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plusData\Export\"/>
    </mc:Choice>
  </mc:AlternateContent>
  <bookViews>
    <workbookView xWindow="0" yWindow="0" windowWidth="0" windowHeight="0"/>
  </bookViews>
  <sheets>
    <sheet name="Rekapitulace zakázky" sheetId="1" r:id="rId1"/>
    <sheet name="1.1 - Stavební část" sheetId="2" r:id="rId2"/>
    <sheet name="1.2 - Stavební část - nov..." sheetId="3" r:id="rId3"/>
    <sheet name="1.4 - Stavební část - ven..." sheetId="4" r:id="rId4"/>
    <sheet name="2.1 - Zdravotní technika ..." sheetId="5" r:id="rId5"/>
    <sheet name="2.2 - Zdravotní technika ..." sheetId="6" r:id="rId6"/>
    <sheet name="3 - Elektroinstalace - si..." sheetId="7" r:id="rId7"/>
    <sheet name="4 - Vytápění" sheetId="8" r:id="rId8"/>
    <sheet name="5 - Výtah" sheetId="9" r:id="rId9"/>
    <sheet name="6.1 - Strukturovaná kabeláž" sheetId="10" r:id="rId10"/>
    <sheet name="6.2 - Aktivní prvky" sheetId="11" r:id="rId11"/>
    <sheet name="6.3 - Poplachový zabezpeč..." sheetId="12" r:id="rId12"/>
    <sheet name="6.4 - Kamerový systém" sheetId="13" r:id="rId13"/>
    <sheet name="6.5 - Elektronická kontro..." sheetId="14" r:id="rId14"/>
    <sheet name="6.6 - Jednotný čas" sheetId="15" r:id="rId15"/>
    <sheet name="6.7 - Vybavení učeben" sheetId="16" r:id="rId16"/>
    <sheet name="BOZP - Činnost koordináto..." sheetId="17" r:id="rId17"/>
    <sheet name="VRN - Vedlejší a ostatní ..." sheetId="18" r:id="rId18"/>
    <sheet name="Pokyny pro vyplnění" sheetId="19" r:id="rId19"/>
  </sheets>
  <definedNames>
    <definedName name="_xlnm.Print_Area" localSheetId="0">'Rekapitulace zakázky'!$D$4:$AO$36,'Rekapitulace zakázky'!$C$42:$AQ$72</definedName>
    <definedName name="_xlnm.Print_Titles" localSheetId="0">'Rekapitulace zakázky'!$52:$52</definedName>
    <definedName name="_xlnm._FilterDatabase" localSheetId="1" hidden="1">'1.1 - Stavební část'!$C$119:$K$2129</definedName>
    <definedName name="_xlnm.Print_Area" localSheetId="1">'1.1 - Stavební část'!$C$4:$J$39,'1.1 - Stavební část'!$C$45:$J$101,'1.1 - Stavební část'!$C$107:$U$2129</definedName>
    <definedName name="_xlnm.Print_Titles" localSheetId="1">'1.1 - Stavební část'!$119:$119</definedName>
    <definedName name="_xlnm._FilterDatabase" localSheetId="2" hidden="1">'1.2 - Stavební část - nov...'!$C$87:$K$199</definedName>
    <definedName name="_xlnm.Print_Area" localSheetId="2">'1.2 - Stavební část - nov...'!$C$4:$J$39,'1.2 - Stavební část - nov...'!$C$45:$J$69,'1.2 - Stavební část - nov...'!$C$75:$U$199</definedName>
    <definedName name="_xlnm.Print_Titles" localSheetId="2">'1.2 - Stavební část - nov...'!$87:$87</definedName>
    <definedName name="_xlnm._FilterDatabase" localSheetId="3" hidden="1">'1.4 - Stavební část - ven...'!$C$90:$K$320</definedName>
    <definedName name="_xlnm.Print_Area" localSheetId="3">'1.4 - Stavební část - ven...'!$C$4:$J$39,'1.4 - Stavební část - ven...'!$C$45:$J$72,'1.4 - Stavební část - ven...'!$C$78:$U$320</definedName>
    <definedName name="_xlnm.Print_Titles" localSheetId="3">'1.4 - Stavební část - ven...'!$90:$90</definedName>
    <definedName name="_xlnm._FilterDatabase" localSheetId="4" hidden="1">'2.1 - Zdravotní technika ...'!$C$85:$K$252</definedName>
    <definedName name="_xlnm.Print_Area" localSheetId="4">'2.1 - Zdravotní technika ...'!$C$4:$J$39,'2.1 - Zdravotní technika ...'!$C$45:$J$67,'2.1 - Zdravotní technika ...'!$C$73:$U$252</definedName>
    <definedName name="_xlnm.Print_Titles" localSheetId="4">'2.1 - Zdravotní technika ...'!$85:$85</definedName>
    <definedName name="_xlnm._FilterDatabase" localSheetId="5" hidden="1">'2.2 - Zdravotní technika ...'!$C$87:$K$209</definedName>
    <definedName name="_xlnm.Print_Area" localSheetId="5">'2.2 - Zdravotní technika ...'!$C$4:$J$39,'2.2 - Zdravotní technika ...'!$C$45:$J$69,'2.2 - Zdravotní technika ...'!$C$75:$U$209</definedName>
    <definedName name="_xlnm.Print_Titles" localSheetId="5">'2.2 - Zdravotní technika ...'!$87:$87</definedName>
    <definedName name="_xlnm._FilterDatabase" localSheetId="6" hidden="1">'3 - Elektroinstalace - si...'!$C$80:$K$194</definedName>
    <definedName name="_xlnm.Print_Area" localSheetId="6">'3 - Elektroinstalace - si...'!$C$4:$J$39,'3 - Elektroinstalace - si...'!$C$45:$J$62,'3 - Elektroinstalace - si...'!$C$68:$U$194</definedName>
    <definedName name="_xlnm.Print_Titles" localSheetId="6">'3 - Elektroinstalace - si...'!$80:$80</definedName>
    <definedName name="_xlnm._FilterDatabase" localSheetId="7" hidden="1">'4 - Vytápění'!$C$84:$K$124</definedName>
    <definedName name="_xlnm.Print_Area" localSheetId="7">'4 - Vytápění'!$C$4:$J$39,'4 - Vytápění'!$C$45:$J$66,'4 - Vytápění'!$C$72:$U$124</definedName>
    <definedName name="_xlnm.Print_Titles" localSheetId="7">'4 - Vytápění'!$84:$84</definedName>
    <definedName name="_xlnm._FilterDatabase" localSheetId="8" hidden="1">'5 - Výtah'!$C$80:$K$84</definedName>
    <definedName name="_xlnm.Print_Area" localSheetId="8">'5 - Výtah'!$C$4:$J$39,'5 - Výtah'!$C$45:$J$62,'5 - Výtah'!$C$68:$U$84</definedName>
    <definedName name="_xlnm.Print_Titles" localSheetId="8">'5 - Výtah'!$80:$80</definedName>
    <definedName name="_xlnm._FilterDatabase" localSheetId="9" hidden="1">'6.1 - Strukturovaná kabeláž'!$C$80:$K$231</definedName>
    <definedName name="_xlnm.Print_Area" localSheetId="9">'6.1 - Strukturovaná kabeláž'!$C$4:$J$39,'6.1 - Strukturovaná kabeláž'!$C$45:$J$62,'6.1 - Strukturovaná kabeláž'!$C$68:$U$231</definedName>
    <definedName name="_xlnm.Print_Titles" localSheetId="9">'6.1 - Strukturovaná kabeláž'!$80:$80</definedName>
    <definedName name="_xlnm._FilterDatabase" localSheetId="10" hidden="1">'6.2 - Aktivní prvky'!$C$80:$K$97</definedName>
    <definedName name="_xlnm.Print_Area" localSheetId="10">'6.2 - Aktivní prvky'!$C$4:$J$39,'6.2 - Aktivní prvky'!$C$45:$J$62,'6.2 - Aktivní prvky'!$C$68:$U$97</definedName>
    <definedName name="_xlnm.Print_Titles" localSheetId="10">'6.2 - Aktivní prvky'!$80:$80</definedName>
    <definedName name="_xlnm._FilterDatabase" localSheetId="11" hidden="1">'6.3 - Poplachový zabezpeč...'!$C$80:$K$122</definedName>
    <definedName name="_xlnm.Print_Area" localSheetId="11">'6.3 - Poplachový zabezpeč...'!$C$4:$J$39,'6.3 - Poplachový zabezpeč...'!$C$45:$J$62,'6.3 - Poplachový zabezpeč...'!$C$68:$U$122</definedName>
    <definedName name="_xlnm.Print_Titles" localSheetId="11">'6.3 - Poplachový zabezpeč...'!$80:$80</definedName>
    <definedName name="_xlnm._FilterDatabase" localSheetId="12" hidden="1">'6.4 - Kamerový systém'!$C$80:$K$99</definedName>
    <definedName name="_xlnm.Print_Area" localSheetId="12">'6.4 - Kamerový systém'!$C$4:$J$39,'6.4 - Kamerový systém'!$C$45:$J$62,'6.4 - Kamerový systém'!$C$68:$U$99</definedName>
    <definedName name="_xlnm.Print_Titles" localSheetId="12">'6.4 - Kamerový systém'!$80:$80</definedName>
    <definedName name="_xlnm._FilterDatabase" localSheetId="13" hidden="1">'6.5 - Elektronická kontro...'!$C$80:$K$111</definedName>
    <definedName name="_xlnm.Print_Area" localSheetId="13">'6.5 - Elektronická kontro...'!$C$4:$J$39,'6.5 - Elektronická kontro...'!$C$45:$J$62,'6.5 - Elektronická kontro...'!$C$68:$U$111</definedName>
    <definedName name="_xlnm.Print_Titles" localSheetId="13">'6.5 - Elektronická kontro...'!$80:$80</definedName>
    <definedName name="_xlnm._FilterDatabase" localSheetId="14" hidden="1">'6.6 - Jednotný čas'!$C$80:$K$95</definedName>
    <definedName name="_xlnm.Print_Area" localSheetId="14">'6.6 - Jednotný čas'!$C$4:$J$39,'6.6 - Jednotný čas'!$C$45:$J$62,'6.6 - Jednotný čas'!$C$68:$U$95</definedName>
    <definedName name="_xlnm.Print_Titles" localSheetId="14">'6.6 - Jednotný čas'!$80:$80</definedName>
    <definedName name="_xlnm._FilterDatabase" localSheetId="15" hidden="1">'6.7 - Vybavení učeben'!$C$80:$K$99</definedName>
    <definedName name="_xlnm.Print_Area" localSheetId="15">'6.7 - Vybavení učeben'!$C$4:$J$39,'6.7 - Vybavení učeben'!$C$45:$J$62,'6.7 - Vybavení učeben'!$C$68:$U$99</definedName>
    <definedName name="_xlnm.Print_Titles" localSheetId="15">'6.7 - Vybavení učeben'!$80:$80</definedName>
    <definedName name="_xlnm._FilterDatabase" localSheetId="16" hidden="1">'BOZP - Činnost koordináto...'!$C$80:$K$84</definedName>
    <definedName name="_xlnm.Print_Area" localSheetId="16">'BOZP - Činnost koordináto...'!$C$4:$J$39,'BOZP - Činnost koordináto...'!$C$45:$J$62,'BOZP - Činnost koordináto...'!$C$68:$U$84</definedName>
    <definedName name="_xlnm.Print_Titles" localSheetId="16">'BOZP - Činnost koordináto...'!$80:$80</definedName>
    <definedName name="_xlnm._FilterDatabase" localSheetId="17" hidden="1">'VRN - Vedlejší a ostatní ...'!$C$82:$K$93</definedName>
    <definedName name="_xlnm.Print_Area" localSheetId="17">'VRN - Vedlejší a ostatní ...'!$C$4:$J$39,'VRN - Vedlejší a ostatní ...'!$C$45:$J$64,'VRN - Vedlejší a ostatní ...'!$C$70:$U$93</definedName>
    <definedName name="_xlnm.Print_Titles" localSheetId="17">'VRN - Vedlejší a ostatní ...'!$82:$82</definedName>
  </definedNames>
  <calcPr/>
</workbook>
</file>

<file path=xl/calcChain.xml><?xml version="1.0" encoding="utf-8"?>
<calcChain xmlns="http://schemas.openxmlformats.org/spreadsheetml/2006/main">
  <c i="18" l="1" r="J37"/>
  <c r="J36"/>
  <c i="1" r="AY71"/>
  <c i="18" r="J35"/>
  <c i="1" r="AX71"/>
  <c i="18" r="BI93"/>
  <c r="BH93"/>
  <c r="BG93"/>
  <c r="BF93"/>
  <c r="T93"/>
  <c r="T92"/>
  <c r="R93"/>
  <c r="R92"/>
  <c r="P93"/>
  <c r="P92"/>
  <c r="BI91"/>
  <c r="BH91"/>
  <c r="BG91"/>
  <c r="BF91"/>
  <c r="T91"/>
  <c r="T90"/>
  <c r="R91"/>
  <c r="R90"/>
  <c r="P91"/>
  <c r="P90"/>
  <c r="BI89"/>
  <c r="BH89"/>
  <c r="BG89"/>
  <c r="BF89"/>
  <c r="T89"/>
  <c r="R89"/>
  <c r="P89"/>
  <c r="BI88"/>
  <c r="BH88"/>
  <c r="BG88"/>
  <c r="BF88"/>
  <c r="T88"/>
  <c r="R88"/>
  <c r="P88"/>
  <c r="BI87"/>
  <c r="BH87"/>
  <c r="BG87"/>
  <c r="BF87"/>
  <c r="T87"/>
  <c r="R87"/>
  <c r="P87"/>
  <c r="BI86"/>
  <c r="BH86"/>
  <c r="BG86"/>
  <c r="BF86"/>
  <c r="T86"/>
  <c r="R86"/>
  <c r="P86"/>
  <c r="J80"/>
  <c r="J79"/>
  <c r="F79"/>
  <c r="F77"/>
  <c r="E75"/>
  <c r="J55"/>
  <c r="J54"/>
  <c r="F54"/>
  <c r="F52"/>
  <c r="E50"/>
  <c r="J18"/>
  <c r="E18"/>
  <c r="F80"/>
  <c r="J17"/>
  <c r="J12"/>
  <c r="J77"/>
  <c r="E7"/>
  <c r="E73"/>
  <c i="17" r="J37"/>
  <c r="J36"/>
  <c i="1" r="AY70"/>
  <c i="17" r="J35"/>
  <c i="1" r="AX70"/>
  <c i="17" r="BI84"/>
  <c r="BH84"/>
  <c r="BG84"/>
  <c r="BF84"/>
  <c r="T84"/>
  <c r="T83"/>
  <c r="T82"/>
  <c r="T81"/>
  <c r="R84"/>
  <c r="R83"/>
  <c r="R82"/>
  <c r="R81"/>
  <c r="P84"/>
  <c r="P83"/>
  <c r="P82"/>
  <c r="P81"/>
  <c i="1" r="AU70"/>
  <c i="17" r="J78"/>
  <c r="J77"/>
  <c r="F77"/>
  <c r="F75"/>
  <c r="E73"/>
  <c r="J55"/>
  <c r="J54"/>
  <c r="F54"/>
  <c r="F52"/>
  <c r="E50"/>
  <c r="J18"/>
  <c r="E18"/>
  <c r="F78"/>
  <c r="J17"/>
  <c r="J12"/>
  <c r="J75"/>
  <c r="E7"/>
  <c r="E71"/>
  <c i="16" r="J37"/>
  <c r="J36"/>
  <c i="1" r="AY69"/>
  <c i="16" r="J35"/>
  <c i="1" r="AX69"/>
  <c i="16"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J78"/>
  <c r="J77"/>
  <c r="F77"/>
  <c r="F75"/>
  <c r="E73"/>
  <c r="J55"/>
  <c r="J54"/>
  <c r="F54"/>
  <c r="F52"/>
  <c r="E50"/>
  <c r="J18"/>
  <c r="E18"/>
  <c r="F78"/>
  <c r="J17"/>
  <c r="J12"/>
  <c r="J52"/>
  <c r="E7"/>
  <c r="E71"/>
  <c i="15" r="J37"/>
  <c r="J36"/>
  <c i="1" r="AY68"/>
  <c i="15" r="J35"/>
  <c i="1" r="AX68"/>
  <c i="15"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J78"/>
  <c r="J77"/>
  <c r="F77"/>
  <c r="F75"/>
  <c r="E73"/>
  <c r="J55"/>
  <c r="J54"/>
  <c r="F54"/>
  <c r="F52"/>
  <c r="E50"/>
  <c r="J18"/>
  <c r="E18"/>
  <c r="F78"/>
  <c r="J17"/>
  <c r="J12"/>
  <c r="J75"/>
  <c r="E7"/>
  <c r="E71"/>
  <c i="14" r="J37"/>
  <c r="J36"/>
  <c i="1" r="AY67"/>
  <c i="14" r="J35"/>
  <c i="1" r="AX67"/>
  <c i="14"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J78"/>
  <c r="J77"/>
  <c r="F77"/>
  <c r="F75"/>
  <c r="E73"/>
  <c r="J55"/>
  <c r="J54"/>
  <c r="F54"/>
  <c r="F52"/>
  <c r="E50"/>
  <c r="J18"/>
  <c r="E18"/>
  <c r="F55"/>
  <c r="J17"/>
  <c r="J12"/>
  <c r="J52"/>
  <c r="E7"/>
  <c r="E48"/>
  <c i="13" r="J37"/>
  <c r="J36"/>
  <c i="1" r="AY66"/>
  <c i="13" r="J35"/>
  <c i="1" r="AX66"/>
  <c i="13"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J78"/>
  <c r="J77"/>
  <c r="F77"/>
  <c r="F75"/>
  <c r="E73"/>
  <c r="J55"/>
  <c r="J54"/>
  <c r="F54"/>
  <c r="F52"/>
  <c r="E50"/>
  <c r="J18"/>
  <c r="E18"/>
  <c r="F55"/>
  <c r="J17"/>
  <c r="J12"/>
  <c r="J52"/>
  <c r="E7"/>
  <c r="E71"/>
  <c i="12" r="J37"/>
  <c r="J36"/>
  <c i="1" r="AY65"/>
  <c i="12" r="J35"/>
  <c i="1" r="AX65"/>
  <c i="12"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J78"/>
  <c r="J77"/>
  <c r="F77"/>
  <c r="F75"/>
  <c r="E73"/>
  <c r="J55"/>
  <c r="J54"/>
  <c r="F54"/>
  <c r="F52"/>
  <c r="E50"/>
  <c r="J18"/>
  <c r="E18"/>
  <c r="F78"/>
  <c r="J17"/>
  <c r="J12"/>
  <c r="J75"/>
  <c r="E7"/>
  <c r="E48"/>
  <c i="11" r="J37"/>
  <c r="J36"/>
  <c i="1" r="AY64"/>
  <c i="11" r="J35"/>
  <c i="1" r="AX64"/>
  <c i="11"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J78"/>
  <c r="J77"/>
  <c r="F77"/>
  <c r="F75"/>
  <c r="E73"/>
  <c r="J55"/>
  <c r="J54"/>
  <c r="F54"/>
  <c r="F52"/>
  <c r="E50"/>
  <c r="J18"/>
  <c r="E18"/>
  <c r="F78"/>
  <c r="J17"/>
  <c r="J12"/>
  <c r="J75"/>
  <c r="E7"/>
  <c r="E71"/>
  <c i="10" r="J37"/>
  <c r="J36"/>
  <c i="1" r="AY63"/>
  <c i="10" r="J35"/>
  <c i="1" r="AX63"/>
  <c i="10"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J78"/>
  <c r="J77"/>
  <c r="F77"/>
  <c r="F75"/>
  <c r="E73"/>
  <c r="J55"/>
  <c r="J54"/>
  <c r="F54"/>
  <c r="F52"/>
  <c r="E50"/>
  <c r="J18"/>
  <c r="E18"/>
  <c r="F78"/>
  <c r="J17"/>
  <c r="J12"/>
  <c r="J75"/>
  <c r="E7"/>
  <c r="E71"/>
  <c i="9" r="J37"/>
  <c r="J36"/>
  <c i="1" r="AY62"/>
  <c i="9" r="J35"/>
  <c i="1" r="AX62"/>
  <c i="9" r="BI84"/>
  <c r="BH84"/>
  <c r="BG84"/>
  <c r="BF84"/>
  <c r="T84"/>
  <c r="T83"/>
  <c r="T82"/>
  <c r="T81"/>
  <c r="R84"/>
  <c r="R83"/>
  <c r="R82"/>
  <c r="R81"/>
  <c r="P84"/>
  <c r="P83"/>
  <c r="P82"/>
  <c r="P81"/>
  <c i="1" r="AU62"/>
  <c i="9" r="J78"/>
  <c r="J77"/>
  <c r="F77"/>
  <c r="F75"/>
  <c r="E73"/>
  <c r="J55"/>
  <c r="J54"/>
  <c r="F54"/>
  <c r="F52"/>
  <c r="E50"/>
  <c r="J18"/>
  <c r="E18"/>
  <c r="F55"/>
  <c r="J17"/>
  <c r="J12"/>
  <c r="J52"/>
  <c r="E7"/>
  <c r="E71"/>
  <c i="8" r="J37"/>
  <c r="J36"/>
  <c i="1" r="AY61"/>
  <c i="8" r="J35"/>
  <c i="1" r="AX61"/>
  <c i="8"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J82"/>
  <c r="J81"/>
  <c r="F81"/>
  <c r="F79"/>
  <c r="E77"/>
  <c r="J55"/>
  <c r="J54"/>
  <c r="F54"/>
  <c r="F52"/>
  <c r="E50"/>
  <c r="J18"/>
  <c r="E18"/>
  <c r="F55"/>
  <c r="J17"/>
  <c r="J12"/>
  <c r="J79"/>
  <c r="E7"/>
  <c r="E48"/>
  <c i="7" r="J37"/>
  <c r="J36"/>
  <c i="1" r="AY60"/>
  <c i="7" r="J35"/>
  <c i="1" r="AX60"/>
  <c i="7"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J77"/>
  <c r="F77"/>
  <c r="F75"/>
  <c r="E73"/>
  <c r="J54"/>
  <c r="F54"/>
  <c r="F52"/>
  <c r="E50"/>
  <c r="J24"/>
  <c r="E24"/>
  <c r="J78"/>
  <c r="J23"/>
  <c r="J18"/>
  <c r="E18"/>
  <c r="F78"/>
  <c r="J17"/>
  <c r="J12"/>
  <c r="J75"/>
  <c r="E7"/>
  <c r="E71"/>
  <c i="6" r="J37"/>
  <c r="J36"/>
  <c i="1" r="AY59"/>
  <c i="6" r="J35"/>
  <c i="1" r="AX59"/>
  <c i="6"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199"/>
  <c r="BH199"/>
  <c r="BG199"/>
  <c r="BF199"/>
  <c r="T199"/>
  <c r="R199"/>
  <c r="P199"/>
  <c r="BI198"/>
  <c r="BH198"/>
  <c r="BG198"/>
  <c r="BF198"/>
  <c r="T198"/>
  <c r="R198"/>
  <c r="P198"/>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2"/>
  <c r="BH142"/>
  <c r="BG142"/>
  <c r="BF142"/>
  <c r="T142"/>
  <c r="R142"/>
  <c r="P142"/>
  <c r="BI135"/>
  <c r="BH135"/>
  <c r="BG135"/>
  <c r="BF135"/>
  <c r="T135"/>
  <c r="R135"/>
  <c r="P135"/>
  <c r="BI134"/>
  <c r="BH134"/>
  <c r="BG134"/>
  <c r="BF134"/>
  <c r="T134"/>
  <c r="R134"/>
  <c r="P134"/>
  <c r="BI127"/>
  <c r="BH127"/>
  <c r="BG127"/>
  <c r="BF127"/>
  <c r="T127"/>
  <c r="R127"/>
  <c r="P127"/>
  <c r="BI125"/>
  <c r="BH125"/>
  <c r="BG125"/>
  <c r="BF125"/>
  <c r="T125"/>
  <c r="R125"/>
  <c r="P125"/>
  <c r="BI124"/>
  <c r="BH124"/>
  <c r="BG124"/>
  <c r="BF124"/>
  <c r="T124"/>
  <c r="R124"/>
  <c r="P124"/>
  <c r="BI122"/>
  <c r="BH122"/>
  <c r="BG122"/>
  <c r="BF122"/>
  <c r="T122"/>
  <c r="R122"/>
  <c r="P122"/>
  <c r="BI121"/>
  <c r="BH121"/>
  <c r="BG121"/>
  <c r="BF121"/>
  <c r="T121"/>
  <c r="R121"/>
  <c r="P121"/>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09"/>
  <c r="BH109"/>
  <c r="BG109"/>
  <c r="BF109"/>
  <c r="T109"/>
  <c r="R109"/>
  <c r="P109"/>
  <c r="BI108"/>
  <c r="BH108"/>
  <c r="BG108"/>
  <c r="BF108"/>
  <c r="T108"/>
  <c r="R108"/>
  <c r="P108"/>
  <c r="BI107"/>
  <c r="BH107"/>
  <c r="BG107"/>
  <c r="BF107"/>
  <c r="T107"/>
  <c r="R107"/>
  <c r="P107"/>
  <c r="BI106"/>
  <c r="BH106"/>
  <c r="BG106"/>
  <c r="BF106"/>
  <c r="T106"/>
  <c r="R106"/>
  <c r="P106"/>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J85"/>
  <c r="J84"/>
  <c r="F84"/>
  <c r="F82"/>
  <c r="E80"/>
  <c r="J55"/>
  <c r="J54"/>
  <c r="F54"/>
  <c r="F52"/>
  <c r="E50"/>
  <c r="J18"/>
  <c r="E18"/>
  <c r="F55"/>
  <c r="J17"/>
  <c r="J12"/>
  <c r="J52"/>
  <c r="E7"/>
  <c r="E78"/>
  <c i="5" r="J37"/>
  <c r="J36"/>
  <c i="1" r="AY58"/>
  <c i="5" r="J35"/>
  <c i="1" r="AX58"/>
  <c i="5" r="BI252"/>
  <c r="BH252"/>
  <c r="BG252"/>
  <c r="BF252"/>
  <c r="T252"/>
  <c r="T251"/>
  <c r="R252"/>
  <c r="R251"/>
  <c r="P252"/>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J83"/>
  <c r="J82"/>
  <c r="F82"/>
  <c r="F80"/>
  <c r="E78"/>
  <c r="J55"/>
  <c r="J54"/>
  <c r="F54"/>
  <c r="F52"/>
  <c r="E50"/>
  <c r="J18"/>
  <c r="E18"/>
  <c r="F83"/>
  <c r="J17"/>
  <c r="J12"/>
  <c r="J80"/>
  <c r="E7"/>
  <c r="E76"/>
  <c i="4" r="J37"/>
  <c r="J36"/>
  <c i="1" r="AY57"/>
  <c i="4" r="J35"/>
  <c i="1" r="AX57"/>
  <c i="4"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4"/>
  <c r="BH314"/>
  <c r="BG314"/>
  <c r="BF314"/>
  <c r="T314"/>
  <c r="R314"/>
  <c r="P314"/>
  <c r="BI312"/>
  <c r="BH312"/>
  <c r="BG312"/>
  <c r="BF312"/>
  <c r="T312"/>
  <c r="R312"/>
  <c r="P312"/>
  <c r="BI309"/>
  <c r="BH309"/>
  <c r="BG309"/>
  <c r="BF309"/>
  <c r="T309"/>
  <c r="T308"/>
  <c r="R309"/>
  <c r="R308"/>
  <c r="P309"/>
  <c r="P308"/>
  <c r="BI307"/>
  <c r="BH307"/>
  <c r="BG307"/>
  <c r="BF307"/>
  <c r="T307"/>
  <c r="R307"/>
  <c r="P307"/>
  <c r="BI305"/>
  <c r="BH305"/>
  <c r="BG305"/>
  <c r="BF305"/>
  <c r="T305"/>
  <c r="R305"/>
  <c r="P305"/>
  <c r="BI304"/>
  <c r="BH304"/>
  <c r="BG304"/>
  <c r="BF304"/>
  <c r="T304"/>
  <c r="R304"/>
  <c r="P304"/>
  <c r="BI302"/>
  <c r="BH302"/>
  <c r="BG302"/>
  <c r="BF302"/>
  <c r="T302"/>
  <c r="R302"/>
  <c r="P302"/>
  <c r="BI300"/>
  <c r="BH300"/>
  <c r="BG300"/>
  <c r="BF300"/>
  <c r="T300"/>
  <c r="R300"/>
  <c r="P300"/>
  <c r="BI298"/>
  <c r="BH298"/>
  <c r="BG298"/>
  <c r="BF298"/>
  <c r="T298"/>
  <c r="R298"/>
  <c r="P298"/>
  <c r="BI290"/>
  <c r="BH290"/>
  <c r="BG290"/>
  <c r="BF290"/>
  <c r="T290"/>
  <c r="R290"/>
  <c r="P290"/>
  <c r="BI289"/>
  <c r="BH289"/>
  <c r="BG289"/>
  <c r="BF289"/>
  <c r="T289"/>
  <c r="R289"/>
  <c r="P289"/>
  <c r="BI285"/>
  <c r="BH285"/>
  <c r="BG285"/>
  <c r="BF285"/>
  <c r="T285"/>
  <c r="R285"/>
  <c r="P285"/>
  <c r="BI283"/>
  <c r="BH283"/>
  <c r="BG283"/>
  <c r="BF283"/>
  <c r="T283"/>
  <c r="R283"/>
  <c r="P283"/>
  <c r="BI281"/>
  <c r="BH281"/>
  <c r="BG281"/>
  <c r="BF281"/>
  <c r="T281"/>
  <c r="R281"/>
  <c r="P281"/>
  <c r="BI279"/>
  <c r="BH279"/>
  <c r="BG279"/>
  <c r="BF279"/>
  <c r="T279"/>
  <c r="R279"/>
  <c r="P279"/>
  <c r="BI275"/>
  <c r="BH275"/>
  <c r="BG275"/>
  <c r="BF275"/>
  <c r="T275"/>
  <c r="R275"/>
  <c r="P275"/>
  <c r="BI270"/>
  <c r="BH270"/>
  <c r="BG270"/>
  <c r="BF270"/>
  <c r="T270"/>
  <c r="R270"/>
  <c r="P270"/>
  <c r="BI269"/>
  <c r="BH269"/>
  <c r="BG269"/>
  <c r="BF269"/>
  <c r="T269"/>
  <c r="R269"/>
  <c r="P269"/>
  <c r="BI265"/>
  <c r="BH265"/>
  <c r="BG265"/>
  <c r="BF265"/>
  <c r="T265"/>
  <c r="R265"/>
  <c r="P265"/>
  <c r="BI264"/>
  <c r="BH264"/>
  <c r="BG264"/>
  <c r="BF264"/>
  <c r="T264"/>
  <c r="R264"/>
  <c r="P264"/>
  <c r="BI263"/>
  <c r="BH263"/>
  <c r="BG263"/>
  <c r="BF263"/>
  <c r="T263"/>
  <c r="R263"/>
  <c r="P263"/>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49"/>
  <c r="BH249"/>
  <c r="BG249"/>
  <c r="BF249"/>
  <c r="T249"/>
  <c r="T248"/>
  <c r="R249"/>
  <c r="R248"/>
  <c r="P249"/>
  <c r="P248"/>
  <c r="BI246"/>
  <c r="BH246"/>
  <c r="BG246"/>
  <c r="BF246"/>
  <c r="T246"/>
  <c r="R246"/>
  <c r="P246"/>
  <c r="BI244"/>
  <c r="BH244"/>
  <c r="BG244"/>
  <c r="BF244"/>
  <c r="T244"/>
  <c r="R244"/>
  <c r="P244"/>
  <c r="BI242"/>
  <c r="BH242"/>
  <c r="BG242"/>
  <c r="BF242"/>
  <c r="T242"/>
  <c r="R242"/>
  <c r="P242"/>
  <c r="BI240"/>
  <c r="BH240"/>
  <c r="BG240"/>
  <c r="BF240"/>
  <c r="T240"/>
  <c r="R240"/>
  <c r="P240"/>
  <c r="BI236"/>
  <c r="BH236"/>
  <c r="BG236"/>
  <c r="BF236"/>
  <c r="T236"/>
  <c r="R236"/>
  <c r="P236"/>
  <c r="BI235"/>
  <c r="BH235"/>
  <c r="BG235"/>
  <c r="BF235"/>
  <c r="T235"/>
  <c r="R235"/>
  <c r="P235"/>
  <c r="BI231"/>
  <c r="BH231"/>
  <c r="BG231"/>
  <c r="BF231"/>
  <c r="T231"/>
  <c r="R231"/>
  <c r="P231"/>
  <c r="BI229"/>
  <c r="BH229"/>
  <c r="BG229"/>
  <c r="BF229"/>
  <c r="T229"/>
  <c r="R229"/>
  <c r="P229"/>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08"/>
  <c r="BH208"/>
  <c r="BG208"/>
  <c r="BF208"/>
  <c r="T208"/>
  <c r="R208"/>
  <c r="P208"/>
  <c r="BI206"/>
  <c r="BH206"/>
  <c r="BG206"/>
  <c r="BF206"/>
  <c r="T206"/>
  <c r="R206"/>
  <c r="P206"/>
  <c r="BI204"/>
  <c r="BH204"/>
  <c r="BG204"/>
  <c r="BF204"/>
  <c r="T204"/>
  <c r="R204"/>
  <c r="P204"/>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1"/>
  <c r="BH191"/>
  <c r="BG191"/>
  <c r="BF191"/>
  <c r="T191"/>
  <c r="R191"/>
  <c r="P191"/>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68"/>
  <c r="BH168"/>
  <c r="BG168"/>
  <c r="BF168"/>
  <c r="T168"/>
  <c r="R168"/>
  <c r="P168"/>
  <c r="BI164"/>
  <c r="BH164"/>
  <c r="BG164"/>
  <c r="BF164"/>
  <c r="T164"/>
  <c r="R164"/>
  <c r="P164"/>
  <c r="BI162"/>
  <c r="BH162"/>
  <c r="BG162"/>
  <c r="BF162"/>
  <c r="T162"/>
  <c r="R162"/>
  <c r="P162"/>
  <c r="BI160"/>
  <c r="BH160"/>
  <c r="BG160"/>
  <c r="BF160"/>
  <c r="T160"/>
  <c r="R160"/>
  <c r="P160"/>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5"/>
  <c r="BH145"/>
  <c r="BG145"/>
  <c r="BF145"/>
  <c r="T145"/>
  <c r="R145"/>
  <c r="P145"/>
  <c r="BI144"/>
  <c r="BH144"/>
  <c r="BG144"/>
  <c r="BF144"/>
  <c r="T144"/>
  <c r="R144"/>
  <c r="P144"/>
  <c r="BI143"/>
  <c r="BH143"/>
  <c r="BG143"/>
  <c r="BF143"/>
  <c r="T143"/>
  <c r="R143"/>
  <c r="P143"/>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5"/>
  <c r="BH105"/>
  <c r="BG105"/>
  <c r="BF105"/>
  <c r="T105"/>
  <c r="R105"/>
  <c r="P105"/>
  <c r="BI103"/>
  <c r="BH103"/>
  <c r="BG103"/>
  <c r="BF103"/>
  <c r="T103"/>
  <c r="R103"/>
  <c r="P103"/>
  <c r="BI96"/>
  <c r="BH96"/>
  <c r="BG96"/>
  <c r="BF96"/>
  <c r="T96"/>
  <c r="R96"/>
  <c r="P96"/>
  <c r="BI94"/>
  <c r="BH94"/>
  <c r="BG94"/>
  <c r="BF94"/>
  <c r="T94"/>
  <c r="R94"/>
  <c r="P94"/>
  <c r="J88"/>
  <c r="J87"/>
  <c r="F87"/>
  <c r="F85"/>
  <c r="E83"/>
  <c r="J55"/>
  <c r="J54"/>
  <c r="F54"/>
  <c r="F52"/>
  <c r="E50"/>
  <c r="J18"/>
  <c r="E18"/>
  <c r="F88"/>
  <c r="J17"/>
  <c r="J12"/>
  <c r="J52"/>
  <c r="E7"/>
  <c r="E81"/>
  <c i="3" r="J37"/>
  <c r="J36"/>
  <c i="1" r="AY56"/>
  <c i="3" r="J35"/>
  <c i="1" r="AX56"/>
  <c i="3" r="BI198"/>
  <c r="BH198"/>
  <c r="BG198"/>
  <c r="BF198"/>
  <c r="T198"/>
  <c r="R198"/>
  <c r="P198"/>
  <c r="BI186"/>
  <c r="BH186"/>
  <c r="BG186"/>
  <c r="BF186"/>
  <c r="T186"/>
  <c r="R186"/>
  <c r="P186"/>
  <c r="BI184"/>
  <c r="BH184"/>
  <c r="BG184"/>
  <c r="BF184"/>
  <c r="T184"/>
  <c r="R184"/>
  <c r="P184"/>
  <c r="BI183"/>
  <c r="BH183"/>
  <c r="BG183"/>
  <c r="BF183"/>
  <c r="T183"/>
  <c r="R183"/>
  <c r="P183"/>
  <c r="BI181"/>
  <c r="BH181"/>
  <c r="BG181"/>
  <c r="BF181"/>
  <c r="T181"/>
  <c r="R181"/>
  <c r="P181"/>
  <c r="BI142"/>
  <c r="BH142"/>
  <c r="BG142"/>
  <c r="BF142"/>
  <c r="T142"/>
  <c r="R142"/>
  <c r="P142"/>
  <c r="BI140"/>
  <c r="BH140"/>
  <c r="BG140"/>
  <c r="BF140"/>
  <c r="T140"/>
  <c r="R140"/>
  <c r="P140"/>
  <c r="BI138"/>
  <c r="BH138"/>
  <c r="BG138"/>
  <c r="BF138"/>
  <c r="T138"/>
  <c r="R138"/>
  <c r="P138"/>
  <c r="BI132"/>
  <c r="BH132"/>
  <c r="BG132"/>
  <c r="BF132"/>
  <c r="T132"/>
  <c r="R132"/>
  <c r="P132"/>
  <c r="BI129"/>
  <c r="BH129"/>
  <c r="BG129"/>
  <c r="BF129"/>
  <c r="T129"/>
  <c r="R129"/>
  <c r="P129"/>
  <c r="BI126"/>
  <c r="BH126"/>
  <c r="BG126"/>
  <c r="BF126"/>
  <c r="T126"/>
  <c r="R126"/>
  <c r="P126"/>
  <c r="BI125"/>
  <c r="BH125"/>
  <c r="BG125"/>
  <c r="BF125"/>
  <c r="T125"/>
  <c r="R125"/>
  <c r="P125"/>
  <c r="BI124"/>
  <c r="BH124"/>
  <c r="BG124"/>
  <c r="BF124"/>
  <c r="T124"/>
  <c r="R124"/>
  <c r="P124"/>
  <c r="BI123"/>
  <c r="BH123"/>
  <c r="BG123"/>
  <c r="BF123"/>
  <c r="T123"/>
  <c r="R123"/>
  <c r="P123"/>
  <c r="BI116"/>
  <c r="BH116"/>
  <c r="BG116"/>
  <c r="BF116"/>
  <c r="T116"/>
  <c r="T115"/>
  <c r="R116"/>
  <c r="R115"/>
  <c r="P116"/>
  <c r="P115"/>
  <c r="BI114"/>
  <c r="BH114"/>
  <c r="BG114"/>
  <c r="BF114"/>
  <c r="T114"/>
  <c r="T113"/>
  <c r="R114"/>
  <c r="R113"/>
  <c r="P114"/>
  <c r="P113"/>
  <c r="BI108"/>
  <c r="BH108"/>
  <c r="BG108"/>
  <c r="BF108"/>
  <c r="T108"/>
  <c r="R108"/>
  <c r="P108"/>
  <c r="BI107"/>
  <c r="BH107"/>
  <c r="BG107"/>
  <c r="BF107"/>
  <c r="T107"/>
  <c r="R107"/>
  <c r="P107"/>
  <c r="BI104"/>
  <c r="BH104"/>
  <c r="BG104"/>
  <c r="BF104"/>
  <c r="T104"/>
  <c r="R104"/>
  <c r="P104"/>
  <c r="BI102"/>
  <c r="BH102"/>
  <c r="BG102"/>
  <c r="BF102"/>
  <c r="T102"/>
  <c r="R102"/>
  <c r="P102"/>
  <c r="BI98"/>
  <c r="BH98"/>
  <c r="BG98"/>
  <c r="BF98"/>
  <c r="T98"/>
  <c r="R98"/>
  <c r="P98"/>
  <c r="BI96"/>
  <c r="BH96"/>
  <c r="BG96"/>
  <c r="BF96"/>
  <c r="T96"/>
  <c r="R96"/>
  <c r="P96"/>
  <c r="BI94"/>
  <c r="BH94"/>
  <c r="BG94"/>
  <c r="BF94"/>
  <c r="T94"/>
  <c r="R94"/>
  <c r="P94"/>
  <c r="BI93"/>
  <c r="BH93"/>
  <c r="BG93"/>
  <c r="BF93"/>
  <c r="T93"/>
  <c r="R93"/>
  <c r="P93"/>
  <c r="BI91"/>
  <c r="BH91"/>
  <c r="BG91"/>
  <c r="BF91"/>
  <c r="T91"/>
  <c r="R91"/>
  <c r="P91"/>
  <c r="J85"/>
  <c r="J84"/>
  <c r="F84"/>
  <c r="F82"/>
  <c r="E80"/>
  <c r="J55"/>
  <c r="J54"/>
  <c r="F54"/>
  <c r="F52"/>
  <c r="E50"/>
  <c r="J18"/>
  <c r="E18"/>
  <c r="F85"/>
  <c r="J17"/>
  <c r="J12"/>
  <c r="J82"/>
  <c r="E7"/>
  <c r="E78"/>
  <c i="2" r="T1160"/>
  <c r="R1160"/>
  <c r="P1160"/>
  <c r="BK1160"/>
  <c r="J1160"/>
  <c r="J73"/>
  <c r="J37"/>
  <c r="J36"/>
  <c i="1" r="AY55"/>
  <c i="2" r="J35"/>
  <c i="1" r="AX55"/>
  <c i="2" r="BI2129"/>
  <c r="BH2129"/>
  <c r="BG2129"/>
  <c r="BF2129"/>
  <c r="T2129"/>
  <c r="R2129"/>
  <c r="P2129"/>
  <c r="BI2127"/>
  <c r="BH2127"/>
  <c r="BG2127"/>
  <c r="BF2127"/>
  <c r="T2127"/>
  <c r="R2127"/>
  <c r="P2127"/>
  <c r="BI2123"/>
  <c r="BH2123"/>
  <c r="BG2123"/>
  <c r="BF2123"/>
  <c r="T2123"/>
  <c r="T2122"/>
  <c r="R2123"/>
  <c r="R2122"/>
  <c r="P2123"/>
  <c r="P2122"/>
  <c r="BI2121"/>
  <c r="BH2121"/>
  <c r="BG2121"/>
  <c r="BF2121"/>
  <c r="T2121"/>
  <c r="R2121"/>
  <c r="P2121"/>
  <c r="BI2119"/>
  <c r="BH2119"/>
  <c r="BG2119"/>
  <c r="BF2119"/>
  <c r="T2119"/>
  <c r="R2119"/>
  <c r="P2119"/>
  <c r="BI2096"/>
  <c r="BH2096"/>
  <c r="BG2096"/>
  <c r="BF2096"/>
  <c r="T2096"/>
  <c r="R2096"/>
  <c r="P2096"/>
  <c r="BI1996"/>
  <c r="BH1996"/>
  <c r="BG1996"/>
  <c r="BF1996"/>
  <c r="T1996"/>
  <c r="R1996"/>
  <c r="P1996"/>
  <c r="BI1995"/>
  <c r="BH1995"/>
  <c r="BG1995"/>
  <c r="BF1995"/>
  <c r="T1995"/>
  <c r="R1995"/>
  <c r="P1995"/>
  <c r="BI1994"/>
  <c r="BH1994"/>
  <c r="BG1994"/>
  <c r="BF1994"/>
  <c r="T1994"/>
  <c r="R1994"/>
  <c r="P1994"/>
  <c r="BI1992"/>
  <c r="BH1992"/>
  <c r="BG1992"/>
  <c r="BF1992"/>
  <c r="T1992"/>
  <c r="R1992"/>
  <c r="P1992"/>
  <c r="BI1988"/>
  <c r="BH1988"/>
  <c r="BG1988"/>
  <c r="BF1988"/>
  <c r="T1988"/>
  <c r="R1988"/>
  <c r="P1988"/>
  <c r="BI1986"/>
  <c r="BH1986"/>
  <c r="BG1986"/>
  <c r="BF1986"/>
  <c r="T1986"/>
  <c r="R1986"/>
  <c r="P1986"/>
  <c r="BI1984"/>
  <c r="BH1984"/>
  <c r="BG1984"/>
  <c r="BF1984"/>
  <c r="T1984"/>
  <c r="R1984"/>
  <c r="P1984"/>
  <c r="BI1982"/>
  <c r="BH1982"/>
  <c r="BG1982"/>
  <c r="BF1982"/>
  <c r="T1982"/>
  <c r="R1982"/>
  <c r="P1982"/>
  <c r="BI1980"/>
  <c r="BH1980"/>
  <c r="BG1980"/>
  <c r="BF1980"/>
  <c r="T1980"/>
  <c r="R1980"/>
  <c r="P1980"/>
  <c r="BI1979"/>
  <c r="BH1979"/>
  <c r="BG1979"/>
  <c r="BF1979"/>
  <c r="T1979"/>
  <c r="R1979"/>
  <c r="P1979"/>
  <c r="BI1978"/>
  <c r="BH1978"/>
  <c r="BG1978"/>
  <c r="BF1978"/>
  <c r="T1978"/>
  <c r="R1978"/>
  <c r="P1978"/>
  <c r="BI1966"/>
  <c r="BH1966"/>
  <c r="BG1966"/>
  <c r="BF1966"/>
  <c r="T1966"/>
  <c r="R1966"/>
  <c r="P1966"/>
  <c r="BI1965"/>
  <c r="BH1965"/>
  <c r="BG1965"/>
  <c r="BF1965"/>
  <c r="T1965"/>
  <c r="R1965"/>
  <c r="P1965"/>
  <c r="BI1963"/>
  <c r="BH1963"/>
  <c r="BG1963"/>
  <c r="BF1963"/>
  <c r="T1963"/>
  <c r="R1963"/>
  <c r="P1963"/>
  <c r="BI1961"/>
  <c r="BH1961"/>
  <c r="BG1961"/>
  <c r="BF1961"/>
  <c r="T1961"/>
  <c r="R1961"/>
  <c r="P1961"/>
  <c r="BI1959"/>
  <c r="BH1959"/>
  <c r="BG1959"/>
  <c r="BF1959"/>
  <c r="T1959"/>
  <c r="R1959"/>
  <c r="P1959"/>
  <c r="BI1957"/>
  <c r="BH1957"/>
  <c r="BG1957"/>
  <c r="BF1957"/>
  <c r="T1957"/>
  <c r="R1957"/>
  <c r="P1957"/>
  <c r="BI1956"/>
  <c r="BH1956"/>
  <c r="BG1956"/>
  <c r="BF1956"/>
  <c r="T1956"/>
  <c r="R1956"/>
  <c r="P1956"/>
  <c r="BI1923"/>
  <c r="BH1923"/>
  <c r="BG1923"/>
  <c r="BF1923"/>
  <c r="T1923"/>
  <c r="R1923"/>
  <c r="P1923"/>
  <c r="BI1889"/>
  <c r="BH1889"/>
  <c r="BG1889"/>
  <c r="BF1889"/>
  <c r="T1889"/>
  <c r="R1889"/>
  <c r="P1889"/>
  <c r="BI1877"/>
  <c r="BH1877"/>
  <c r="BG1877"/>
  <c r="BF1877"/>
  <c r="T1877"/>
  <c r="R1877"/>
  <c r="P1877"/>
  <c r="BI1874"/>
  <c r="BH1874"/>
  <c r="BG1874"/>
  <c r="BF1874"/>
  <c r="T1874"/>
  <c r="R1874"/>
  <c r="P1874"/>
  <c r="BI1872"/>
  <c r="BH1872"/>
  <c r="BG1872"/>
  <c r="BF1872"/>
  <c r="T1872"/>
  <c r="R1872"/>
  <c r="P1872"/>
  <c r="BI1870"/>
  <c r="BH1870"/>
  <c r="BG1870"/>
  <c r="BF1870"/>
  <c r="T1870"/>
  <c r="R1870"/>
  <c r="P1870"/>
  <c r="BI1853"/>
  <c r="BH1853"/>
  <c r="BG1853"/>
  <c r="BF1853"/>
  <c r="T1853"/>
  <c r="R1853"/>
  <c r="P1853"/>
  <c r="BI1851"/>
  <c r="BH1851"/>
  <c r="BG1851"/>
  <c r="BF1851"/>
  <c r="T1851"/>
  <c r="R1851"/>
  <c r="P1851"/>
  <c r="BI1818"/>
  <c r="BH1818"/>
  <c r="BG1818"/>
  <c r="BF1818"/>
  <c r="T1818"/>
  <c r="R1818"/>
  <c r="P1818"/>
  <c r="BI1798"/>
  <c r="BH1798"/>
  <c r="BG1798"/>
  <c r="BF1798"/>
  <c r="T1798"/>
  <c r="R1798"/>
  <c r="P1798"/>
  <c r="BI1797"/>
  <c r="BH1797"/>
  <c r="BG1797"/>
  <c r="BF1797"/>
  <c r="T1797"/>
  <c r="R1797"/>
  <c r="P1797"/>
  <c r="BI1796"/>
  <c r="BH1796"/>
  <c r="BG1796"/>
  <c r="BF1796"/>
  <c r="T1796"/>
  <c r="R1796"/>
  <c r="P1796"/>
  <c r="BI1793"/>
  <c r="BH1793"/>
  <c r="BG1793"/>
  <c r="BF1793"/>
  <c r="T1793"/>
  <c r="R1793"/>
  <c r="P1793"/>
  <c r="BI1782"/>
  <c r="BH1782"/>
  <c r="BG1782"/>
  <c r="BF1782"/>
  <c r="T1782"/>
  <c r="R1782"/>
  <c r="P1782"/>
  <c r="BI1780"/>
  <c r="BH1780"/>
  <c r="BG1780"/>
  <c r="BF1780"/>
  <c r="T1780"/>
  <c r="R1780"/>
  <c r="P1780"/>
  <c r="BI1779"/>
  <c r="BH1779"/>
  <c r="BG1779"/>
  <c r="BF1779"/>
  <c r="T1779"/>
  <c r="R1779"/>
  <c r="P1779"/>
  <c r="BI1777"/>
  <c r="BH1777"/>
  <c r="BG1777"/>
  <c r="BF1777"/>
  <c r="T1777"/>
  <c r="R1777"/>
  <c r="P1777"/>
  <c r="BI1775"/>
  <c r="BH1775"/>
  <c r="BG1775"/>
  <c r="BF1775"/>
  <c r="T1775"/>
  <c r="R1775"/>
  <c r="P1775"/>
  <c r="BI1773"/>
  <c r="BH1773"/>
  <c r="BG1773"/>
  <c r="BF1773"/>
  <c r="T1773"/>
  <c r="R1773"/>
  <c r="P1773"/>
  <c r="BI1771"/>
  <c r="BH1771"/>
  <c r="BG1771"/>
  <c r="BF1771"/>
  <c r="T1771"/>
  <c r="R1771"/>
  <c r="P1771"/>
  <c r="BI1765"/>
  <c r="BH1765"/>
  <c r="BG1765"/>
  <c r="BF1765"/>
  <c r="T1765"/>
  <c r="R1765"/>
  <c r="P1765"/>
  <c r="BI1759"/>
  <c r="BH1759"/>
  <c r="BG1759"/>
  <c r="BF1759"/>
  <c r="T1759"/>
  <c r="R1759"/>
  <c r="P1759"/>
  <c r="BI1757"/>
  <c r="BH1757"/>
  <c r="BG1757"/>
  <c r="BF1757"/>
  <c r="T1757"/>
  <c r="R1757"/>
  <c r="P1757"/>
  <c r="BI1755"/>
  <c r="BH1755"/>
  <c r="BG1755"/>
  <c r="BF1755"/>
  <c r="T1755"/>
  <c r="R1755"/>
  <c r="P1755"/>
  <c r="BI1744"/>
  <c r="BH1744"/>
  <c r="BG1744"/>
  <c r="BF1744"/>
  <c r="T1744"/>
  <c r="R1744"/>
  <c r="P1744"/>
  <c r="BI1742"/>
  <c r="BH1742"/>
  <c r="BG1742"/>
  <c r="BF1742"/>
  <c r="T1742"/>
  <c r="R1742"/>
  <c r="P1742"/>
  <c r="BI1740"/>
  <c r="BH1740"/>
  <c r="BG1740"/>
  <c r="BF1740"/>
  <c r="T1740"/>
  <c r="R1740"/>
  <c r="P1740"/>
  <c r="BI1738"/>
  <c r="BH1738"/>
  <c r="BG1738"/>
  <c r="BF1738"/>
  <c r="T1738"/>
  <c r="R1738"/>
  <c r="P1738"/>
  <c r="BI1736"/>
  <c r="BH1736"/>
  <c r="BG1736"/>
  <c r="BF1736"/>
  <c r="T1736"/>
  <c r="R1736"/>
  <c r="P1736"/>
  <c r="BI1734"/>
  <c r="BH1734"/>
  <c r="BG1734"/>
  <c r="BF1734"/>
  <c r="T1734"/>
  <c r="R1734"/>
  <c r="P1734"/>
  <c r="BI1732"/>
  <c r="BH1732"/>
  <c r="BG1732"/>
  <c r="BF1732"/>
  <c r="T1732"/>
  <c r="R1732"/>
  <c r="P1732"/>
  <c r="BI1730"/>
  <c r="BH1730"/>
  <c r="BG1730"/>
  <c r="BF1730"/>
  <c r="T1730"/>
  <c r="R1730"/>
  <c r="P1730"/>
  <c r="BI1729"/>
  <c r="BH1729"/>
  <c r="BG1729"/>
  <c r="BF1729"/>
  <c r="T1729"/>
  <c r="R1729"/>
  <c r="P1729"/>
  <c r="BI1728"/>
  <c r="BH1728"/>
  <c r="BG1728"/>
  <c r="BF1728"/>
  <c r="T1728"/>
  <c r="R1728"/>
  <c r="P1728"/>
  <c r="BI1723"/>
  <c r="BH1723"/>
  <c r="BG1723"/>
  <c r="BF1723"/>
  <c r="T1723"/>
  <c r="R1723"/>
  <c r="P1723"/>
  <c r="BI1718"/>
  <c r="BH1718"/>
  <c r="BG1718"/>
  <c r="BF1718"/>
  <c r="T1718"/>
  <c r="R1718"/>
  <c r="P1718"/>
  <c r="BI1717"/>
  <c r="BH1717"/>
  <c r="BG1717"/>
  <c r="BF1717"/>
  <c r="T1717"/>
  <c r="R1717"/>
  <c r="P1717"/>
  <c r="BI1716"/>
  <c r="BH1716"/>
  <c r="BG1716"/>
  <c r="BF1716"/>
  <c r="T1716"/>
  <c r="R1716"/>
  <c r="P1716"/>
  <c r="BI1711"/>
  <c r="BH1711"/>
  <c r="BG1711"/>
  <c r="BF1711"/>
  <c r="T1711"/>
  <c r="R1711"/>
  <c r="P1711"/>
  <c r="BI1708"/>
  <c r="BH1708"/>
  <c r="BG1708"/>
  <c r="BF1708"/>
  <c r="T1708"/>
  <c r="T1707"/>
  <c r="R1708"/>
  <c r="R1707"/>
  <c r="P1708"/>
  <c r="P1707"/>
  <c r="BI1706"/>
  <c r="BH1706"/>
  <c r="BG1706"/>
  <c r="BF1706"/>
  <c r="T1706"/>
  <c r="T1705"/>
  <c r="R1706"/>
  <c r="R1705"/>
  <c r="P1706"/>
  <c r="P1705"/>
  <c r="BI1691"/>
  <c r="BH1691"/>
  <c r="BG1691"/>
  <c r="BF1691"/>
  <c r="T1691"/>
  <c r="T1690"/>
  <c r="R1691"/>
  <c r="R1690"/>
  <c r="P1691"/>
  <c r="P1690"/>
  <c r="BI1689"/>
  <c r="BH1689"/>
  <c r="BG1689"/>
  <c r="BF1689"/>
  <c r="T1689"/>
  <c r="R1689"/>
  <c r="P1689"/>
  <c r="BI1688"/>
  <c r="BH1688"/>
  <c r="BG1688"/>
  <c r="BF1688"/>
  <c r="T1688"/>
  <c r="R1688"/>
  <c r="P1688"/>
  <c r="BI1668"/>
  <c r="BH1668"/>
  <c r="BG1668"/>
  <c r="BF1668"/>
  <c r="T1668"/>
  <c r="R1668"/>
  <c r="P1668"/>
  <c r="BI1660"/>
  <c r="BH1660"/>
  <c r="BG1660"/>
  <c r="BF1660"/>
  <c r="T1660"/>
  <c r="R1660"/>
  <c r="P1660"/>
  <c r="BI1640"/>
  <c r="BH1640"/>
  <c r="BG1640"/>
  <c r="BF1640"/>
  <c r="T1640"/>
  <c r="R1640"/>
  <c r="P1640"/>
  <c r="BI1637"/>
  <c r="BH1637"/>
  <c r="BG1637"/>
  <c r="BF1637"/>
  <c r="T1637"/>
  <c r="R1637"/>
  <c r="P1637"/>
  <c r="BI1626"/>
  <c r="BH1626"/>
  <c r="BG1626"/>
  <c r="BF1626"/>
  <c r="T1626"/>
  <c r="R1626"/>
  <c r="P1626"/>
  <c r="BI1615"/>
  <c r="BH1615"/>
  <c r="BG1615"/>
  <c r="BF1615"/>
  <c r="T1615"/>
  <c r="R1615"/>
  <c r="P1615"/>
  <c r="BI1613"/>
  <c r="BH1613"/>
  <c r="BG1613"/>
  <c r="BF1613"/>
  <c r="T1613"/>
  <c r="R1613"/>
  <c r="P1613"/>
  <c r="BI1595"/>
  <c r="BH1595"/>
  <c r="BG1595"/>
  <c r="BF1595"/>
  <c r="T1595"/>
  <c r="R1595"/>
  <c r="P1595"/>
  <c r="BI1593"/>
  <c r="BH1593"/>
  <c r="BG1593"/>
  <c r="BF1593"/>
  <c r="T1593"/>
  <c r="R1593"/>
  <c r="P1593"/>
  <c r="BI1591"/>
  <c r="BH1591"/>
  <c r="BG1591"/>
  <c r="BF1591"/>
  <c r="T1591"/>
  <c r="R1591"/>
  <c r="P1591"/>
  <c r="BI1569"/>
  <c r="BH1569"/>
  <c r="BG1569"/>
  <c r="BF1569"/>
  <c r="T1569"/>
  <c r="R1569"/>
  <c r="P1569"/>
  <c r="BI1567"/>
  <c r="BH1567"/>
  <c r="BG1567"/>
  <c r="BF1567"/>
  <c r="T1567"/>
  <c r="R1567"/>
  <c r="P1567"/>
  <c r="BI1565"/>
  <c r="BH1565"/>
  <c r="BG1565"/>
  <c r="BF1565"/>
  <c r="T1565"/>
  <c r="R1565"/>
  <c r="P1565"/>
  <c r="BI1563"/>
  <c r="BH1563"/>
  <c r="BG1563"/>
  <c r="BF1563"/>
  <c r="T1563"/>
  <c r="R1563"/>
  <c r="P1563"/>
  <c r="BI1561"/>
  <c r="BH1561"/>
  <c r="BG1561"/>
  <c r="BF1561"/>
  <c r="T1561"/>
  <c r="R1561"/>
  <c r="P1561"/>
  <c r="BI1553"/>
  <c r="BH1553"/>
  <c r="BG1553"/>
  <c r="BF1553"/>
  <c r="T1553"/>
  <c r="R1553"/>
  <c r="P1553"/>
  <c r="BI1552"/>
  <c r="BH1552"/>
  <c r="BG1552"/>
  <c r="BF1552"/>
  <c r="T1552"/>
  <c r="R1552"/>
  <c r="P1552"/>
  <c r="BI1550"/>
  <c r="BH1550"/>
  <c r="BG1550"/>
  <c r="BF1550"/>
  <c r="T1550"/>
  <c r="R1550"/>
  <c r="P1550"/>
  <c r="BI1547"/>
  <c r="BH1547"/>
  <c r="BG1547"/>
  <c r="BF1547"/>
  <c r="T1547"/>
  <c r="T1546"/>
  <c r="R1547"/>
  <c r="R1546"/>
  <c r="P1547"/>
  <c r="P1546"/>
  <c r="BI1545"/>
  <c r="BH1545"/>
  <c r="BG1545"/>
  <c r="BF1545"/>
  <c r="T1545"/>
  <c r="R1545"/>
  <c r="P1545"/>
  <c r="BI1544"/>
  <c r="BH1544"/>
  <c r="BG1544"/>
  <c r="BF1544"/>
  <c r="T1544"/>
  <c r="R1544"/>
  <c r="P1544"/>
  <c r="BI1543"/>
  <c r="BH1543"/>
  <c r="BG1543"/>
  <c r="BF1543"/>
  <c r="T1543"/>
  <c r="R1543"/>
  <c r="P1543"/>
  <c r="BI1542"/>
  <c r="BH1542"/>
  <c r="BG1542"/>
  <c r="BF1542"/>
  <c r="T1542"/>
  <c r="R1542"/>
  <c r="P1542"/>
  <c r="BI1539"/>
  <c r="BH1539"/>
  <c r="BG1539"/>
  <c r="BF1539"/>
  <c r="T1539"/>
  <c r="R1539"/>
  <c r="P1539"/>
  <c r="BI1537"/>
  <c r="BH1537"/>
  <c r="BG1537"/>
  <c r="BF1537"/>
  <c r="T1537"/>
  <c r="R1537"/>
  <c r="P1537"/>
  <c r="BI1535"/>
  <c r="BH1535"/>
  <c r="BG1535"/>
  <c r="BF1535"/>
  <c r="T1535"/>
  <c r="R1535"/>
  <c r="P1535"/>
  <c r="BI1529"/>
  <c r="BH1529"/>
  <c r="BG1529"/>
  <c r="BF1529"/>
  <c r="T1529"/>
  <c r="R1529"/>
  <c r="P1529"/>
  <c r="BI1521"/>
  <c r="BH1521"/>
  <c r="BG1521"/>
  <c r="BF1521"/>
  <c r="T1521"/>
  <c r="R1521"/>
  <c r="P1521"/>
  <c r="BI1519"/>
  <c r="BH1519"/>
  <c r="BG1519"/>
  <c r="BF1519"/>
  <c r="T1519"/>
  <c r="R1519"/>
  <c r="P1519"/>
  <c r="BI1518"/>
  <c r="BH1518"/>
  <c r="BG1518"/>
  <c r="BF1518"/>
  <c r="T1518"/>
  <c r="R1518"/>
  <c r="P1518"/>
  <c r="BI1517"/>
  <c r="BH1517"/>
  <c r="BG1517"/>
  <c r="BF1517"/>
  <c r="T1517"/>
  <c r="R1517"/>
  <c r="P1517"/>
  <c r="BI1516"/>
  <c r="BH1516"/>
  <c r="BG1516"/>
  <c r="BF1516"/>
  <c r="T1516"/>
  <c r="R1516"/>
  <c r="P1516"/>
  <c r="BI1514"/>
  <c r="BH1514"/>
  <c r="BG1514"/>
  <c r="BF1514"/>
  <c r="T1514"/>
  <c r="R1514"/>
  <c r="P1514"/>
  <c r="BI1502"/>
  <c r="BH1502"/>
  <c r="BG1502"/>
  <c r="BF1502"/>
  <c r="T1502"/>
  <c r="R1502"/>
  <c r="P1502"/>
  <c r="BI1496"/>
  <c r="BH1496"/>
  <c r="BG1496"/>
  <c r="BF1496"/>
  <c r="T1496"/>
  <c r="R1496"/>
  <c r="P1496"/>
  <c r="BI1495"/>
  <c r="BH1495"/>
  <c r="BG1495"/>
  <c r="BF1495"/>
  <c r="T1495"/>
  <c r="R1495"/>
  <c r="P1495"/>
  <c r="BI1490"/>
  <c r="BH1490"/>
  <c r="BG1490"/>
  <c r="BF1490"/>
  <c r="T1490"/>
  <c r="R1490"/>
  <c r="P1490"/>
  <c r="BI1488"/>
  <c r="BH1488"/>
  <c r="BG1488"/>
  <c r="BF1488"/>
  <c r="T1488"/>
  <c r="R1488"/>
  <c r="P1488"/>
  <c r="BI1487"/>
  <c r="BH1487"/>
  <c r="BG1487"/>
  <c r="BF1487"/>
  <c r="T1487"/>
  <c r="R1487"/>
  <c r="P1487"/>
  <c r="BI1482"/>
  <c r="BH1482"/>
  <c r="BG1482"/>
  <c r="BF1482"/>
  <c r="T1482"/>
  <c r="R1482"/>
  <c r="P1482"/>
  <c r="BI1480"/>
  <c r="BH1480"/>
  <c r="BG1480"/>
  <c r="BF1480"/>
  <c r="T1480"/>
  <c r="R1480"/>
  <c r="P1480"/>
  <c r="BI1479"/>
  <c r="BH1479"/>
  <c r="BG1479"/>
  <c r="BF1479"/>
  <c r="T1479"/>
  <c r="R1479"/>
  <c r="P1479"/>
  <c r="BI1478"/>
  <c r="BH1478"/>
  <c r="BG1478"/>
  <c r="BF1478"/>
  <c r="T1478"/>
  <c r="R1478"/>
  <c r="P1478"/>
  <c r="BI1477"/>
  <c r="BH1477"/>
  <c r="BG1477"/>
  <c r="BF1477"/>
  <c r="T1477"/>
  <c r="R1477"/>
  <c r="P1477"/>
  <c r="BI1476"/>
  <c r="BH1476"/>
  <c r="BG1476"/>
  <c r="BF1476"/>
  <c r="T1476"/>
  <c r="R1476"/>
  <c r="P1476"/>
  <c r="BI1475"/>
  <c r="BH1475"/>
  <c r="BG1475"/>
  <c r="BF1475"/>
  <c r="T1475"/>
  <c r="R1475"/>
  <c r="P1475"/>
  <c r="BI1474"/>
  <c r="BH1474"/>
  <c r="BG1474"/>
  <c r="BF1474"/>
  <c r="T1474"/>
  <c r="R1474"/>
  <c r="P1474"/>
  <c r="BI1473"/>
  <c r="BH1473"/>
  <c r="BG1473"/>
  <c r="BF1473"/>
  <c r="T1473"/>
  <c r="R1473"/>
  <c r="P1473"/>
  <c r="BI1472"/>
  <c r="BH1472"/>
  <c r="BG1472"/>
  <c r="BF1472"/>
  <c r="T1472"/>
  <c r="R1472"/>
  <c r="P1472"/>
  <c r="BI1470"/>
  <c r="BH1470"/>
  <c r="BG1470"/>
  <c r="BF1470"/>
  <c r="T1470"/>
  <c r="R1470"/>
  <c r="P1470"/>
  <c r="BI1469"/>
  <c r="BH1469"/>
  <c r="BG1469"/>
  <c r="BF1469"/>
  <c r="T1469"/>
  <c r="R1469"/>
  <c r="P1469"/>
  <c r="BI1468"/>
  <c r="BH1468"/>
  <c r="BG1468"/>
  <c r="BF1468"/>
  <c r="T1468"/>
  <c r="R1468"/>
  <c r="P1468"/>
  <c r="BI1467"/>
  <c r="BH1467"/>
  <c r="BG1467"/>
  <c r="BF1467"/>
  <c r="T1467"/>
  <c r="R1467"/>
  <c r="P1467"/>
  <c r="BI1466"/>
  <c r="BH1466"/>
  <c r="BG1466"/>
  <c r="BF1466"/>
  <c r="T1466"/>
  <c r="R1466"/>
  <c r="P1466"/>
  <c r="BI1464"/>
  <c r="BH1464"/>
  <c r="BG1464"/>
  <c r="BF1464"/>
  <c r="T1464"/>
  <c r="R1464"/>
  <c r="P1464"/>
  <c r="BI1463"/>
  <c r="BH1463"/>
  <c r="BG1463"/>
  <c r="BF1463"/>
  <c r="T1463"/>
  <c r="R1463"/>
  <c r="P1463"/>
  <c r="BI1462"/>
  <c r="BH1462"/>
  <c r="BG1462"/>
  <c r="BF1462"/>
  <c r="T1462"/>
  <c r="R1462"/>
  <c r="P1462"/>
  <c r="BI1460"/>
  <c r="BH1460"/>
  <c r="BG1460"/>
  <c r="BF1460"/>
  <c r="T1460"/>
  <c r="R1460"/>
  <c r="P1460"/>
  <c r="BI1459"/>
  <c r="BH1459"/>
  <c r="BG1459"/>
  <c r="BF1459"/>
  <c r="T1459"/>
  <c r="R1459"/>
  <c r="P1459"/>
  <c r="BI1458"/>
  <c r="BH1458"/>
  <c r="BG1458"/>
  <c r="BF1458"/>
  <c r="T1458"/>
  <c r="R1458"/>
  <c r="P1458"/>
  <c r="BI1457"/>
  <c r="BH1457"/>
  <c r="BG1457"/>
  <c r="BF1457"/>
  <c r="T1457"/>
  <c r="R1457"/>
  <c r="P1457"/>
  <c r="BI1456"/>
  <c r="BH1456"/>
  <c r="BG1456"/>
  <c r="BF1456"/>
  <c r="T1456"/>
  <c r="R1456"/>
  <c r="P1456"/>
  <c r="BI1454"/>
  <c r="BH1454"/>
  <c r="BG1454"/>
  <c r="BF1454"/>
  <c r="T1454"/>
  <c r="R1454"/>
  <c r="P1454"/>
  <c r="BI1449"/>
  <c r="BH1449"/>
  <c r="BG1449"/>
  <c r="BF1449"/>
  <c r="T1449"/>
  <c r="R1449"/>
  <c r="P1449"/>
  <c r="BI1447"/>
  <c r="BH1447"/>
  <c r="BG1447"/>
  <c r="BF1447"/>
  <c r="T1447"/>
  <c r="R1447"/>
  <c r="P1447"/>
  <c r="BI1438"/>
  <c r="BH1438"/>
  <c r="BG1438"/>
  <c r="BF1438"/>
  <c r="T1438"/>
  <c r="R1438"/>
  <c r="P1438"/>
  <c r="BI1436"/>
  <c r="BH1436"/>
  <c r="BG1436"/>
  <c r="BF1436"/>
  <c r="T1436"/>
  <c r="R1436"/>
  <c r="P1436"/>
  <c r="BI1434"/>
  <c r="BH1434"/>
  <c r="BG1434"/>
  <c r="BF1434"/>
  <c r="T1434"/>
  <c r="R1434"/>
  <c r="P1434"/>
  <c r="BI1433"/>
  <c r="BH1433"/>
  <c r="BG1433"/>
  <c r="BF1433"/>
  <c r="T1433"/>
  <c r="R1433"/>
  <c r="P1433"/>
  <c r="BI1431"/>
  <c r="BH1431"/>
  <c r="BG1431"/>
  <c r="BF1431"/>
  <c r="T1431"/>
  <c r="R1431"/>
  <c r="P1431"/>
  <c r="BI1427"/>
  <c r="BH1427"/>
  <c r="BG1427"/>
  <c r="BF1427"/>
  <c r="T1427"/>
  <c r="R1427"/>
  <c r="P1427"/>
  <c r="BI1423"/>
  <c r="BH1423"/>
  <c r="BG1423"/>
  <c r="BF1423"/>
  <c r="T1423"/>
  <c r="R1423"/>
  <c r="P1423"/>
  <c r="BI1421"/>
  <c r="BH1421"/>
  <c r="BG1421"/>
  <c r="BF1421"/>
  <c r="T1421"/>
  <c r="R1421"/>
  <c r="P1421"/>
  <c r="BI1417"/>
  <c r="BH1417"/>
  <c r="BG1417"/>
  <c r="BF1417"/>
  <c r="T1417"/>
  <c r="R1417"/>
  <c r="P1417"/>
  <c r="BI1414"/>
  <c r="BH1414"/>
  <c r="BG1414"/>
  <c r="BF1414"/>
  <c r="T1414"/>
  <c r="R1414"/>
  <c r="P1414"/>
  <c r="BI1409"/>
  <c r="BH1409"/>
  <c r="BG1409"/>
  <c r="BF1409"/>
  <c r="T1409"/>
  <c r="R1409"/>
  <c r="P1409"/>
  <c r="BI1407"/>
  <c r="BH1407"/>
  <c r="BG1407"/>
  <c r="BF1407"/>
  <c r="T1407"/>
  <c r="R1407"/>
  <c r="P1407"/>
  <c r="BI1401"/>
  <c r="BH1401"/>
  <c r="BG1401"/>
  <c r="BF1401"/>
  <c r="T1401"/>
  <c r="R1401"/>
  <c r="P1401"/>
  <c r="BI1397"/>
  <c r="BH1397"/>
  <c r="BG1397"/>
  <c r="BF1397"/>
  <c r="T1397"/>
  <c r="R1397"/>
  <c r="P1397"/>
  <c r="BI1392"/>
  <c r="BH1392"/>
  <c r="BG1392"/>
  <c r="BF1392"/>
  <c r="T1392"/>
  <c r="R1392"/>
  <c r="P1392"/>
  <c r="BI1390"/>
  <c r="BH1390"/>
  <c r="BG1390"/>
  <c r="BF1390"/>
  <c r="T1390"/>
  <c r="R1390"/>
  <c r="P1390"/>
  <c r="BI1389"/>
  <c r="BH1389"/>
  <c r="BG1389"/>
  <c r="BF1389"/>
  <c r="T1389"/>
  <c r="R1389"/>
  <c r="P1389"/>
  <c r="BI1387"/>
  <c r="BH1387"/>
  <c r="BG1387"/>
  <c r="BF1387"/>
  <c r="T1387"/>
  <c r="R1387"/>
  <c r="P1387"/>
  <c r="BI1384"/>
  <c r="BH1384"/>
  <c r="BG1384"/>
  <c r="BF1384"/>
  <c r="T1384"/>
  <c r="R1384"/>
  <c r="P1384"/>
  <c r="BI1335"/>
  <c r="BH1335"/>
  <c r="BG1335"/>
  <c r="BF1335"/>
  <c r="T1335"/>
  <c r="R1335"/>
  <c r="P1335"/>
  <c r="BI1333"/>
  <c r="BH1333"/>
  <c r="BG1333"/>
  <c r="BF1333"/>
  <c r="T1333"/>
  <c r="R1333"/>
  <c r="P1333"/>
  <c r="BI1327"/>
  <c r="BH1327"/>
  <c r="BG1327"/>
  <c r="BF1327"/>
  <c r="T1327"/>
  <c r="R1327"/>
  <c r="P1327"/>
  <c r="BI1323"/>
  <c r="BH1323"/>
  <c r="BG1323"/>
  <c r="BF1323"/>
  <c r="T1323"/>
  <c r="R1323"/>
  <c r="P1323"/>
  <c r="BI1316"/>
  <c r="BH1316"/>
  <c r="BG1316"/>
  <c r="BF1316"/>
  <c r="T1316"/>
  <c r="R1316"/>
  <c r="P1316"/>
  <c r="BI1309"/>
  <c r="BH1309"/>
  <c r="BG1309"/>
  <c r="BF1309"/>
  <c r="T1309"/>
  <c r="R1309"/>
  <c r="P1309"/>
  <c r="BI1304"/>
  <c r="BH1304"/>
  <c r="BG1304"/>
  <c r="BF1304"/>
  <c r="T1304"/>
  <c r="R1304"/>
  <c r="P1304"/>
  <c r="BI1298"/>
  <c r="BH1298"/>
  <c r="BG1298"/>
  <c r="BF1298"/>
  <c r="T1298"/>
  <c r="R1298"/>
  <c r="P1298"/>
  <c r="BI1294"/>
  <c r="BH1294"/>
  <c r="BG1294"/>
  <c r="BF1294"/>
  <c r="T1294"/>
  <c r="R1294"/>
  <c r="P1294"/>
  <c r="BI1286"/>
  <c r="BH1286"/>
  <c r="BG1286"/>
  <c r="BF1286"/>
  <c r="T1286"/>
  <c r="R1286"/>
  <c r="P1286"/>
  <c r="BI1283"/>
  <c r="BH1283"/>
  <c r="BG1283"/>
  <c r="BF1283"/>
  <c r="T1283"/>
  <c r="R1283"/>
  <c r="P1283"/>
  <c r="BI1281"/>
  <c r="BH1281"/>
  <c r="BG1281"/>
  <c r="BF1281"/>
  <c r="T1281"/>
  <c r="R1281"/>
  <c r="P1281"/>
  <c r="BI1279"/>
  <c r="BH1279"/>
  <c r="BG1279"/>
  <c r="BF1279"/>
  <c r="T1279"/>
  <c r="R1279"/>
  <c r="P1279"/>
  <c r="BI1276"/>
  <c r="BH1276"/>
  <c r="BG1276"/>
  <c r="BF1276"/>
  <c r="T1276"/>
  <c r="R1276"/>
  <c r="P1276"/>
  <c r="BI1274"/>
  <c r="BH1274"/>
  <c r="BG1274"/>
  <c r="BF1274"/>
  <c r="T1274"/>
  <c r="R1274"/>
  <c r="P1274"/>
  <c r="BI1273"/>
  <c r="BH1273"/>
  <c r="BG1273"/>
  <c r="BF1273"/>
  <c r="T1273"/>
  <c r="R1273"/>
  <c r="P1273"/>
  <c r="BI1272"/>
  <c r="BH1272"/>
  <c r="BG1272"/>
  <c r="BF1272"/>
  <c r="T1272"/>
  <c r="R1272"/>
  <c r="P1272"/>
  <c r="BI1270"/>
  <c r="BH1270"/>
  <c r="BG1270"/>
  <c r="BF1270"/>
  <c r="T1270"/>
  <c r="R1270"/>
  <c r="P1270"/>
  <c r="BI1268"/>
  <c r="BH1268"/>
  <c r="BG1268"/>
  <c r="BF1268"/>
  <c r="T1268"/>
  <c r="R1268"/>
  <c r="P1268"/>
  <c r="BI1266"/>
  <c r="BH1266"/>
  <c r="BG1266"/>
  <c r="BF1266"/>
  <c r="T1266"/>
  <c r="R1266"/>
  <c r="P1266"/>
  <c r="BI1264"/>
  <c r="BH1264"/>
  <c r="BG1264"/>
  <c r="BF1264"/>
  <c r="T1264"/>
  <c r="R1264"/>
  <c r="P1264"/>
  <c r="BI1262"/>
  <c r="BH1262"/>
  <c r="BG1262"/>
  <c r="BF1262"/>
  <c r="T1262"/>
  <c r="R1262"/>
  <c r="P1262"/>
  <c r="BI1257"/>
  <c r="BH1257"/>
  <c r="BG1257"/>
  <c r="BF1257"/>
  <c r="T1257"/>
  <c r="R1257"/>
  <c r="P1257"/>
  <c r="BI1252"/>
  <c r="BH1252"/>
  <c r="BG1252"/>
  <c r="BF1252"/>
  <c r="T1252"/>
  <c r="R1252"/>
  <c r="P1252"/>
  <c r="BI1250"/>
  <c r="BH1250"/>
  <c r="BG1250"/>
  <c r="BF1250"/>
  <c r="T1250"/>
  <c r="R1250"/>
  <c r="P1250"/>
  <c r="BI1249"/>
  <c r="BH1249"/>
  <c r="BG1249"/>
  <c r="BF1249"/>
  <c r="T1249"/>
  <c r="R1249"/>
  <c r="P1249"/>
  <c r="BI1248"/>
  <c r="BH1248"/>
  <c r="BG1248"/>
  <c r="BF1248"/>
  <c r="T1248"/>
  <c r="R1248"/>
  <c r="P1248"/>
  <c r="BI1244"/>
  <c r="BH1244"/>
  <c r="BG1244"/>
  <c r="BF1244"/>
  <c r="T1244"/>
  <c r="R1244"/>
  <c r="P1244"/>
  <c r="BI1242"/>
  <c r="BH1242"/>
  <c r="BG1242"/>
  <c r="BF1242"/>
  <c r="T1242"/>
  <c r="R1242"/>
  <c r="P1242"/>
  <c r="BI1241"/>
  <c r="BH1241"/>
  <c r="BG1241"/>
  <c r="BF1241"/>
  <c r="T1241"/>
  <c r="R1241"/>
  <c r="P1241"/>
  <c r="BI1239"/>
  <c r="BH1239"/>
  <c r="BG1239"/>
  <c r="BF1239"/>
  <c r="T1239"/>
  <c r="R1239"/>
  <c r="P1239"/>
  <c r="BI1237"/>
  <c r="BH1237"/>
  <c r="BG1237"/>
  <c r="BF1237"/>
  <c r="T1237"/>
  <c r="R1237"/>
  <c r="P1237"/>
  <c r="BI1235"/>
  <c r="BH1235"/>
  <c r="BG1235"/>
  <c r="BF1235"/>
  <c r="T1235"/>
  <c r="R1235"/>
  <c r="P1235"/>
  <c r="BI1230"/>
  <c r="BH1230"/>
  <c r="BG1230"/>
  <c r="BF1230"/>
  <c r="T1230"/>
  <c r="R1230"/>
  <c r="P1230"/>
  <c r="BI1228"/>
  <c r="BH1228"/>
  <c r="BG1228"/>
  <c r="BF1228"/>
  <c r="T1228"/>
  <c r="R1228"/>
  <c r="P1228"/>
  <c r="BI1222"/>
  <c r="BH1222"/>
  <c r="BG1222"/>
  <c r="BF1222"/>
  <c r="T1222"/>
  <c r="R1222"/>
  <c r="P1222"/>
  <c r="BI1220"/>
  <c r="BH1220"/>
  <c r="BG1220"/>
  <c r="BF1220"/>
  <c r="T1220"/>
  <c r="R1220"/>
  <c r="P1220"/>
  <c r="BI1219"/>
  <c r="BH1219"/>
  <c r="BG1219"/>
  <c r="BF1219"/>
  <c r="T1219"/>
  <c r="R1219"/>
  <c r="P1219"/>
  <c r="BI1217"/>
  <c r="BH1217"/>
  <c r="BG1217"/>
  <c r="BF1217"/>
  <c r="T1217"/>
  <c r="R1217"/>
  <c r="P1217"/>
  <c r="BI1212"/>
  <c r="BH1212"/>
  <c r="BG1212"/>
  <c r="BF1212"/>
  <c r="T1212"/>
  <c r="R1212"/>
  <c r="P1212"/>
  <c r="BI1210"/>
  <c r="BH1210"/>
  <c r="BG1210"/>
  <c r="BF1210"/>
  <c r="T1210"/>
  <c r="R1210"/>
  <c r="P1210"/>
  <c r="BI1208"/>
  <c r="BH1208"/>
  <c r="BG1208"/>
  <c r="BF1208"/>
  <c r="T1208"/>
  <c r="R1208"/>
  <c r="P1208"/>
  <c r="BI1199"/>
  <c r="BH1199"/>
  <c r="BG1199"/>
  <c r="BF1199"/>
  <c r="T1199"/>
  <c r="R1199"/>
  <c r="P1199"/>
  <c r="BI1197"/>
  <c r="BH1197"/>
  <c r="BG1197"/>
  <c r="BF1197"/>
  <c r="T1197"/>
  <c r="R1197"/>
  <c r="P1197"/>
  <c r="BI1195"/>
  <c r="BH1195"/>
  <c r="BG1195"/>
  <c r="BF1195"/>
  <c r="T1195"/>
  <c r="R1195"/>
  <c r="P1195"/>
  <c r="BI1184"/>
  <c r="BH1184"/>
  <c r="BG1184"/>
  <c r="BF1184"/>
  <c r="T1184"/>
  <c r="R1184"/>
  <c r="P1184"/>
  <c r="BI1182"/>
  <c r="BH1182"/>
  <c r="BG1182"/>
  <c r="BF1182"/>
  <c r="T1182"/>
  <c r="R1182"/>
  <c r="P1182"/>
  <c r="BI1177"/>
  <c r="BH1177"/>
  <c r="BG1177"/>
  <c r="BF1177"/>
  <c r="T1177"/>
  <c r="R1177"/>
  <c r="P1177"/>
  <c r="BI1172"/>
  <c r="BH1172"/>
  <c r="BG1172"/>
  <c r="BF1172"/>
  <c r="T1172"/>
  <c r="R1172"/>
  <c r="P1172"/>
  <c r="BI1161"/>
  <c r="BH1161"/>
  <c r="BG1161"/>
  <c r="BF1161"/>
  <c r="T1161"/>
  <c r="R1161"/>
  <c r="P1161"/>
  <c r="BI1159"/>
  <c r="BH1159"/>
  <c r="BG1159"/>
  <c r="BF1159"/>
  <c r="T1159"/>
  <c r="R1159"/>
  <c r="P1159"/>
  <c r="BI1158"/>
  <c r="BH1158"/>
  <c r="BG1158"/>
  <c r="BF1158"/>
  <c r="T1158"/>
  <c r="R1158"/>
  <c r="P1158"/>
  <c r="BI1156"/>
  <c r="BH1156"/>
  <c r="BG1156"/>
  <c r="BF1156"/>
  <c r="T1156"/>
  <c r="R1156"/>
  <c r="P1156"/>
  <c r="BI1149"/>
  <c r="BH1149"/>
  <c r="BG1149"/>
  <c r="BF1149"/>
  <c r="T1149"/>
  <c r="R1149"/>
  <c r="P1149"/>
  <c r="BI1147"/>
  <c r="BH1147"/>
  <c r="BG1147"/>
  <c r="BF1147"/>
  <c r="T1147"/>
  <c r="R1147"/>
  <c r="P1147"/>
  <c r="BI1145"/>
  <c r="BH1145"/>
  <c r="BG1145"/>
  <c r="BF1145"/>
  <c r="T1145"/>
  <c r="R1145"/>
  <c r="P1145"/>
  <c r="BI1143"/>
  <c r="BH1143"/>
  <c r="BG1143"/>
  <c r="BF1143"/>
  <c r="T1143"/>
  <c r="R1143"/>
  <c r="P1143"/>
  <c r="BI1141"/>
  <c r="BH1141"/>
  <c r="BG1141"/>
  <c r="BF1141"/>
  <c r="T1141"/>
  <c r="R1141"/>
  <c r="P1141"/>
  <c r="BI1136"/>
  <c r="BH1136"/>
  <c r="BG1136"/>
  <c r="BF1136"/>
  <c r="T1136"/>
  <c r="R1136"/>
  <c r="P1136"/>
  <c r="BI1122"/>
  <c r="BH1122"/>
  <c r="BG1122"/>
  <c r="BF1122"/>
  <c r="T1122"/>
  <c r="R1122"/>
  <c r="P1122"/>
  <c r="BI1119"/>
  <c r="BH1119"/>
  <c r="BG1119"/>
  <c r="BF1119"/>
  <c r="T1119"/>
  <c r="T1118"/>
  <c r="R1119"/>
  <c r="R1118"/>
  <c r="P1119"/>
  <c r="P1118"/>
  <c r="BI1116"/>
  <c r="BH1116"/>
  <c r="BG1116"/>
  <c r="BF1116"/>
  <c r="T1116"/>
  <c r="R1116"/>
  <c r="P1116"/>
  <c r="BI1114"/>
  <c r="BH1114"/>
  <c r="BG1114"/>
  <c r="BF1114"/>
  <c r="T1114"/>
  <c r="R1114"/>
  <c r="P1114"/>
  <c r="BI1112"/>
  <c r="BH1112"/>
  <c r="BG1112"/>
  <c r="BF1112"/>
  <c r="T1112"/>
  <c r="R1112"/>
  <c r="P1112"/>
  <c r="BI1110"/>
  <c r="BH1110"/>
  <c r="BG1110"/>
  <c r="BF1110"/>
  <c r="T1110"/>
  <c r="R1110"/>
  <c r="P1110"/>
  <c r="BI1108"/>
  <c r="BH1108"/>
  <c r="BG1108"/>
  <c r="BF1108"/>
  <c r="T1108"/>
  <c r="R1108"/>
  <c r="P1108"/>
  <c r="BI1106"/>
  <c r="BH1106"/>
  <c r="BG1106"/>
  <c r="BF1106"/>
  <c r="T1106"/>
  <c r="R1106"/>
  <c r="P1106"/>
  <c r="BI1104"/>
  <c r="BH1104"/>
  <c r="BG1104"/>
  <c r="BF1104"/>
  <c r="T1104"/>
  <c r="R1104"/>
  <c r="P1104"/>
  <c r="BI1081"/>
  <c r="BH1081"/>
  <c r="BG1081"/>
  <c r="BF1081"/>
  <c r="T1081"/>
  <c r="R1081"/>
  <c r="P1081"/>
  <c r="BI1074"/>
  <c r="BH1074"/>
  <c r="BG1074"/>
  <c r="BF1074"/>
  <c r="T1074"/>
  <c r="R1074"/>
  <c r="P1074"/>
  <c r="BI1065"/>
  <c r="BH1065"/>
  <c r="BG1065"/>
  <c r="BF1065"/>
  <c r="T1065"/>
  <c r="R1065"/>
  <c r="P1065"/>
  <c r="BI1063"/>
  <c r="BH1063"/>
  <c r="BG1063"/>
  <c r="BF1063"/>
  <c r="T1063"/>
  <c r="R1063"/>
  <c r="P1063"/>
  <c r="BI1056"/>
  <c r="BH1056"/>
  <c r="BG1056"/>
  <c r="BF1056"/>
  <c r="T1056"/>
  <c r="R1056"/>
  <c r="P1056"/>
  <c r="BI1054"/>
  <c r="BH1054"/>
  <c r="BG1054"/>
  <c r="BF1054"/>
  <c r="T1054"/>
  <c r="R1054"/>
  <c r="P1054"/>
  <c r="BI1048"/>
  <c r="BH1048"/>
  <c r="BG1048"/>
  <c r="BF1048"/>
  <c r="T1048"/>
  <c r="R1048"/>
  <c r="P1048"/>
  <c r="BI1036"/>
  <c r="BH1036"/>
  <c r="BG1036"/>
  <c r="BF1036"/>
  <c r="T1036"/>
  <c r="R1036"/>
  <c r="P1036"/>
  <c r="BI1034"/>
  <c r="BH1034"/>
  <c r="BG1034"/>
  <c r="BF1034"/>
  <c r="T1034"/>
  <c r="R1034"/>
  <c r="P1034"/>
  <c r="BI1025"/>
  <c r="BH1025"/>
  <c r="BG1025"/>
  <c r="BF1025"/>
  <c r="T1025"/>
  <c r="R1025"/>
  <c r="P1025"/>
  <c r="BI1023"/>
  <c r="BH1023"/>
  <c r="BG1023"/>
  <c r="BF1023"/>
  <c r="T1023"/>
  <c r="R1023"/>
  <c r="P1023"/>
  <c r="BI1019"/>
  <c r="BH1019"/>
  <c r="BG1019"/>
  <c r="BF1019"/>
  <c r="T1019"/>
  <c r="R1019"/>
  <c r="P1019"/>
  <c r="BI1008"/>
  <c r="BH1008"/>
  <c r="BG1008"/>
  <c r="BF1008"/>
  <c r="T1008"/>
  <c r="R1008"/>
  <c r="P1008"/>
  <c r="BI1006"/>
  <c r="BH1006"/>
  <c r="BG1006"/>
  <c r="BF1006"/>
  <c r="T1006"/>
  <c r="R1006"/>
  <c r="P1006"/>
  <c r="BI1003"/>
  <c r="BH1003"/>
  <c r="BG1003"/>
  <c r="BF1003"/>
  <c r="T1003"/>
  <c r="R1003"/>
  <c r="P1003"/>
  <c r="BI1001"/>
  <c r="BH1001"/>
  <c r="BG1001"/>
  <c r="BF1001"/>
  <c r="T1001"/>
  <c r="R1001"/>
  <c r="P1001"/>
  <c r="BI999"/>
  <c r="BH999"/>
  <c r="BG999"/>
  <c r="BF999"/>
  <c r="T999"/>
  <c r="R999"/>
  <c r="P999"/>
  <c r="BI997"/>
  <c r="BH997"/>
  <c r="BG997"/>
  <c r="BF997"/>
  <c r="T997"/>
  <c r="R997"/>
  <c r="P997"/>
  <c r="BI990"/>
  <c r="BH990"/>
  <c r="BG990"/>
  <c r="BF990"/>
  <c r="T990"/>
  <c r="R990"/>
  <c r="P990"/>
  <c r="BI988"/>
  <c r="BH988"/>
  <c r="BG988"/>
  <c r="BF988"/>
  <c r="T988"/>
  <c r="R988"/>
  <c r="P988"/>
  <c r="BI973"/>
  <c r="BH973"/>
  <c r="BG973"/>
  <c r="BF973"/>
  <c r="T973"/>
  <c r="R973"/>
  <c r="P973"/>
  <c r="BI968"/>
  <c r="BH968"/>
  <c r="BG968"/>
  <c r="BF968"/>
  <c r="T968"/>
  <c r="R968"/>
  <c r="P968"/>
  <c r="BI966"/>
  <c r="BH966"/>
  <c r="BG966"/>
  <c r="BF966"/>
  <c r="T966"/>
  <c r="R966"/>
  <c r="P966"/>
  <c r="BI964"/>
  <c r="BH964"/>
  <c r="BG964"/>
  <c r="BF964"/>
  <c r="T964"/>
  <c r="R964"/>
  <c r="P964"/>
  <c r="BI962"/>
  <c r="BH962"/>
  <c r="BG962"/>
  <c r="BF962"/>
  <c r="T962"/>
  <c r="R962"/>
  <c r="P962"/>
  <c r="BI944"/>
  <c r="BH944"/>
  <c r="BG944"/>
  <c r="BF944"/>
  <c r="T944"/>
  <c r="R944"/>
  <c r="P944"/>
  <c r="BI942"/>
  <c r="BH942"/>
  <c r="BG942"/>
  <c r="BF942"/>
  <c r="T942"/>
  <c r="R942"/>
  <c r="P942"/>
  <c r="BI939"/>
  <c r="BH939"/>
  <c r="BG939"/>
  <c r="BF939"/>
  <c r="T939"/>
  <c r="R939"/>
  <c r="P939"/>
  <c r="BI936"/>
  <c r="BH936"/>
  <c r="BG936"/>
  <c r="BF936"/>
  <c r="T936"/>
  <c r="R936"/>
  <c r="P936"/>
  <c r="BI933"/>
  <c r="BH933"/>
  <c r="BG933"/>
  <c r="BF933"/>
  <c r="T933"/>
  <c r="R933"/>
  <c r="P933"/>
  <c r="BI931"/>
  <c r="BH931"/>
  <c r="BG931"/>
  <c r="BF931"/>
  <c r="T931"/>
  <c r="R931"/>
  <c r="P931"/>
  <c r="BI916"/>
  <c r="BH916"/>
  <c r="BG916"/>
  <c r="BF916"/>
  <c r="T916"/>
  <c r="R916"/>
  <c r="P916"/>
  <c r="BI911"/>
  <c r="BH911"/>
  <c r="BG911"/>
  <c r="BF911"/>
  <c r="T911"/>
  <c r="R911"/>
  <c r="P911"/>
  <c r="BI906"/>
  <c r="BH906"/>
  <c r="BG906"/>
  <c r="BF906"/>
  <c r="T906"/>
  <c r="R906"/>
  <c r="P906"/>
  <c r="BI904"/>
  <c r="BH904"/>
  <c r="BG904"/>
  <c r="BF904"/>
  <c r="T904"/>
  <c r="R904"/>
  <c r="P904"/>
  <c r="BI898"/>
  <c r="BH898"/>
  <c r="BG898"/>
  <c r="BF898"/>
  <c r="T898"/>
  <c r="R898"/>
  <c r="P898"/>
  <c r="BI886"/>
  <c r="BH886"/>
  <c r="BG886"/>
  <c r="BF886"/>
  <c r="T886"/>
  <c r="R886"/>
  <c r="P886"/>
  <c r="BI883"/>
  <c r="BH883"/>
  <c r="BG883"/>
  <c r="BF883"/>
  <c r="T883"/>
  <c r="R883"/>
  <c r="P883"/>
  <c r="BI881"/>
  <c r="BH881"/>
  <c r="BG881"/>
  <c r="BF881"/>
  <c r="T881"/>
  <c r="R881"/>
  <c r="P881"/>
  <c r="BI879"/>
  <c r="BH879"/>
  <c r="BG879"/>
  <c r="BF879"/>
  <c r="T879"/>
  <c r="R879"/>
  <c r="P879"/>
  <c r="BI877"/>
  <c r="BH877"/>
  <c r="BG877"/>
  <c r="BF877"/>
  <c r="T877"/>
  <c r="R877"/>
  <c r="P877"/>
  <c r="BI876"/>
  <c r="BH876"/>
  <c r="BG876"/>
  <c r="BF876"/>
  <c r="T876"/>
  <c r="R876"/>
  <c r="P876"/>
  <c r="BI871"/>
  <c r="BH871"/>
  <c r="BG871"/>
  <c r="BF871"/>
  <c r="T871"/>
  <c r="R871"/>
  <c r="P871"/>
  <c r="BI866"/>
  <c r="BH866"/>
  <c r="BG866"/>
  <c r="BF866"/>
  <c r="T866"/>
  <c r="R866"/>
  <c r="P866"/>
  <c r="BI861"/>
  <c r="BH861"/>
  <c r="BG861"/>
  <c r="BF861"/>
  <c r="T861"/>
  <c r="R861"/>
  <c r="P861"/>
  <c r="BI850"/>
  <c r="BH850"/>
  <c r="BG850"/>
  <c r="BF850"/>
  <c r="T850"/>
  <c r="R850"/>
  <c r="P850"/>
  <c r="BI849"/>
  <c r="BH849"/>
  <c r="BG849"/>
  <c r="BF849"/>
  <c r="T849"/>
  <c r="R849"/>
  <c r="P849"/>
  <c r="BI847"/>
  <c r="BH847"/>
  <c r="BG847"/>
  <c r="BF847"/>
  <c r="T847"/>
  <c r="R847"/>
  <c r="P847"/>
  <c r="BI844"/>
  <c r="BH844"/>
  <c r="BG844"/>
  <c r="BF844"/>
  <c r="T844"/>
  <c r="R844"/>
  <c r="P844"/>
  <c r="BI841"/>
  <c r="BH841"/>
  <c r="BG841"/>
  <c r="BF841"/>
  <c r="T841"/>
  <c r="R841"/>
  <c r="P841"/>
  <c r="BI839"/>
  <c r="BH839"/>
  <c r="BG839"/>
  <c r="BF839"/>
  <c r="T839"/>
  <c r="R839"/>
  <c r="P839"/>
  <c r="BI837"/>
  <c r="BH837"/>
  <c r="BG837"/>
  <c r="BF837"/>
  <c r="T837"/>
  <c r="R837"/>
  <c r="P837"/>
  <c r="BI832"/>
  <c r="BH832"/>
  <c r="BG832"/>
  <c r="BF832"/>
  <c r="T832"/>
  <c r="R832"/>
  <c r="P832"/>
  <c r="BI827"/>
  <c r="BH827"/>
  <c r="BG827"/>
  <c r="BF827"/>
  <c r="T827"/>
  <c r="R827"/>
  <c r="P827"/>
  <c r="BI826"/>
  <c r="BH826"/>
  <c r="BG826"/>
  <c r="BF826"/>
  <c r="T826"/>
  <c r="R826"/>
  <c r="P826"/>
  <c r="BI824"/>
  <c r="BH824"/>
  <c r="BG824"/>
  <c r="BF824"/>
  <c r="T824"/>
  <c r="R824"/>
  <c r="P824"/>
  <c r="BI823"/>
  <c r="BH823"/>
  <c r="BG823"/>
  <c r="BF823"/>
  <c r="T823"/>
  <c r="R823"/>
  <c r="P823"/>
  <c r="BI821"/>
  <c r="BH821"/>
  <c r="BG821"/>
  <c r="BF821"/>
  <c r="T821"/>
  <c r="R821"/>
  <c r="P821"/>
  <c r="BI818"/>
  <c r="BH818"/>
  <c r="BG818"/>
  <c r="BF818"/>
  <c r="T818"/>
  <c r="R818"/>
  <c r="P818"/>
  <c r="BI817"/>
  <c r="BH817"/>
  <c r="BG817"/>
  <c r="BF817"/>
  <c r="T817"/>
  <c r="R817"/>
  <c r="P817"/>
  <c r="BI813"/>
  <c r="BH813"/>
  <c r="BG813"/>
  <c r="BF813"/>
  <c r="T813"/>
  <c r="R813"/>
  <c r="P813"/>
  <c r="BI810"/>
  <c r="BH810"/>
  <c r="BG810"/>
  <c r="BF810"/>
  <c r="T810"/>
  <c r="R810"/>
  <c r="P810"/>
  <c r="BI808"/>
  <c r="BH808"/>
  <c r="BG808"/>
  <c r="BF808"/>
  <c r="T808"/>
  <c r="R808"/>
  <c r="P808"/>
  <c r="BI806"/>
  <c r="BH806"/>
  <c r="BG806"/>
  <c r="BF806"/>
  <c r="T806"/>
  <c r="R806"/>
  <c r="P806"/>
  <c r="BI800"/>
  <c r="BH800"/>
  <c r="BG800"/>
  <c r="BF800"/>
  <c r="T800"/>
  <c r="R800"/>
  <c r="P800"/>
  <c r="BI798"/>
  <c r="BH798"/>
  <c r="BG798"/>
  <c r="BF798"/>
  <c r="T798"/>
  <c r="R798"/>
  <c r="P798"/>
  <c r="BI788"/>
  <c r="BH788"/>
  <c r="BG788"/>
  <c r="BF788"/>
  <c r="T788"/>
  <c r="R788"/>
  <c r="P788"/>
  <c r="BI787"/>
  <c r="BH787"/>
  <c r="BG787"/>
  <c r="BF787"/>
  <c r="T787"/>
  <c r="R787"/>
  <c r="P787"/>
  <c r="BI785"/>
  <c r="BH785"/>
  <c r="BG785"/>
  <c r="BF785"/>
  <c r="T785"/>
  <c r="R785"/>
  <c r="P785"/>
  <c r="BI777"/>
  <c r="BH777"/>
  <c r="BG777"/>
  <c r="BF777"/>
  <c r="T777"/>
  <c r="R777"/>
  <c r="P777"/>
  <c r="BI775"/>
  <c r="BH775"/>
  <c r="BG775"/>
  <c r="BF775"/>
  <c r="T775"/>
  <c r="R775"/>
  <c r="P775"/>
  <c r="BI761"/>
  <c r="BH761"/>
  <c r="BG761"/>
  <c r="BF761"/>
  <c r="T761"/>
  <c r="R761"/>
  <c r="P761"/>
  <c r="BI759"/>
  <c r="BH759"/>
  <c r="BG759"/>
  <c r="BF759"/>
  <c r="T759"/>
  <c r="R759"/>
  <c r="P759"/>
  <c r="BI738"/>
  <c r="BH738"/>
  <c r="BG738"/>
  <c r="BF738"/>
  <c r="T738"/>
  <c r="R738"/>
  <c r="P738"/>
  <c r="BI732"/>
  <c r="BH732"/>
  <c r="BG732"/>
  <c r="BF732"/>
  <c r="T732"/>
  <c r="R732"/>
  <c r="P732"/>
  <c r="BI730"/>
  <c r="BH730"/>
  <c r="BG730"/>
  <c r="BF730"/>
  <c r="T730"/>
  <c r="R730"/>
  <c r="P730"/>
  <c r="BI725"/>
  <c r="BH725"/>
  <c r="BG725"/>
  <c r="BF725"/>
  <c r="T725"/>
  <c r="R725"/>
  <c r="P725"/>
  <c r="BI716"/>
  <c r="BH716"/>
  <c r="BG716"/>
  <c r="BF716"/>
  <c r="T716"/>
  <c r="R716"/>
  <c r="P716"/>
  <c r="BI714"/>
  <c r="BH714"/>
  <c r="BG714"/>
  <c r="BF714"/>
  <c r="T714"/>
  <c r="R714"/>
  <c r="P714"/>
  <c r="BI705"/>
  <c r="BH705"/>
  <c r="BG705"/>
  <c r="BF705"/>
  <c r="T705"/>
  <c r="R705"/>
  <c r="P705"/>
  <c r="BI703"/>
  <c r="BH703"/>
  <c r="BG703"/>
  <c r="BF703"/>
  <c r="T703"/>
  <c r="R703"/>
  <c r="P703"/>
  <c r="BI701"/>
  <c r="BH701"/>
  <c r="BG701"/>
  <c r="BF701"/>
  <c r="T701"/>
  <c r="R701"/>
  <c r="P701"/>
  <c r="BI699"/>
  <c r="BH699"/>
  <c r="BG699"/>
  <c r="BF699"/>
  <c r="T699"/>
  <c r="R699"/>
  <c r="P699"/>
  <c r="BI698"/>
  <c r="BH698"/>
  <c r="BG698"/>
  <c r="BF698"/>
  <c r="T698"/>
  <c r="R698"/>
  <c r="P698"/>
  <c r="BI696"/>
  <c r="BH696"/>
  <c r="BG696"/>
  <c r="BF696"/>
  <c r="T696"/>
  <c r="R696"/>
  <c r="P696"/>
  <c r="BI694"/>
  <c r="BH694"/>
  <c r="BG694"/>
  <c r="BF694"/>
  <c r="T694"/>
  <c r="R694"/>
  <c r="P694"/>
  <c r="BI691"/>
  <c r="BH691"/>
  <c r="BG691"/>
  <c r="BF691"/>
  <c r="T691"/>
  <c r="R691"/>
  <c r="P691"/>
  <c r="BI687"/>
  <c r="BH687"/>
  <c r="BG687"/>
  <c r="BF687"/>
  <c r="T687"/>
  <c r="R687"/>
  <c r="P687"/>
  <c r="BI654"/>
  <c r="BH654"/>
  <c r="BG654"/>
  <c r="BF654"/>
  <c r="T654"/>
  <c r="R654"/>
  <c r="P654"/>
  <c r="BI651"/>
  <c r="BH651"/>
  <c r="BG651"/>
  <c r="BF651"/>
  <c r="T651"/>
  <c r="R651"/>
  <c r="P651"/>
  <c r="BI638"/>
  <c r="BH638"/>
  <c r="BG638"/>
  <c r="BF638"/>
  <c r="T638"/>
  <c r="R638"/>
  <c r="P638"/>
  <c r="BI636"/>
  <c r="BH636"/>
  <c r="BG636"/>
  <c r="BF636"/>
  <c r="T636"/>
  <c r="R636"/>
  <c r="P636"/>
  <c r="BI631"/>
  <c r="BH631"/>
  <c r="BG631"/>
  <c r="BF631"/>
  <c r="T631"/>
  <c r="R631"/>
  <c r="P631"/>
  <c r="BI629"/>
  <c r="BH629"/>
  <c r="BG629"/>
  <c r="BF629"/>
  <c r="T629"/>
  <c r="R629"/>
  <c r="P629"/>
  <c r="BI609"/>
  <c r="BH609"/>
  <c r="BG609"/>
  <c r="BF609"/>
  <c r="T609"/>
  <c r="R609"/>
  <c r="P609"/>
  <c r="BI588"/>
  <c r="BH588"/>
  <c r="BG588"/>
  <c r="BF588"/>
  <c r="T588"/>
  <c r="R588"/>
  <c r="P588"/>
  <c r="BI585"/>
  <c r="BH585"/>
  <c r="BG585"/>
  <c r="BF585"/>
  <c r="T585"/>
  <c r="R585"/>
  <c r="P585"/>
  <c r="BI580"/>
  <c r="BH580"/>
  <c r="BG580"/>
  <c r="BF580"/>
  <c r="T580"/>
  <c r="R580"/>
  <c r="P580"/>
  <c r="BI572"/>
  <c r="BH572"/>
  <c r="BG572"/>
  <c r="BF572"/>
  <c r="T572"/>
  <c r="R572"/>
  <c r="P572"/>
  <c r="BI560"/>
  <c r="BH560"/>
  <c r="BG560"/>
  <c r="BF560"/>
  <c r="T560"/>
  <c r="R560"/>
  <c r="P560"/>
  <c r="BI558"/>
  <c r="BH558"/>
  <c r="BG558"/>
  <c r="BF558"/>
  <c r="T558"/>
  <c r="R558"/>
  <c r="P558"/>
  <c r="BI553"/>
  <c r="BH553"/>
  <c r="BG553"/>
  <c r="BF553"/>
  <c r="T553"/>
  <c r="R553"/>
  <c r="P553"/>
  <c r="BI544"/>
  <c r="BH544"/>
  <c r="BG544"/>
  <c r="BF544"/>
  <c r="T544"/>
  <c r="R544"/>
  <c r="P544"/>
  <c r="BI542"/>
  <c r="BH542"/>
  <c r="BG542"/>
  <c r="BF542"/>
  <c r="T542"/>
  <c r="R542"/>
  <c r="P542"/>
  <c r="BI513"/>
  <c r="BH513"/>
  <c r="BG513"/>
  <c r="BF513"/>
  <c r="T513"/>
  <c r="R513"/>
  <c r="P513"/>
  <c r="BI511"/>
  <c r="BH511"/>
  <c r="BG511"/>
  <c r="BF511"/>
  <c r="T511"/>
  <c r="R511"/>
  <c r="P511"/>
  <c r="BI494"/>
  <c r="BH494"/>
  <c r="BG494"/>
  <c r="BF494"/>
  <c r="T494"/>
  <c r="R494"/>
  <c r="P494"/>
  <c r="BI476"/>
  <c r="BH476"/>
  <c r="BG476"/>
  <c r="BF476"/>
  <c r="T476"/>
  <c r="R476"/>
  <c r="P476"/>
  <c r="BI474"/>
  <c r="BH474"/>
  <c r="BG474"/>
  <c r="BF474"/>
  <c r="T474"/>
  <c r="R474"/>
  <c r="P474"/>
  <c r="BI472"/>
  <c r="BH472"/>
  <c r="BG472"/>
  <c r="BF472"/>
  <c r="T472"/>
  <c r="R472"/>
  <c r="P472"/>
  <c r="BI468"/>
  <c r="BH468"/>
  <c r="BG468"/>
  <c r="BF468"/>
  <c r="T468"/>
  <c r="R468"/>
  <c r="P468"/>
  <c r="BI461"/>
  <c r="BH461"/>
  <c r="BG461"/>
  <c r="BF461"/>
  <c r="T461"/>
  <c r="R461"/>
  <c r="P461"/>
  <c r="BI459"/>
  <c r="BH459"/>
  <c r="BG459"/>
  <c r="BF459"/>
  <c r="T459"/>
  <c r="R459"/>
  <c r="P459"/>
  <c r="BI457"/>
  <c r="BH457"/>
  <c r="BG457"/>
  <c r="BF457"/>
  <c r="T457"/>
  <c r="R457"/>
  <c r="P457"/>
  <c r="BI443"/>
  <c r="BH443"/>
  <c r="BG443"/>
  <c r="BF443"/>
  <c r="T443"/>
  <c r="R443"/>
  <c r="P443"/>
  <c r="BI441"/>
  <c r="BH441"/>
  <c r="BG441"/>
  <c r="BF441"/>
  <c r="T441"/>
  <c r="R441"/>
  <c r="P441"/>
  <c r="BI439"/>
  <c r="BH439"/>
  <c r="BG439"/>
  <c r="BF439"/>
  <c r="T439"/>
  <c r="R439"/>
  <c r="P439"/>
  <c r="BI437"/>
  <c r="BH437"/>
  <c r="BG437"/>
  <c r="BF437"/>
  <c r="T437"/>
  <c r="R437"/>
  <c r="P437"/>
  <c r="BI432"/>
  <c r="BH432"/>
  <c r="BG432"/>
  <c r="BF432"/>
  <c r="T432"/>
  <c r="R432"/>
  <c r="P432"/>
  <c r="BI428"/>
  <c r="BH428"/>
  <c r="BG428"/>
  <c r="BF428"/>
  <c r="T428"/>
  <c r="R428"/>
  <c r="P428"/>
  <c r="BI420"/>
  <c r="BH420"/>
  <c r="BG420"/>
  <c r="BF420"/>
  <c r="T420"/>
  <c r="R420"/>
  <c r="P420"/>
  <c r="BI419"/>
  <c r="BH419"/>
  <c r="BG419"/>
  <c r="BF419"/>
  <c r="T419"/>
  <c r="R419"/>
  <c r="P419"/>
  <c r="BI412"/>
  <c r="BH412"/>
  <c r="BG412"/>
  <c r="BF412"/>
  <c r="T412"/>
  <c r="R412"/>
  <c r="P412"/>
  <c r="BI411"/>
  <c r="BH411"/>
  <c r="BG411"/>
  <c r="BF411"/>
  <c r="T411"/>
  <c r="R411"/>
  <c r="P411"/>
  <c r="BI404"/>
  <c r="BH404"/>
  <c r="BG404"/>
  <c r="BF404"/>
  <c r="T404"/>
  <c r="R404"/>
  <c r="P404"/>
  <c r="BI397"/>
  <c r="BH397"/>
  <c r="BG397"/>
  <c r="BF397"/>
  <c r="T397"/>
  <c r="R397"/>
  <c r="P397"/>
  <c r="BI394"/>
  <c r="BH394"/>
  <c r="BG394"/>
  <c r="BF394"/>
  <c r="T394"/>
  <c r="R394"/>
  <c r="P394"/>
  <c r="BI392"/>
  <c r="BH392"/>
  <c r="BG392"/>
  <c r="BF392"/>
  <c r="T392"/>
  <c r="R392"/>
  <c r="P392"/>
  <c r="BI386"/>
  <c r="BH386"/>
  <c r="BG386"/>
  <c r="BF386"/>
  <c r="T386"/>
  <c r="R386"/>
  <c r="P386"/>
  <c r="BI373"/>
  <c r="BH373"/>
  <c r="BG373"/>
  <c r="BF373"/>
  <c r="T373"/>
  <c r="R373"/>
  <c r="P373"/>
  <c r="BI369"/>
  <c r="BH369"/>
  <c r="BG369"/>
  <c r="BF369"/>
  <c r="T369"/>
  <c r="R369"/>
  <c r="P369"/>
  <c r="BI364"/>
  <c r="BH364"/>
  <c r="BG364"/>
  <c r="BF364"/>
  <c r="T364"/>
  <c r="R364"/>
  <c r="P364"/>
  <c r="BI353"/>
  <c r="BH353"/>
  <c r="BG353"/>
  <c r="BF353"/>
  <c r="T353"/>
  <c r="R353"/>
  <c r="P353"/>
  <c r="BI351"/>
  <c r="BH351"/>
  <c r="BG351"/>
  <c r="BF351"/>
  <c r="T351"/>
  <c r="R351"/>
  <c r="P351"/>
  <c r="BI346"/>
  <c r="BH346"/>
  <c r="BG346"/>
  <c r="BF346"/>
  <c r="T346"/>
  <c r="R346"/>
  <c r="P346"/>
  <c r="BI339"/>
  <c r="BH339"/>
  <c r="BG339"/>
  <c r="BF339"/>
  <c r="T339"/>
  <c r="R339"/>
  <c r="P339"/>
  <c r="BI331"/>
  <c r="BH331"/>
  <c r="BG331"/>
  <c r="BF331"/>
  <c r="T331"/>
  <c r="R331"/>
  <c r="P331"/>
  <c r="BI325"/>
  <c r="BH325"/>
  <c r="BG325"/>
  <c r="BF325"/>
  <c r="T325"/>
  <c r="R325"/>
  <c r="P325"/>
  <c r="BI321"/>
  <c r="BH321"/>
  <c r="BG321"/>
  <c r="BF321"/>
  <c r="T321"/>
  <c r="R321"/>
  <c r="P321"/>
  <c r="BI319"/>
  <c r="BH319"/>
  <c r="BG319"/>
  <c r="BF319"/>
  <c r="T319"/>
  <c r="R319"/>
  <c r="P319"/>
  <c r="BI317"/>
  <c r="BH317"/>
  <c r="BG317"/>
  <c r="BF317"/>
  <c r="T317"/>
  <c r="R317"/>
  <c r="P317"/>
  <c r="BI315"/>
  <c r="BH315"/>
  <c r="BG315"/>
  <c r="BF315"/>
  <c r="T315"/>
  <c r="R315"/>
  <c r="P315"/>
  <c r="BI298"/>
  <c r="BH298"/>
  <c r="BG298"/>
  <c r="BF298"/>
  <c r="T298"/>
  <c r="R298"/>
  <c r="P298"/>
  <c r="BI286"/>
  <c r="BH286"/>
  <c r="BG286"/>
  <c r="BF286"/>
  <c r="T286"/>
  <c r="R286"/>
  <c r="P286"/>
  <c r="BI285"/>
  <c r="BH285"/>
  <c r="BG285"/>
  <c r="BF285"/>
  <c r="T285"/>
  <c r="R285"/>
  <c r="P285"/>
  <c r="BI279"/>
  <c r="BH279"/>
  <c r="BG279"/>
  <c r="BF279"/>
  <c r="T279"/>
  <c r="R279"/>
  <c r="P279"/>
  <c r="BI273"/>
  <c r="BH273"/>
  <c r="BG273"/>
  <c r="BF273"/>
  <c r="T273"/>
  <c r="R273"/>
  <c r="P273"/>
  <c r="BI248"/>
  <c r="BH248"/>
  <c r="BG248"/>
  <c r="BF248"/>
  <c r="T248"/>
  <c r="R248"/>
  <c r="P248"/>
  <c r="BI244"/>
  <c r="BH244"/>
  <c r="BG244"/>
  <c r="BF244"/>
  <c r="T244"/>
  <c r="R244"/>
  <c r="P244"/>
  <c r="BI240"/>
  <c r="BH240"/>
  <c r="BG240"/>
  <c r="BF240"/>
  <c r="T240"/>
  <c r="R240"/>
  <c r="P240"/>
  <c r="BI234"/>
  <c r="BH234"/>
  <c r="BG234"/>
  <c r="BF234"/>
  <c r="T234"/>
  <c r="R234"/>
  <c r="P234"/>
  <c r="BI232"/>
  <c r="BH232"/>
  <c r="BG232"/>
  <c r="BF232"/>
  <c r="T232"/>
  <c r="R232"/>
  <c r="P232"/>
  <c r="BI230"/>
  <c r="BH230"/>
  <c r="BG230"/>
  <c r="BF230"/>
  <c r="T230"/>
  <c r="R230"/>
  <c r="P230"/>
  <c r="BI223"/>
  <c r="BH223"/>
  <c r="BG223"/>
  <c r="BF223"/>
  <c r="T223"/>
  <c r="R223"/>
  <c r="P223"/>
  <c r="BI217"/>
  <c r="BH217"/>
  <c r="BG217"/>
  <c r="BF217"/>
  <c r="T217"/>
  <c r="R217"/>
  <c r="P217"/>
  <c r="BI213"/>
  <c r="BH213"/>
  <c r="BG213"/>
  <c r="BF213"/>
  <c r="T213"/>
  <c r="R213"/>
  <c r="P213"/>
  <c r="BI211"/>
  <c r="BH211"/>
  <c r="BG211"/>
  <c r="BF211"/>
  <c r="T211"/>
  <c r="R211"/>
  <c r="P211"/>
  <c r="BI209"/>
  <c r="BH209"/>
  <c r="BG209"/>
  <c r="BF209"/>
  <c r="T209"/>
  <c r="R209"/>
  <c r="P209"/>
  <c r="BI204"/>
  <c r="BH204"/>
  <c r="BG204"/>
  <c r="BF204"/>
  <c r="T204"/>
  <c r="R204"/>
  <c r="P204"/>
  <c r="BI202"/>
  <c r="BH202"/>
  <c r="BG202"/>
  <c r="BF202"/>
  <c r="T202"/>
  <c r="R202"/>
  <c r="P202"/>
  <c r="BI192"/>
  <c r="BH192"/>
  <c r="BG192"/>
  <c r="BF192"/>
  <c r="T192"/>
  <c r="R192"/>
  <c r="P192"/>
  <c r="BI186"/>
  <c r="BH186"/>
  <c r="BG186"/>
  <c r="BF186"/>
  <c r="T186"/>
  <c r="R186"/>
  <c r="P186"/>
  <c r="BI184"/>
  <c r="BH184"/>
  <c r="BG184"/>
  <c r="BF184"/>
  <c r="T184"/>
  <c r="R184"/>
  <c r="P184"/>
  <c r="BI181"/>
  <c r="BH181"/>
  <c r="BG181"/>
  <c r="BF181"/>
  <c r="T181"/>
  <c r="R181"/>
  <c r="P181"/>
  <c r="BI178"/>
  <c r="BH178"/>
  <c r="BG178"/>
  <c r="BF178"/>
  <c r="T178"/>
  <c r="R178"/>
  <c r="P178"/>
  <c r="BI176"/>
  <c r="BH176"/>
  <c r="BG176"/>
  <c r="BF176"/>
  <c r="T176"/>
  <c r="R176"/>
  <c r="P176"/>
  <c r="BI175"/>
  <c r="BH175"/>
  <c r="BG175"/>
  <c r="BF175"/>
  <c r="T175"/>
  <c r="R175"/>
  <c r="P175"/>
  <c r="BI173"/>
  <c r="BH173"/>
  <c r="BG173"/>
  <c r="BF173"/>
  <c r="T173"/>
  <c r="R173"/>
  <c r="P173"/>
  <c r="BI169"/>
  <c r="BH169"/>
  <c r="BG169"/>
  <c r="BF169"/>
  <c r="T169"/>
  <c r="R169"/>
  <c r="P169"/>
  <c r="BI165"/>
  <c r="BH165"/>
  <c r="BG165"/>
  <c r="BF165"/>
  <c r="T165"/>
  <c r="R165"/>
  <c r="P165"/>
  <c r="BI163"/>
  <c r="BH163"/>
  <c r="BG163"/>
  <c r="BF163"/>
  <c r="T163"/>
  <c r="R163"/>
  <c r="P163"/>
  <c r="BI161"/>
  <c r="BH161"/>
  <c r="BG161"/>
  <c r="BF161"/>
  <c r="T161"/>
  <c r="R161"/>
  <c r="P161"/>
  <c r="BI156"/>
  <c r="BH156"/>
  <c r="BG156"/>
  <c r="BF156"/>
  <c r="T156"/>
  <c r="R156"/>
  <c r="P156"/>
  <c r="BI154"/>
  <c r="BH154"/>
  <c r="BG154"/>
  <c r="BF154"/>
  <c r="T154"/>
  <c r="R154"/>
  <c r="P154"/>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1"/>
  <c r="BH141"/>
  <c r="BG141"/>
  <c r="BF141"/>
  <c r="T141"/>
  <c r="R141"/>
  <c r="P141"/>
  <c r="BI140"/>
  <c r="BH140"/>
  <c r="BG140"/>
  <c r="BF140"/>
  <c r="T140"/>
  <c r="R140"/>
  <c r="P140"/>
  <c r="BI138"/>
  <c r="BH138"/>
  <c r="BG138"/>
  <c r="BF138"/>
  <c r="T138"/>
  <c r="R138"/>
  <c r="P138"/>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J117"/>
  <c r="J116"/>
  <c r="F116"/>
  <c r="F114"/>
  <c r="E112"/>
  <c r="J55"/>
  <c r="J54"/>
  <c r="F54"/>
  <c r="F52"/>
  <c r="E50"/>
  <c r="J18"/>
  <c r="E18"/>
  <c r="F117"/>
  <c r="J17"/>
  <c r="J12"/>
  <c r="J114"/>
  <c r="E7"/>
  <c r="E110"/>
  <c i="1" r="L50"/>
  <c r="AM50"/>
  <c r="AM49"/>
  <c r="L49"/>
  <c r="AM47"/>
  <c r="L47"/>
  <c r="L45"/>
  <c r="L44"/>
  <c i="18" r="BK93"/>
  <c r="J93"/>
  <c r="BK91"/>
  <c r="J91"/>
  <c r="BK89"/>
  <c r="J89"/>
  <c r="BK88"/>
  <c r="J88"/>
  <c r="BK87"/>
  <c r="J87"/>
  <c r="BK86"/>
  <c r="J86"/>
  <c i="17" r="BK84"/>
  <c r="J84"/>
  <c i="16" r="BK99"/>
  <c r="J99"/>
  <c r="J98"/>
  <c r="BK97"/>
  <c r="BK96"/>
  <c r="J95"/>
  <c r="BK94"/>
  <c r="J93"/>
  <c r="J92"/>
  <c r="J91"/>
  <c r="BK90"/>
  <c r="J89"/>
  <c r="BK88"/>
  <c r="BK87"/>
  <c r="J86"/>
  <c r="J85"/>
  <c i="15" r="J95"/>
  <c r="J93"/>
  <c r="BK91"/>
  <c r="BK90"/>
  <c r="BK89"/>
  <c r="J88"/>
  <c r="BK87"/>
  <c r="BK85"/>
  <c i="14" r="J111"/>
  <c r="J110"/>
  <c r="BK109"/>
  <c r="J108"/>
  <c r="BK107"/>
  <c r="J105"/>
  <c r="BK103"/>
  <c r="J102"/>
  <c r="BK101"/>
  <c r="J97"/>
  <c r="J96"/>
  <c r="J95"/>
  <c r="J94"/>
  <c r="BK93"/>
  <c r="J92"/>
  <c r="BK91"/>
  <c r="BK88"/>
  <c r="J87"/>
  <c r="BK86"/>
  <c r="BK84"/>
  <c i="13" r="J99"/>
  <c r="J98"/>
  <c r="J95"/>
  <c r="J94"/>
  <c r="BK93"/>
  <c r="BK89"/>
  <c r="J88"/>
  <c r="J87"/>
  <c r="BK86"/>
  <c r="BK85"/>
  <c r="J84"/>
  <c i="12" r="BK122"/>
  <c r="BK120"/>
  <c r="J119"/>
  <c r="BK118"/>
  <c r="J118"/>
  <c r="J116"/>
  <c r="BK115"/>
  <c r="BK111"/>
  <c r="J108"/>
  <c r="J107"/>
  <c r="J106"/>
  <c r="J105"/>
  <c r="J104"/>
  <c r="BK103"/>
  <c r="J103"/>
  <c r="J102"/>
  <c r="BK101"/>
  <c r="BK100"/>
  <c r="J99"/>
  <c r="J98"/>
  <c r="BK97"/>
  <c r="BK95"/>
  <c r="J94"/>
  <c r="BK93"/>
  <c r="BK92"/>
  <c r="J91"/>
  <c r="J90"/>
  <c r="J89"/>
  <c r="BK88"/>
  <c r="J87"/>
  <c r="J86"/>
  <c r="J85"/>
  <c i="11" r="J97"/>
  <c r="J96"/>
  <c r="BK95"/>
  <c r="J94"/>
  <c r="J90"/>
  <c r="BK87"/>
  <c i="10" r="J229"/>
  <c r="BK226"/>
  <c r="J225"/>
  <c r="BK223"/>
  <c r="BK221"/>
  <c r="J220"/>
  <c r="J219"/>
  <c r="J218"/>
  <c r="J217"/>
  <c r="BK215"/>
  <c r="BK211"/>
  <c r="J210"/>
  <c r="J209"/>
  <c r="J208"/>
  <c r="BK206"/>
  <c r="BK205"/>
  <c r="BK204"/>
  <c r="J203"/>
  <c r="BK202"/>
  <c r="BK201"/>
  <c r="BK200"/>
  <c r="J197"/>
  <c r="J196"/>
  <c r="BK194"/>
  <c r="BK193"/>
  <c r="J192"/>
  <c r="BK189"/>
  <c r="J188"/>
  <c r="BK186"/>
  <c r="J185"/>
  <c r="BK184"/>
  <c r="BK183"/>
  <c r="J181"/>
  <c r="BK180"/>
  <c r="BK179"/>
  <c r="BK178"/>
  <c r="BK177"/>
  <c r="J176"/>
  <c r="BK175"/>
  <c r="BK174"/>
  <c r="J173"/>
  <c r="J170"/>
  <c r="J169"/>
  <c r="J167"/>
  <c r="BK165"/>
  <c r="BK163"/>
  <c r="BK161"/>
  <c r="BK159"/>
  <c r="J157"/>
  <c r="J156"/>
  <c r="J155"/>
  <c r="J154"/>
  <c r="J153"/>
  <c r="J152"/>
  <c r="J151"/>
  <c r="BK150"/>
  <c r="BK148"/>
  <c r="J147"/>
  <c r="J144"/>
  <c r="J140"/>
  <c r="BK138"/>
  <c r="BK136"/>
  <c r="BK135"/>
  <c r="J133"/>
  <c r="BK132"/>
  <c r="J131"/>
  <c r="BK130"/>
  <c r="BK129"/>
  <c r="BK127"/>
  <c r="BK126"/>
  <c r="J125"/>
  <c r="J124"/>
  <c r="BK119"/>
  <c r="J118"/>
  <c r="BK117"/>
  <c r="BK115"/>
  <c r="J114"/>
  <c r="BK113"/>
  <c r="J112"/>
  <c r="J110"/>
  <c r="BK107"/>
  <c r="J104"/>
  <c r="J103"/>
  <c r="BK100"/>
  <c r="BK99"/>
  <c r="J98"/>
  <c r="J96"/>
  <c r="BK93"/>
  <c r="BK91"/>
  <c r="BK90"/>
  <c r="J88"/>
  <c r="J86"/>
  <c r="BK84"/>
  <c i="9" r="BK84"/>
  <c i="8" r="BK124"/>
  <c r="BK120"/>
  <c r="BK119"/>
  <c r="BK118"/>
  <c r="J116"/>
  <c r="BK115"/>
  <c r="J114"/>
  <c r="BK113"/>
  <c r="BK112"/>
  <c r="J111"/>
  <c r="BK110"/>
  <c r="J108"/>
  <c r="J107"/>
  <c r="J106"/>
  <c r="BK105"/>
  <c r="BK103"/>
  <c r="J102"/>
  <c r="BK101"/>
  <c r="BK99"/>
  <c r="BK98"/>
  <c r="J97"/>
  <c r="BK96"/>
  <c r="BK94"/>
  <c r="J93"/>
  <c r="J92"/>
  <c r="J91"/>
  <c r="J90"/>
  <c r="J89"/>
  <c r="J88"/>
  <c i="7" r="BK194"/>
  <c r="J193"/>
  <c r="BK190"/>
  <c r="J188"/>
  <c r="J187"/>
  <c r="BK184"/>
  <c r="J183"/>
  <c r="BK182"/>
  <c r="J181"/>
  <c r="J179"/>
  <c r="J176"/>
  <c r="J175"/>
  <c r="BK173"/>
  <c r="J170"/>
  <c r="BK169"/>
  <c r="J168"/>
  <c r="BK167"/>
  <c r="BK166"/>
  <c r="J165"/>
  <c r="J164"/>
  <c r="BK161"/>
  <c r="J160"/>
  <c r="BK158"/>
  <c r="BK156"/>
  <c r="J154"/>
  <c r="BK152"/>
  <c r="J151"/>
  <c r="J149"/>
  <c r="BK147"/>
  <c r="J145"/>
  <c r="BK144"/>
  <c r="J143"/>
  <c r="J142"/>
  <c r="J141"/>
  <c r="BK139"/>
  <c r="BK138"/>
  <c r="J136"/>
  <c r="J135"/>
  <c r="J134"/>
  <c r="J133"/>
  <c r="BK131"/>
  <c r="BK126"/>
  <c r="BK124"/>
  <c r="J123"/>
  <c r="J122"/>
  <c r="J121"/>
  <c r="BK120"/>
  <c r="J119"/>
  <c r="J118"/>
  <c r="BK117"/>
  <c r="J116"/>
  <c r="J115"/>
  <c r="BK114"/>
  <c r="J113"/>
  <c r="BK111"/>
  <c r="J110"/>
  <c r="BK109"/>
  <c r="J107"/>
  <c r="J106"/>
  <c r="J105"/>
  <c r="J104"/>
  <c r="BK103"/>
  <c r="BK102"/>
  <c r="J101"/>
  <c r="BK97"/>
  <c r="BK96"/>
  <c r="BK95"/>
  <c r="BK94"/>
  <c r="BK93"/>
  <c r="J89"/>
  <c r="J88"/>
  <c r="BK87"/>
  <c r="J85"/>
  <c r="J84"/>
  <c i="6" r="BK204"/>
  <c r="J203"/>
  <c r="J199"/>
  <c r="J198"/>
  <c r="J196"/>
  <c r="BK195"/>
  <c r="BK193"/>
  <c r="BK192"/>
  <c r="BK188"/>
  <c r="J187"/>
  <c r="J185"/>
  <c r="BK184"/>
  <c r="J179"/>
  <c r="J177"/>
  <c r="BK176"/>
  <c r="BK175"/>
  <c r="BK174"/>
  <c r="J173"/>
  <c r="BK171"/>
  <c r="J169"/>
  <c r="BK168"/>
  <c r="BK166"/>
  <c r="J164"/>
  <c r="J162"/>
  <c r="J159"/>
  <c r="J158"/>
  <c r="BK157"/>
  <c r="BK150"/>
  <c r="J147"/>
  <c r="J145"/>
  <c r="BK142"/>
  <c r="BK135"/>
  <c r="BK122"/>
  <c r="J119"/>
  <c r="BK118"/>
  <c r="BK116"/>
  <c r="J115"/>
  <c r="J114"/>
  <c r="J109"/>
  <c r="BK108"/>
  <c r="J106"/>
  <c r="J98"/>
  <c r="J95"/>
  <c r="BK92"/>
  <c r="BK91"/>
  <c i="5" r="J248"/>
  <c r="J247"/>
  <c r="J246"/>
  <c r="J244"/>
  <c r="J242"/>
  <c r="BK241"/>
  <c r="J240"/>
  <c r="BK239"/>
  <c r="BK237"/>
  <c r="BK236"/>
  <c r="BK234"/>
  <c r="J233"/>
  <c r="BK231"/>
  <c r="BK229"/>
  <c r="BK228"/>
  <c r="J227"/>
  <c r="J225"/>
  <c r="J224"/>
  <c r="J223"/>
  <c r="BK222"/>
  <c r="BK217"/>
  <c r="J213"/>
  <c r="BK211"/>
  <c r="BK210"/>
  <c r="J209"/>
  <c r="J208"/>
  <c r="BK207"/>
  <c r="BK205"/>
  <c r="J204"/>
  <c r="BK202"/>
  <c r="BK198"/>
  <c r="J196"/>
  <c r="J194"/>
  <c r="J193"/>
  <c r="BK191"/>
  <c r="J190"/>
  <c r="J189"/>
  <c r="BK188"/>
  <c r="BK184"/>
  <c r="BK183"/>
  <c r="BK182"/>
  <c r="J180"/>
  <c r="BK178"/>
  <c r="J171"/>
  <c r="BK168"/>
  <c r="J167"/>
  <c r="J164"/>
  <c r="BK160"/>
  <c r="BK158"/>
  <c r="BK156"/>
  <c r="J155"/>
  <c r="J152"/>
  <c r="BK150"/>
  <c r="J149"/>
  <c r="BK148"/>
  <c r="J147"/>
  <c r="BK146"/>
  <c r="J145"/>
  <c r="BK143"/>
  <c r="BK142"/>
  <c r="BK141"/>
  <c r="J138"/>
  <c r="BK137"/>
  <c r="BK136"/>
  <c r="BK135"/>
  <c r="BK134"/>
  <c r="J133"/>
  <c r="BK132"/>
  <c r="BK129"/>
  <c r="BK128"/>
  <c r="BK127"/>
  <c r="BK126"/>
  <c r="J126"/>
  <c r="BK125"/>
  <c r="J125"/>
  <c r="J124"/>
  <c r="J123"/>
  <c r="BK122"/>
  <c r="BK121"/>
  <c r="J120"/>
  <c r="J118"/>
  <c r="BK116"/>
  <c r="BK114"/>
  <c r="J112"/>
  <c r="J110"/>
  <c r="J107"/>
  <c r="J106"/>
  <c r="BK104"/>
  <c r="BK102"/>
  <c r="J101"/>
  <c r="J99"/>
  <c r="J98"/>
  <c r="J95"/>
  <c r="J93"/>
  <c r="BK91"/>
  <c r="J89"/>
  <c i="4" r="BK320"/>
  <c r="J319"/>
  <c r="BK318"/>
  <c r="J317"/>
  <c r="BK316"/>
  <c r="BK312"/>
  <c r="J309"/>
  <c r="BK307"/>
  <c r="BK305"/>
  <c r="BK302"/>
  <c r="BK300"/>
  <c r="BK290"/>
  <c r="BK283"/>
  <c r="J275"/>
  <c r="BK270"/>
  <c r="J269"/>
  <c r="J264"/>
  <c r="J263"/>
  <c r="J262"/>
  <c r="BK260"/>
  <c r="J254"/>
  <c r="BK242"/>
  <c r="J236"/>
  <c r="BK231"/>
  <c r="J229"/>
  <c r="J223"/>
  <c r="J221"/>
  <c r="J217"/>
  <c r="BK215"/>
  <c r="BK206"/>
  <c r="J204"/>
  <c r="J203"/>
  <c r="J201"/>
  <c r="BK197"/>
  <c r="J187"/>
  <c r="BK185"/>
  <c r="J183"/>
  <c r="BK179"/>
  <c r="J173"/>
  <c r="BK168"/>
  <c r="J162"/>
  <c r="J160"/>
  <c r="BK156"/>
  <c r="BK152"/>
  <c r="J148"/>
  <c r="BK144"/>
  <c r="BK133"/>
  <c r="BK127"/>
  <c r="J125"/>
  <c r="J123"/>
  <c r="BK117"/>
  <c r="BK113"/>
  <c r="J109"/>
  <c r="J94"/>
  <c i="3" r="BK186"/>
  <c r="J184"/>
  <c r="BK142"/>
  <c r="J140"/>
  <c r="BK138"/>
  <c r="BK126"/>
  <c r="J125"/>
  <c r="J123"/>
  <c r="BK114"/>
  <c r="J108"/>
  <c r="BK107"/>
  <c r="J104"/>
  <c r="J102"/>
  <c r="BK96"/>
  <c r="BK91"/>
  <c i="2" r="BK1872"/>
  <c r="J1853"/>
  <c r="J1818"/>
  <c r="J1798"/>
  <c r="J1796"/>
  <c r="J1793"/>
  <c r="J1780"/>
  <c r="J1779"/>
  <c r="BK1777"/>
  <c r="J1775"/>
  <c r="BK1771"/>
  <c r="J1765"/>
  <c r="J1759"/>
  <c r="BK1744"/>
  <c r="BK1742"/>
  <c r="J1740"/>
  <c r="J1738"/>
  <c r="BK1736"/>
  <c r="BK1730"/>
  <c r="BK1728"/>
  <c r="BK1723"/>
  <c r="J1718"/>
  <c r="J1717"/>
  <c r="J1716"/>
  <c r="J1711"/>
  <c r="J1708"/>
  <c r="J1706"/>
  <c r="J1689"/>
  <c r="BK1688"/>
  <c r="J1668"/>
  <c r="J1660"/>
  <c r="BK1640"/>
  <c r="BK1637"/>
  <c r="J1626"/>
  <c r="BK1595"/>
  <c r="J1593"/>
  <c r="BK1591"/>
  <c r="J1569"/>
  <c r="BK1567"/>
  <c r="J1563"/>
  <c r="BK1561"/>
  <c r="J1552"/>
  <c r="J1550"/>
  <c r="BK1547"/>
  <c r="J1545"/>
  <c r="J1544"/>
  <c r="BK1543"/>
  <c r="J1542"/>
  <c r="J1539"/>
  <c r="BK1537"/>
  <c r="BK1529"/>
  <c r="BK1521"/>
  <c r="BK1519"/>
  <c r="BK1518"/>
  <c r="J1516"/>
  <c r="BK1514"/>
  <c r="J1502"/>
  <c r="J1496"/>
  <c r="BK1495"/>
  <c r="J1488"/>
  <c r="BK1482"/>
  <c r="J1480"/>
  <c r="J1478"/>
  <c r="J1477"/>
  <c r="J1475"/>
  <c r="J1473"/>
  <c r="BK1470"/>
  <c r="J1469"/>
  <c r="BK1468"/>
  <c r="J1467"/>
  <c r="J1466"/>
  <c r="J1464"/>
  <c r="BK1463"/>
  <c r="BK1462"/>
  <c r="J1460"/>
  <c r="BK1459"/>
  <c r="J1457"/>
  <c r="BK1454"/>
  <c r="BK1449"/>
  <c r="J1447"/>
  <c r="J1434"/>
  <c r="BK1431"/>
  <c r="J1427"/>
  <c r="BK1421"/>
  <c r="J1417"/>
  <c r="J1409"/>
  <c r="BK1397"/>
  <c r="BK1390"/>
  <c r="BK1389"/>
  <c r="BK1384"/>
  <c r="J1304"/>
  <c r="BK1298"/>
  <c r="J1294"/>
  <c r="J1286"/>
  <c r="BK1283"/>
  <c r="BK1281"/>
  <c r="J1279"/>
  <c r="BK1274"/>
  <c r="BK1273"/>
  <c r="BK1272"/>
  <c r="J1272"/>
  <c r="BK1268"/>
  <c r="J1264"/>
  <c r="BK1262"/>
  <c r="J1257"/>
  <c r="BK1249"/>
  <c r="J1244"/>
  <c r="J1241"/>
  <c r="J1239"/>
  <c r="BK1237"/>
  <c r="J1235"/>
  <c r="J1228"/>
  <c r="J1217"/>
  <c i="16" r="BK98"/>
  <c r="J97"/>
  <c r="J96"/>
  <c r="BK95"/>
  <c r="J94"/>
  <c r="BK93"/>
  <c r="BK92"/>
  <c r="BK89"/>
  <c r="J88"/>
  <c r="J87"/>
  <c r="BK86"/>
  <c r="BK85"/>
  <c r="J84"/>
  <c i="15" r="BK95"/>
  <c r="BK94"/>
  <c r="BK93"/>
  <c r="J92"/>
  <c r="J90"/>
  <c r="J89"/>
  <c r="BK88"/>
  <c r="J86"/>
  <c r="BK84"/>
  <c i="14" r="BK111"/>
  <c r="BK108"/>
  <c r="BK106"/>
  <c r="J106"/>
  <c r="J104"/>
  <c r="J103"/>
  <c r="BK102"/>
  <c r="J101"/>
  <c r="J100"/>
  <c r="J99"/>
  <c r="J98"/>
  <c r="BK96"/>
  <c r="BK94"/>
  <c r="BK92"/>
  <c r="BK90"/>
  <c r="BK89"/>
  <c r="J85"/>
  <c i="13" r="BK98"/>
  <c r="BK97"/>
  <c r="J96"/>
  <c r="J93"/>
  <c r="J92"/>
  <c r="J91"/>
  <c r="J90"/>
  <c r="J89"/>
  <c r="BK88"/>
  <c r="J86"/>
  <c r="BK84"/>
  <c i="12" r="BK121"/>
  <c r="BK119"/>
  <c r="J117"/>
  <c r="BK116"/>
  <c r="J115"/>
  <c r="BK114"/>
  <c r="BK113"/>
  <c r="J112"/>
  <c r="J110"/>
  <c r="J109"/>
  <c r="BK104"/>
  <c r="BK102"/>
  <c r="J101"/>
  <c r="J96"/>
  <c r="J92"/>
  <c r="BK90"/>
  <c r="BK89"/>
  <c r="J88"/>
  <c r="BK86"/>
  <c r="J84"/>
  <c i="11" r="BK94"/>
  <c r="J93"/>
  <c r="J92"/>
  <c r="BK91"/>
  <c r="BK89"/>
  <c r="J88"/>
  <c r="J87"/>
  <c r="J86"/>
  <c r="J85"/>
  <c r="BK84"/>
  <c i="10" r="BK230"/>
  <c r="BK229"/>
  <c r="BK228"/>
  <c r="J227"/>
  <c r="BK224"/>
  <c r="J222"/>
  <c r="BK219"/>
  <c r="BK216"/>
  <c r="J214"/>
  <c r="J213"/>
  <c r="J212"/>
  <c r="BK210"/>
  <c r="J207"/>
  <c r="J206"/>
  <c r="J205"/>
  <c r="BK203"/>
  <c r="J202"/>
  <c r="J199"/>
  <c r="BK198"/>
  <c r="BK197"/>
  <c r="BK196"/>
  <c r="J195"/>
  <c r="J194"/>
  <c r="J193"/>
  <c r="BK191"/>
  <c r="J190"/>
  <c r="J189"/>
  <c r="BK187"/>
  <c r="J186"/>
  <c r="BK185"/>
  <c r="BK182"/>
  <c r="BK181"/>
  <c r="J180"/>
  <c r="J179"/>
  <c r="J177"/>
  <c r="J175"/>
  <c r="BK173"/>
  <c r="BK172"/>
  <c r="J171"/>
  <c r="BK170"/>
  <c r="J168"/>
  <c r="BK167"/>
  <c r="J166"/>
  <c r="J165"/>
  <c r="J164"/>
  <c r="J163"/>
  <c r="BK162"/>
  <c r="BK160"/>
  <c r="J159"/>
  <c r="BK158"/>
  <c r="BK156"/>
  <c r="BK153"/>
  <c r="BK151"/>
  <c r="J149"/>
  <c r="BK147"/>
  <c r="BK146"/>
  <c r="J145"/>
  <c r="BK144"/>
  <c r="BK143"/>
  <c r="J142"/>
  <c r="J141"/>
  <c r="J139"/>
  <c r="J137"/>
  <c r="BK134"/>
  <c r="BK133"/>
  <c r="BK131"/>
  <c r="J128"/>
  <c r="BK123"/>
  <c r="J122"/>
  <c r="J121"/>
  <c r="BK120"/>
  <c r="J119"/>
  <c r="J116"/>
  <c r="J115"/>
  <c r="J113"/>
  <c r="BK111"/>
  <c r="J109"/>
  <c r="J108"/>
  <c r="BK106"/>
  <c r="J105"/>
  <c r="BK104"/>
  <c r="BK103"/>
  <c r="BK102"/>
  <c r="J101"/>
  <c r="J100"/>
  <c r="J99"/>
  <c r="BK98"/>
  <c r="J97"/>
  <c r="J95"/>
  <c r="J94"/>
  <c r="J92"/>
  <c r="J90"/>
  <c r="J89"/>
  <c r="BK87"/>
  <c r="BK85"/>
  <c r="J84"/>
  <c i="8" r="BK123"/>
  <c r="J121"/>
  <c r="J117"/>
  <c r="J115"/>
  <c r="J113"/>
  <c r="BK106"/>
  <c r="J105"/>
  <c r="J103"/>
  <c r="BK102"/>
  <c r="J100"/>
  <c r="J99"/>
  <c r="BK97"/>
  <c r="J96"/>
  <c r="BK93"/>
  <c r="BK91"/>
  <c r="BK89"/>
  <c r="BK88"/>
  <c i="7" r="J194"/>
  <c r="BK193"/>
  <c r="J192"/>
  <c r="J191"/>
  <c r="BK189"/>
  <c r="BK186"/>
  <c r="J185"/>
  <c r="BK183"/>
  <c r="BK181"/>
  <c r="J180"/>
  <c r="BK178"/>
  <c r="BK177"/>
  <c r="BK174"/>
  <c r="BK172"/>
  <c r="BK171"/>
  <c r="BK168"/>
  <c r="J167"/>
  <c r="BK165"/>
  <c r="BK164"/>
  <c r="J163"/>
  <c r="BK162"/>
  <c r="BK160"/>
  <c r="J159"/>
  <c r="J158"/>
  <c r="J157"/>
  <c r="J155"/>
  <c r="BK153"/>
  <c r="J152"/>
  <c r="BK151"/>
  <c r="BK150"/>
  <c r="J148"/>
  <c r="J146"/>
  <c r="BK140"/>
  <c r="BK137"/>
  <c r="BK136"/>
  <c r="BK135"/>
  <c r="BK133"/>
  <c r="BK132"/>
  <c r="BK130"/>
  <c r="J129"/>
  <c r="J128"/>
  <c r="BK127"/>
  <c r="BK125"/>
  <c r="J124"/>
  <c r="BK122"/>
  <c r="J120"/>
  <c r="J117"/>
  <c r="BK116"/>
  <c r="BK113"/>
  <c r="J112"/>
  <c r="BK110"/>
  <c r="J109"/>
  <c r="BK108"/>
  <c r="BK105"/>
  <c r="BK100"/>
  <c r="BK99"/>
  <c r="J98"/>
  <c r="J96"/>
  <c r="J95"/>
  <c r="J94"/>
  <c r="J93"/>
  <c r="BK92"/>
  <c r="J91"/>
  <c r="BK90"/>
  <c r="BK89"/>
  <c r="BK86"/>
  <c r="BK85"/>
  <c i="6" r="J209"/>
  <c r="J207"/>
  <c r="J206"/>
  <c r="J205"/>
  <c r="J202"/>
  <c r="BK196"/>
  <c r="J194"/>
  <c r="J193"/>
  <c r="BK190"/>
  <c r="BK189"/>
  <c r="J186"/>
  <c r="BK185"/>
  <c r="J184"/>
  <c r="BK183"/>
  <c r="BK181"/>
  <c r="BK179"/>
  <c r="BK172"/>
  <c r="J171"/>
  <c r="J170"/>
  <c r="J168"/>
  <c r="J166"/>
  <c r="BK162"/>
  <c r="J160"/>
  <c r="BK159"/>
  <c r="J148"/>
  <c r="BK147"/>
  <c r="J146"/>
  <c r="BK134"/>
  <c r="J127"/>
  <c r="J125"/>
  <c r="J124"/>
  <c r="J122"/>
  <c r="BK121"/>
  <c r="BK119"/>
  <c r="J118"/>
  <c r="J116"/>
  <c r="BK114"/>
  <c r="J108"/>
  <c r="J107"/>
  <c r="J99"/>
  <c r="J97"/>
  <c r="BK96"/>
  <c r="BK95"/>
  <c r="J94"/>
  <c r="BK93"/>
  <c r="J92"/>
  <c r="J91"/>
  <c i="5" r="J252"/>
  <c r="J250"/>
  <c r="J249"/>
  <c r="J245"/>
  <c r="J241"/>
  <c r="BK240"/>
  <c r="J238"/>
  <c r="J237"/>
  <c r="J236"/>
  <c r="BK235"/>
  <c r="BK232"/>
  <c r="J231"/>
  <c r="J230"/>
  <c r="J229"/>
  <c r="BK226"/>
  <c r="BK225"/>
  <c r="BK224"/>
  <c r="BK223"/>
  <c r="J221"/>
  <c r="BK220"/>
  <c r="BK219"/>
  <c r="J218"/>
  <c r="J217"/>
  <c r="BK216"/>
  <c r="J215"/>
  <c r="J214"/>
  <c r="BK213"/>
  <c r="J212"/>
  <c r="J211"/>
  <c r="J207"/>
  <c r="BK206"/>
  <c r="BK204"/>
  <c r="J203"/>
  <c r="J201"/>
  <c r="BK200"/>
  <c r="J198"/>
  <c r="BK197"/>
  <c r="BK196"/>
  <c r="BK195"/>
  <c r="BK194"/>
  <c r="BK192"/>
  <c r="BK190"/>
  <c r="BK189"/>
  <c r="J187"/>
  <c r="BK186"/>
  <c r="J185"/>
  <c r="J182"/>
  <c r="J181"/>
  <c r="BK180"/>
  <c r="BK179"/>
  <c r="J178"/>
  <c r="J177"/>
  <c r="J176"/>
  <c r="BK175"/>
  <c r="J174"/>
  <c r="J173"/>
  <c r="J172"/>
  <c r="BK171"/>
  <c r="BK170"/>
  <c r="BK169"/>
  <c r="J168"/>
  <c r="BK166"/>
  <c r="J165"/>
  <c r="J163"/>
  <c r="BK162"/>
  <c r="J161"/>
  <c r="BK159"/>
  <c r="J158"/>
  <c r="BK157"/>
  <c r="BK155"/>
  <c r="J154"/>
  <c r="BK153"/>
  <c r="BK151"/>
  <c r="J150"/>
  <c r="BK149"/>
  <c r="J148"/>
  <c r="J146"/>
  <c r="BK144"/>
  <c r="J141"/>
  <c r="J140"/>
  <c r="BK138"/>
  <c r="J137"/>
  <c r="J136"/>
  <c r="J134"/>
  <c r="J132"/>
  <c r="BK131"/>
  <c r="BK130"/>
  <c r="J128"/>
  <c r="J127"/>
  <c r="BK124"/>
  <c r="BK123"/>
  <c r="J122"/>
  <c r="J121"/>
  <c r="BK120"/>
  <c r="BK119"/>
  <c r="J117"/>
  <c r="BK115"/>
  <c r="BK113"/>
  <c r="BK112"/>
  <c r="J111"/>
  <c r="J109"/>
  <c r="BK108"/>
  <c r="BK107"/>
  <c r="BK105"/>
  <c r="J104"/>
  <c r="J103"/>
  <c r="BK101"/>
  <c r="J100"/>
  <c r="BK99"/>
  <c r="BK98"/>
  <c r="J96"/>
  <c r="BK95"/>
  <c r="J94"/>
  <c r="BK93"/>
  <c r="BK92"/>
  <c r="J91"/>
  <c r="J90"/>
  <c r="BK89"/>
  <c i="4" r="BK317"/>
  <c r="J316"/>
  <c r="BK314"/>
  <c r="J312"/>
  <c r="J307"/>
  <c r="J305"/>
  <c r="BK304"/>
  <c r="J300"/>
  <c r="BK298"/>
  <c r="BK289"/>
  <c r="BK285"/>
  <c r="BK281"/>
  <c r="BK279"/>
  <c r="BK275"/>
  <c r="BK269"/>
  <c r="J265"/>
  <c r="BK264"/>
  <c r="BK263"/>
  <c r="J260"/>
  <c r="BK258"/>
  <c r="BK256"/>
  <c r="BK254"/>
  <c r="BK252"/>
  <c r="J249"/>
  <c r="BK246"/>
  <c r="BK244"/>
  <c r="J242"/>
  <c r="J240"/>
  <c r="BK235"/>
  <c r="J225"/>
  <c r="J219"/>
  <c r="J215"/>
  <c r="BK213"/>
  <c r="J208"/>
  <c r="BK201"/>
  <c r="BK199"/>
  <c r="BK195"/>
  <c r="J191"/>
  <c r="BK183"/>
  <c r="J181"/>
  <c r="J179"/>
  <c r="BK177"/>
  <c r="J175"/>
  <c r="BK164"/>
  <c r="BK160"/>
  <c r="BK154"/>
  <c r="BK150"/>
  <c r="BK145"/>
  <c r="J144"/>
  <c r="BK143"/>
  <c r="J131"/>
  <c r="BK129"/>
  <c r="J127"/>
  <c r="BK125"/>
  <c r="J121"/>
  <c r="J119"/>
  <c r="J117"/>
  <c r="J115"/>
  <c r="BK111"/>
  <c r="BK105"/>
  <c r="J103"/>
  <c r="BK96"/>
  <c i="3" r="J198"/>
  <c r="J186"/>
  <c r="J183"/>
  <c r="BK181"/>
  <c r="J132"/>
  <c r="J129"/>
  <c r="BK124"/>
  <c r="BK116"/>
  <c r="J107"/>
  <c r="BK104"/>
  <c r="BK98"/>
  <c r="J96"/>
  <c r="BK94"/>
  <c r="J93"/>
  <c r="J91"/>
  <c i="2" r="BK2129"/>
  <c r="BK2127"/>
  <c r="J2123"/>
  <c r="J2121"/>
  <c r="J2119"/>
  <c r="BK2096"/>
  <c r="J1996"/>
  <c r="BK1995"/>
  <c r="BK1994"/>
  <c r="BK1992"/>
  <c r="J1988"/>
  <c r="J1986"/>
  <c r="J1984"/>
  <c r="BK1982"/>
  <c r="J1980"/>
  <c r="J1979"/>
  <c r="BK1978"/>
  <c r="BK1966"/>
  <c r="J1965"/>
  <c r="BK1963"/>
  <c r="BK1961"/>
  <c r="J1959"/>
  <c r="J1957"/>
  <c r="BK1956"/>
  <c r="J1923"/>
  <c r="BK1889"/>
  <c r="J1877"/>
  <c r="BK1874"/>
  <c r="BK1870"/>
  <c r="BK1853"/>
  <c r="BK1851"/>
  <c r="BK1818"/>
  <c r="J1797"/>
  <c r="BK1796"/>
  <c r="BK1782"/>
  <c r="BK1780"/>
  <c r="BK1779"/>
  <c r="J1777"/>
  <c r="J1773"/>
  <c r="BK1759"/>
  <c r="BK1757"/>
  <c r="BK1755"/>
  <c r="J1744"/>
  <c r="J1742"/>
  <c r="BK1740"/>
  <c r="J1734"/>
  <c r="BK1732"/>
  <c r="BK1729"/>
  <c r="BK1718"/>
  <c r="J1691"/>
  <c r="BK1689"/>
  <c r="J1688"/>
  <c r="BK1626"/>
  <c r="BK1615"/>
  <c r="J1613"/>
  <c r="J1591"/>
  <c r="J1567"/>
  <c r="BK1565"/>
  <c r="J1561"/>
  <c r="BK1553"/>
  <c r="BK1552"/>
  <c r="BK1545"/>
  <c r="BK1544"/>
  <c r="BK1542"/>
  <c r="BK1539"/>
  <c r="J1537"/>
  <c r="BK1535"/>
  <c r="J1519"/>
  <c r="J1518"/>
  <c r="J1517"/>
  <c r="BK1516"/>
  <c r="J1514"/>
  <c r="BK1502"/>
  <c r="J1495"/>
  <c r="J1490"/>
  <c r="BK1488"/>
  <c r="J1487"/>
  <c r="J1479"/>
  <c r="BK1476"/>
  <c r="BK1474"/>
  <c r="BK1473"/>
  <c r="BK1472"/>
  <c r="J1470"/>
  <c r="BK1469"/>
  <c r="J1468"/>
  <c r="BK1467"/>
  <c r="BK1464"/>
  <c r="J1463"/>
  <c r="J1462"/>
  <c r="BK1460"/>
  <c r="BK1458"/>
  <c r="BK1457"/>
  <c r="J1456"/>
  <c r="J1454"/>
  <c r="BK1438"/>
  <c r="BK1436"/>
  <c r="J1433"/>
  <c r="BK1423"/>
  <c r="J1421"/>
  <c r="BK1417"/>
  <c r="J1414"/>
  <c r="J1407"/>
  <c r="BK1401"/>
  <c r="J1397"/>
  <c r="J1392"/>
  <c r="BK1387"/>
  <c r="BK1335"/>
  <c r="J1333"/>
  <c r="J1327"/>
  <c r="BK1323"/>
  <c r="J1316"/>
  <c r="J1309"/>
  <c r="J1298"/>
  <c r="J1281"/>
  <c r="BK1279"/>
  <c r="BK1276"/>
  <c r="J1274"/>
  <c r="J1273"/>
  <c r="BK1270"/>
  <c r="J1268"/>
  <c r="BK1266"/>
  <c r="BK1264"/>
  <c r="J1262"/>
  <c r="BK1252"/>
  <c r="BK1250"/>
  <c r="J1249"/>
  <c r="BK1248"/>
  <c r="BK1244"/>
  <c r="BK1242"/>
  <c r="BK1239"/>
  <c r="BK1230"/>
  <c r="J1222"/>
  <c r="J1220"/>
  <c r="BK1219"/>
  <c r="BK1212"/>
  <c r="J1210"/>
  <c r="J1208"/>
  <c r="BK1199"/>
  <c r="BK1197"/>
  <c r="J1195"/>
  <c r="BK1184"/>
  <c r="BK1182"/>
  <c r="J1177"/>
  <c r="J1172"/>
  <c r="BK1161"/>
  <c r="J1159"/>
  <c r="J1158"/>
  <c r="J1156"/>
  <c r="BK1149"/>
  <c r="J1147"/>
  <c r="J1145"/>
  <c r="BK1143"/>
  <c r="J1141"/>
  <c r="BK1136"/>
  <c r="J1122"/>
  <c r="J1119"/>
  <c r="BK1116"/>
  <c r="J1114"/>
  <c r="J1112"/>
  <c r="BK1110"/>
  <c r="BK1108"/>
  <c r="J1106"/>
  <c r="J1104"/>
  <c r="J1081"/>
  <c r="BK1074"/>
  <c r="BK1065"/>
  <c r="J1063"/>
  <c r="BK1056"/>
  <c r="BK1054"/>
  <c r="J1048"/>
  <c r="J1036"/>
  <c r="BK1034"/>
  <c r="J1025"/>
  <c r="J1023"/>
  <c r="J1019"/>
  <c r="J1008"/>
  <c r="BK1006"/>
  <c r="J1003"/>
  <c r="J1001"/>
  <c r="J999"/>
  <c r="J997"/>
  <c r="BK990"/>
  <c r="BK988"/>
  <c r="J973"/>
  <c r="J968"/>
  <c r="BK966"/>
  <c r="J964"/>
  <c r="BK962"/>
  <c r="J944"/>
  <c r="BK942"/>
  <c r="J939"/>
  <c r="BK936"/>
  <c r="J933"/>
  <c r="BK931"/>
  <c r="J916"/>
  <c r="BK911"/>
  <c r="J906"/>
  <c r="BK904"/>
  <c r="J898"/>
  <c r="J886"/>
  <c r="BK883"/>
  <c r="J881"/>
  <c r="BK879"/>
  <c r="J877"/>
  <c r="J876"/>
  <c r="J871"/>
  <c r="J866"/>
  <c r="J861"/>
  <c r="BK850"/>
  <c r="BK849"/>
  <c r="J847"/>
  <c r="J844"/>
  <c r="J841"/>
  <c r="BK839"/>
  <c r="J837"/>
  <c r="J832"/>
  <c r="BK827"/>
  <c r="J826"/>
  <c r="J824"/>
  <c r="BK823"/>
  <c r="BK821"/>
  <c r="J818"/>
  <c r="BK817"/>
  <c r="J813"/>
  <c r="J810"/>
  <c r="BK808"/>
  <c r="J806"/>
  <c r="J800"/>
  <c r="J798"/>
  <c r="BK788"/>
  <c r="J787"/>
  <c r="J785"/>
  <c r="BK777"/>
  <c r="J775"/>
  <c r="J761"/>
  <c r="J759"/>
  <c r="J738"/>
  <c r="BK732"/>
  <c r="J730"/>
  <c r="BK725"/>
  <c r="BK716"/>
  <c r="J714"/>
  <c r="J705"/>
  <c r="J703"/>
  <c r="BK701"/>
  <c r="J699"/>
  <c r="BK698"/>
  <c r="J696"/>
  <c r="J694"/>
  <c r="BK691"/>
  <c r="BK654"/>
  <c r="J651"/>
  <c r="J638"/>
  <c r="J636"/>
  <c r="BK631"/>
  <c r="J629"/>
  <c r="BK609"/>
  <c r="BK588"/>
  <c r="J585"/>
  <c r="BK580"/>
  <c r="J572"/>
  <c r="J560"/>
  <c r="J558"/>
  <c r="BK553"/>
  <c r="J544"/>
  <c r="J542"/>
  <c r="J513"/>
  <c r="J511"/>
  <c r="BK494"/>
  <c r="BK476"/>
  <c r="BK474"/>
  <c r="J468"/>
  <c r="J461"/>
  <c r="J459"/>
  <c r="J457"/>
  <c r="BK443"/>
  <c r="BK441"/>
  <c r="BK439"/>
  <c r="J437"/>
  <c r="J432"/>
  <c r="J428"/>
  <c r="J420"/>
  <c r="BK419"/>
  <c r="J412"/>
  <c r="BK411"/>
  <c r="BK404"/>
  <c r="BK397"/>
  <c r="BK394"/>
  <c r="BK392"/>
  <c r="BK386"/>
  <c r="J373"/>
  <c r="BK369"/>
  <c r="BK364"/>
  <c r="J353"/>
  <c r="BK351"/>
  <c r="BK346"/>
  <c r="J339"/>
  <c r="J331"/>
  <c r="J325"/>
  <c r="J321"/>
  <c r="BK319"/>
  <c r="J317"/>
  <c r="BK315"/>
  <c r="BK298"/>
  <c r="J286"/>
  <c r="BK285"/>
  <c r="BK279"/>
  <c r="J273"/>
  <c r="J248"/>
  <c r="J244"/>
  <c r="BK240"/>
  <c r="BK234"/>
  <c r="J232"/>
  <c r="BK230"/>
  <c r="J223"/>
  <c r="J217"/>
  <c r="BK213"/>
  <c r="BK211"/>
  <c r="J209"/>
  <c r="J204"/>
  <c r="BK202"/>
  <c r="J192"/>
  <c r="BK186"/>
  <c r="J184"/>
  <c r="J181"/>
  <c r="BK178"/>
  <c r="BK176"/>
  <c r="J175"/>
  <c r="J173"/>
  <c r="BK169"/>
  <c r="J165"/>
  <c r="J163"/>
  <c r="BK161"/>
  <c r="BK156"/>
  <c r="J154"/>
  <c r="BK153"/>
  <c r="J151"/>
  <c r="J149"/>
  <c r="BK147"/>
  <c r="J145"/>
  <c r="BK141"/>
  <c r="J140"/>
  <c r="BK138"/>
  <c r="BK137"/>
  <c r="J135"/>
  <c r="J133"/>
  <c r="J131"/>
  <c r="J129"/>
  <c r="J127"/>
  <c r="BK125"/>
  <c r="J123"/>
  <c i="16" r="BK91"/>
  <c r="J90"/>
  <c r="BK84"/>
  <c i="15" r="J94"/>
  <c r="BK92"/>
  <c r="J91"/>
  <c r="J87"/>
  <c r="BK86"/>
  <c r="J85"/>
  <c r="J84"/>
  <c i="14" r="BK110"/>
  <c r="J109"/>
  <c r="J107"/>
  <c r="BK105"/>
  <c r="BK104"/>
  <c r="BK100"/>
  <c r="BK99"/>
  <c r="BK98"/>
  <c r="BK97"/>
  <c r="BK95"/>
  <c r="J93"/>
  <c r="J91"/>
  <c r="J90"/>
  <c r="J89"/>
  <c r="J88"/>
  <c r="BK87"/>
  <c r="J86"/>
  <c r="BK85"/>
  <c r="J84"/>
  <c i="13" r="BK99"/>
  <c r="J97"/>
  <c r="BK96"/>
  <c r="BK95"/>
  <c r="BK94"/>
  <c r="BK92"/>
  <c r="BK91"/>
  <c r="BK90"/>
  <c r="BK87"/>
  <c r="J85"/>
  <c i="12" r="J122"/>
  <c r="J121"/>
  <c r="J120"/>
  <c r="BK117"/>
  <c r="J114"/>
  <c r="J113"/>
  <c r="BK112"/>
  <c r="J111"/>
  <c r="BK110"/>
  <c r="BK109"/>
  <c r="BK108"/>
  <c r="BK107"/>
  <c r="BK106"/>
  <c r="BK105"/>
  <c r="J100"/>
  <c r="BK99"/>
  <c r="BK98"/>
  <c r="J97"/>
  <c r="BK96"/>
  <c r="J95"/>
  <c r="BK94"/>
  <c r="J93"/>
  <c r="BK91"/>
  <c r="BK87"/>
  <c r="BK85"/>
  <c r="BK84"/>
  <c i="11" r="BK97"/>
  <c r="BK96"/>
  <c r="J95"/>
  <c r="BK93"/>
  <c r="BK92"/>
  <c r="J91"/>
  <c r="BK90"/>
  <c r="J89"/>
  <c r="BK88"/>
  <c r="BK86"/>
  <c r="BK85"/>
  <c r="J84"/>
  <c i="10" r="BK231"/>
  <c r="J231"/>
  <c r="J230"/>
  <c r="J228"/>
  <c r="BK227"/>
  <c r="J226"/>
  <c r="BK225"/>
  <c r="J224"/>
  <c r="J223"/>
  <c r="BK222"/>
  <c r="J221"/>
  <c r="BK220"/>
  <c r="BK218"/>
  <c r="BK217"/>
  <c r="J216"/>
  <c r="J215"/>
  <c r="BK214"/>
  <c r="BK213"/>
  <c r="BK212"/>
  <c r="J211"/>
  <c r="BK209"/>
  <c r="BK208"/>
  <c r="BK207"/>
  <c r="J204"/>
  <c r="J201"/>
  <c r="J200"/>
  <c r="BK199"/>
  <c r="J198"/>
  <c r="BK195"/>
  <c r="BK192"/>
  <c r="J191"/>
  <c r="BK190"/>
  <c r="BK188"/>
  <c r="J187"/>
  <c r="J184"/>
  <c r="J183"/>
  <c r="J182"/>
  <c r="J178"/>
  <c r="BK176"/>
  <c r="J174"/>
  <c r="J172"/>
  <c r="BK171"/>
  <c r="BK169"/>
  <c r="BK168"/>
  <c r="BK166"/>
  <c r="BK164"/>
  <c r="J162"/>
  <c r="J161"/>
  <c r="J160"/>
  <c r="J158"/>
  <c r="BK157"/>
  <c r="BK155"/>
  <c r="BK154"/>
  <c r="BK152"/>
  <c r="J150"/>
  <c r="BK149"/>
  <c r="J148"/>
  <c r="J146"/>
  <c r="BK145"/>
  <c r="J143"/>
  <c r="BK142"/>
  <c r="BK141"/>
  <c r="BK140"/>
  <c r="BK139"/>
  <c r="J138"/>
  <c r="BK137"/>
  <c r="J136"/>
  <c r="J135"/>
  <c r="J134"/>
  <c r="J132"/>
  <c r="J130"/>
  <c r="J129"/>
  <c r="BK128"/>
  <c r="J127"/>
  <c r="J126"/>
  <c r="BK125"/>
  <c r="BK124"/>
  <c r="J123"/>
  <c r="BK122"/>
  <c r="BK121"/>
  <c r="J120"/>
  <c r="BK118"/>
  <c r="J117"/>
  <c r="BK116"/>
  <c r="BK114"/>
  <c r="BK112"/>
  <c r="J111"/>
  <c r="BK110"/>
  <c r="BK109"/>
  <c r="BK108"/>
  <c r="J107"/>
  <c r="J106"/>
  <c r="BK105"/>
  <c r="J102"/>
  <c r="BK101"/>
  <c r="BK97"/>
  <c r="BK96"/>
  <c r="BK95"/>
  <c r="BK94"/>
  <c r="J93"/>
  <c r="BK92"/>
  <c r="J91"/>
  <c r="BK89"/>
  <c r="BK88"/>
  <c r="J87"/>
  <c r="BK86"/>
  <c r="J85"/>
  <c i="9" r="J84"/>
  <c i="8" r="J124"/>
  <c r="J123"/>
  <c r="BK121"/>
  <c r="J120"/>
  <c r="J119"/>
  <c r="J118"/>
  <c r="BK117"/>
  <c r="BK116"/>
  <c r="BK114"/>
  <c r="J112"/>
  <c r="BK111"/>
  <c r="J110"/>
  <c r="BK108"/>
  <c r="BK107"/>
  <c r="J101"/>
  <c r="BK100"/>
  <c r="J98"/>
  <c r="J94"/>
  <c r="BK92"/>
  <c r="BK90"/>
  <c i="7" r="BK192"/>
  <c r="BK191"/>
  <c r="J190"/>
  <c r="J189"/>
  <c r="BK188"/>
  <c r="BK187"/>
  <c r="J186"/>
  <c r="BK185"/>
  <c r="J184"/>
  <c r="J182"/>
  <c r="BK180"/>
  <c r="BK179"/>
  <c r="J178"/>
  <c r="J177"/>
  <c r="BK176"/>
  <c r="BK175"/>
  <c r="J174"/>
  <c r="J173"/>
  <c r="J172"/>
  <c r="J171"/>
  <c r="BK170"/>
  <c r="J169"/>
  <c r="J166"/>
  <c r="BK163"/>
  <c r="J162"/>
  <c r="J161"/>
  <c r="BK159"/>
  <c r="BK157"/>
  <c r="J156"/>
  <c r="BK155"/>
  <c r="BK154"/>
  <c r="J153"/>
  <c r="J150"/>
  <c r="BK149"/>
  <c r="BK148"/>
  <c r="J147"/>
  <c r="BK146"/>
  <c r="BK145"/>
  <c r="J144"/>
  <c r="BK143"/>
  <c r="BK142"/>
  <c r="BK141"/>
  <c r="J140"/>
  <c r="J139"/>
  <c r="J138"/>
  <c r="J137"/>
  <c r="BK134"/>
  <c r="J132"/>
  <c r="J131"/>
  <c r="J130"/>
  <c r="BK129"/>
  <c r="BK128"/>
  <c r="J127"/>
  <c r="J126"/>
  <c r="J125"/>
  <c r="BK123"/>
  <c r="BK121"/>
  <c r="BK119"/>
  <c r="BK118"/>
  <c r="BK115"/>
  <c r="J114"/>
  <c r="BK112"/>
  <c r="J111"/>
  <c r="J108"/>
  <c r="BK107"/>
  <c r="BK106"/>
  <c r="BK104"/>
  <c r="J103"/>
  <c r="J102"/>
  <c r="BK101"/>
  <c r="J100"/>
  <c r="J99"/>
  <c r="BK98"/>
  <c r="J97"/>
  <c r="J92"/>
  <c r="BK91"/>
  <c r="J90"/>
  <c r="BK88"/>
  <c r="J87"/>
  <c r="J86"/>
  <c r="BK84"/>
  <c i="6" r="BK209"/>
  <c r="BK208"/>
  <c r="J208"/>
  <c r="BK207"/>
  <c r="BK206"/>
  <c r="BK205"/>
  <c r="J204"/>
  <c r="BK203"/>
  <c r="BK202"/>
  <c r="BK199"/>
  <c r="BK198"/>
  <c r="J195"/>
  <c r="BK194"/>
  <c r="J192"/>
  <c r="J190"/>
  <c r="J189"/>
  <c r="J188"/>
  <c r="BK187"/>
  <c r="BK186"/>
  <c r="J183"/>
  <c r="J181"/>
  <c r="BK177"/>
  <c r="J176"/>
  <c r="J175"/>
  <c r="J174"/>
  <c r="BK173"/>
  <c r="J172"/>
  <c r="BK170"/>
  <c r="BK169"/>
  <c r="BK164"/>
  <c r="BK160"/>
  <c r="BK158"/>
  <c r="J157"/>
  <c r="J150"/>
  <c r="BK148"/>
  <c r="BK146"/>
  <c r="BK145"/>
  <c r="J142"/>
  <c r="J135"/>
  <c r="J134"/>
  <c r="BK127"/>
  <c r="BK125"/>
  <c r="BK124"/>
  <c r="J121"/>
  <c r="BK115"/>
  <c r="BK109"/>
  <c r="BK107"/>
  <c r="BK106"/>
  <c r="BK99"/>
  <c r="BK98"/>
  <c r="BK97"/>
  <c r="J96"/>
  <c r="BK94"/>
  <c r="J93"/>
  <c i="5" r="BK252"/>
  <c r="BK250"/>
  <c r="BK249"/>
  <c r="BK248"/>
  <c r="BK247"/>
  <c r="BK246"/>
  <c r="BK245"/>
  <c r="BK244"/>
  <c r="BK242"/>
  <c r="J239"/>
  <c r="BK238"/>
  <c r="J235"/>
  <c r="J234"/>
  <c r="BK233"/>
  <c r="J232"/>
  <c r="BK230"/>
  <c r="J228"/>
  <c r="BK227"/>
  <c r="J226"/>
  <c r="J222"/>
  <c r="BK221"/>
  <c r="J220"/>
  <c r="J219"/>
  <c r="BK218"/>
  <c r="J216"/>
  <c r="BK215"/>
  <c r="BK214"/>
  <c r="BK212"/>
  <c r="J210"/>
  <c r="BK209"/>
  <c r="BK208"/>
  <c r="J206"/>
  <c r="J205"/>
  <c r="BK203"/>
  <c r="J202"/>
  <c r="BK201"/>
  <c r="J200"/>
  <c r="J197"/>
  <c r="J195"/>
  <c r="BK193"/>
  <c r="J192"/>
  <c r="J191"/>
  <c r="J188"/>
  <c r="BK187"/>
  <c r="J186"/>
  <c r="BK185"/>
  <c r="J184"/>
  <c r="J183"/>
  <c r="BK181"/>
  <c r="J179"/>
  <c r="BK177"/>
  <c r="BK176"/>
  <c r="J175"/>
  <c r="BK174"/>
  <c r="BK173"/>
  <c r="BK172"/>
  <c r="J170"/>
  <c r="J169"/>
  <c r="BK167"/>
  <c r="J166"/>
  <c r="BK165"/>
  <c r="BK164"/>
  <c r="BK163"/>
  <c r="J162"/>
  <c r="BK161"/>
  <c r="J160"/>
  <c r="J159"/>
  <c r="J157"/>
  <c r="J156"/>
  <c r="BK154"/>
  <c r="J153"/>
  <c r="BK152"/>
  <c r="J151"/>
  <c r="BK147"/>
  <c r="BK145"/>
  <c r="J144"/>
  <c r="J143"/>
  <c r="J142"/>
  <c r="BK140"/>
  <c r="J135"/>
  <c r="BK133"/>
  <c r="J131"/>
  <c r="J130"/>
  <c r="J129"/>
  <c r="J119"/>
  <c r="BK118"/>
  <c r="BK117"/>
  <c r="J116"/>
  <c r="J115"/>
  <c r="J114"/>
  <c r="J113"/>
  <c r="BK111"/>
  <c r="BK110"/>
  <c r="BK109"/>
  <c r="J108"/>
  <c r="BK106"/>
  <c r="J105"/>
  <c r="BK103"/>
  <c r="J102"/>
  <c r="BK100"/>
  <c r="BK96"/>
  <c r="BK94"/>
  <c r="J92"/>
  <c r="BK90"/>
  <c i="4" r="J320"/>
  <c r="BK319"/>
  <c r="J318"/>
  <c r="J314"/>
  <c r="BK309"/>
  <c r="J304"/>
  <c r="J302"/>
  <c r="J298"/>
  <c r="J290"/>
  <c r="J289"/>
  <c r="J285"/>
  <c r="J283"/>
  <c r="J281"/>
  <c r="J279"/>
  <c r="J270"/>
  <c r="BK265"/>
  <c r="BK262"/>
  <c r="J258"/>
  <c r="J256"/>
  <c r="J252"/>
  <c r="BK249"/>
  <c r="J246"/>
  <c r="J244"/>
  <c r="BK240"/>
  <c r="BK236"/>
  <c r="J235"/>
  <c r="J231"/>
  <c r="BK229"/>
  <c r="BK225"/>
  <c r="BK223"/>
  <c r="BK221"/>
  <c r="BK219"/>
  <c r="BK217"/>
  <c r="J213"/>
  <c r="BK208"/>
  <c r="J206"/>
  <c r="BK204"/>
  <c r="BK203"/>
  <c r="J199"/>
  <c r="J197"/>
  <c r="J195"/>
  <c r="BK191"/>
  <c r="BK187"/>
  <c r="J185"/>
  <c r="BK181"/>
  <c r="J177"/>
  <c r="BK175"/>
  <c r="BK173"/>
  <c r="J168"/>
  <c r="J164"/>
  <c r="BK162"/>
  <c r="J156"/>
  <c r="J154"/>
  <c r="J152"/>
  <c r="J150"/>
  <c r="BK148"/>
  <c r="J145"/>
  <c r="J143"/>
  <c r="J133"/>
  <c r="BK131"/>
  <c r="J129"/>
  <c r="BK123"/>
  <c r="BK121"/>
  <c r="BK119"/>
  <c r="BK115"/>
  <c r="J113"/>
  <c r="J111"/>
  <c r="BK109"/>
  <c r="J105"/>
  <c r="BK103"/>
  <c r="J96"/>
  <c r="BK94"/>
  <c i="3" r="BK198"/>
  <c r="BK184"/>
  <c r="BK183"/>
  <c r="J181"/>
  <c r="J142"/>
  <c r="BK140"/>
  <c r="J138"/>
  <c r="BK132"/>
  <c r="BK129"/>
  <c r="J126"/>
  <c r="BK125"/>
  <c r="J124"/>
  <c r="BK123"/>
  <c r="J116"/>
  <c r="J114"/>
  <c r="BK108"/>
  <c r="BK102"/>
  <c r="J98"/>
  <c r="J94"/>
  <c r="BK93"/>
  <c i="2" r="J2129"/>
  <c r="J2127"/>
  <c r="BK2123"/>
  <c r="BK2121"/>
  <c r="BK2119"/>
  <c r="J2096"/>
  <c r="BK1996"/>
  <c r="J1995"/>
  <c r="J1994"/>
  <c r="J1992"/>
  <c r="BK1988"/>
  <c r="BK1986"/>
  <c r="BK1984"/>
  <c r="J1982"/>
  <c r="BK1980"/>
  <c r="BK1979"/>
  <c r="J1978"/>
  <c r="J1966"/>
  <c r="BK1965"/>
  <c r="J1963"/>
  <c r="J1961"/>
  <c r="BK1959"/>
  <c r="BK1957"/>
  <c r="J1956"/>
  <c r="BK1923"/>
  <c r="J1889"/>
  <c r="BK1877"/>
  <c r="J1874"/>
  <c r="J1872"/>
  <c r="J1870"/>
  <c r="J1851"/>
  <c r="BK1798"/>
  <c r="BK1797"/>
  <c r="BK1793"/>
  <c r="J1782"/>
  <c r="BK1775"/>
  <c r="BK1773"/>
  <c r="J1771"/>
  <c r="BK1765"/>
  <c r="J1757"/>
  <c r="J1755"/>
  <c r="BK1738"/>
  <c r="J1736"/>
  <c r="BK1734"/>
  <c r="J1732"/>
  <c r="J1730"/>
  <c r="J1729"/>
  <c r="J1728"/>
  <c r="J1723"/>
  <c r="BK1717"/>
  <c r="BK1716"/>
  <c r="BK1711"/>
  <c r="BK1708"/>
  <c r="BK1706"/>
  <c r="BK1691"/>
  <c r="BK1668"/>
  <c r="BK1660"/>
  <c r="J1640"/>
  <c r="J1637"/>
  <c r="J1615"/>
  <c r="BK1613"/>
  <c r="J1595"/>
  <c r="BK1593"/>
  <c r="BK1569"/>
  <c r="J1565"/>
  <c r="BK1563"/>
  <c r="J1553"/>
  <c r="BK1550"/>
  <c r="J1547"/>
  <c r="J1543"/>
  <c r="J1535"/>
  <c r="J1529"/>
  <c r="J1521"/>
  <c r="BK1517"/>
  <c r="BK1496"/>
  <c r="BK1490"/>
  <c r="BK1487"/>
  <c r="J1482"/>
  <c r="BK1480"/>
  <c r="BK1479"/>
  <c r="BK1478"/>
  <c r="BK1477"/>
  <c r="J1476"/>
  <c r="BK1475"/>
  <c r="J1474"/>
  <c r="J1472"/>
  <c r="BK1466"/>
  <c r="J1459"/>
  <c r="J1458"/>
  <c r="BK1456"/>
  <c r="J1449"/>
  <c r="BK1447"/>
  <c r="J1438"/>
  <c r="J1436"/>
  <c r="BK1434"/>
  <c r="BK1433"/>
  <c r="J1431"/>
  <c r="BK1427"/>
  <c r="J1423"/>
  <c r="BK1414"/>
  <c r="BK1409"/>
  <c r="BK1407"/>
  <c r="J1401"/>
  <c r="BK1392"/>
  <c r="J1390"/>
  <c r="J1389"/>
  <c r="J1387"/>
  <c r="J1384"/>
  <c r="J1335"/>
  <c r="BK1333"/>
  <c r="BK1327"/>
  <c r="J1323"/>
  <c r="BK1316"/>
  <c r="BK1309"/>
  <c r="BK1304"/>
  <c r="BK1294"/>
  <c r="BK1286"/>
  <c r="J1283"/>
  <c r="J1276"/>
  <c r="J1270"/>
  <c r="J1266"/>
  <c r="BK1257"/>
  <c r="J1252"/>
  <c r="J1250"/>
  <c r="J1248"/>
  <c r="J1242"/>
  <c r="BK1241"/>
  <c r="J1237"/>
  <c r="BK1235"/>
  <c r="J1230"/>
  <c r="BK1228"/>
  <c r="BK1222"/>
  <c r="BK1220"/>
  <c r="J1219"/>
  <c r="BK1217"/>
  <c r="J1212"/>
  <c r="BK1210"/>
  <c r="BK1208"/>
  <c r="J1199"/>
  <c r="J1197"/>
  <c r="BK1195"/>
  <c r="J1184"/>
  <c r="J1182"/>
  <c r="BK1177"/>
  <c r="BK1172"/>
  <c r="J1161"/>
  <c r="BK1159"/>
  <c r="BK1158"/>
  <c r="BK1156"/>
  <c r="J1149"/>
  <c r="BK1147"/>
  <c r="BK1145"/>
  <c r="J1143"/>
  <c r="BK1141"/>
  <c r="J1136"/>
  <c r="BK1122"/>
  <c r="BK1119"/>
  <c r="J1116"/>
  <c r="BK1114"/>
  <c r="BK1112"/>
  <c r="J1110"/>
  <c r="J1108"/>
  <c r="BK1106"/>
  <c r="BK1104"/>
  <c r="BK1081"/>
  <c r="J1074"/>
  <c r="J1065"/>
  <c r="BK1063"/>
  <c r="J1056"/>
  <c r="J1054"/>
  <c r="BK1048"/>
  <c r="BK1036"/>
  <c r="J1034"/>
  <c r="BK1025"/>
  <c r="BK1023"/>
  <c r="BK1019"/>
  <c r="BK1008"/>
  <c r="J1006"/>
  <c r="BK1003"/>
  <c r="BK1001"/>
  <c r="BK999"/>
  <c r="BK997"/>
  <c r="J990"/>
  <c r="J988"/>
  <c r="BK973"/>
  <c r="BK968"/>
  <c r="J966"/>
  <c r="BK964"/>
  <c r="J962"/>
  <c r="BK944"/>
  <c r="J942"/>
  <c r="BK939"/>
  <c r="J936"/>
  <c r="BK933"/>
  <c r="J931"/>
  <c r="BK916"/>
  <c r="J911"/>
  <c r="BK906"/>
  <c r="J904"/>
  <c r="BK898"/>
  <c r="BK886"/>
  <c r="J883"/>
  <c r="BK881"/>
  <c r="J879"/>
  <c r="BK877"/>
  <c r="BK876"/>
  <c r="BK871"/>
  <c r="BK866"/>
  <c r="BK861"/>
  <c r="J850"/>
  <c r="J849"/>
  <c r="BK847"/>
  <c r="BK844"/>
  <c r="BK841"/>
  <c r="J839"/>
  <c r="BK837"/>
  <c r="BK832"/>
  <c r="J827"/>
  <c r="BK826"/>
  <c r="BK824"/>
  <c r="J823"/>
  <c r="J821"/>
  <c r="BK818"/>
  <c r="J817"/>
  <c r="BK813"/>
  <c r="BK810"/>
  <c r="J808"/>
  <c r="BK806"/>
  <c r="BK800"/>
  <c r="BK798"/>
  <c r="J788"/>
  <c r="BK787"/>
  <c r="BK785"/>
  <c r="J777"/>
  <c r="BK775"/>
  <c r="BK761"/>
  <c r="BK759"/>
  <c r="BK738"/>
  <c r="J732"/>
  <c r="BK730"/>
  <c r="J725"/>
  <c r="J716"/>
  <c r="BK714"/>
  <c r="BK705"/>
  <c r="BK703"/>
  <c r="J701"/>
  <c r="BK699"/>
  <c r="J698"/>
  <c r="BK696"/>
  <c r="BK694"/>
  <c r="J691"/>
  <c r="BK687"/>
  <c r="J687"/>
  <c r="J654"/>
  <c r="BK651"/>
  <c r="BK638"/>
  <c r="BK636"/>
  <c r="J631"/>
  <c r="BK629"/>
  <c r="J609"/>
  <c r="J588"/>
  <c r="BK585"/>
  <c r="J580"/>
  <c r="BK572"/>
  <c r="BK560"/>
  <c r="BK558"/>
  <c r="J553"/>
  <c r="BK544"/>
  <c r="BK542"/>
  <c r="BK513"/>
  <c r="BK511"/>
  <c r="J494"/>
  <c r="J476"/>
  <c r="J474"/>
  <c r="BK472"/>
  <c r="J472"/>
  <c r="BK468"/>
  <c r="BK461"/>
  <c r="BK459"/>
  <c r="BK457"/>
  <c r="J443"/>
  <c r="J441"/>
  <c r="J439"/>
  <c r="BK437"/>
  <c r="BK432"/>
  <c r="BK428"/>
  <c r="BK420"/>
  <c r="J419"/>
  <c r="BK412"/>
  <c r="J411"/>
  <c r="J404"/>
  <c r="J397"/>
  <c r="J394"/>
  <c r="J392"/>
  <c r="J386"/>
  <c r="BK373"/>
  <c r="J369"/>
  <c r="J364"/>
  <c r="BK353"/>
  <c r="J351"/>
  <c r="J346"/>
  <c r="BK339"/>
  <c r="BK331"/>
  <c r="BK325"/>
  <c r="BK321"/>
  <c r="J319"/>
  <c r="BK317"/>
  <c r="J315"/>
  <c r="J298"/>
  <c r="BK286"/>
  <c r="J285"/>
  <c r="J279"/>
  <c r="BK273"/>
  <c r="BK248"/>
  <c r="BK244"/>
  <c r="J240"/>
  <c r="J234"/>
  <c r="BK232"/>
  <c r="J230"/>
  <c r="BK223"/>
  <c r="BK217"/>
  <c r="J213"/>
  <c r="J211"/>
  <c r="BK209"/>
  <c r="BK204"/>
  <c r="J202"/>
  <c r="BK192"/>
  <c r="J186"/>
  <c r="BK184"/>
  <c r="BK181"/>
  <c r="J178"/>
  <c r="J176"/>
  <c r="BK175"/>
  <c r="BK173"/>
  <c r="J169"/>
  <c r="BK165"/>
  <c r="BK163"/>
  <c r="J161"/>
  <c r="J156"/>
  <c r="BK154"/>
  <c r="J153"/>
  <c r="BK151"/>
  <c r="BK149"/>
  <c r="J147"/>
  <c r="BK145"/>
  <c r="J141"/>
  <c r="BK140"/>
  <c r="J138"/>
  <c r="J137"/>
  <c r="BK135"/>
  <c r="BK133"/>
  <c r="BK131"/>
  <c r="BK129"/>
  <c r="BK127"/>
  <c r="J125"/>
  <c r="BK123"/>
  <c i="1" r="AS54"/>
  <c i="9" r="F37"/>
  <c i="1" r="BD62"/>
  <c i="17" r="F36"/>
  <c i="1" r="BC70"/>
  <c i="17" r="J34"/>
  <c i="1" r="AW70"/>
  <c i="9" r="F36"/>
  <c i="1" r="BC62"/>
  <c i="9" r="J34"/>
  <c i="1" r="AW62"/>
  <c i="17" r="F37"/>
  <c i="1" r="BD70"/>
  <c i="17" r="F35"/>
  <c i="1" r="BB70"/>
  <c i="9" r="F35"/>
  <c i="1" r="BB62"/>
  <c i="2" l="1" r="P122"/>
  <c r="BK180"/>
  <c r="J180"/>
  <c r="J63"/>
  <c r="BK440"/>
  <c r="J440"/>
  <c r="J65"/>
  <c r="P440"/>
  <c r="BK816"/>
  <c r="J816"/>
  <c r="J66"/>
  <c r="R816"/>
  <c r="BK820"/>
  <c r="J820"/>
  <c r="J67"/>
  <c r="R820"/>
  <c r="BK843"/>
  <c r="J843"/>
  <c r="J68"/>
  <c r="T843"/>
  <c r="P882"/>
  <c r="P1121"/>
  <c r="P1171"/>
  <c r="BK1221"/>
  <c r="J1221"/>
  <c r="J75"/>
  <c r="T1221"/>
  <c r="BK1251"/>
  <c r="J1251"/>
  <c r="J77"/>
  <c r="T1251"/>
  <c r="R1275"/>
  <c r="P1285"/>
  <c r="BK1391"/>
  <c r="J1391"/>
  <c r="J80"/>
  <c r="R1391"/>
  <c r="P1400"/>
  <c r="BK1435"/>
  <c r="J1435"/>
  <c r="J82"/>
  <c r="P1435"/>
  <c r="T1435"/>
  <c r="R1453"/>
  <c r="P1520"/>
  <c r="T1520"/>
  <c r="P1541"/>
  <c r="T1541"/>
  <c r="R1549"/>
  <c r="BK1710"/>
  <c r="J1710"/>
  <c r="J91"/>
  <c r="R1710"/>
  <c r="BK1781"/>
  <c r="J1781"/>
  <c r="J92"/>
  <c r="R1781"/>
  <c r="R1795"/>
  <c r="BK1977"/>
  <c r="J1977"/>
  <c r="J96"/>
  <c r="T1977"/>
  <c r="P2118"/>
  <c r="P2126"/>
  <c r="P2125"/>
  <c i="3" r="BK90"/>
  <c r="J90"/>
  <c r="J61"/>
  <c r="R90"/>
  <c r="R89"/>
  <c r="R101"/>
  <c r="T106"/>
  <c r="BK122"/>
  <c r="J122"/>
  <c r="J67"/>
  <c r="T122"/>
  <c r="R185"/>
  <c i="4" r="BK93"/>
  <c r="T93"/>
  <c r="P163"/>
  <c r="BK212"/>
  <c r="J212"/>
  <c r="J64"/>
  <c r="T212"/>
  <c r="P251"/>
  <c r="BK297"/>
  <c r="J297"/>
  <c r="J67"/>
  <c r="R297"/>
  <c r="P311"/>
  <c r="BK315"/>
  <c r="J315"/>
  <c r="J71"/>
  <c r="R315"/>
  <c i="5" r="T88"/>
  <c r="P97"/>
  <c r="BK139"/>
  <c r="J139"/>
  <c r="J63"/>
  <c r="T139"/>
  <c r="BK243"/>
  <c r="J243"/>
  <c r="J65"/>
  <c r="R243"/>
  <c i="6" r="P90"/>
  <c r="BK144"/>
  <c r="J144"/>
  <c r="J62"/>
  <c r="P144"/>
  <c r="T144"/>
  <c r="R149"/>
  <c r="R161"/>
  <c r="P191"/>
  <c r="BK197"/>
  <c r="J197"/>
  <c r="J66"/>
  <c r="P197"/>
  <c r="T201"/>
  <c r="T200"/>
  <c i="7" r="P83"/>
  <c r="P82"/>
  <c r="P81"/>
  <c i="1" r="AU60"/>
  <c i="8" r="BK87"/>
  <c r="J87"/>
  <c r="J61"/>
  <c r="BK95"/>
  <c r="J95"/>
  <c r="J62"/>
  <c r="R95"/>
  <c r="P104"/>
  <c r="R104"/>
  <c r="P109"/>
  <c r="BK122"/>
  <c r="J122"/>
  <c r="J65"/>
  <c i="10" r="P83"/>
  <c r="P82"/>
  <c r="P81"/>
  <c i="1" r="AU63"/>
  <c i="11" r="R83"/>
  <c r="R82"/>
  <c r="R81"/>
  <c i="12" r="BK83"/>
  <c r="BK82"/>
  <c r="BK81"/>
  <c r="J81"/>
  <c r="J59"/>
  <c r="P83"/>
  <c r="P82"/>
  <c r="P81"/>
  <c i="1" r="AU65"/>
  <c i="13" r="BK83"/>
  <c r="J83"/>
  <c r="J61"/>
  <c r="R83"/>
  <c r="R82"/>
  <c r="R81"/>
  <c i="14" r="T83"/>
  <c r="T82"/>
  <c r="T81"/>
  <c i="15" r="T83"/>
  <c r="T82"/>
  <c r="T81"/>
  <c i="2" r="R122"/>
  <c r="P180"/>
  <c r="T180"/>
  <c r="P396"/>
  <c r="T396"/>
  <c r="R440"/>
  <c r="P816"/>
  <c r="T816"/>
  <c r="P820"/>
  <c r="T820"/>
  <c r="P843"/>
  <c r="R843"/>
  <c r="R882"/>
  <c r="BK1121"/>
  <c r="J1121"/>
  <c r="J72"/>
  <c r="T1121"/>
  <c r="BK1171"/>
  <c r="J1171"/>
  <c r="J74"/>
  <c r="T1171"/>
  <c r="R1221"/>
  <c r="P1243"/>
  <c r="T1243"/>
  <c r="P1251"/>
  <c r="BK1285"/>
  <c r="J1285"/>
  <c r="J79"/>
  <c r="T1285"/>
  <c r="P1391"/>
  <c r="T1391"/>
  <c r="R1400"/>
  <c r="BK1453"/>
  <c r="J1453"/>
  <c r="J83"/>
  <c r="T1453"/>
  <c r="R1520"/>
  <c r="BK1541"/>
  <c r="J1541"/>
  <c r="J85"/>
  <c r="R1541"/>
  <c r="P1549"/>
  <c r="T1710"/>
  <c r="P1781"/>
  <c r="T1781"/>
  <c r="P1795"/>
  <c r="BK1958"/>
  <c r="J1958"/>
  <c r="J94"/>
  <c r="P1958"/>
  <c r="T1958"/>
  <c r="P1964"/>
  <c r="T1964"/>
  <c r="R1977"/>
  <c r="R2118"/>
  <c r="BK2126"/>
  <c r="J2126"/>
  <c r="J100"/>
  <c r="R2126"/>
  <c r="R2125"/>
  <c i="3" r="T90"/>
  <c r="T89"/>
  <c r="P101"/>
  <c r="BK106"/>
  <c r="J106"/>
  <c r="J64"/>
  <c r="P106"/>
  <c r="P122"/>
  <c r="BK185"/>
  <c r="J185"/>
  <c r="J68"/>
  <c r="P185"/>
  <c i="4" r="R93"/>
  <c r="P147"/>
  <c r="R147"/>
  <c r="T147"/>
  <c r="T163"/>
  <c r="R212"/>
  <c r="R251"/>
  <c r="T297"/>
  <c r="BK311"/>
  <c r="J311"/>
  <c r="J70"/>
  <c r="T311"/>
  <c r="P315"/>
  <c i="5" r="BK88"/>
  <c r="J88"/>
  <c r="J61"/>
  <c r="BK97"/>
  <c r="J97"/>
  <c r="J62"/>
  <c r="T97"/>
  <c r="R139"/>
  <c r="P199"/>
  <c r="R199"/>
  <c r="P243"/>
  <c i="6" r="BK90"/>
  <c r="J90"/>
  <c r="J61"/>
  <c r="T90"/>
  <c r="R144"/>
  <c r="P149"/>
  <c r="T149"/>
  <c r="P161"/>
  <c r="BK191"/>
  <c r="J191"/>
  <c r="J65"/>
  <c r="R191"/>
  <c r="R197"/>
  <c r="P201"/>
  <c r="P200"/>
  <c i="7" r="BK83"/>
  <c r="BK82"/>
  <c r="J82"/>
  <c r="J60"/>
  <c r="T83"/>
  <c r="T82"/>
  <c r="T81"/>
  <c i="8" r="R87"/>
  <c r="BK104"/>
  <c r="J104"/>
  <c r="J63"/>
  <c r="T104"/>
  <c r="T109"/>
  <c r="P122"/>
  <c r="T122"/>
  <c i="10" r="BK83"/>
  <c r="J83"/>
  <c r="J61"/>
  <c r="T83"/>
  <c r="T82"/>
  <c r="T81"/>
  <c i="11" r="BK83"/>
  <c r="BK82"/>
  <c r="J82"/>
  <c r="J60"/>
  <c r="T83"/>
  <c r="T82"/>
  <c r="T81"/>
  <c i="12" r="T83"/>
  <c r="T82"/>
  <c r="T81"/>
  <c i="13" r="P83"/>
  <c r="P82"/>
  <c r="P81"/>
  <c i="1" r="AU66"/>
  <c i="14" r="BK83"/>
  <c r="J83"/>
  <c r="J61"/>
  <c r="R83"/>
  <c r="R82"/>
  <c r="R81"/>
  <c i="15" r="BK83"/>
  <c r="J83"/>
  <c r="J61"/>
  <c r="R83"/>
  <c r="R82"/>
  <c r="R81"/>
  <c i="2" r="BK122"/>
  <c r="J122"/>
  <c r="J61"/>
  <c r="T122"/>
  <c r="BK160"/>
  <c r="J160"/>
  <c r="J62"/>
  <c r="P160"/>
  <c r="R160"/>
  <c r="T160"/>
  <c r="R180"/>
  <c r="BK396"/>
  <c r="J396"/>
  <c r="J64"/>
  <c r="R396"/>
  <c r="T440"/>
  <c r="BK882"/>
  <c r="J882"/>
  <c r="J69"/>
  <c r="T882"/>
  <c r="R1121"/>
  <c r="R1171"/>
  <c r="P1221"/>
  <c r="BK1243"/>
  <c r="J1243"/>
  <c r="J76"/>
  <c r="R1243"/>
  <c r="R1251"/>
  <c r="BK1275"/>
  <c r="J1275"/>
  <c r="J78"/>
  <c r="P1275"/>
  <c r="T1275"/>
  <c r="R1285"/>
  <c r="BK1400"/>
  <c r="J1400"/>
  <c r="J81"/>
  <c r="T1400"/>
  <c r="R1435"/>
  <c r="P1453"/>
  <c r="BK1520"/>
  <c r="J1520"/>
  <c r="J84"/>
  <c r="BK1549"/>
  <c r="J1549"/>
  <c r="J87"/>
  <c r="T1549"/>
  <c r="P1710"/>
  <c r="BK1795"/>
  <c r="J1795"/>
  <c r="J93"/>
  <c r="T1795"/>
  <c r="R1958"/>
  <c r="BK1964"/>
  <c r="J1964"/>
  <c r="J95"/>
  <c r="R1964"/>
  <c r="P1977"/>
  <c r="BK2118"/>
  <c r="J2118"/>
  <c r="J97"/>
  <c r="T2118"/>
  <c r="T2126"/>
  <c r="T2125"/>
  <c i="3" r="P90"/>
  <c r="P89"/>
  <c r="BK101"/>
  <c r="T101"/>
  <c r="R106"/>
  <c r="R122"/>
  <c r="T185"/>
  <c i="4" r="P93"/>
  <c r="BK147"/>
  <c r="J147"/>
  <c r="J62"/>
  <c r="BK163"/>
  <c r="J163"/>
  <c r="J63"/>
  <c r="R163"/>
  <c r="P212"/>
  <c r="BK251"/>
  <c r="J251"/>
  <c r="J66"/>
  <c r="T251"/>
  <c r="P297"/>
  <c r="R311"/>
  <c r="R310"/>
  <c r="T315"/>
  <c i="5" r="P88"/>
  <c r="R88"/>
  <c r="R97"/>
  <c r="P139"/>
  <c r="BK199"/>
  <c r="J199"/>
  <c r="J64"/>
  <c r="T199"/>
  <c r="T243"/>
  <c i="6" r="R90"/>
  <c r="R89"/>
  <c r="BK149"/>
  <c r="J149"/>
  <c r="J63"/>
  <c r="BK161"/>
  <c r="J161"/>
  <c r="J64"/>
  <c r="T161"/>
  <c r="T191"/>
  <c r="T197"/>
  <c r="BK201"/>
  <c r="J201"/>
  <c r="J68"/>
  <c r="R201"/>
  <c r="R200"/>
  <c i="7" r="R83"/>
  <c r="R82"/>
  <c r="R81"/>
  <c i="8" r="P87"/>
  <c r="T87"/>
  <c r="P95"/>
  <c r="T95"/>
  <c r="BK109"/>
  <c r="J109"/>
  <c r="J64"/>
  <c r="R109"/>
  <c r="R122"/>
  <c i="10" r="R83"/>
  <c r="R82"/>
  <c r="R81"/>
  <c i="11" r="P83"/>
  <c r="P82"/>
  <c r="P81"/>
  <c i="1" r="AU64"/>
  <c i="12" r="R83"/>
  <c r="R82"/>
  <c r="R81"/>
  <c i="13" r="T83"/>
  <c r="T82"/>
  <c r="T81"/>
  <c i="14" r="P83"/>
  <c r="P82"/>
  <c r="P81"/>
  <c i="1" r="AU67"/>
  <c i="15" r="P83"/>
  <c r="P82"/>
  <c r="P81"/>
  <c i="1" r="AU68"/>
  <c i="16" r="BK83"/>
  <c r="J83"/>
  <c r="J61"/>
  <c r="P83"/>
  <c r="P82"/>
  <c r="P81"/>
  <c i="1" r="AU69"/>
  <c i="16" r="R83"/>
  <c r="R82"/>
  <c r="R81"/>
  <c r="T83"/>
  <c r="T82"/>
  <c r="T81"/>
  <c i="18" r="BK85"/>
  <c r="J85"/>
  <c r="J61"/>
  <c r="P85"/>
  <c r="P84"/>
  <c r="P83"/>
  <c i="1" r="AU71"/>
  <c i="18" r="R85"/>
  <c r="R84"/>
  <c r="R83"/>
  <c r="T85"/>
  <c r="T84"/>
  <c r="T83"/>
  <c i="2" r="E48"/>
  <c r="BE125"/>
  <c r="BE127"/>
  <c r="BE129"/>
  <c r="BE131"/>
  <c r="BE133"/>
  <c r="BE138"/>
  <c r="BE147"/>
  <c r="BE153"/>
  <c r="BE156"/>
  <c r="BE161"/>
  <c r="BE169"/>
  <c r="BE181"/>
  <c r="BE186"/>
  <c r="BE202"/>
  <c r="BE204"/>
  <c r="BE209"/>
  <c r="BE213"/>
  <c r="BE232"/>
  <c r="BE234"/>
  <c r="BE248"/>
  <c r="BE285"/>
  <c r="BE315"/>
  <c r="BE319"/>
  <c r="BE325"/>
  <c r="BE331"/>
  <c r="BE351"/>
  <c r="BE369"/>
  <c r="BE373"/>
  <c r="BE394"/>
  <c r="BE411"/>
  <c r="BE419"/>
  <c r="BE420"/>
  <c r="BE428"/>
  <c r="BE457"/>
  <c r="BE459"/>
  <c r="BE468"/>
  <c r="BE472"/>
  <c r="BE476"/>
  <c r="BE513"/>
  <c r="BE553"/>
  <c r="BE560"/>
  <c r="BE572"/>
  <c r="BE585"/>
  <c r="BE588"/>
  <c r="BE609"/>
  <c r="BE631"/>
  <c r="BE638"/>
  <c r="BE691"/>
  <c r="BE694"/>
  <c r="BE698"/>
  <c r="BE701"/>
  <c r="BE703"/>
  <c r="BE725"/>
  <c r="BE738"/>
  <c r="BE759"/>
  <c r="BE761"/>
  <c r="BE777"/>
  <c r="BE788"/>
  <c r="BE798"/>
  <c r="BE800"/>
  <c r="BE806"/>
  <c r="BE808"/>
  <c r="BE810"/>
  <c r="BE813"/>
  <c r="BE817"/>
  <c r="BE818"/>
  <c r="BE823"/>
  <c r="BE824"/>
  <c r="BE827"/>
  <c r="BE832"/>
  <c r="BE841"/>
  <c r="BE844"/>
  <c r="BE850"/>
  <c r="BE861"/>
  <c r="BE871"/>
  <c r="BE876"/>
  <c r="BE879"/>
  <c r="BE881"/>
  <c r="BE883"/>
  <c r="BE886"/>
  <c r="BE898"/>
  <c r="BE911"/>
  <c r="BE931"/>
  <c r="BE936"/>
  <c r="BE942"/>
  <c r="BE962"/>
  <c r="BE966"/>
  <c r="BE990"/>
  <c r="BE997"/>
  <c r="BE999"/>
  <c r="BE1001"/>
  <c r="BE1003"/>
  <c r="BE1008"/>
  <c r="BE1023"/>
  <c r="BE1034"/>
  <c r="BE1036"/>
  <c r="BE1056"/>
  <c r="BE1063"/>
  <c r="BE1074"/>
  <c r="BE1104"/>
  <c r="BE1110"/>
  <c r="BE1112"/>
  <c r="BE1122"/>
  <c r="BE1136"/>
  <c r="BE1143"/>
  <c r="BE1149"/>
  <c r="BE1156"/>
  <c r="BE1161"/>
  <c r="BE1172"/>
  <c r="BE1184"/>
  <c r="BE1197"/>
  <c r="BE1199"/>
  <c r="BE1208"/>
  <c r="BE1210"/>
  <c r="BE1222"/>
  <c r="BE1230"/>
  <c r="BE1242"/>
  <c r="BE1244"/>
  <c r="BE1249"/>
  <c r="BE1266"/>
  <c r="BE1270"/>
  <c r="BE1273"/>
  <c r="BE1274"/>
  <c r="BE1276"/>
  <c r="BE1281"/>
  <c r="BE1327"/>
  <c r="BE1384"/>
  <c r="BE1389"/>
  <c r="BE1390"/>
  <c r="BE1397"/>
  <c r="BE1401"/>
  <c r="BE1407"/>
  <c r="BE1409"/>
  <c r="BE1421"/>
  <c r="BE1423"/>
  <c r="BE1427"/>
  <c r="BE1433"/>
  <c r="BE1436"/>
  <c r="BE1454"/>
  <c r="BE1456"/>
  <c r="BE1457"/>
  <c r="BE1458"/>
  <c r="BE1464"/>
  <c r="BE1470"/>
  <c r="BE1472"/>
  <c r="BE1473"/>
  <c r="BE1476"/>
  <c r="BE1479"/>
  <c r="BE1482"/>
  <c r="BE1518"/>
  <c r="BE1529"/>
  <c r="BE1539"/>
  <c r="BE1545"/>
  <c r="BE1563"/>
  <c r="BE1567"/>
  <c r="BE1569"/>
  <c r="BE1591"/>
  <c r="BE1595"/>
  <c r="BE1615"/>
  <c r="BE1637"/>
  <c r="BE1640"/>
  <c r="BE1706"/>
  <c r="BE1716"/>
  <c r="BE1718"/>
  <c r="BE1732"/>
  <c r="BE1736"/>
  <c r="BE1755"/>
  <c r="BE1759"/>
  <c r="BE1771"/>
  <c r="BE1773"/>
  <c r="BE1780"/>
  <c r="BE1782"/>
  <c r="BE1796"/>
  <c r="BE1851"/>
  <c r="BE1853"/>
  <c r="BE1874"/>
  <c r="BE1889"/>
  <c r="BE1956"/>
  <c r="BE1957"/>
  <c r="BE1961"/>
  <c r="BE1963"/>
  <c r="BE1978"/>
  <c r="BE1979"/>
  <c r="BE1980"/>
  <c r="BE1982"/>
  <c r="BE1984"/>
  <c r="BE1986"/>
  <c r="BE1995"/>
  <c r="BE2119"/>
  <c r="BE2121"/>
  <c r="BE2123"/>
  <c r="BK2122"/>
  <c r="J2122"/>
  <c r="J98"/>
  <c i="3" r="F55"/>
  <c r="BE91"/>
  <c r="BE96"/>
  <c r="BE104"/>
  <c r="BE107"/>
  <c r="BE108"/>
  <c r="BE124"/>
  <c r="BE138"/>
  <c r="BE181"/>
  <c r="BE183"/>
  <c r="BE198"/>
  <c i="4" r="BE96"/>
  <c r="BE105"/>
  <c r="BE113"/>
  <c r="BE117"/>
  <c r="BE121"/>
  <c r="BE127"/>
  <c r="BE129"/>
  <c r="BE143"/>
  <c r="BE150"/>
  <c r="BE160"/>
  <c r="BE162"/>
  <c r="BE164"/>
  <c r="BE168"/>
  <c r="BE175"/>
  <c r="BE185"/>
  <c r="BE187"/>
  <c r="BE201"/>
  <c r="BE215"/>
  <c r="BE221"/>
  <c r="BE223"/>
  <c r="BE235"/>
  <c r="BE236"/>
  <c r="BE244"/>
  <c r="BE249"/>
  <c r="BE254"/>
  <c r="BE264"/>
  <c r="BE269"/>
  <c r="BE279"/>
  <c r="BE285"/>
  <c r="BE302"/>
  <c r="BE312"/>
  <c r="BE318"/>
  <c r="BE320"/>
  <c i="5" r="E48"/>
  <c r="BE90"/>
  <c r="BE91"/>
  <c r="BE93"/>
  <c r="BE94"/>
  <c r="BE98"/>
  <c r="BE99"/>
  <c r="BE100"/>
  <c r="BE101"/>
  <c r="BE105"/>
  <c r="BE108"/>
  <c r="BE109"/>
  <c r="BE112"/>
  <c r="BE113"/>
  <c r="BE114"/>
  <c r="BE115"/>
  <c r="BE116"/>
  <c r="BE117"/>
  <c r="BE121"/>
  <c r="BE132"/>
  <c r="BE134"/>
  <c r="BE138"/>
  <c r="BE141"/>
  <c r="BE144"/>
  <c r="BE146"/>
  <c r="BE148"/>
  <c r="BE151"/>
  <c r="BE153"/>
  <c r="BE160"/>
  <c r="BE162"/>
  <c r="BE164"/>
  <c r="BE165"/>
  <c r="BE166"/>
  <c r="BE168"/>
  <c r="BE169"/>
  <c r="BE171"/>
  <c r="BE173"/>
  <c r="BE174"/>
  <c r="BE175"/>
  <c r="BE176"/>
  <c r="BE178"/>
  <c r="BE180"/>
  <c r="BE186"/>
  <c r="BE190"/>
  <c r="BE192"/>
  <c r="BE196"/>
  <c r="BE200"/>
  <c r="BE205"/>
  <c r="BE206"/>
  <c r="BE207"/>
  <c r="BE208"/>
  <c r="BE215"/>
  <c r="BE222"/>
  <c r="BE224"/>
  <c r="BE226"/>
  <c r="BE229"/>
  <c r="BE231"/>
  <c r="BE232"/>
  <c r="BE237"/>
  <c r="BE239"/>
  <c r="BE242"/>
  <c r="BE249"/>
  <c r="BK251"/>
  <c r="J251"/>
  <c r="J66"/>
  <c i="6" r="E48"/>
  <c r="J82"/>
  <c r="F85"/>
  <c r="BE91"/>
  <c r="BE95"/>
  <c r="BE97"/>
  <c r="BE98"/>
  <c r="BE99"/>
  <c r="BE107"/>
  <c r="BE108"/>
  <c r="BE122"/>
  <c r="BE124"/>
  <c r="BE125"/>
  <c r="BE145"/>
  <c r="BE147"/>
  <c r="BE148"/>
  <c r="BE150"/>
  <c r="BE168"/>
  <c r="BE169"/>
  <c r="BE173"/>
  <c r="BE174"/>
  <c r="BE176"/>
  <c r="BE183"/>
  <c r="BE188"/>
  <c r="BE190"/>
  <c r="BE192"/>
  <c r="BE193"/>
  <c r="BE196"/>
  <c r="BE206"/>
  <c r="BE209"/>
  <c i="7" r="J52"/>
  <c r="F55"/>
  <c r="BE90"/>
  <c r="BE97"/>
  <c r="BE100"/>
  <c r="BE102"/>
  <c r="BE103"/>
  <c r="BE111"/>
  <c r="BE114"/>
  <c r="BE117"/>
  <c r="BE122"/>
  <c r="BE127"/>
  <c r="BE131"/>
  <c r="BE133"/>
  <c r="BE136"/>
  <c r="BE137"/>
  <c r="BE138"/>
  <c r="BE139"/>
  <c r="BE141"/>
  <c r="BE142"/>
  <c r="BE144"/>
  <c r="BE146"/>
  <c r="BE147"/>
  <c r="BE149"/>
  <c r="BE153"/>
  <c r="BE156"/>
  <c r="BE158"/>
  <c r="BE165"/>
  <c r="BE166"/>
  <c r="BE168"/>
  <c r="BE169"/>
  <c r="BE173"/>
  <c r="BE174"/>
  <c r="BE176"/>
  <c r="BE179"/>
  <c r="BE181"/>
  <c r="BE183"/>
  <c r="BE188"/>
  <c r="BE190"/>
  <c r="BE191"/>
  <c i="8" r="J52"/>
  <c r="E75"/>
  <c r="BE88"/>
  <c r="BE89"/>
  <c r="BE91"/>
  <c r="BE94"/>
  <c r="BE97"/>
  <c r="BE99"/>
  <c r="BE108"/>
  <c r="BE110"/>
  <c r="BE113"/>
  <c r="BE115"/>
  <c r="BE116"/>
  <c r="BE118"/>
  <c r="BE119"/>
  <c r="BE120"/>
  <c r="BE123"/>
  <c i="9" r="F78"/>
  <c r="BK83"/>
  <c r="J83"/>
  <c r="J61"/>
  <c i="10" r="E48"/>
  <c r="F55"/>
  <c r="BE84"/>
  <c r="BE85"/>
  <c r="BE86"/>
  <c r="BE87"/>
  <c r="BE92"/>
  <c r="BE93"/>
  <c r="BE94"/>
  <c r="BE95"/>
  <c r="BE96"/>
  <c r="BE100"/>
  <c r="BE101"/>
  <c r="BE104"/>
  <c r="BE107"/>
  <c r="BE108"/>
  <c r="BE109"/>
  <c r="BE113"/>
  <c r="BE114"/>
  <c r="BE117"/>
  <c r="BE120"/>
  <c r="BE121"/>
  <c r="BE127"/>
  <c r="BE131"/>
  <c r="BE137"/>
  <c r="BE139"/>
  <c r="BE141"/>
  <c r="BE144"/>
  <c r="BE146"/>
  <c r="BE151"/>
  <c r="BE153"/>
  <c r="BE156"/>
  <c r="BE163"/>
  <c r="BE168"/>
  <c r="BE170"/>
  <c r="BE177"/>
  <c r="BE181"/>
  <c r="BE185"/>
  <c r="BE189"/>
  <c r="BE191"/>
  <c r="BE194"/>
  <c r="BE198"/>
  <c r="BE200"/>
  <c r="BE206"/>
  <c r="BE207"/>
  <c r="BE213"/>
  <c r="BE219"/>
  <c r="BE221"/>
  <c r="BE224"/>
  <c r="BE227"/>
  <c r="BE229"/>
  <c r="BE231"/>
  <c i="11" r="F55"/>
  <c r="BE84"/>
  <c r="BE87"/>
  <c r="BE94"/>
  <c r="BE96"/>
  <c r="BE97"/>
  <c i="12" r="J52"/>
  <c r="F55"/>
  <c r="BE87"/>
  <c r="BE89"/>
  <c r="BE90"/>
  <c r="BE92"/>
  <c r="BE93"/>
  <c r="BE95"/>
  <c r="BE96"/>
  <c r="BE97"/>
  <c r="BE99"/>
  <c r="BE100"/>
  <c r="BE103"/>
  <c r="BE104"/>
  <c r="BE107"/>
  <c r="BE111"/>
  <c r="BE115"/>
  <c r="BE116"/>
  <c r="BE121"/>
  <c r="BE122"/>
  <c i="13" r="J75"/>
  <c r="F78"/>
  <c r="BE84"/>
  <c r="BE86"/>
  <c r="BE91"/>
  <c r="BE95"/>
  <c i="14" r="E71"/>
  <c r="BE86"/>
  <c r="BE88"/>
  <c r="BE89"/>
  <c r="BE90"/>
  <c r="BE91"/>
  <c r="BE94"/>
  <c r="BE95"/>
  <c r="BE99"/>
  <c r="BE101"/>
  <c r="BE103"/>
  <c r="BE104"/>
  <c r="BE105"/>
  <c r="BE108"/>
  <c i="15" r="E48"/>
  <c r="BE86"/>
  <c r="BE94"/>
  <c i="16" r="F55"/>
  <c r="BE84"/>
  <c r="BE89"/>
  <c r="BE92"/>
  <c i="2" r="J52"/>
  <c r="F55"/>
  <c r="BE123"/>
  <c r="BE135"/>
  <c r="BE137"/>
  <c r="BE140"/>
  <c r="BE141"/>
  <c r="BE145"/>
  <c r="BE149"/>
  <c r="BE151"/>
  <c r="BE154"/>
  <c r="BE163"/>
  <c r="BE165"/>
  <c r="BE173"/>
  <c r="BE175"/>
  <c r="BE176"/>
  <c r="BE178"/>
  <c r="BE184"/>
  <c r="BE192"/>
  <c r="BE211"/>
  <c r="BE217"/>
  <c r="BE223"/>
  <c r="BE230"/>
  <c r="BE240"/>
  <c r="BE244"/>
  <c r="BE273"/>
  <c r="BE279"/>
  <c r="BE286"/>
  <c r="BE298"/>
  <c r="BE317"/>
  <c r="BE321"/>
  <c r="BE339"/>
  <c r="BE346"/>
  <c r="BE353"/>
  <c r="BE364"/>
  <c r="BE386"/>
  <c r="BE392"/>
  <c r="BE397"/>
  <c r="BE404"/>
  <c r="BE412"/>
  <c r="BE432"/>
  <c r="BE437"/>
  <c r="BE439"/>
  <c r="BE441"/>
  <c r="BE443"/>
  <c r="BE461"/>
  <c r="BE474"/>
  <c r="BE494"/>
  <c r="BE511"/>
  <c r="BE542"/>
  <c r="BE544"/>
  <c r="BE558"/>
  <c r="BE580"/>
  <c r="BE629"/>
  <c r="BE636"/>
  <c r="BE651"/>
  <c r="BE654"/>
  <c r="BE687"/>
  <c r="BE696"/>
  <c r="BE699"/>
  <c r="BE705"/>
  <c r="BE714"/>
  <c r="BE716"/>
  <c r="BE730"/>
  <c r="BE732"/>
  <c r="BE775"/>
  <c r="BE785"/>
  <c r="BE787"/>
  <c r="BE821"/>
  <c r="BE826"/>
  <c r="BE837"/>
  <c r="BE839"/>
  <c r="BE847"/>
  <c r="BE849"/>
  <c r="BE866"/>
  <c r="BE877"/>
  <c r="BE904"/>
  <c r="BE906"/>
  <c r="BE916"/>
  <c r="BE933"/>
  <c r="BE939"/>
  <c r="BE944"/>
  <c r="BE964"/>
  <c r="BE968"/>
  <c r="BE973"/>
  <c r="BE988"/>
  <c r="BE1006"/>
  <c r="BE1019"/>
  <c r="BE1025"/>
  <c r="BE1048"/>
  <c r="BE1054"/>
  <c r="BE1065"/>
  <c r="BE1081"/>
  <c r="BE1106"/>
  <c r="BE1108"/>
  <c r="BE1114"/>
  <c r="BE1116"/>
  <c r="BE1119"/>
  <c r="BE1141"/>
  <c r="BE1145"/>
  <c r="BE1147"/>
  <c r="BE1158"/>
  <c r="BE1159"/>
  <c r="BE1177"/>
  <c r="BE1182"/>
  <c r="BE1195"/>
  <c r="BE1212"/>
  <c r="BE1235"/>
  <c r="BE1237"/>
  <c r="BE1239"/>
  <c r="BE1252"/>
  <c r="BE1257"/>
  <c r="BE1268"/>
  <c r="BE1272"/>
  <c r="BE1286"/>
  <c r="BE1298"/>
  <c r="BE1304"/>
  <c r="BE1309"/>
  <c r="BE1333"/>
  <c r="BE1431"/>
  <c r="BE1434"/>
  <c r="BE1438"/>
  <c r="BE1447"/>
  <c r="BE1449"/>
  <c r="BE1460"/>
  <c r="BE1463"/>
  <c r="BE1466"/>
  <c r="BE1468"/>
  <c r="BE1469"/>
  <c r="BE1474"/>
  <c r="BE1475"/>
  <c r="BE1477"/>
  <c r="BE1478"/>
  <c r="BE1480"/>
  <c r="BE1487"/>
  <c r="BE1488"/>
  <c r="BE1495"/>
  <c r="BE1514"/>
  <c r="BE1516"/>
  <c r="BE1519"/>
  <c r="BE1521"/>
  <c r="BE1537"/>
  <c r="BE1543"/>
  <c r="BE1544"/>
  <c r="BE1547"/>
  <c r="BE1550"/>
  <c r="BE1552"/>
  <c r="BE1613"/>
  <c r="BE1660"/>
  <c r="BE1668"/>
  <c r="BE1688"/>
  <c r="BE1691"/>
  <c r="BE1708"/>
  <c r="BE1723"/>
  <c r="BE1728"/>
  <c r="BE1730"/>
  <c r="BE1744"/>
  <c r="BE1757"/>
  <c r="BE1777"/>
  <c r="BE1793"/>
  <c r="BE1797"/>
  <c r="BE1798"/>
  <c r="BE1818"/>
  <c r="BE1870"/>
  <c r="BE1872"/>
  <c r="BE1877"/>
  <c r="BE1923"/>
  <c r="BE1959"/>
  <c r="BE1965"/>
  <c r="BE1966"/>
  <c r="BE1988"/>
  <c r="BE1992"/>
  <c r="BE1994"/>
  <c r="BE1996"/>
  <c r="BE2096"/>
  <c r="BE2127"/>
  <c r="BE2129"/>
  <c r="BK1118"/>
  <c r="J1118"/>
  <c r="J70"/>
  <c r="BK1546"/>
  <c r="J1546"/>
  <c r="J86"/>
  <c r="BK1690"/>
  <c r="J1690"/>
  <c r="J88"/>
  <c r="BK1707"/>
  <c r="J1707"/>
  <c r="J90"/>
  <c i="3" r="BE98"/>
  <c r="BE102"/>
  <c r="BE114"/>
  <c r="BE116"/>
  <c r="BE123"/>
  <c r="BE126"/>
  <c r="BE129"/>
  <c r="BE132"/>
  <c r="BE142"/>
  <c r="BE186"/>
  <c r="BK113"/>
  <c r="J113"/>
  <c r="J65"/>
  <c i="4" r="E48"/>
  <c r="F55"/>
  <c r="J85"/>
  <c r="BE94"/>
  <c r="BE103"/>
  <c r="BE109"/>
  <c r="BE123"/>
  <c r="BE133"/>
  <c r="BE144"/>
  <c r="BE148"/>
  <c r="BE152"/>
  <c r="BE156"/>
  <c r="BE173"/>
  <c r="BE179"/>
  <c r="BE181"/>
  <c r="BE183"/>
  <c r="BE191"/>
  <c r="BE197"/>
  <c r="BE199"/>
  <c r="BE203"/>
  <c r="BE204"/>
  <c r="BE206"/>
  <c r="BE208"/>
  <c r="BE213"/>
  <c r="BE219"/>
  <c r="BE231"/>
  <c r="BE242"/>
  <c r="BE256"/>
  <c r="BE260"/>
  <c r="BE262"/>
  <c r="BE263"/>
  <c r="BE265"/>
  <c r="BE275"/>
  <c r="BE281"/>
  <c r="BE283"/>
  <c r="BE305"/>
  <c r="BE307"/>
  <c r="BE309"/>
  <c r="BE316"/>
  <c r="BK248"/>
  <c r="J248"/>
  <c r="J65"/>
  <c i="5" r="BE89"/>
  <c r="BE92"/>
  <c r="BE95"/>
  <c r="BE96"/>
  <c r="BE103"/>
  <c r="BE104"/>
  <c r="BE106"/>
  <c r="BE118"/>
  <c r="BE119"/>
  <c r="BE123"/>
  <c r="BE125"/>
  <c r="BE127"/>
  <c r="BE128"/>
  <c r="BE129"/>
  <c r="BE130"/>
  <c r="BE133"/>
  <c r="BE136"/>
  <c r="BE143"/>
  <c r="BE145"/>
  <c r="BE150"/>
  <c r="BE152"/>
  <c r="BE154"/>
  <c r="BE156"/>
  <c r="BE158"/>
  <c r="BE161"/>
  <c r="BE163"/>
  <c r="BE172"/>
  <c r="BE182"/>
  <c r="BE184"/>
  <c r="BE185"/>
  <c r="BE188"/>
  <c r="BE189"/>
  <c r="BE191"/>
  <c r="BE194"/>
  <c r="BE195"/>
  <c r="BE198"/>
  <c r="BE202"/>
  <c r="BE203"/>
  <c r="BE204"/>
  <c r="BE210"/>
  <c r="BE211"/>
  <c r="BE216"/>
  <c r="BE221"/>
  <c r="BE223"/>
  <c r="BE225"/>
  <c r="BE230"/>
  <c r="BE233"/>
  <c r="BE234"/>
  <c r="BE241"/>
  <c r="BE244"/>
  <c r="BE246"/>
  <c r="BE248"/>
  <c r="BE250"/>
  <c r="BE252"/>
  <c i="6" r="BE92"/>
  <c r="BE94"/>
  <c r="BE106"/>
  <c r="BE115"/>
  <c r="BE118"/>
  <c r="BE119"/>
  <c r="BE127"/>
  <c r="BE142"/>
  <c r="BE158"/>
  <c r="BE160"/>
  <c r="BE171"/>
  <c r="BE175"/>
  <c r="BE177"/>
  <c r="BE179"/>
  <c r="BE181"/>
  <c r="BE184"/>
  <c r="BE186"/>
  <c r="BE189"/>
  <c r="BE195"/>
  <c r="BE199"/>
  <c r="BE204"/>
  <c r="BE205"/>
  <c r="BE207"/>
  <c r="BE208"/>
  <c i="7" r="E48"/>
  <c r="BE84"/>
  <c r="BE85"/>
  <c r="BE88"/>
  <c r="BE89"/>
  <c r="BE95"/>
  <c r="BE104"/>
  <c r="BE107"/>
  <c r="BE108"/>
  <c r="BE109"/>
  <c r="BE112"/>
  <c r="BE115"/>
  <c r="BE120"/>
  <c r="BE121"/>
  <c r="BE124"/>
  <c r="BE126"/>
  <c r="BE128"/>
  <c r="BE129"/>
  <c r="BE132"/>
  <c r="BE134"/>
  <c r="BE135"/>
  <c r="BE145"/>
  <c r="BE150"/>
  <c r="BE152"/>
  <c r="BE157"/>
  <c r="BE159"/>
  <c r="BE163"/>
  <c r="BE164"/>
  <c r="BE167"/>
  <c r="BE171"/>
  <c r="BE177"/>
  <c r="BE182"/>
  <c r="BE184"/>
  <c r="BE185"/>
  <c r="BE192"/>
  <c i="8" r="F82"/>
  <c r="BE92"/>
  <c r="BE93"/>
  <c r="BE96"/>
  <c r="BE98"/>
  <c r="BE101"/>
  <c r="BE103"/>
  <c r="BE105"/>
  <c r="BE112"/>
  <c r="BE114"/>
  <c i="9" r="J75"/>
  <c i="10" r="BE89"/>
  <c r="BE91"/>
  <c r="BE97"/>
  <c r="BE102"/>
  <c r="BE103"/>
  <c r="BE105"/>
  <c r="BE110"/>
  <c r="BE112"/>
  <c r="BE118"/>
  <c r="BE119"/>
  <c r="BE122"/>
  <c r="BE123"/>
  <c r="BE126"/>
  <c r="BE128"/>
  <c r="BE130"/>
  <c r="BE132"/>
  <c r="BE133"/>
  <c r="BE136"/>
  <c r="BE140"/>
  <c r="BE142"/>
  <c r="BE150"/>
  <c r="BE152"/>
  <c r="BE155"/>
  <c r="BE159"/>
  <c r="BE161"/>
  <c r="BE165"/>
  <c r="BE166"/>
  <c r="BE171"/>
  <c r="BE172"/>
  <c r="BE174"/>
  <c r="BE175"/>
  <c r="BE176"/>
  <c r="BE178"/>
  <c r="BE180"/>
  <c r="BE184"/>
  <c r="BE186"/>
  <c r="BE188"/>
  <c r="BE190"/>
  <c r="BE193"/>
  <c r="BE195"/>
  <c r="BE197"/>
  <c r="BE202"/>
  <c r="BE205"/>
  <c r="BE209"/>
  <c r="BE214"/>
  <c r="BE215"/>
  <c r="BE222"/>
  <c r="BE228"/>
  <c r="BE230"/>
  <c i="11" r="E48"/>
  <c r="BE88"/>
  <c r="BE92"/>
  <c r="BE93"/>
  <c r="BE95"/>
  <c i="12" r="E71"/>
  <c r="BE84"/>
  <c r="BE85"/>
  <c r="BE88"/>
  <c r="BE91"/>
  <c r="BE94"/>
  <c r="BE101"/>
  <c r="BE102"/>
  <c r="BE106"/>
  <c r="BE108"/>
  <c r="BE109"/>
  <c r="BE110"/>
  <c r="BE112"/>
  <c r="BE113"/>
  <c r="BE114"/>
  <c r="BE117"/>
  <c r="BE118"/>
  <c r="BE119"/>
  <c r="BE120"/>
  <c i="13" r="E48"/>
  <c r="BE90"/>
  <c r="BE92"/>
  <c r="BE93"/>
  <c r="BE94"/>
  <c r="BE98"/>
  <c i="14" r="J75"/>
  <c r="F78"/>
  <c r="BE84"/>
  <c r="BE87"/>
  <c r="BE93"/>
  <c r="BE96"/>
  <c r="BE97"/>
  <c r="BE106"/>
  <c r="BE107"/>
  <c r="BE111"/>
  <c i="15" r="F55"/>
  <c r="BE84"/>
  <c r="BE85"/>
  <c r="BE87"/>
  <c r="BE89"/>
  <c r="BE90"/>
  <c r="BE91"/>
  <c i="16" r="E48"/>
  <c r="J75"/>
  <c r="BE87"/>
  <c r="BE91"/>
  <c r="BE94"/>
  <c i="2" r="BE1217"/>
  <c r="BE1219"/>
  <c r="BE1220"/>
  <c r="BE1228"/>
  <c r="BE1241"/>
  <c r="BE1248"/>
  <c r="BE1250"/>
  <c r="BE1262"/>
  <c r="BE1264"/>
  <c r="BE1279"/>
  <c r="BE1283"/>
  <c r="BE1294"/>
  <c r="BE1316"/>
  <c r="BE1323"/>
  <c r="BE1335"/>
  <c r="BE1387"/>
  <c r="BE1392"/>
  <c r="BE1414"/>
  <c r="BE1417"/>
  <c r="BE1459"/>
  <c r="BE1462"/>
  <c r="BE1467"/>
  <c r="BE1490"/>
  <c r="BE1496"/>
  <c r="BE1502"/>
  <c r="BE1517"/>
  <c r="BE1535"/>
  <c r="BE1542"/>
  <c r="BE1553"/>
  <c r="BE1561"/>
  <c r="BE1565"/>
  <c r="BE1593"/>
  <c r="BE1626"/>
  <c r="BE1689"/>
  <c r="BE1711"/>
  <c r="BE1717"/>
  <c r="BE1729"/>
  <c r="BE1734"/>
  <c r="BE1738"/>
  <c r="BE1740"/>
  <c r="BE1742"/>
  <c r="BE1765"/>
  <c r="BE1775"/>
  <c r="BE1779"/>
  <c r="BK1705"/>
  <c r="J1705"/>
  <c r="J89"/>
  <c i="3" r="E48"/>
  <c r="J52"/>
  <c r="BE93"/>
  <c r="BE94"/>
  <c r="BE125"/>
  <c r="BE140"/>
  <c r="BE184"/>
  <c r="BK115"/>
  <c r="J115"/>
  <c r="J66"/>
  <c i="4" r="BE111"/>
  <c r="BE115"/>
  <c r="BE119"/>
  <c r="BE125"/>
  <c r="BE131"/>
  <c r="BE145"/>
  <c r="BE154"/>
  <c r="BE177"/>
  <c r="BE195"/>
  <c r="BE217"/>
  <c r="BE225"/>
  <c r="BE229"/>
  <c r="BE240"/>
  <c r="BE246"/>
  <c r="BE252"/>
  <c r="BE258"/>
  <c r="BE270"/>
  <c r="BE289"/>
  <c r="BE290"/>
  <c r="BE298"/>
  <c r="BE300"/>
  <c r="BE304"/>
  <c r="BE314"/>
  <c r="BE317"/>
  <c r="BE319"/>
  <c r="BK308"/>
  <c r="J308"/>
  <c r="J68"/>
  <c i="5" r="J52"/>
  <c r="F55"/>
  <c r="BE102"/>
  <c r="BE107"/>
  <c r="BE110"/>
  <c r="BE111"/>
  <c r="BE120"/>
  <c r="BE122"/>
  <c r="BE124"/>
  <c r="BE126"/>
  <c r="BE131"/>
  <c r="BE135"/>
  <c r="BE137"/>
  <c r="BE140"/>
  <c r="BE142"/>
  <c r="BE147"/>
  <c r="BE149"/>
  <c r="BE155"/>
  <c r="BE157"/>
  <c r="BE159"/>
  <c r="BE167"/>
  <c r="BE170"/>
  <c r="BE177"/>
  <c r="BE179"/>
  <c r="BE181"/>
  <c r="BE183"/>
  <c r="BE187"/>
  <c r="BE193"/>
  <c r="BE197"/>
  <c r="BE201"/>
  <c r="BE209"/>
  <c r="BE212"/>
  <c r="BE213"/>
  <c r="BE214"/>
  <c r="BE217"/>
  <c r="BE218"/>
  <c r="BE219"/>
  <c r="BE220"/>
  <c r="BE227"/>
  <c r="BE228"/>
  <c r="BE235"/>
  <c r="BE236"/>
  <c r="BE238"/>
  <c r="BE240"/>
  <c r="BE245"/>
  <c r="BE247"/>
  <c i="6" r="BE93"/>
  <c r="BE96"/>
  <c r="BE109"/>
  <c r="BE114"/>
  <c r="BE116"/>
  <c r="BE121"/>
  <c r="BE134"/>
  <c r="BE135"/>
  <c r="BE146"/>
  <c r="BE157"/>
  <c r="BE159"/>
  <c r="BE162"/>
  <c r="BE164"/>
  <c r="BE166"/>
  <c r="BE170"/>
  <c r="BE172"/>
  <c r="BE185"/>
  <c r="BE187"/>
  <c r="BE194"/>
  <c r="BE198"/>
  <c r="BE202"/>
  <c r="BE203"/>
  <c i="7" r="J55"/>
  <c r="BE86"/>
  <c r="BE87"/>
  <c r="BE91"/>
  <c r="BE92"/>
  <c r="BE93"/>
  <c r="BE94"/>
  <c r="BE96"/>
  <c r="BE98"/>
  <c r="BE99"/>
  <c r="BE101"/>
  <c r="BE105"/>
  <c r="BE106"/>
  <c r="BE110"/>
  <c r="BE113"/>
  <c r="BE116"/>
  <c r="BE118"/>
  <c r="BE119"/>
  <c r="BE123"/>
  <c r="BE125"/>
  <c r="BE130"/>
  <c r="BE140"/>
  <c r="BE143"/>
  <c r="BE148"/>
  <c r="BE151"/>
  <c r="BE154"/>
  <c r="BE155"/>
  <c r="BE160"/>
  <c r="BE161"/>
  <c r="BE162"/>
  <c r="BE170"/>
  <c r="BE172"/>
  <c r="BE175"/>
  <c r="BE178"/>
  <c r="BE180"/>
  <c r="BE186"/>
  <c r="BE187"/>
  <c r="BE189"/>
  <c r="BE193"/>
  <c r="BE194"/>
  <c i="8" r="BE90"/>
  <c r="BE100"/>
  <c r="BE102"/>
  <c r="BE106"/>
  <c r="BE107"/>
  <c r="BE111"/>
  <c r="BE117"/>
  <c r="BE121"/>
  <c r="BE124"/>
  <c i="9" r="E48"/>
  <c r="BE84"/>
  <c i="10" r="J52"/>
  <c r="BE88"/>
  <c r="BE90"/>
  <c r="BE98"/>
  <c r="BE99"/>
  <c r="BE106"/>
  <c r="BE111"/>
  <c r="BE115"/>
  <c r="BE116"/>
  <c r="BE124"/>
  <c r="BE125"/>
  <c r="BE129"/>
  <c r="BE134"/>
  <c r="BE135"/>
  <c r="BE138"/>
  <c r="BE143"/>
  <c r="BE145"/>
  <c r="BE147"/>
  <c r="BE148"/>
  <c r="BE149"/>
  <c r="BE154"/>
  <c r="BE157"/>
  <c r="BE158"/>
  <c r="BE160"/>
  <c r="BE162"/>
  <c r="BE164"/>
  <c r="BE167"/>
  <c r="BE169"/>
  <c r="BE173"/>
  <c r="BE179"/>
  <c r="BE182"/>
  <c r="BE183"/>
  <c r="BE187"/>
  <c r="BE192"/>
  <c r="BE196"/>
  <c r="BE199"/>
  <c r="BE201"/>
  <c r="BE203"/>
  <c r="BE204"/>
  <c r="BE208"/>
  <c r="BE210"/>
  <c r="BE211"/>
  <c r="BE212"/>
  <c r="BE216"/>
  <c r="BE217"/>
  <c r="BE218"/>
  <c r="BE220"/>
  <c r="BE223"/>
  <c r="BE225"/>
  <c r="BE226"/>
  <c i="11" r="J52"/>
  <c r="BE85"/>
  <c r="BE86"/>
  <c r="BE89"/>
  <c r="BE90"/>
  <c r="BE91"/>
  <c i="12" r="BE86"/>
  <c r="BE98"/>
  <c r="BE105"/>
  <c i="13" r="BE85"/>
  <c r="BE87"/>
  <c r="BE88"/>
  <c r="BE89"/>
  <c r="BE96"/>
  <c r="BE97"/>
  <c r="BE99"/>
  <c i="14" r="BE85"/>
  <c r="BE92"/>
  <c r="BE98"/>
  <c r="BE100"/>
  <c r="BE102"/>
  <c r="BE109"/>
  <c r="BE110"/>
  <c i="15" r="J52"/>
  <c r="BE88"/>
  <c r="BE92"/>
  <c r="BE93"/>
  <c r="BE95"/>
  <c i="16" r="BE85"/>
  <c r="BE86"/>
  <c r="BE88"/>
  <c r="BE90"/>
  <c r="BE93"/>
  <c r="BE95"/>
  <c r="BE96"/>
  <c r="BE97"/>
  <c r="BE98"/>
  <c r="BE99"/>
  <c i="17" r="E48"/>
  <c r="J52"/>
  <c r="F55"/>
  <c r="BE84"/>
  <c r="BK83"/>
  <c r="J83"/>
  <c r="J61"/>
  <c i="18" r="E48"/>
  <c r="J52"/>
  <c r="F55"/>
  <c r="BE86"/>
  <c r="BE87"/>
  <c r="BE88"/>
  <c r="BE89"/>
  <c r="BE91"/>
  <c r="BE93"/>
  <c r="BK90"/>
  <c r="J90"/>
  <c r="J62"/>
  <c r="BK92"/>
  <c r="J92"/>
  <c r="J63"/>
  <c i="2" r="F34"/>
  <c i="1" r="BA55"/>
  <c i="3" r="F37"/>
  <c i="1" r="BD56"/>
  <c i="4" r="F36"/>
  <c i="1" r="BC57"/>
  <c i="5" r="F35"/>
  <c i="1" r="BB58"/>
  <c i="6" r="F36"/>
  <c i="1" r="BC59"/>
  <c i="7" r="F37"/>
  <c i="1" r="BD60"/>
  <c i="8" r="F35"/>
  <c i="1" r="BB61"/>
  <c i="10" r="J34"/>
  <c i="1" r="AW63"/>
  <c i="11" r="F35"/>
  <c i="1" r="BB64"/>
  <c i="12" r="J34"/>
  <c i="1" r="AW65"/>
  <c i="12" r="F36"/>
  <c i="1" r="BC65"/>
  <c i="13" r="F36"/>
  <c i="1" r="BC66"/>
  <c i="14" r="F37"/>
  <c i="1" r="BD67"/>
  <c i="15" r="F34"/>
  <c i="1" r="BA68"/>
  <c i="2" r="F37"/>
  <c i="1" r="BD55"/>
  <c i="3" r="F34"/>
  <c i="1" r="BA56"/>
  <c i="4" r="J34"/>
  <c i="1" r="AW57"/>
  <c i="6" r="F35"/>
  <c i="1" r="BB59"/>
  <c i="7" r="F35"/>
  <c i="1" r="BB60"/>
  <c i="8" r="J34"/>
  <c i="1" r="AW61"/>
  <c i="10" r="F35"/>
  <c i="1" r="BB63"/>
  <c i="12" r="F37"/>
  <c i="1" r="BD65"/>
  <c i="15" r="F35"/>
  <c i="1" r="BB68"/>
  <c i="3" r="F36"/>
  <c i="1" r="BC56"/>
  <c i="4" r="F35"/>
  <c i="1" r="BB57"/>
  <c i="5" r="J34"/>
  <c i="1" r="AW58"/>
  <c i="10" r="F37"/>
  <c i="1" r="BD63"/>
  <c i="13" r="F35"/>
  <c i="1" r="BB66"/>
  <c i="14" r="J34"/>
  <c i="1" r="AW67"/>
  <c i="15" r="J34"/>
  <c i="1" r="AW68"/>
  <c i="15" r="F37"/>
  <c i="1" r="BD68"/>
  <c i="16" r="F34"/>
  <c i="1" r="BA69"/>
  <c i="16" r="F37"/>
  <c i="1" r="BD69"/>
  <c i="18" r="J34"/>
  <c i="1" r="AW71"/>
  <c i="18" r="F37"/>
  <c i="1" r="BD71"/>
  <c i="2" r="F36"/>
  <c i="1" r="BC55"/>
  <c i="4" r="F34"/>
  <c i="1" r="BA57"/>
  <c i="6" r="F34"/>
  <c i="1" r="BA59"/>
  <c i="7" r="J34"/>
  <c i="1" r="AW60"/>
  <c i="10" r="F36"/>
  <c i="1" r="BC63"/>
  <c i="13" r="F34"/>
  <c i="1" r="BA66"/>
  <c i="14" r="F34"/>
  <c i="1" r="BA67"/>
  <c i="15" r="F36"/>
  <c i="1" r="BC68"/>
  <c i="16" r="F36"/>
  <c i="1" r="BC69"/>
  <c i="4" r="F37"/>
  <c i="1" r="BD57"/>
  <c i="5" r="F36"/>
  <c i="1" r="BC58"/>
  <c i="8" r="F37"/>
  <c i="1" r="BD61"/>
  <c i="12" r="F34"/>
  <c i="1" r="BA65"/>
  <c i="13" r="J34"/>
  <c i="1" r="AW66"/>
  <c i="13" r="F37"/>
  <c i="1" r="BD66"/>
  <c i="2" r="J34"/>
  <c i="1" r="AW55"/>
  <c i="3" r="J34"/>
  <c i="1" r="AW56"/>
  <c i="6" r="F37"/>
  <c i="1" r="BD59"/>
  <c i="7" r="F34"/>
  <c i="1" r="BA60"/>
  <c i="8" r="F34"/>
  <c i="1" r="BA61"/>
  <c i="8" r="F36"/>
  <c i="1" r="BC61"/>
  <c i="16" r="F35"/>
  <c i="1" r="BB69"/>
  <c i="18" r="F34"/>
  <c i="1" r="BA71"/>
  <c i="18" r="F36"/>
  <c i="1" r="BC71"/>
  <c i="17" r="F34"/>
  <c i="1" r="BA70"/>
  <c i="3" r="F35"/>
  <c i="1" r="BB56"/>
  <c i="5" r="F34"/>
  <c i="1" r="BA58"/>
  <c i="11" r="J34"/>
  <c i="1" r="AW64"/>
  <c i="11" r="F36"/>
  <c i="1" r="BC64"/>
  <c i="14" r="F35"/>
  <c i="1" r="BB67"/>
  <c i="2" r="F35"/>
  <c i="1" r="BB55"/>
  <c i="5" r="F37"/>
  <c i="1" r="BD58"/>
  <c i="6" r="J34"/>
  <c i="1" r="AW59"/>
  <c i="7" r="F36"/>
  <c i="1" r="BC60"/>
  <c i="10" r="F34"/>
  <c i="1" r="BA63"/>
  <c i="11" r="F34"/>
  <c i="1" r="BA64"/>
  <c i="11" r="F37"/>
  <c i="1" r="BD64"/>
  <c i="12" r="F35"/>
  <c i="1" r="BB65"/>
  <c i="14" r="F36"/>
  <c i="1" r="BC67"/>
  <c i="16" r="J34"/>
  <c i="1" r="AW69"/>
  <c i="18" r="F35"/>
  <c i="1" r="BB71"/>
  <c i="9" r="F34"/>
  <c i="1" r="BA62"/>
  <c i="9" r="J33"/>
  <c i="1" r="AV62"/>
  <c r="AT62"/>
  <c i="17" r="J33"/>
  <c i="1" r="AV70"/>
  <c r="AT70"/>
  <c i="8" l="1" r="T86"/>
  <c r="T85"/>
  <c i="4" r="P92"/>
  <c i="3" r="T100"/>
  <c i="8" r="R86"/>
  <c r="R85"/>
  <c r="P86"/>
  <c r="P85"/>
  <c i="1" r="AU61"/>
  <c i="5" r="P87"/>
  <c r="P86"/>
  <c i="1" r="AU58"/>
  <c i="3" r="BK100"/>
  <c r="J100"/>
  <c r="J62"/>
  <c i="2" r="R1120"/>
  <c i="6" r="T89"/>
  <c r="T88"/>
  <c i="4" r="T310"/>
  <c i="3" r="P100"/>
  <c r="P88"/>
  <c i="1" r="AU56"/>
  <c i="3" r="T88"/>
  <c i="2" r="T1120"/>
  <c r="R121"/>
  <c r="R120"/>
  <c i="6" r="P89"/>
  <c r="P88"/>
  <c i="1" r="AU59"/>
  <c i="5" r="T87"/>
  <c r="T86"/>
  <c i="4" r="P310"/>
  <c r="T92"/>
  <c r="T91"/>
  <c i="3" r="R100"/>
  <c r="R88"/>
  <c i="2" r="P121"/>
  <c i="6" r="R88"/>
  <c i="5" r="R87"/>
  <c r="R86"/>
  <c i="2" r="T121"/>
  <c r="T120"/>
  <c i="4" r="R92"/>
  <c r="R91"/>
  <c r="BK92"/>
  <c r="J92"/>
  <c r="J60"/>
  <c i="2" r="P1120"/>
  <c r="BK121"/>
  <c r="J121"/>
  <c r="J60"/>
  <c r="BK1120"/>
  <c r="J1120"/>
  <c r="J71"/>
  <c i="3" r="J101"/>
  <c r="J63"/>
  <c i="5" r="BK87"/>
  <c r="BK86"/>
  <c r="J86"/>
  <c i="6" r="BK89"/>
  <c r="BK200"/>
  <c r="J200"/>
  <c r="J67"/>
  <c i="7" r="J83"/>
  <c r="J61"/>
  <c i="8" r="BK86"/>
  <c r="J86"/>
  <c r="J60"/>
  <c i="9" r="BK82"/>
  <c r="J82"/>
  <c r="J60"/>
  <c i="10" r="BK82"/>
  <c r="J82"/>
  <c r="J60"/>
  <c i="11" r="BK81"/>
  <c r="J81"/>
  <c i="14" r="BK82"/>
  <c r="J82"/>
  <c r="J60"/>
  <c i="15" r="BK82"/>
  <c r="J82"/>
  <c r="J60"/>
  <c i="3" r="BK89"/>
  <c r="J89"/>
  <c r="J60"/>
  <c i="4" r="J93"/>
  <c r="J61"/>
  <c r="BK310"/>
  <c r="J310"/>
  <c r="J69"/>
  <c i="11" r="J83"/>
  <c r="J61"/>
  <c i="12" r="J82"/>
  <c r="J60"/>
  <c r="J83"/>
  <c r="J61"/>
  <c i="13" r="BK82"/>
  <c r="J82"/>
  <c r="J60"/>
  <c i="2" r="BK2125"/>
  <c r="J2125"/>
  <c r="J99"/>
  <c i="7" r="BK81"/>
  <c r="J81"/>
  <c r="J59"/>
  <c i="16" r="BK82"/>
  <c r="J82"/>
  <c r="J60"/>
  <c i="17" r="BK82"/>
  <c r="J82"/>
  <c r="J60"/>
  <c i="18" r="BK84"/>
  <c r="J84"/>
  <c r="J60"/>
  <c i="5" r="J30"/>
  <c i="1" r="AG58"/>
  <c i="9" r="F33"/>
  <c i="1" r="AZ62"/>
  <c i="11" r="J30"/>
  <c i="1" r="AG64"/>
  <c i="12" r="J30"/>
  <c i="1" r="AG65"/>
  <c i="17" r="F33"/>
  <c i="1" r="AZ70"/>
  <c r="BA54"/>
  <c r="W30"/>
  <c r="BC54"/>
  <c r="W32"/>
  <c i="3" r="J33"/>
  <c i="1" r="AV56"/>
  <c r="AT56"/>
  <c i="5" r="J33"/>
  <c i="1" r="AV58"/>
  <c r="AT58"/>
  <c i="7" r="F33"/>
  <c i="1" r="AZ60"/>
  <c i="8" r="J33"/>
  <c i="1" r="AV61"/>
  <c r="AT61"/>
  <c i="11" r="J33"/>
  <c i="1" r="AV64"/>
  <c r="AT64"/>
  <c i="14" r="F33"/>
  <c i="1" r="AZ67"/>
  <c i="15" r="F33"/>
  <c i="1" r="AZ68"/>
  <c r="BB54"/>
  <c r="W31"/>
  <c r="BD54"/>
  <c r="W33"/>
  <c i="2" r="J33"/>
  <c i="1" r="AV55"/>
  <c r="AT55"/>
  <c i="4" r="F33"/>
  <c i="1" r="AZ57"/>
  <c i="6" r="J33"/>
  <c i="1" r="AV59"/>
  <c r="AT59"/>
  <c i="7" r="J33"/>
  <c i="1" r="AV60"/>
  <c r="AT60"/>
  <c i="8" r="F33"/>
  <c i="1" r="AZ61"/>
  <c i="10" r="J33"/>
  <c i="1" r="AV63"/>
  <c r="AT63"/>
  <c i="12" r="F33"/>
  <c i="1" r="AZ65"/>
  <c i="13" r="F33"/>
  <c i="1" r="AZ66"/>
  <c i="14" r="J33"/>
  <c i="1" r="AV67"/>
  <c r="AT67"/>
  <c i="15" r="J33"/>
  <c i="1" r="AV68"/>
  <c r="AT68"/>
  <c i="16" r="J33"/>
  <c i="1" r="AV69"/>
  <c r="AT69"/>
  <c i="2" r="F33"/>
  <c i="1" r="AZ55"/>
  <c i="3" r="F33"/>
  <c i="1" r="AZ56"/>
  <c i="4" r="J33"/>
  <c i="1" r="AV57"/>
  <c r="AT57"/>
  <c i="5" r="F33"/>
  <c i="1" r="AZ58"/>
  <c i="6" r="F33"/>
  <c i="1" r="AZ59"/>
  <c i="10" r="F33"/>
  <c i="1" r="AZ63"/>
  <c i="11" r="F33"/>
  <c i="1" r="AZ64"/>
  <c i="12" r="J33"/>
  <c i="1" r="AV65"/>
  <c r="AT65"/>
  <c i="13" r="J33"/>
  <c i="1" r="AV66"/>
  <c r="AT66"/>
  <c i="16" r="F33"/>
  <c i="1" r="AZ69"/>
  <c i="18" r="F33"/>
  <c i="1" r="AZ71"/>
  <c i="18" r="J33"/>
  <c i="1" r="AV71"/>
  <c r="AT71"/>
  <c i="6" l="1" r="BK88"/>
  <c r="J88"/>
  <c r="J59"/>
  <c i="2" r="P120"/>
  <c i="1" r="AU55"/>
  <c i="4" r="P91"/>
  <c i="1" r="AU57"/>
  <c i="11" r="J39"/>
  <c i="5" r="J39"/>
  <c i="12" r="J39"/>
  <c i="2" r="BK120"/>
  <c r="J120"/>
  <c r="J59"/>
  <c i="3" r="BK88"/>
  <c r="J88"/>
  <c r="J59"/>
  <c i="5" r="J59"/>
  <c r="J87"/>
  <c r="J60"/>
  <c i="6" r="J89"/>
  <c r="J60"/>
  <c i="8" r="BK85"/>
  <c r="J85"/>
  <c r="J59"/>
  <c i="9" r="BK81"/>
  <c r="J81"/>
  <c r="J59"/>
  <c i="16" r="BK81"/>
  <c r="J81"/>
  <c i="4" r="BK91"/>
  <c r="J91"/>
  <c r="J59"/>
  <c i="11" r="J59"/>
  <c i="13" r="BK81"/>
  <c r="J81"/>
  <c i="10" r="BK81"/>
  <c r="J81"/>
  <c i="14" r="BK81"/>
  <c r="J81"/>
  <c i="15" r="BK81"/>
  <c r="J81"/>
  <c r="J59"/>
  <c i="17" r="BK81"/>
  <c r="J81"/>
  <c r="J59"/>
  <c i="18" r="BK83"/>
  <c r="J83"/>
  <c r="J59"/>
  <c i="1" r="AN58"/>
  <c r="AN64"/>
  <c r="AN65"/>
  <c r="AU54"/>
  <c r="AZ54"/>
  <c r="W29"/>
  <c r="AW54"/>
  <c r="AK30"/>
  <c r="AX54"/>
  <c r="AY54"/>
  <c i="7" r="J30"/>
  <c i="1" r="AG60"/>
  <c r="AN60"/>
  <c i="16" r="J30"/>
  <c i="1" r="AG69"/>
  <c r="AN69"/>
  <c i="13" r="J30"/>
  <c i="1" r="AG66"/>
  <c r="AN66"/>
  <c i="10" r="J30"/>
  <c i="1" r="AG63"/>
  <c r="AN63"/>
  <c i="14" r="J30"/>
  <c i="1" r="AG67"/>
  <c r="AN67"/>
  <c i="7" l="1" r="J39"/>
  <c i="10" r="J59"/>
  <c i="14" r="J59"/>
  <c i="16" r="J39"/>
  <c r="J59"/>
  <c i="13" r="J59"/>
  <c i="10" r="J39"/>
  <c i="13" r="J39"/>
  <c i="14" r="J39"/>
  <c i="1" r="AV54"/>
  <c r="AK29"/>
  <c i="2" r="J30"/>
  <c i="1" r="AG55"/>
  <c r="AN55"/>
  <c i="3" r="J30"/>
  <c i="1" r="AG56"/>
  <c r="AN56"/>
  <c i="8" r="J30"/>
  <c i="1" r="AG61"/>
  <c r="AN61"/>
  <c i="9" r="J30"/>
  <c i="1" r="AG62"/>
  <c r="AN62"/>
  <c i="4" r="J30"/>
  <c i="1" r="AG57"/>
  <c r="AN57"/>
  <c i="6" r="J30"/>
  <c i="1" r="AG59"/>
  <c r="AN59"/>
  <c i="15" r="J30"/>
  <c i="1" r="AG68"/>
  <c r="AN68"/>
  <c i="17" r="J30"/>
  <c i="1" r="AG70"/>
  <c r="AN70"/>
  <c i="18" r="J30"/>
  <c i="1" r="AG71"/>
  <c r="AN71"/>
  <c i="3" l="1" r="J39"/>
  <c i="4" r="J39"/>
  <c i="2" r="J39"/>
  <c i="6" r="J39"/>
  <c i="8" r="J39"/>
  <c i="9" r="J39"/>
  <c i="15" r="J39"/>
  <c i="17" r="J39"/>
  <c i="18" r="J39"/>
  <c i="1" r="AG54"/>
  <c r="AK26"/>
  <c r="AK35"/>
  <c r="AT54"/>
  <c l="1" r="AN54"/>
</calcChain>
</file>

<file path=xl/sharedStrings.xml><?xml version="1.0" encoding="utf-8"?>
<sst xmlns="http://schemas.openxmlformats.org/spreadsheetml/2006/main">
  <si>
    <t>Export Komplet</t>
  </si>
  <si>
    <t>VZ</t>
  </si>
  <si>
    <t>2.0</t>
  </si>
  <si>
    <t>ZAMOK</t>
  </si>
  <si>
    <t>False</t>
  </si>
  <si>
    <t>{bf630572-e4eb-4bc8-a6c7-20c1cc91f07f}</t>
  </si>
  <si>
    <t>0,01</t>
  </si>
  <si>
    <t>21</t>
  </si>
  <si>
    <t>15</t>
  </si>
  <si>
    <t>REKAPITULACE ZAKÁZKY</t>
  </si>
  <si>
    <t xml:space="preserve">v ---  níže se nacházejí doplnkové a pomocné údaje k sestavám  --- v</t>
  </si>
  <si>
    <t>Návod na vyplnění</t>
  </si>
  <si>
    <t>0,001</t>
  </si>
  <si>
    <t>Kód:</t>
  </si>
  <si>
    <t>ENASPRE</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</si>
  <si>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</si>
  <si>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</si>
  <si>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Rekonstrukce elektroinstalace a rozvodů ZTI,vč. úpravy soc. zařízení a bezbariér vstupu obj. č.p. 931, Náchod</t>
  </si>
  <si>
    <t>0,1</t>
  </si>
  <si>
    <t>KSO:</t>
  </si>
  <si>
    <t>801 34 1</t>
  </si>
  <si>
    <t>CC-CZ:</t>
  </si>
  <si>
    <t/>
  </si>
  <si>
    <t>1</t>
  </si>
  <si>
    <t>Místo:</t>
  </si>
  <si>
    <t>Náchod</t>
  </si>
  <si>
    <t>Datum:</t>
  </si>
  <si>
    <t>12. 2. 2020</t>
  </si>
  <si>
    <t>10</t>
  </si>
  <si>
    <t>100</t>
  </si>
  <si>
    <t>Zadavatel:</t>
  </si>
  <si>
    <t>IČ:</t>
  </si>
  <si>
    <t>SPŠ stav. a Obch. akad. arch. Jana Letzela, Náchod</t>
  </si>
  <si>
    <t>DIČ:</t>
  </si>
  <si>
    <t>Uchazeč:</t>
  </si>
  <si>
    <t>Vyplň údaj</t>
  </si>
  <si>
    <t>Projektant:</t>
  </si>
  <si>
    <t>63186845</t>
  </si>
  <si>
    <t>Ing. Lukáš Polej - projektový a ing. atelier EGO</t>
  </si>
  <si>
    <t>True</t>
  </si>
  <si>
    <t>Zpracovatel:</t>
  </si>
  <si>
    <t>Jan Krčmář</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</si>
  <si>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</si>
  <si>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</si>
  <si>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</si>
  <si>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</si>
  <si>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</si>
  <si>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</si>
  <si>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</si>
  <si>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</si>
  <si>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</si>
  <si>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</si>
  <si>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</si>
  <si>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</si>
  <si>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</si>
  <si>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</si>
  <si>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</si>
  <si>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</si>
  <si>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</si>
  <si>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</si>
  <si>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</si>
  <si>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</si>
  <si>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</si>
  <si>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</si>
  <si>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</si>
  <si>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</si>
  <si>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</si>
  <si>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</si>
  <si>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</si>
  <si>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</si>
  <si>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</si>
  <si>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</si>
  <si>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</si>
  <si>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</si>
  <si>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</si>
  <si>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</si>
  <si>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</si>
  <si>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</si>
  <si>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</si>
  <si>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</si>
  <si>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</si>
  <si>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</si>
  <si>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t>
  </si>
  <si>
    <t>1.1</t>
  </si>
  <si>
    <t>Stavební část</t>
  </si>
  <si>
    <t>STA</t>
  </si>
  <si>
    <t>{fde6e817-b293-4f7e-b74f-a895c1641e44}</t>
  </si>
  <si>
    <t>2</t>
  </si>
  <si>
    <t>1.2</t>
  </si>
  <si>
    <t>Stavební část - nové podlahové krytiny v učebnách a kancelářích (náhrada za vlysy)</t>
  </si>
  <si>
    <t>{bf0a6936-0a2a-4f04-87bc-15c797271038}</t>
  </si>
  <si>
    <t>1.4</t>
  </si>
  <si>
    <t>Stavební část - venkovní zpevněné plochy + brány</t>
  </si>
  <si>
    <t>{e73ce292-f664-427d-96bc-9fe4edfa0d43}</t>
  </si>
  <si>
    <t>2.1</t>
  </si>
  <si>
    <t>Zdravotní technika - vnitřní část</t>
  </si>
  <si>
    <t>{57c16958-12bd-4599-bf4e-3ca74b560fbd}</t>
  </si>
  <si>
    <t>2.2</t>
  </si>
  <si>
    <t>Zdravotní technika - venkovní kanalizace</t>
  </si>
  <si>
    <t>{8c601ef0-1e86-4f5f-9590-706719f7d054}</t>
  </si>
  <si>
    <t>3</t>
  </si>
  <si>
    <t>Elektroinstalace - silnoproud</t>
  </si>
  <si>
    <t>{f25bde71-27ea-4639-88b3-87c1c64f1a81}</t>
  </si>
  <si>
    <t>4</t>
  </si>
  <si>
    <t>Vytápění</t>
  </si>
  <si>
    <t>{61f12a40-1059-4c18-ac2e-61b069a4f05f}</t>
  </si>
  <si>
    <t>5</t>
  </si>
  <si>
    <t>Výtah</t>
  </si>
  <si>
    <t>{940404d3-db8e-44de-94cf-7e7c66bdc01a}</t>
  </si>
  <si>
    <t>6.1</t>
  </si>
  <si>
    <t>Strukturovaná kabeláž</t>
  </si>
  <si>
    <t>{534c5f61-6ea8-4472-b0b3-32690e133cc7}</t>
  </si>
  <si>
    <t>6.2</t>
  </si>
  <si>
    <t>Aktivní prvky</t>
  </si>
  <si>
    <t>{d0401b91-1cdc-4974-a8b4-c459ef0b86c4}</t>
  </si>
  <si>
    <t>6.3</t>
  </si>
  <si>
    <t>Poplachový zabezpečovací a tísňový systém</t>
  </si>
  <si>
    <t>{44e27bbe-1bd6-42ea-8bfc-e98371064295}</t>
  </si>
  <si>
    <t>6.4</t>
  </si>
  <si>
    <t>Kamerový systém</t>
  </si>
  <si>
    <t>{b7557f09-ab98-4d5b-bf57-3ff2acf616a6}</t>
  </si>
  <si>
    <t>6.5</t>
  </si>
  <si>
    <t>Elektronická kontrola vstupu</t>
  </si>
  <si>
    <t>{b1bc9add-4c3f-469a-bccf-6f7e3ee39a95}</t>
  </si>
  <si>
    <t>6.6</t>
  </si>
  <si>
    <t>Jednotný čas</t>
  </si>
  <si>
    <t>{027cc61c-13c1-41c4-8b56-033c1b052b36}</t>
  </si>
  <si>
    <t>6.7</t>
  </si>
  <si>
    <t>Vybavení učeben</t>
  </si>
  <si>
    <t>{899e88ea-1379-4b70-ba8b-b23dd4c08de6}</t>
  </si>
  <si>
    <t>BOZP</t>
  </si>
  <si>
    <t xml:space="preserve">Činnost koordinátora bezpečnosti práce a zpracování plánu BOZP </t>
  </si>
  <si>
    <t>{4a6e1fae-1199-48eb-83b5-62c909569909}</t>
  </si>
  <si>
    <t>VRN</t>
  </si>
  <si>
    <t>Vedlejší a ostatní náklady</t>
  </si>
  <si>
    <t>{745d856e-7419-4c11-95c4-0b6f86be75dd}</t>
  </si>
  <si>
    <t>KRYCÍ LIST SOUPISU PRACÍ</t>
  </si>
  <si>
    <t>Objekt:</t>
  </si>
  <si>
    <t>1.1 - Stavební část</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</si>
  <si>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</si>
  <si>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</si>
  <si>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</si>
  <si>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</si>
  <si>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</si>
  <si>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</si>
  <si>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</si>
  <si>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</si>
  <si>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</si>
  <si>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</si>
  <si>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</si>
  <si>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t>
  </si>
  <si>
    <t xml:space="preserve">    94 - Lešení a stavební výtahy</t>
  </si>
  <si>
    <t xml:space="preserve">    96 - Bourání konstrukcí</t>
  </si>
  <si>
    <t xml:space="preserve">    99 - Přesun hmot</t>
  </si>
  <si>
    <t>PSV - Práce a dodávky PSV</t>
  </si>
  <si>
    <t xml:space="preserve">    711 - Izolace proti vodě, vlhkosti a plynům</t>
  </si>
  <si>
    <t xml:space="preserve">    711B - Izolace proti vodě, vlhkosti a plynům - bourání</t>
  </si>
  <si>
    <t xml:space="preserve">    712 - Povlakové krytiny</t>
  </si>
  <si>
    <t xml:space="preserve">    713 - Izolace tepelné</t>
  </si>
  <si>
    <t xml:space="preserve">    751 - Vzduchotechnika</t>
  </si>
  <si>
    <t xml:space="preserve">    762 - Konstrukce tesařské</t>
  </si>
  <si>
    <t xml:space="preserve">    762B - Konstrukce tesařské - bourání</t>
  </si>
  <si>
    <t xml:space="preserve">    763 - Konstrukce suché výstavby</t>
  </si>
  <si>
    <t xml:space="preserve">    763B - Konstrukce suché výstavby - bourání</t>
  </si>
  <si>
    <t xml:space="preserve">    764 - Konstrukce klempířské</t>
  </si>
  <si>
    <t xml:space="preserve">    764B - Konstrukce klempířské - bourání</t>
  </si>
  <si>
    <t xml:space="preserve">    766 - Konstrukce truhlářské</t>
  </si>
  <si>
    <t xml:space="preserve">    766B - Konstrukce truhlářské - bourání</t>
  </si>
  <si>
    <t xml:space="preserve">    767 - Konstrukce zámečnické</t>
  </si>
  <si>
    <t xml:space="preserve">    767B - Konstrukce zámečnické - bourání</t>
  </si>
  <si>
    <t xml:space="preserve">    771 - Podlahy z dlaždic</t>
  </si>
  <si>
    <t xml:space="preserve">    771B - Podlahy z dlaždic - bourání</t>
  </si>
  <si>
    <t xml:space="preserve">    775 - Podlahy skládané</t>
  </si>
  <si>
    <t xml:space="preserve">    775B - Podlahy skládané - bourání</t>
  </si>
  <si>
    <t xml:space="preserve">    776 - Podlahy povlakové</t>
  </si>
  <si>
    <t xml:space="preserve">    776B - Podlahy povlakové - bourání</t>
  </si>
  <si>
    <t xml:space="preserve">    781 - Dokončovací práce - obklady</t>
  </si>
  <si>
    <t xml:space="preserve">    782 - Dokončovací práce - obklady z kamene</t>
  </si>
  <si>
    <t xml:space="preserve">    783 - Dokončovací práce - nátěry</t>
  </si>
  <si>
    <t xml:space="preserve">    784 - Dokončovací práce - malby a tapety</t>
  </si>
  <si>
    <t xml:space="preserve">    787 - Dokončovací práce - zasklívání</t>
  </si>
  <si>
    <t xml:space="preserve">    787B - Dokončovací práce - zasklívání - bourání</t>
  </si>
  <si>
    <t>M - Práce a dodávky M</t>
  </si>
  <si>
    <t xml:space="preserve">    ZPPO - Vybavení prostředky požární ochrany </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</si>
  <si>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</si>
  <si>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</si>
  <si>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</si>
  <si>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</si>
  <si>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</si>
  <si>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</si>
  <si>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</si>
  <si>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</si>
  <si>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</si>
  <si>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</si>
  <si>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</si>
  <si>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</si>
  <si>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</si>
  <si>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</si>
  <si>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</si>
  <si>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</si>
  <si>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</si>
  <si>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</si>
  <si>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131303102</t>
  </si>
  <si>
    <t>Hloubení zapažených i nezapažených jam ručním nebo pneumatickým nářadím s urovnáním dna do předepsaného profilu a spádu v horninách tř. 4 nesoudržných</t>
  </si>
  <si>
    <t>m3</t>
  </si>
  <si>
    <t>CS ÚRS 2019 02</t>
  </si>
  <si>
    <t>-384557185</t>
  </si>
  <si>
    <t>VV</t>
  </si>
  <si>
    <t xml:space="preserve">"022,023 - výkopy pro novou výtahovou šachtu(předpokládaný rozsah práce !)"  (3,85*3,55+3,05*2,75)/2*1,55+3,05*2,75*1,0</t>
  </si>
  <si>
    <t>131303109</t>
  </si>
  <si>
    <t>Hloubení zapažených i nezapažených jam ručním nebo pneumatickým nářadím s urovnáním dna do předepsaného profilu a spádu v horninách tř. 4 Příplatek k cenám za lepivost horniny tř. 4</t>
  </si>
  <si>
    <t>-1922873217</t>
  </si>
  <si>
    <t xml:space="preserve">"uvažovaná lepivost - 30%"   0,30*25,48</t>
  </si>
  <si>
    <t>132312202</t>
  </si>
  <si>
    <t>Hloubení zapažených i nezapažených rýh šířky přes 600 do 2 000 mm ručním nebo pneumatickým nářadím s urovnáním dna do předepsaného profilu a spádu v horninách tř. 4 nesoudržných</t>
  </si>
  <si>
    <t>2053268835</t>
  </si>
  <si>
    <t xml:space="preserve">"022,023 - výkopy pro základový pás u nové výtahové šachty"  (3,2-0,5)*0,65*0,4</t>
  </si>
  <si>
    <t>132312209</t>
  </si>
  <si>
    <t>Hloubení zapažených i nezapažených rýh šířky přes 600 do 2 000 mm ručním nebo pneumatickým nářadím s urovnáním dna do předepsaného profilu a spádu v horninách tř. 4 Příplatek k cenám za lepivost horniny tř. 4</t>
  </si>
  <si>
    <t>907950307</t>
  </si>
  <si>
    <t xml:space="preserve">"uvažovaná lepivost - 30%"   0,30*0,702</t>
  </si>
  <si>
    <t>133302011</t>
  </si>
  <si>
    <t>Hloubení zapažených i nezapažených šachet plocha výkopu do 20 m2 ručním nebo pneumatickým nářadím s případným nutným přemístěním výkopku ve výkopišti v horninách soudržných tř. 4, plocha výkopu do 4 m2</t>
  </si>
  <si>
    <t>2118122447</t>
  </si>
  <si>
    <t xml:space="preserve">"025 - výkop pro novou ŽB revizní šachtu kanalizace "   1,2*1,4*1,25</t>
  </si>
  <si>
    <t>6</t>
  </si>
  <si>
    <t>133302019</t>
  </si>
  <si>
    <t>Hloubení zapažených i nezapažených šachet plocha výkopu do 20 m2 ručním nebo pneumatickým nářadím s případným nutným přemístěním výkopku ve výkopišti v horninách soudržných tř. 4, plocha výkopu Příplatek k cenám za lepivost horniny tř. 4</t>
  </si>
  <si>
    <t>-52832853</t>
  </si>
  <si>
    <t xml:space="preserve">"uvažovaná lepivost - 30%"   0,30*2,1</t>
  </si>
  <si>
    <t>7</t>
  </si>
  <si>
    <t>151101102</t>
  </si>
  <si>
    <t>Zřízení pažení a rozepření stěn rýh pro podzemní vedení pro všechny šířky rýhy příložné pro jakoukoliv mezerovitost, hloubky do 4 m</t>
  </si>
  <si>
    <t>m2</t>
  </si>
  <si>
    <t>1964593365</t>
  </si>
  <si>
    <t xml:space="preserve">"022,023 - výkopy pro novou výtahovou šachtu(předpokládaný rozsah práce !)"  (3,05+2,75)*2*2,55</t>
  </si>
  <si>
    <t>8</t>
  </si>
  <si>
    <t>151101112</t>
  </si>
  <si>
    <t>Odstranění pažení a rozepření stěn rýh pro podzemní vedení s uložením materiálu na vzdálenost do 3 m od kraje výkopu příložné, hloubky přes 2 do 4 m</t>
  </si>
  <si>
    <t>1151941572</t>
  </si>
  <si>
    <t>9</t>
  </si>
  <si>
    <t>151101301</t>
  </si>
  <si>
    <t>Zřízení rozepření zapažených stěn výkopů s potřebným přepažováním při roubení příložném, hloubky do 4 m</t>
  </si>
  <si>
    <t>-2145593811</t>
  </si>
  <si>
    <t xml:space="preserve">"022,023 - výkopy pro novou výtahovou šachtu(předpokládaný rozsah práce !)"  3,05*2,75*2,55</t>
  </si>
  <si>
    <t>151101311</t>
  </si>
  <si>
    <t>Odstranění rozepření stěn výkopů s uložením materiálu na vzdálenost do 3 m od okraje výkopu roubení příložného, hloubky do 4 m</t>
  </si>
  <si>
    <t>270999300</t>
  </si>
  <si>
    <t>11</t>
  </si>
  <si>
    <t>161101101</t>
  </si>
  <si>
    <t>Svislé přemístění výkopku bez naložení do dopravní nádoby avšak s vyprázdněním dopravní nádoby na hromadu nebo do dopravního prostředku z horniny tř. 1 až 4, při hloubce výkopu přes 1 do 2,5 m</t>
  </si>
  <si>
    <t>-1037104156</t>
  </si>
  <si>
    <t>Součet</t>
  </si>
  <si>
    <t>12</t>
  </si>
  <si>
    <t>162201211</t>
  </si>
  <si>
    <t>Vodorovné přemístění výkopku nebo sypaniny stavebním kolečkem s naložením a vyprázdněním kolečka na hromady nebo do dopravního prostředku na vzdálenost do 10 m z horniny tř. 1 až 4</t>
  </si>
  <si>
    <t>39254975</t>
  </si>
  <si>
    <t xml:space="preserve">"staveništní přemístění přebytečné zeminy na skládku"    25,48+0,702+2,1-5,828</t>
  </si>
  <si>
    <t>13</t>
  </si>
  <si>
    <t>162201219</t>
  </si>
  <si>
    <t>Vodorovné přemístění výkopku nebo sypaniny stavebním kolečkem s naložením a vyprázdněním kolečka na hromady nebo do dopravního prostředku na vzdálenost do 10 m z horniny Příplatek k ceně horniny tř. 1 až 4 za každých dalších 10 m</t>
  </si>
  <si>
    <t>1334626225</t>
  </si>
  <si>
    <t>22,454*(20-10)/10</t>
  </si>
  <si>
    <t>14</t>
  </si>
  <si>
    <t>162701105</t>
  </si>
  <si>
    <t>Vodorovné přemístění výkopku nebo sypaniny po suchu na obvyklém dopravním prostředku, bez naložení výkopku, avšak se složením bez rozhrnutí z horniny tř. 1 až 4 na vzdálenost přes 9 000 do 10 000 m</t>
  </si>
  <si>
    <t>-994222970</t>
  </si>
  <si>
    <t xml:space="preserve">"přemístění přebytečné zeminy na skládku"    25,48+0,702+2,1-5,828</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</si>
  <si>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</si>
  <si>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</si>
  <si>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-398015492</t>
  </si>
  <si>
    <t xml:space="preserve">"Předpokládaná vzdálenost odvozu !"   22,454*(18-10)</t>
  </si>
  <si>
    <t>16</t>
  </si>
  <si>
    <t>167101101</t>
  </si>
  <si>
    <t>Nakládání, skládání a překládání neulehlého výkopku nebo sypaniny nakládání, množství do 100 m3, z hornin tř. 1 až 4</t>
  </si>
  <si>
    <t>-1015950800</t>
  </si>
  <si>
    <t>17</t>
  </si>
  <si>
    <t>171201211</t>
  </si>
  <si>
    <t>Poplatek za uložení stavebního odpadu na skládce (skládkovné) zeminy a kameniva zatříděného do Katalogu odpadů pod kódem 170 504</t>
  </si>
  <si>
    <t>t</t>
  </si>
  <si>
    <t>15275582</t>
  </si>
  <si>
    <t>22,454*1,800</t>
  </si>
  <si>
    <t>18</t>
  </si>
  <si>
    <t>174101102</t>
  </si>
  <si>
    <t>Zásyp sypaninou z jakékoliv horniny s uložením výkopku ve vrstvách se zhutněním v uzavřených prostorách s urovnáním povrchu zásypu</t>
  </si>
  <si>
    <t>461104741</t>
  </si>
  <si>
    <t>"zpětné zásypy vytěženou zeminou :"</t>
  </si>
  <si>
    <t xml:space="preserve">"022,023 - výkopy pro novou výtahovou šachtu(předpokládaný rozsah práce !)"  ((3,85*3,55+3,05*2,75)/2-2,85*2,55)*1,55</t>
  </si>
  <si>
    <t>Zakládání</t>
  </si>
  <si>
    <t>19</t>
  </si>
  <si>
    <t>271532211</t>
  </si>
  <si>
    <t>Podsyp pod základové konstrukce se zhutněním a urovnáním povrchu z kameniva hrubého, frakce 32 - 63 mm</t>
  </si>
  <si>
    <t>623250421</t>
  </si>
  <si>
    <t xml:space="preserve">"výtahová šachta - štěrkový polštář pod podkladní beton"   3,05*2,75*1,0</t>
  </si>
  <si>
    <t>20</t>
  </si>
  <si>
    <t>2733225111x</t>
  </si>
  <si>
    <t>Základy z betonu železového (bez výztuže) desky z betonu se zvýšenými nároky na prostředí tř. C 25/30</t>
  </si>
  <si>
    <t>521743809</t>
  </si>
  <si>
    <t xml:space="preserve">"výtahová šachta - základová ŽB deska"   2,45*2,15*0,4</t>
  </si>
  <si>
    <t>273361821</t>
  </si>
  <si>
    <t>Výztuž základů desek z betonářské oceli 10 505 (R) nebo BSt 500</t>
  </si>
  <si>
    <t>199916470</t>
  </si>
  <si>
    <t xml:space="preserve">"výtahová šachta - základová ŽB deska - R14"   46*3,5*0,00121*1,10</t>
  </si>
  <si>
    <t xml:space="preserve">"výtahová šachta - základová ŽB deska - svislé profily R12 pro osazení (ukotvení) zdiva výtahové šachty ze ztraceného bednění"   38*1,0*0,00089*1,10</t>
  </si>
  <si>
    <t>22</t>
  </si>
  <si>
    <t>274313811</t>
  </si>
  <si>
    <t>Základy z betonu prostého pasy betonu kamenem neprokládaného tř. C 25/30</t>
  </si>
  <si>
    <t>-667707536</t>
  </si>
  <si>
    <t xml:space="preserve">"022,023 - základový pás u nové výtahové šachty"  3,2*0,65*0,4</t>
  </si>
  <si>
    <t xml:space="preserve">"ztratné - 3,5%"   0,035*0,832</t>
  </si>
  <si>
    <t>23</t>
  </si>
  <si>
    <t>274351121</t>
  </si>
  <si>
    <t>Bednění základů pasů rovné zřízení</t>
  </si>
  <si>
    <t>-376316265</t>
  </si>
  <si>
    <t xml:space="preserve">"022,023 - základový pás u nové výtahové šachty"  2*0,7*0,4</t>
  </si>
  <si>
    <t>24</t>
  </si>
  <si>
    <t>274351122</t>
  </si>
  <si>
    <t>Bednění základů pasů rovné odstranění</t>
  </si>
  <si>
    <t>992093284</t>
  </si>
  <si>
    <t>25</t>
  </si>
  <si>
    <t>2791131521x</t>
  </si>
  <si>
    <t>Základové zdi z tvárnic ztraceného bednění včetně výplně z betonu třídy C 25/30 XC2, tloušťky zdiva přes 150 do 200 mm</t>
  </si>
  <si>
    <t>1153503240</t>
  </si>
  <si>
    <t xml:space="preserve">"výtahová šachta - izolační přizdívka"   (2,85+2,15)*2*1,55</t>
  </si>
  <si>
    <t>26</t>
  </si>
  <si>
    <t>279361821</t>
  </si>
  <si>
    <t>Výztuž základových zdí nosných svislých nebo odkloněných od svislice, rovinných nebo oblých, deskových nebo žebrových, včetně výztuže jejich žeber z betonářské oceli 10 505 (R) nebo BSt 500</t>
  </si>
  <si>
    <t>-1780604652</t>
  </si>
  <si>
    <t xml:space="preserve">"výtahová šachta - izolační přizdívka - profily R8 křížem á 250mm (8 bm/m2)"   8,0*(2,85+2,15)*2*1,55*0,000395*1,20</t>
  </si>
  <si>
    <t>Svislé a kompletní konstrukce</t>
  </si>
  <si>
    <t>27</t>
  </si>
  <si>
    <t>310236241</t>
  </si>
  <si>
    <t>Zazdívka otvorů ve zdivu nadzákladovém cihlami pálenými plochy přes 0,0225 m2 do 0,09 m2, ve zdi tl. do 300 mm</t>
  </si>
  <si>
    <t>kus</t>
  </si>
  <si>
    <t>-104073755</t>
  </si>
  <si>
    <t>"Předpokládaná práce a její rozsah !"</t>
  </si>
  <si>
    <t xml:space="preserve">"023,024 - dmtž části stáv. střechy - dmtž části stávajících ocelových I-nosníků - zazdění kapes po vybourání nosníků"   4</t>
  </si>
  <si>
    <t>28</t>
  </si>
  <si>
    <t>310238211</t>
  </si>
  <si>
    <t>Zazdívka otvorů ve zdivu nadzákladovém cihlami pálenými plochy přes 0,25 m2 do 1 m2 na maltu vápenocementovou</t>
  </si>
  <si>
    <t>1534876424</t>
  </si>
  <si>
    <t xml:space="preserve">"ostatní drobné zazdívky (předpokládaný rozsah práce !)"   3,0</t>
  </si>
  <si>
    <t>29</t>
  </si>
  <si>
    <t>310239211</t>
  </si>
  <si>
    <t>Zazdívka otvorů ve zdivu nadzákladovém cihlami pálenými plochy přes 1 m2 do 4 m2 na maltu vápenocementovou</t>
  </si>
  <si>
    <t>1373820319</t>
  </si>
  <si>
    <t xml:space="preserve">"101/119 - nový otvor v místě stáv. okna"     (1,65*1,68-0,75*0,87)*0,75</t>
  </si>
  <si>
    <t xml:space="preserve">"201/230 - nový otvor v místě stáv. okna"     (1,65*1,68-0,75*0,87)*0,6</t>
  </si>
  <si>
    <t xml:space="preserve">"301/výtah - nový otvor v místě stáv. okna"     (1,65*1,68-0,75*0,87)*0,6</t>
  </si>
  <si>
    <t xml:space="preserve">"201,204 - úprava okenního otvoru (2 nová okna místo jednoho)"   0,57*2,0*0,5</t>
  </si>
  <si>
    <t>30</t>
  </si>
  <si>
    <t>310279843x</t>
  </si>
  <si>
    <t>Zazdívka otvorů plochy přes 1 m2 do 4 m2 ve zdivu nadzákladovém porobetonovými tvárnicemi._x000d_
V ceně položky jsou i náklady na závázání zazdívek do okolního zdiva s vysekáním kapes.</t>
  </si>
  <si>
    <t>-57451870</t>
  </si>
  <si>
    <t xml:space="preserve">"001/018 - zazdívka stávajících dveří"        1,0*2,2*0,45</t>
  </si>
  <si>
    <t xml:space="preserve">"001/023 - nový otvor v místě stáv. dveří  - zazdívka části otvoru"   0,5*2,1*0,75</t>
  </si>
  <si>
    <t xml:space="preserve">"001/026-zazdívka stávajících dveří"    1,54*2,2*0,75+1,64*2,2*0,75</t>
  </si>
  <si>
    <t xml:space="preserve">"022 - zazdění stávajícího okna"          0,9*1,3*0,45</t>
  </si>
  <si>
    <t xml:space="preserve">"113 - zazdění stávajících oken"         3*1,16*1,7*0,6</t>
  </si>
  <si>
    <t xml:space="preserve">"201/209 - zazdívka stávajících dveří"   1,5*2,3*0,3</t>
  </si>
  <si>
    <t xml:space="preserve">"218 - zazdění stávajícího okna"         1,16*1,7*0,5</t>
  </si>
  <si>
    <t xml:space="preserve">"308 - zazdění stávajícího okna"         1,16*1,7*0,5</t>
  </si>
  <si>
    <t>31</t>
  </si>
  <si>
    <t>311113132</t>
  </si>
  <si>
    <t>Nadzákladové zdi z tvárnic ztraceného bednění hladkých, včetně výplně z betonu třídy C 16/20, tloušťky zdiva přes 150 do 200 mm</t>
  </si>
  <si>
    <t>433305713</t>
  </si>
  <si>
    <t xml:space="preserve">"042 - stěna ze ztraceného bednění podél rampy"    8,5*0,75</t>
  </si>
  <si>
    <t>32</t>
  </si>
  <si>
    <t>3111131531x</t>
  </si>
  <si>
    <t>Nadzákladové zdi z tvárnic ztraceného bednění hladkých, včetně výplně z betonu třídy C 25/30 XC2, tloušťky zdiva přes 200 do 250 mm</t>
  </si>
  <si>
    <t>-1565946574</t>
  </si>
  <si>
    <t>"zdivo ze ztraceného bednění tl. 250mm :"</t>
  </si>
  <si>
    <t xml:space="preserve">"výtahová šachta 1.PP - 3.NP"   (2,45+1,65)*2*1,1+(2,75+2*2,2+2*0,3)*3,5+(2,55+2*2,2+2*0,1)*11,75-6*1,17*2,34</t>
  </si>
  <si>
    <t xml:space="preserve">"022/024"   3,4*1,5-1,5*1,3</t>
  </si>
  <si>
    <t>33</t>
  </si>
  <si>
    <t>311113212</t>
  </si>
  <si>
    <t>Nadzákladové zdi z tvárnic ztraceného bednění štípaných, včetně výplně z betonu třídy C 16/20 přírodních, tloušťky zdiva 200 mm</t>
  </si>
  <si>
    <t>-34419034</t>
  </si>
  <si>
    <t xml:space="preserve">"025 - nová obvodová stěna ze štípaných betonových tvárnic"    3,75*2,8</t>
  </si>
  <si>
    <t>34</t>
  </si>
  <si>
    <t>311272031</t>
  </si>
  <si>
    <t>Zdivo z pórobetonových tvárnic na tenké maltové lože, tl. zdiva 200 mm pevnost tvárnic přes P2 do P4, objemová hmotnost přes 450 do 600 kg/m3 hladkých</t>
  </si>
  <si>
    <t>1155685019</t>
  </si>
  <si>
    <t xml:space="preserve">"101 - nová stěna tl. 200mm"    6,4*3,4</t>
  </si>
  <si>
    <t>35</t>
  </si>
  <si>
    <t>311273131</t>
  </si>
  <si>
    <t>Zdivo tepelněizolační z pórobetonových tvárnic na tenkovrstvou maltu, pevnost tvárnic do P2, objemová hmotnost do 400kg/m3,součinitel prostupu tepla U přes 0,14 do 0,18, tl. zdiva 500 mm</t>
  </si>
  <si>
    <t>1183505776</t>
  </si>
  <si>
    <t xml:space="preserve">"101 - obvodové zdivo nové části chodby u výtahu"     3,6*3,75-1,8*0,6</t>
  </si>
  <si>
    <t xml:space="preserve">"201 - obvodové zdivo nové části chodby u výtahu"     3,6*2,7-1,8*1,5</t>
  </si>
  <si>
    <t>36</t>
  </si>
  <si>
    <t>311361821</t>
  </si>
  <si>
    <t>Výztuž nadzákladových zdí nosných svislých nebo odkloněných od svislice, rovných nebo oblých z betonářské oceli 10 505 (R) nebo BSt 500</t>
  </si>
  <si>
    <t>516424534</t>
  </si>
  <si>
    <t xml:space="preserve">"zdivo ze ztraceného bednění tl. 200mm - profily R10 křížem á 250mm (8 bm/m2)"    8,0*6,375*0,000617*1,20</t>
  </si>
  <si>
    <t xml:space="preserve">"zdivo ze ztraceného bednění tl. 250mm - svislé profily R12 á 250mm (4 bm/m2)"    4,0*106,881*0,00089*1,20</t>
  </si>
  <si>
    <t xml:space="preserve">"zdivo ze ztraceného bednění tl. 250mm - vodorovné profily R8 á 250mm (4 bm/m2)"    4,0*106,881*0,000395*1,20</t>
  </si>
  <si>
    <t xml:space="preserve">"zdivo ze štípaného ztraceného bednění tl. 200mm - profily R10 křížem á 200mm (1 bm/m2)"    10,0*10,5*0,000617*1,20</t>
  </si>
  <si>
    <t>37</t>
  </si>
  <si>
    <t>317121151</t>
  </si>
  <si>
    <t>Montáž překladů ze železobetonových prefabrikátů dodatečně do připravených rýh, světlosti otvoru do 1050 mm</t>
  </si>
  <si>
    <t>-122884963</t>
  </si>
  <si>
    <t xml:space="preserve">"001,101,102,201,301 - niky pro osazení hydrantů - překladY RZP dl. 120cm"    (1+1+1+2+1)*2</t>
  </si>
  <si>
    <t>Mezisoučet</t>
  </si>
  <si>
    <t xml:space="preserve">"121/122 - otvor pro nové dveře v příčce - překlad RZP dl. 150cm"    1</t>
  </si>
  <si>
    <t xml:space="preserve">"201/204 - otvor pro nové dveře v příčce - překlad RZP dl. 150cm"    1</t>
  </si>
  <si>
    <t>38</t>
  </si>
  <si>
    <t>M</t>
  </si>
  <si>
    <t>59321070</t>
  </si>
  <si>
    <t>překlad železobetonový RZP 1190x140x140mm</t>
  </si>
  <si>
    <t>1781152399</t>
  </si>
  <si>
    <t>12,0*1,01</t>
  </si>
  <si>
    <t>39</t>
  </si>
  <si>
    <t>59321071</t>
  </si>
  <si>
    <t>překlad železobetonový RZP 1490x140x140mm</t>
  </si>
  <si>
    <t>-1152506577</t>
  </si>
  <si>
    <t>2,0*1,01</t>
  </si>
  <si>
    <t>40</t>
  </si>
  <si>
    <t>317142422</t>
  </si>
  <si>
    <t>Překlady nenosné z pórobetonu osazené do tenkého maltového lože, výšky do 250 mm, šířky překladu 100 mm, délky překladu přes 1000 do 1250 mm</t>
  </si>
  <si>
    <t>-2082235649</t>
  </si>
  <si>
    <t xml:space="preserve">"009-011 - nové příčky - překlady"    3</t>
  </si>
  <si>
    <t xml:space="preserve">"018-021 - nová příčka - překlad"      1</t>
  </si>
  <si>
    <t xml:space="preserve">"217-219 - nová příčka"    1</t>
  </si>
  <si>
    <t xml:space="preserve">"221-223,231,232 - nové příčky"   2</t>
  </si>
  <si>
    <t>41</t>
  </si>
  <si>
    <t>317142442</t>
  </si>
  <si>
    <t>Překlady nenosné z pórobetonu osazené do tenkého maltového lože, výšky do 250 mm, šířky překladu 150 mm, délky překladu přes 1000 do 1250 mm</t>
  </si>
  <si>
    <t>1764895659</t>
  </si>
  <si>
    <t xml:space="preserve">"202-205 - nové příčky"   1</t>
  </si>
  <si>
    <t xml:space="preserve">"209,210,212,221,222,231,232 - nové příčky"   5</t>
  </si>
  <si>
    <t>42</t>
  </si>
  <si>
    <t>317143445</t>
  </si>
  <si>
    <t>Překlady nosné z pórobetonu osazené do tenkého maltového lože, pro zdi tl. 250 mm, délky překladu přes 2100 do 2400 mm</t>
  </si>
  <si>
    <t>-1747618092</t>
  </si>
  <si>
    <t xml:space="preserve">"101 - obvodové zdivo nové části chodby u výtahu - překlad"     1*2</t>
  </si>
  <si>
    <t xml:space="preserve">"201 - obvodové zdivo nové části chodby u výtahu - překlad"     1*2</t>
  </si>
  <si>
    <t>43</t>
  </si>
  <si>
    <t>317234410</t>
  </si>
  <si>
    <t>Vyzdívka mezi nosníky cihlami pálenými na maltu cementovou</t>
  </si>
  <si>
    <t>750073321</t>
  </si>
  <si>
    <t>"uklínování nových stropních desek uložených do rýh ve stávajícím zdivu :"</t>
  </si>
  <si>
    <t xml:space="preserve">"stropní deska nad m.č. 024"    (3,8+2,6)*0,15*0,1</t>
  </si>
  <si>
    <t xml:space="preserve">"stropní deska nad m.č. 101"    (4,0+2,6)*0,15*0,1</t>
  </si>
  <si>
    <t xml:space="preserve">"stropní deska nad m.č. 201"    (4,0+2,6)*0,15*0,1</t>
  </si>
  <si>
    <t xml:space="preserve">"stropní deska nad výtahovou šachtou"    (2,9+2,8)*0,15*0,1</t>
  </si>
  <si>
    <t xml:space="preserve">"stropní desky v úrovni podlahy u vstupů do výtahové šachty (1.-3.NP)"    3*1,67*0,15*0,1</t>
  </si>
  <si>
    <t>"vyzdívka mezi ocelové nosníky :"</t>
  </si>
  <si>
    <t xml:space="preserve">"001/023 - nový otvor v místě stáv. dveří  - nosníky I č. 140"    1,5*((0,75-0,066)*0,14+0,75*0,1)</t>
  </si>
  <si>
    <t xml:space="preserve">"001/022 - nové dveře - nosníky I č. 140"    1,5*((0,4-0,066)*0,14+0,4*0,1)</t>
  </si>
  <si>
    <t xml:space="preserve">"022 - nové vstupní dveře  - nosníky I č. 140"    1,4*((0,45-0,066)*0,14+0,45*0,1)</t>
  </si>
  <si>
    <t xml:space="preserve">"022 - nové okno - nosníky I č. 140"    1,5*((0,45-0,066)*0,14+0,45*0,1)</t>
  </si>
  <si>
    <t xml:space="preserve">"101/119 - nový otvor v místě stáv. okna - nosníky I č. 140"     1,5*((0,75-0,066)*0,14+0,75*0,1)</t>
  </si>
  <si>
    <t xml:space="preserve">"101 - nový otvor ve stávajícím obvod. zdivu v nové části chodby u výtahu - nosníky I č. 160"         2,4*((0,6-0,074)*0,16+0,6*0,1)</t>
  </si>
  <si>
    <t xml:space="preserve">"101 - nové okno - nosníky I č. 160"         2,3*((0,5-0,074)*0,16+0,5*0,1)</t>
  </si>
  <si>
    <t xml:space="preserve">"201 - nový otvor ve stávajícím obvod. zdivu v nové části chodby u výtahu - nosníky I č. 160"         2,4*((0,6-0,074)*0,16+0,6*0,1)</t>
  </si>
  <si>
    <t xml:space="preserve">"201 - nový otvor ve vnitřním zdivu (u m.č. 212)  - nosníky I č. 160"   1,8*((0,3-0,074)*0,16+0,3*0,1)</t>
  </si>
  <si>
    <t xml:space="preserve">"201/230 - nový otvor v místě stáv. okna - nosníky I č. 140"     1,5*((0,6-0,066)*0,14+0,6*0,1)</t>
  </si>
  <si>
    <t xml:space="preserve">"301/výtah - nový otvor v místě stáv. okna - nosníky I č. 140"     1,5*((0,6-0,066)*0,14+0,6*0,1)</t>
  </si>
  <si>
    <t>"uklínování překladů do stávajícícho zdiva :"</t>
  </si>
  <si>
    <t xml:space="preserve">"121/122 - otvor pro nové dveře v příčce - překlad RZP"    1,5*0,15*0,1</t>
  </si>
  <si>
    <t xml:space="preserve">"201/204 - otvor pro nové dveře v příčce - překlad RZP"    1,5*0,15*0,1</t>
  </si>
  <si>
    <t xml:space="preserve">"001,101,102,201,301 - niky pro osazení hydrantů - překlady RZP dl. 120cm"    (1+1+1+2+1)*1,2*0,3*0,1</t>
  </si>
  <si>
    <t>44</t>
  </si>
  <si>
    <t>317321411</t>
  </si>
  <si>
    <t>Překlady z betonu železového (bez výztuže) tř. C 25/30</t>
  </si>
  <si>
    <t>-681943665</t>
  </si>
  <si>
    <t>"ŽB monolitické překlady ve zdivu ze ztraceného bednění tl. 250mm :"</t>
  </si>
  <si>
    <t xml:space="preserve">"výtahová šachta 1.PP - 3.NP"   1,67*0,25*(2*0,25+0,55+3*0,35)</t>
  </si>
  <si>
    <t xml:space="preserve">"022/024"   2,0*0,2*0,25</t>
  </si>
  <si>
    <t>45</t>
  </si>
  <si>
    <t>317351107</t>
  </si>
  <si>
    <t>Bednění klenbových pásů, říms nebo překladů překladů neproměnného nebo proměnného průřezu nebo při tvaru zalomeném půdorysně nebo nárysně včetně podpěrné konstrukce do výše 4 m zřízení</t>
  </si>
  <si>
    <t>2086467785</t>
  </si>
  <si>
    <t xml:space="preserve">"výtahová šachta 1.PP - 3.NP"   6*1,67*2*0,25+1,17*(2*0,25+0,55+3*0,35)</t>
  </si>
  <si>
    <t xml:space="preserve">"022/024"   2,0*2*0,2+1,5*0,25</t>
  </si>
  <si>
    <t>46</t>
  </si>
  <si>
    <t>317351108</t>
  </si>
  <si>
    <t>Bednění klenbových pásů, říms nebo překladů překladů neproměnného nebo proměnného průřezu nebo při tvaru zalomeném půdorysně nebo nárysně včetně podpěrné konstrukce do výše 4 m odstranění</t>
  </si>
  <si>
    <t>2055304680</t>
  </si>
  <si>
    <t>47</t>
  </si>
  <si>
    <t>317361821</t>
  </si>
  <si>
    <t>Výztuž překladů, říms, žlabů, žlabových říms, klenbových pásů z betonářské oceli 10 505 (R) nebo BSt 500</t>
  </si>
  <si>
    <t>-1276945997</t>
  </si>
  <si>
    <t>"6x R12 :"</t>
  </si>
  <si>
    <t xml:space="preserve">"výtahová šachta 1.PP - 3.NP"   6*6*1,67*0,00089*1,20</t>
  </si>
  <si>
    <t xml:space="preserve">"022/024"   6*2,0*0,00089*1,20</t>
  </si>
  <si>
    <t>"třmínky z R6 á 200mm (5 ks/bm) :"</t>
  </si>
  <si>
    <t xml:space="preserve">"výtahová šachta 1.PP - 3.NP"   5*1,67*(2*0,95+1,55+3*1,15)*0,000222*1,20</t>
  </si>
  <si>
    <t xml:space="preserve">"022/024"   5*2,0*0,85*0,000222*1,20</t>
  </si>
  <si>
    <t>48</t>
  </si>
  <si>
    <t>317941123</t>
  </si>
  <si>
    <t>Osazování ocelových válcovaných nosníků na zdivu I nebo IE nebo U nebo UE nebo L č. 14 až 22 nebo výšky do 220 mm</t>
  </si>
  <si>
    <t>2013989087</t>
  </si>
  <si>
    <t>"nosníky I č. 140 :"</t>
  </si>
  <si>
    <t xml:space="preserve">"001/023 - nový otvor v místě stáv. dveří"    3*1,5*0,0143</t>
  </si>
  <si>
    <t xml:space="preserve">"001/022 - nové dveře"    3*1,5*0,0143</t>
  </si>
  <si>
    <t xml:space="preserve">"022 - nové vstupní dveře"    3*1,4*0,0143</t>
  </si>
  <si>
    <t xml:space="preserve">"022 - nové okno"    3*1,5*0,0143</t>
  </si>
  <si>
    <t xml:space="preserve">"101/119 - nový otvor v místě stáv. okna"     3*1,5*0,0143</t>
  </si>
  <si>
    <t xml:space="preserve">"201/230 - nový otvor v místě stáv. okna"     3*1,5*0,0143</t>
  </si>
  <si>
    <t xml:space="preserve">"301/výtah - nový otvor v místě stáv. okna"     3*1,5*0,0143</t>
  </si>
  <si>
    <t>"nosníky I č. 160 :"</t>
  </si>
  <si>
    <t xml:space="preserve">"101 - nový otvor ve stávajícím obvod. zdivu v nové části chodby u výtahu - nosníky I č. 160"         3*2,4*0,0179</t>
  </si>
  <si>
    <t xml:space="preserve">"101 - nové okno - nosníky I č. 160"         3*2,3*0,0179</t>
  </si>
  <si>
    <t xml:space="preserve">"201 - nový otvor ve stávajícím obvod. zdivu v nové části chodby u výtahu - nosníky I č. 160"         3*2,4*0,0179</t>
  </si>
  <si>
    <t xml:space="preserve">"201 - nový otvor ve vnitřním zdivu (u m.č. 212)  - nosníky I č. 160"   2*1,8*0,0179</t>
  </si>
  <si>
    <t>49</t>
  </si>
  <si>
    <t>13010716</t>
  </si>
  <si>
    <t>ocel profilová IPN 140 jakost 11 375</t>
  </si>
  <si>
    <t>1530607364</t>
  </si>
  <si>
    <t>0,444*1,08</t>
  </si>
  <si>
    <t>50</t>
  </si>
  <si>
    <t>13010718</t>
  </si>
  <si>
    <t>ocel profilová IPN 160 jakost 11 375</t>
  </si>
  <si>
    <t>-1120473691</t>
  </si>
  <si>
    <t>0,446*1,08</t>
  </si>
  <si>
    <t>51</t>
  </si>
  <si>
    <t>340236212</t>
  </si>
  <si>
    <t>Zazdívka otvorů v příčkách nebo stěnách cihlami plnými pálenými plochy přes 0,0225 m2 do 0,09 m2, tloušťky přes 100 mm</t>
  </si>
  <si>
    <t>1237753224</t>
  </si>
  <si>
    <t xml:space="preserve">"018-020,113-118,217-220,308-311 - zazdění otvorů po vybourání stávajících odvětracích mřížek"   8</t>
  </si>
  <si>
    <t>52</t>
  </si>
  <si>
    <t>340271045</t>
  </si>
  <si>
    <t>Zazdívka otvorů v příčkách nebo stěnách pórobetonovými tvárnicemi plochy přes 1 m2 do 4 m2, objemová hmotnost 500 kg/m3, tloušťka příčky 150 mm</t>
  </si>
  <si>
    <t>-667117972</t>
  </si>
  <si>
    <t xml:space="preserve">"201/202 - zazdění stávajících dveří"    1,1*2,1</t>
  </si>
  <si>
    <t xml:space="preserve">"203/205 - zazdění stávajících dveří"    1,1*2,1</t>
  </si>
  <si>
    <t>53</t>
  </si>
  <si>
    <t>342272225</t>
  </si>
  <si>
    <t>Příčky z pórobetonových tvárnic hladkých na tenké maltové lože objemová hmotnost do 500 kg/m3, tloušťka příčky 100 mm</t>
  </si>
  <si>
    <t>-581669132</t>
  </si>
  <si>
    <t xml:space="preserve">"009-011 - nové příčky"    (2,1+2,8+1,9)*3,1-(2*0,7+0,9)*1,97</t>
  </si>
  <si>
    <t xml:space="preserve">"018-021 - nová příčka"    2,83*3,1-0,8*1,97</t>
  </si>
  <si>
    <t xml:space="preserve">"217-219 - nová příčka"    2,85*3,9-0,7*1,97</t>
  </si>
  <si>
    <t xml:space="preserve">"221-223,231,232 - nové příčky"    (2,75+2,8)*3,9+0,3*2,36-2*0,7*1,97</t>
  </si>
  <si>
    <t>54</t>
  </si>
  <si>
    <t>342272523</t>
  </si>
  <si>
    <t>Příčky z pórobetonových tvárnic hladkých na tenké maltové lože objemová hmotnost do 500 kg/m3, tloušťka příčky 150 mm</t>
  </si>
  <si>
    <t>1814344562</t>
  </si>
  <si>
    <t xml:space="preserve">"022 - předstěna u WC"   1,05*1,5</t>
  </si>
  <si>
    <t xml:space="preserve">"114-118 - předstěny u WC"   6,35*1,5</t>
  </si>
  <si>
    <t xml:space="preserve">"219,220,223,232 - předstěny u WC"   (2*1,03+1,08+1,0)*1,5</t>
  </si>
  <si>
    <t xml:space="preserve">"202-205 - nové příčky"   (2*7,3+6,6)*3,36-0,9*1,97</t>
  </si>
  <si>
    <t xml:space="preserve">"209,210,212,221,222,231,232 - nové příčky"   (9,0+1,8+2,12+4,32+2,15+1,95)*3,9-(2*0,7+2*0,8+0,9)*1,97</t>
  </si>
  <si>
    <t xml:space="preserve">"309-313 - předstěny u WC"   6,3*1,5</t>
  </si>
  <si>
    <t>55</t>
  </si>
  <si>
    <t>342291111</t>
  </si>
  <si>
    <t>Ukotvení příček polyuretanovou pěnou, tl. příčky do 100 mm</t>
  </si>
  <si>
    <t>m</t>
  </si>
  <si>
    <t>-1333567974</t>
  </si>
  <si>
    <t>"ukotvení příček pod stropem :"</t>
  </si>
  <si>
    <t xml:space="preserve">"009-011 - nové příčky"    (2,1+2,8+1,9)</t>
  </si>
  <si>
    <t xml:space="preserve">"018-021 - nová příčka"    2,83</t>
  </si>
  <si>
    <t xml:space="preserve">"217-219 - nová příčka"    2,85</t>
  </si>
  <si>
    <t xml:space="preserve">"221-223,231,232 - nové příčky"    (2,75+2,8)+0,3</t>
  </si>
  <si>
    <t>56</t>
  </si>
  <si>
    <t>342291112</t>
  </si>
  <si>
    <t>Ukotvení příček polyuretanovou pěnou, tl. příčky přes 100 mm</t>
  </si>
  <si>
    <t>-709171460</t>
  </si>
  <si>
    <t xml:space="preserve">"202-205 - nové příčky"   (2*7,3+6,6)</t>
  </si>
  <si>
    <t xml:space="preserve">"209,210,212,221,222,231,232 - nové příčky"   (9,0+1,8+2,12+4,32+2,15+1,95)</t>
  </si>
  <si>
    <t>57</t>
  </si>
  <si>
    <t>342291113x</t>
  </si>
  <si>
    <t>Ukotvení zdiva polyuretanovou pěnou, tl. zdiva 200 mm</t>
  </si>
  <si>
    <t>-1717791786</t>
  </si>
  <si>
    <t xml:space="preserve">"101 - nová stěna tl. 200mm"    6,4</t>
  </si>
  <si>
    <t>58</t>
  </si>
  <si>
    <t>342291121</t>
  </si>
  <si>
    <t>Ukotvení příček plochými kotvami, do konstrukce cihelné</t>
  </si>
  <si>
    <t>-1076051686</t>
  </si>
  <si>
    <t xml:space="preserve">"009-011 - nové příčky"   5*3,1</t>
  </si>
  <si>
    <t xml:space="preserve">"018-021 - nová příčka"    2*3,1</t>
  </si>
  <si>
    <t xml:space="preserve">"022 - předstěna u WC"   1,5</t>
  </si>
  <si>
    <t xml:space="preserve">"114-118 - předstěny u WC"   2*1,5</t>
  </si>
  <si>
    <t xml:space="preserve">"219,220,223,232 - předstěny u WC"   (3*1+1*2)*1,5</t>
  </si>
  <si>
    <t xml:space="preserve">"202-205 - nové příčky"   6*3,36</t>
  </si>
  <si>
    <t xml:space="preserve">"209,210,212,221,222,231,232 - nové příčky"  6*3,9</t>
  </si>
  <si>
    <t xml:space="preserve">"217-219 - nová příčka"    2*3,9</t>
  </si>
  <si>
    <t xml:space="preserve">"309-313 - předstěny u WC"   2*1,5</t>
  </si>
  <si>
    <t>59</t>
  </si>
  <si>
    <t>342291122x</t>
  </si>
  <si>
    <t>Ukotvení zdiva plochými kotvami, do konstrukce cihelné</t>
  </si>
  <si>
    <t>-1522417129</t>
  </si>
  <si>
    <t xml:space="preserve">"101 - nová stěna tl. 200mm"   2*3,4</t>
  </si>
  <si>
    <t xml:space="preserve">"101 - obvodové zdivo nové části chodby u výtahu"     3,75</t>
  </si>
  <si>
    <t xml:space="preserve">"201 - obvodové zdivo nové části chodby u výtahu"     2,7</t>
  </si>
  <si>
    <t>60</t>
  </si>
  <si>
    <t>342291132x</t>
  </si>
  <si>
    <t>Ukotvení zdiva plochými kotvami, do konstrukce betonové</t>
  </si>
  <si>
    <t>-1950692688</t>
  </si>
  <si>
    <t>61</t>
  </si>
  <si>
    <t>346244381</t>
  </si>
  <si>
    <t>Plentování ocelových válcovaných nosníků jednostranné cihlami na maltu, výška stojiny do 200 mm</t>
  </si>
  <si>
    <t>2070873254</t>
  </si>
  <si>
    <t xml:space="preserve">"001/023 - nový otvor v místě stáv. dveří  - nosníky I č. 140"    1,5*2*0,14</t>
  </si>
  <si>
    <t xml:space="preserve">"001/022 - nové dveře - nosníky I č. 140"    1,5*2*0,14</t>
  </si>
  <si>
    <t xml:space="preserve">"022 - nové vstupní dveře  - nosníky I č. 140"    1,4*2*0,14</t>
  </si>
  <si>
    <t xml:space="preserve">"022 - nové okno - nosníky I č. 140"    1,5*2*0,14</t>
  </si>
  <si>
    <t xml:space="preserve">"101/119 - nový otvor v místě stáv. okna - nosníky I č. 140"     1,5*2*0,14</t>
  </si>
  <si>
    <t xml:space="preserve">"101 - nový otvor ve stávajícím obvod. zdivu v nové části chodby u výtahu - nosníky I č. 160"         2,4*2*0,16</t>
  </si>
  <si>
    <t xml:space="preserve">"101 - nové okno - nosníky I č. 160"         2,3*2*0,16</t>
  </si>
  <si>
    <t xml:space="preserve">"201 - nový otvor ve stávajícím obvod. zdivu v nové části chodby u výtahu - nosníky I č. 160"         2,4*2*0,16</t>
  </si>
  <si>
    <t xml:space="preserve">"201 - nový otvor ve vnitřním zdivu (u m.č. 212)  - nosníky I č. 160"   1,8*2*0,16</t>
  </si>
  <si>
    <t xml:space="preserve">"201/230 - nový otvor v místě stáv. okna - nosníky I č. 140"     1,5*2*0,14</t>
  </si>
  <si>
    <t xml:space="preserve">"301/výtah - nový otvor v místě stáv. okna - nosníky I č. 140"     1,5*2*0,14</t>
  </si>
  <si>
    <t>62</t>
  </si>
  <si>
    <t>349231811</t>
  </si>
  <si>
    <t>Přizdívka z cihel ostění s ozubem ve vybouraných otvorech, s vysekáním kapes pro zavázaní přes 80 do 150 mm</t>
  </si>
  <si>
    <t>-326347430</t>
  </si>
  <si>
    <t>"porovnávací položka pro přizdění ostění a nadpraží - pro osazení nových obložkových dveřních zárubní do nových otvorů v nosném zdivu :"</t>
  </si>
  <si>
    <t xml:space="preserve">"001/022 - nové dveře"     0,1*(1,2+2*2,1)</t>
  </si>
  <si>
    <t xml:space="preserve">"121/122 - otvor pro nové dveře v příčce"    0,15*2*2,12</t>
  </si>
  <si>
    <t xml:space="preserve">"201/204 - otvor pro nové dveře v příčce - překlad RZP dl. 150cm"    0,15*2*2,12</t>
  </si>
  <si>
    <t>63</t>
  </si>
  <si>
    <t>386381113</t>
  </si>
  <si>
    <t>Jímka ze železového betonu s bedněním a výztuží, s hladkou cementovou omítkou 20 mm tl. na stěnách, s ozubem pro zapuštění krycí desky, s cementovým potěrem 20 mm tl. na dně, bez zakrytí, bez zemních prací a izolace při vnitřním objemu jímky (délka x šířka x výška) do 900x900x900 mm (0,729 m3)</t>
  </si>
  <si>
    <t>-1412985576</t>
  </si>
  <si>
    <t xml:space="preserve">"025 - porovnávací položka pro ŽB revizní šachtu kanalizace (vnitřní rozměry cca 600x800x1200mm)"   1</t>
  </si>
  <si>
    <t>64</t>
  </si>
  <si>
    <t>386381116</t>
  </si>
  <si>
    <t>Jímka ze železového betonu s bedněním a výztuží, s hladkou cementovou omítkou 20 mm tl. na stěnách, s ozubem pro zapuštění krycí desky, s cementovým potěrem 20 mm tl. na dně, bez zakrytí, bez zemních prací a izolace při vnitřním objemu jímky (délka x šířka x výška) do 1200x1200x1200 mm (1,728 m3)</t>
  </si>
  <si>
    <t>412349590</t>
  </si>
  <si>
    <t xml:space="preserve">"025 - porovnávací položka podkladní beton a obetonování pro ŽB revizní šachtu kanalizace (vnitřní rozměry obetonávky cca 900x1100x1350mm)"   1</t>
  </si>
  <si>
    <t>Vodorovné konstrukce</t>
  </si>
  <si>
    <t>65</t>
  </si>
  <si>
    <t>411321515</t>
  </si>
  <si>
    <t>Stropy z betonu železového (bez výztuže) stropů deskových, plochých střech, desek balkonových, desek hřibových stropů včetně hlavic hřibových sloupů tř. C 20/25</t>
  </si>
  <si>
    <t>1517914925</t>
  </si>
  <si>
    <t xml:space="preserve">"stropní deska nad m.č. 024"    3,8*2,6*0,1</t>
  </si>
  <si>
    <t xml:space="preserve">"stropní deska nad m.č. 101"    4,0*2,6*0,1</t>
  </si>
  <si>
    <t xml:space="preserve">"stropní deska nad m.č. 201"    4,0*2,6*(0,1+0,16)/2</t>
  </si>
  <si>
    <t xml:space="preserve">"stropní deska nad výtahovou šachtou"    2,9*2,8*(0,12+0,18)/2</t>
  </si>
  <si>
    <t xml:space="preserve">"stropní desky v úrovni podlahy u vstupů do výtahové šachty (1.-3.NP)"    3*0,5*1,67*0,1</t>
  </si>
  <si>
    <t>66</t>
  </si>
  <si>
    <t>411351011</t>
  </si>
  <si>
    <t>Bednění stropních konstrukcí - bez podpěrné konstrukce desek tloušťky stropní desky přes 5 do 25 cm zřízení</t>
  </si>
  <si>
    <t>-1776092</t>
  </si>
  <si>
    <t xml:space="preserve">"stropní deska nad m.č. 024"    3,4*2,2+(3,8+2,6)*0,1</t>
  </si>
  <si>
    <t xml:space="preserve">"stropní deska nad m.č. 101"    3,6*2,2+(4,0+2,6)*0,1</t>
  </si>
  <si>
    <t xml:space="preserve">"stropní deska nad m.č. 201"    3,6*2,2+(4,0+2,6)*0,16</t>
  </si>
  <si>
    <t xml:space="preserve">"stropní deska nad výtahovou šachtou"    (2,75*2,65-(2,45+2*2,2)*0,25)+(2,9+2,8)*0,18</t>
  </si>
  <si>
    <t xml:space="preserve">"stropní desky v úrovni podlahy u vstupů do výtahové šachty (1.-3.NP)"    3*(0,1*1,17+(2*0,5+1,67)*0,1)</t>
  </si>
  <si>
    <t>67</t>
  </si>
  <si>
    <t>411351012</t>
  </si>
  <si>
    <t>Bednění stropních konstrukcí - bez podpěrné konstrukce desek tloušťky stropní desky přes 5 do 25 cm odstranění</t>
  </si>
  <si>
    <t>-152661718</t>
  </si>
  <si>
    <t>68</t>
  </si>
  <si>
    <t>411354311</t>
  </si>
  <si>
    <t>Podpěrná konstrukce stropů - desek, kleneb a skořepin výška podepření do 4 m tloušťka stropu přes 5 do 15 cm zřízení</t>
  </si>
  <si>
    <t>-1685026478</t>
  </si>
  <si>
    <t xml:space="preserve">"stropní deska nad m.č. 024"    3,4*2,2</t>
  </si>
  <si>
    <t xml:space="preserve">"stropní deska nad m.č. 101"    3,6*2,2</t>
  </si>
  <si>
    <t xml:space="preserve">"stropní deska nad m.č. 201"    3,6*2,2</t>
  </si>
  <si>
    <t xml:space="preserve">"stropní deska nad výtahovou šachtou"    (2,75*2,65-(2,45+2*2,2)*0,25)</t>
  </si>
  <si>
    <t xml:space="preserve">"stropní desky v úrovni podlahy u vstupů do výtahové šachty (1.-3.NP)"    3*0,1*1,17</t>
  </si>
  <si>
    <t>69</t>
  </si>
  <si>
    <t>411354312</t>
  </si>
  <si>
    <t>Podpěrná konstrukce stropů - desek, kleneb a skořepin výška podepření do 4 m tloušťka stropu přes 5 do 15 cm odstranění</t>
  </si>
  <si>
    <t>-1858106646</t>
  </si>
  <si>
    <t>70</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</si>
  <si>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</si>
  <si>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</si>
  <si>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-2044635213</t>
  </si>
  <si>
    <t>"sítě 8/100/100 :"</t>
  </si>
  <si>
    <t xml:space="preserve">"stropní deska nad m.č. 024"    2*3,8*2,6*0,0079*1,30</t>
  </si>
  <si>
    <t xml:space="preserve">"stropní deska nad m.č. 101"    2*4,0*2,6*0,0079*1,30</t>
  </si>
  <si>
    <t xml:space="preserve">"stropní deska nad m.č. 201"    2*4,0*2,6*0,0079*1,30</t>
  </si>
  <si>
    <t xml:space="preserve">"stropní deska nad výtahovou šachtou"    2*2,9*2,8*0,0079*1,30</t>
  </si>
  <si>
    <t xml:space="preserve">"stropní desky v úrovni podlahy u vstupů do výtahové šachty (1.-3.NP)"    3*2*0,5*1,67*0,0079*1,30</t>
  </si>
  <si>
    <t>71</t>
  </si>
  <si>
    <t>430321414</t>
  </si>
  <si>
    <t>Schodišťové konstrukce a rampy z betonu železového (bez výztuže) stupně, schodnice, ramena, podesty s nosníky tř. C 25/30</t>
  </si>
  <si>
    <t>878681719</t>
  </si>
  <si>
    <t xml:space="preserve">"022 - nové schody"    (1,7*2,0-0,6*0,6/2)*0,16+(1,4*1,7-0,4*0,4/2)*0,16</t>
  </si>
  <si>
    <t xml:space="preserve">"042 - nová rampa"    8,7*2,0*0,58/2</t>
  </si>
  <si>
    <t>72</t>
  </si>
  <si>
    <t>430362021</t>
  </si>
  <si>
    <t>Výztuž schodišťových konstrukcí a ramp stupňů, schodnic, ramen, podest s nosníky ze svařovaných sítí z drátů typu KARI</t>
  </si>
  <si>
    <t>1339758504</t>
  </si>
  <si>
    <t>"sítě 6/100/100 :"</t>
  </si>
  <si>
    <t xml:space="preserve">"022 - nové schody"    ((1,7*2,0-0,6*0,6/2)+(1,4*1,7-0,4*0,4/2))*0,0045*1,30</t>
  </si>
  <si>
    <t xml:space="preserve">"042 - nová rampa"    8,7*2,0*0,0045*1,30</t>
  </si>
  <si>
    <t>73</t>
  </si>
  <si>
    <t>431351121</t>
  </si>
  <si>
    <t>Bednění podest, podstupňových desek a ramp včetně podpěrné konstrukce výšky do 4 m půdorysně přímočarých zřízení</t>
  </si>
  <si>
    <t>1766463051</t>
  </si>
  <si>
    <t xml:space="preserve">"022 - nové schody"     (1,7*2,0-0,6*0,6/2)+(1,1+0,93+1,4)*0,16+(1,0+0,6+1,3)*0,16</t>
  </si>
  <si>
    <t>74</t>
  </si>
  <si>
    <t>431351122</t>
  </si>
  <si>
    <t>Bednění podest, podstupňových desek a ramp včetně podpěrné konstrukce výšky do 4 m půdorysně přímočarých odstranění</t>
  </si>
  <si>
    <t>1241728386</t>
  </si>
  <si>
    <t>Úpravy povrchů, podlahy a osazování výplní</t>
  </si>
  <si>
    <t>75</t>
  </si>
  <si>
    <t>611131121</t>
  </si>
  <si>
    <t>Podkladní a spojovací vrstva vnitřních omítaných ploch penetrace akrylát-silikonová nanášená ručně stropů</t>
  </si>
  <si>
    <t>178200698</t>
  </si>
  <si>
    <t xml:space="preserve">"penetrace pod potažení stropů perlinkou a pod potažení stropů štukem"    2*7,31</t>
  </si>
  <si>
    <t>76</t>
  </si>
  <si>
    <t>611135101</t>
  </si>
  <si>
    <t>Hrubá výplň rýh maltou jakékoli šířky rýhy ve stropech</t>
  </si>
  <si>
    <t>-525689473</t>
  </si>
  <si>
    <t xml:space="preserve">"001 - vybourání stávajících příček"    0,1*2,79+0,15*3,83</t>
  </si>
  <si>
    <t xml:space="preserve">"003 - po vybourání stávajících příček"    0,1*(3,2+0,88+2,95)</t>
  </si>
  <si>
    <t xml:space="preserve">"009-011 - po vybourání stávajících příček"    0,1*(2*2,1+1,5+3*1,9+1,35)</t>
  </si>
  <si>
    <t xml:space="preserve">"026 - po vybourání stávajících příček"    0,1*(2*6,73+3,7+3,8+2,0+1,6)</t>
  </si>
  <si>
    <t xml:space="preserve">"101 - po vybourání části stávající příčky"    0,1*2,1</t>
  </si>
  <si>
    <t xml:space="preserve">"113-118 - po vybourání stávajících příček"    0,1*2,9</t>
  </si>
  <si>
    <t xml:space="preserve">"126 - po vybourání stávající příčky"         0,15*6,6</t>
  </si>
  <si>
    <t xml:space="preserve">"201 - po vybourání části stávající příčky"    0,15*1,65</t>
  </si>
  <si>
    <t>"202,205 - po vybourání stávajících příček" 0,15*3*6,6</t>
  </si>
  <si>
    <t xml:space="preserve">"201,210,212,221 - po vybourání stávajících příček"    0,1*(2*0,7+2,0+6,57+2,91)</t>
  </si>
  <si>
    <t xml:space="preserve">"217-220 - po vybourání stávajících příček"    0,1*2,85</t>
  </si>
  <si>
    <t xml:space="preserve">"308-313 - vybourání stávajících příček"    0,1*2,9</t>
  </si>
  <si>
    <t>77</t>
  </si>
  <si>
    <t>611142001</t>
  </si>
  <si>
    <t>Potažení vnitřních ploch pletivem v ploše nebo pruzích, na plném podkladu sklovláknitým vtlačením do tmelu stropů</t>
  </si>
  <si>
    <t>-1920980393</t>
  </si>
  <si>
    <t xml:space="preserve">"potažení stropů perlinkou pod potažení stropů štukem"    7,31</t>
  </si>
  <si>
    <t>78</t>
  </si>
  <si>
    <t>611311135</t>
  </si>
  <si>
    <t>Potažení vnitřních ploch štukem tloušťky do 3 mm schodišťových konstrukcí stropů, stěn, ramen nebo nosníků</t>
  </si>
  <si>
    <t>1954824765</t>
  </si>
  <si>
    <t xml:space="preserve">"024"    7,31</t>
  </si>
  <si>
    <t>79</t>
  </si>
  <si>
    <t>611325101</t>
  </si>
  <si>
    <t>Vápenocementová omítka rýh hrubá ve stropech, šířky rýhy do 150 mm</t>
  </si>
  <si>
    <t>660136462</t>
  </si>
  <si>
    <t xml:space="preserve">"001 - vybourání stávajících příček"    0,15*2,79</t>
  </si>
  <si>
    <t xml:space="preserve">"003 - po vybourání stávajících příček"    0,15*(3,2+0,88+2,95)</t>
  </si>
  <si>
    <t xml:space="preserve">"009-011 - po vybourání stávajících příček"    0,15*(2*2,1+1,5+3*1,9+1,35)</t>
  </si>
  <si>
    <t xml:space="preserve">"101 - po vybourání části stávající příčky"    0,15*2,1</t>
  </si>
  <si>
    <t xml:space="preserve">"201 - po vybourání stávajících příček"    0,15*(0,7+1,5+1,5)</t>
  </si>
  <si>
    <t>80</t>
  </si>
  <si>
    <t>611325102</t>
  </si>
  <si>
    <t>Vápenocementová omítka rýh hrubá ve stropech, šířky rýhy přes 150 do 300 mm</t>
  </si>
  <si>
    <t>-218684968</t>
  </si>
  <si>
    <t xml:space="preserve">"001 - po vybourání stávajících příček"    0,2*3,83</t>
  </si>
  <si>
    <t xml:space="preserve">"201 - po vybourání části stávající příčky"    0,2*1,65</t>
  </si>
  <si>
    <t>81</t>
  </si>
  <si>
    <t>612131101</t>
  </si>
  <si>
    <t>Podkladní a spojovací vrstva vnitřních omítaných ploch cementový postřik nanášený ručně celoplošně stěn</t>
  </si>
  <si>
    <t>142365301</t>
  </si>
  <si>
    <t xml:space="preserve">"postřik pod nové VC a CM omítky"    37,605+275,13</t>
  </si>
  <si>
    <t>82</t>
  </si>
  <si>
    <t>612131121</t>
  </si>
  <si>
    <t>Podkladní a spojovací vrstva vnitřních omítaných ploch penetrace akrylát-silikonová nanášená ručně stěn</t>
  </si>
  <si>
    <t>1491993357</t>
  </si>
  <si>
    <t xml:space="preserve">"penetrace pod potažení stěn perlinkou a pod potažení stěn štukem"    2*390,435</t>
  </si>
  <si>
    <t>83</t>
  </si>
  <si>
    <t>612135011</t>
  </si>
  <si>
    <t>Vyrovnání nerovností podkladu vnitřních omítaných ploch tmelem, tloušťky do 2 mm stěn</t>
  </si>
  <si>
    <t>1142305214</t>
  </si>
  <si>
    <t>"vyrovnání pod nové keramické obklady na nové porobetonové příčky :"</t>
  </si>
  <si>
    <t xml:space="preserve">"009"   (1,0+2,8)*2,1-0,7*1,97</t>
  </si>
  <si>
    <t xml:space="preserve">"010"   (1,0+2,8)*2,1-0,7*1,97</t>
  </si>
  <si>
    <t xml:space="preserve">"011"  1,9*2,1-0,9*1,97</t>
  </si>
  <si>
    <t xml:space="preserve">"018"  2,73*2,1-0,8*1,97</t>
  </si>
  <si>
    <t xml:space="preserve">"019,020"  2,73*2,1-0,8*1,97+1,05*(1,5+0,15)</t>
  </si>
  <si>
    <t xml:space="preserve">"113-118"   6,35*(1,5+0,15)</t>
  </si>
  <si>
    <t xml:space="preserve">"204"   3,6*0,6+0,2*0,85</t>
  </si>
  <si>
    <t xml:space="preserve">"210"   (2,15+1,8)*2*2,1-0,9*1,97</t>
  </si>
  <si>
    <t xml:space="preserve">"217"   2,85*2,1-0,7*1,97</t>
  </si>
  <si>
    <t xml:space="preserve">"218-220"   2,85*2,1-0,7*1,97+1,3*1,5+2*1,03*0,15</t>
  </si>
  <si>
    <t xml:space="preserve">"221"   (2*1,3+2,12)*2,1-2*0,7*1,97</t>
  </si>
  <si>
    <t xml:space="preserve">"222,223"   (1,65+2,1)*2,1-0,7*1,97+1,08*0,15</t>
  </si>
  <si>
    <t xml:space="preserve">"231"  (1,3+2,12)*2*2,1-2*0,7*1,97</t>
  </si>
  <si>
    <t xml:space="preserve">"232"   (1,0+2*2,1)*2,1+1,0*(1,5+0,15)-0,7*1,97</t>
  </si>
  <si>
    <t xml:space="preserve">"308-313"  6,3*(1,5+0,15)</t>
  </si>
  <si>
    <t>84</t>
  </si>
  <si>
    <t>612135101</t>
  </si>
  <si>
    <t>Hrubá výplň rýh maltou jakékoli šířky rýhy ve stěnách</t>
  </si>
  <si>
    <t>1311631139</t>
  </si>
  <si>
    <t xml:space="preserve">"001 - po vybourání stávajících příček"    0,1*2*3,1+0,15*2*3,1</t>
  </si>
  <si>
    <t xml:space="preserve">"003 - po vybourání stávajících příček"    0,1*4*3,1</t>
  </si>
  <si>
    <t xml:space="preserve">"009-011 - po vybourání stávajících příček"    0,1*12*3,1</t>
  </si>
  <si>
    <t xml:space="preserve">"018-021 - po vybourání stávajících příček"    0,1*4*3,1</t>
  </si>
  <si>
    <t xml:space="preserve">"026 - po vybourání stávajících příček"    0,1*7*3,1</t>
  </si>
  <si>
    <t xml:space="preserve">"101 - po vybourání části stávající příčky"    0,1*2*3,4</t>
  </si>
  <si>
    <t xml:space="preserve">"113-118 - po vybourání stávajících příček"    0,1*(2*3,8+5*2,2)</t>
  </si>
  <si>
    <t xml:space="preserve">"126 - po vybourání stávající příčky"         0,15*2*3,61</t>
  </si>
  <si>
    <t xml:space="preserve">"201 - po vybourání části stávající příčky"    0,15*2*3,36</t>
  </si>
  <si>
    <t>"202,205 - po vybourání stávajících příček" 0,15*6*3,36</t>
  </si>
  <si>
    <t xml:space="preserve">"201,210,212,221 - po vybourání stávajících příček"    0,1*(5*3,9-2,2)</t>
  </si>
  <si>
    <t xml:space="preserve">"217-220 -po vybourání stávajících příček"    0,1*(2*3,9+5*2,2)</t>
  </si>
  <si>
    <t xml:space="preserve">"308-313 - vybourání stávajících příček"    0,1*(2*3,6+5*2,2)</t>
  </si>
  <si>
    <t xml:space="preserve">"rýhy pro nové rozvody vody"    60,0*0,2</t>
  </si>
  <si>
    <t xml:space="preserve">"rýhy pro nové rozvody kanalizace"    120,0*0,15</t>
  </si>
  <si>
    <t>85</t>
  </si>
  <si>
    <t>612142001</t>
  </si>
  <si>
    <t>Potažení vnitřních ploch pletivem v ploše nebo pruzích, na plném podkladu sklovláknitým vtlačením do tmelu stěn</t>
  </si>
  <si>
    <t>-280639013</t>
  </si>
  <si>
    <t xml:space="preserve">"potažení stěn perlinkou pod potažení stěn štukem"    390,435</t>
  </si>
  <si>
    <t>86</t>
  </si>
  <si>
    <t>612311131</t>
  </si>
  <si>
    <t>Potažení vnitřních ploch štukem tloušťky do 3 mm svislých konstrukcí stěn</t>
  </si>
  <si>
    <t>44271006</t>
  </si>
  <si>
    <t>"potažení stěn štukem :"</t>
  </si>
  <si>
    <t>"na nové porobetonové zdivo a na nové zdivo ze ztraceného bednění :"</t>
  </si>
  <si>
    <t xml:space="preserve">"001"   (2,1+1,9)*3,0-(2*0,7+0,9)*1,97</t>
  </si>
  <si>
    <t xml:space="preserve">"009"   (1,0+2,8)*(3,0-2,1)</t>
  </si>
  <si>
    <t xml:space="preserve">"010"   (1,0+2,8)*(3,0-2,1)</t>
  </si>
  <si>
    <t xml:space="preserve">"011"  1,9*(3,0-2,1)</t>
  </si>
  <si>
    <t xml:space="preserve">"018"  2,73*(3,0-2,1)</t>
  </si>
  <si>
    <t xml:space="preserve">"019,020"  2,73*(3,0-2,1)</t>
  </si>
  <si>
    <t xml:space="preserve">"022"   6,2*3,0-1,5*1,2+0,25*(1,5+2*1,2)</t>
  </si>
  <si>
    <t xml:space="preserve">"024"  (3,4+2,2)*2*1,43-1,5*1,2</t>
  </si>
  <si>
    <t xml:space="preserve">"101/103 - nová stěna tl. 200mm"    (6,4+0,4+6,3)*3,3</t>
  </si>
  <si>
    <t xml:space="preserve">"101 - nová část chodby u výtahu"   (2*3,7+1,9)*3,3-1,8*0,6-1,17*2,24+0,3*(1,8+2*0,6)+0,25*(1,17+2*2,24)</t>
  </si>
  <si>
    <t xml:space="preserve">"201 - nová část chodby u výtahu"   (2*3,7+1,9)*2,6-1,8*1,5-1,17*2,24+0,3*(1,8+2*1,5)+0,25*(1,17+2*2,24)</t>
  </si>
  <si>
    <t>7,45*3,26</t>
  </si>
  <si>
    <t xml:space="preserve">"201 - nová část chodby u m.č. 212"   (7,0+1,5)*3,59-(2*0,7+0,8+0,9)*1,97    </t>
  </si>
  <si>
    <t xml:space="preserve">"202"   (7,3+6,6)*3,26-0,9*1,97</t>
  </si>
  <si>
    <t xml:space="preserve">"204"   2*7,3*3,26-0,9*1,97-(3,6*0,6+0,2*0,85)</t>
  </si>
  <si>
    <t xml:space="preserve">"205"   6,6*3,26</t>
  </si>
  <si>
    <t xml:space="preserve">"209"   (1,8+2,1)*3,5-2*0,8*1,97</t>
  </si>
  <si>
    <t xml:space="preserve">"210"   (2,15+1,8)*2*(3,3-2,1)</t>
  </si>
  <si>
    <t xml:space="preserve">"212"   (6,1+4,32+0,3)*3,3-0,8*1,97</t>
  </si>
  <si>
    <t xml:space="preserve">"217"   2,85*(3,3-2,1)</t>
  </si>
  <si>
    <t xml:space="preserve">"218-220"   2,85*(3,3-2,1)</t>
  </si>
  <si>
    <t xml:space="preserve">"221"   (2*1,3+2,12)*(3,3-2,1)</t>
  </si>
  <si>
    <t xml:space="preserve">"222,223"   (1,65+2,1)*(3,3-2,1)+0,35*1,13</t>
  </si>
  <si>
    <t xml:space="preserve">"231"  (1,3+2,12)*2*(3,3-2,1)</t>
  </si>
  <si>
    <t xml:space="preserve">"232"   (1,0+2*2,1)*(3,3-2,1)+0,35*1,13</t>
  </si>
  <si>
    <t>87</t>
  </si>
  <si>
    <t>612325215</t>
  </si>
  <si>
    <t>Vápenocementová omítka jednotlivých malých ploch hladká na stěnách, plochy jednotlivě přes 1,0 do 4 m2</t>
  </si>
  <si>
    <t>-1951708031</t>
  </si>
  <si>
    <t xml:space="preserve">"113 - zazdění stávajících oken (omítky v nové části m.č. 101)"        2</t>
  </si>
  <si>
    <t>88</t>
  </si>
  <si>
    <t>612325302</t>
  </si>
  <si>
    <t>Vápenocementová omítka ostění nebo nadpraží štuková</t>
  </si>
  <si>
    <t>263102851</t>
  </si>
  <si>
    <t xml:space="preserve">"001/023 - nový otvor v místě stáv. dveří"    1,6*2,6-1,17*2,24+1,3*(1,17+2*2,24)</t>
  </si>
  <si>
    <t xml:space="preserve">"101/119 - nový otvor v místě stáv. okna"     2,3*3,3-1,17*2,24+1,1*(1,17+2*2,24)+0,45*2*1,68</t>
  </si>
  <si>
    <t xml:space="preserve">"101 - nový otvor ve stávajícím obvod. zdivu v nové části chodby u výtahu"        1,9*3,0+2,2*3,3-2*1,9*2,6+0,6*(1,9+2*2,6)</t>
  </si>
  <si>
    <t xml:space="preserve">"201 - nový otvor ve stávajícím obvod. zdivu v nové části chodby u výtahu"        1,9*2,6+2,2*3,3-2*1,9*2,6+0,6*(1,9+2*2,6)</t>
  </si>
  <si>
    <t xml:space="preserve">"201 - nový otvor ve vnitřním zdivu (u m.č. 212)  - nosníky I č. 160"  2*(2,0*2,5-1,5*2,2)+0,3*(1,5+2*2,2)</t>
  </si>
  <si>
    <t xml:space="preserve">"201/230 - nový otvor v místě stáv. okna"     2,3*3,3-1,17*2,24+0,95*(1,17+2*2,24)+0,3*2*1,68</t>
  </si>
  <si>
    <t xml:space="preserve">"301/výtah - nový otvor v místě stáv. okna"     2,3*3,3-1,17*2,24+0,95*(1,17+2*2,24)+0,3*2*1,68</t>
  </si>
  <si>
    <t>89</t>
  </si>
  <si>
    <t>612321141</t>
  </si>
  <si>
    <t>Omítka vápenocementová vnitřních ploch nanášená ručně dvouvrstvá, tloušťky jádrové omítky do 10 mm a tloušťky štuku do 3 mm štuková svislých konstrukcí stěn</t>
  </si>
  <si>
    <t>291196629</t>
  </si>
  <si>
    <t>"doplnění omítek po otlučení stávajících keramických obkladů :"</t>
  </si>
  <si>
    <t xml:space="preserve">"003"   (2*4,5+2,95)*2,1</t>
  </si>
  <si>
    <t xml:space="preserve">"026"   (2,1+3,9)*2,1-0,9*2,1+1,2*1,5</t>
  </si>
  <si>
    <t>90</t>
  </si>
  <si>
    <t>612321191</t>
  </si>
  <si>
    <t>Omítka vápenocementová vnitřních ploch nanášená ručně Příplatek k cenám za každých dalších i započatých 5 mm tloušťky omítky přes 10 mm stěn</t>
  </si>
  <si>
    <t>-2076950328</t>
  </si>
  <si>
    <t xml:space="preserve">"uvažovaná průměrná tl. omítek - 30mm"    37,605*((30-10)/5)</t>
  </si>
  <si>
    <t>91</t>
  </si>
  <si>
    <t>612325121</t>
  </si>
  <si>
    <t>Vápenocementová omítka rýh štuková ve stěnách, šířky rýhy do 150 mm</t>
  </si>
  <si>
    <t>631075319</t>
  </si>
  <si>
    <t xml:space="preserve">"001 - po vybourání stávajících příček"    0,15*2*3,1</t>
  </si>
  <si>
    <t xml:space="preserve">"003 - po vybourání stávajících příček"    0,1*4*(3,1-2,1)</t>
  </si>
  <si>
    <t xml:space="preserve">"009-011 - po vybourání stávajících příček"    0,15*8*(3,1-2,1)</t>
  </si>
  <si>
    <t xml:space="preserve">"018-021 - po vybourání stávajících příček"    0,15*4*(3,1-2,1)</t>
  </si>
  <si>
    <t xml:space="preserve">"026 - po vybourání stávajících příček"    0,15*(7*3,1-4*1,5)</t>
  </si>
  <si>
    <t xml:space="preserve">"113-118 - po vybourání stávajících příček"    0,1*2*(3,4-2,1)</t>
  </si>
  <si>
    <t xml:space="preserve">"201,210,212,221 - po vybourání stávajících příček"    0,1*(5*3,9-2,2-2,1)</t>
  </si>
  <si>
    <t xml:space="preserve">"217-220 -po vybourání stávajících příček"    0,1*2*(3,4-2,1)</t>
  </si>
  <si>
    <t xml:space="preserve">"308-313 - vybourání stávajících příček"    0,1*2*(3,3-2,1)</t>
  </si>
  <si>
    <t>92</t>
  </si>
  <si>
    <t>612325122</t>
  </si>
  <si>
    <t>Vápenocementová omítka rýh štuková ve stěnách, šířky rýhy přes 150 do 300 mm</t>
  </si>
  <si>
    <t>760885623</t>
  </si>
  <si>
    <t xml:space="preserve">"001 - po vybourání stávajících příček"    0,2*2*3,1</t>
  </si>
  <si>
    <t xml:space="preserve">"126 - po vybourání stávající příčky"         0,2*2*3,61</t>
  </si>
  <si>
    <t xml:space="preserve">"201 - po vybourání části stávající příčky"    0,2*2*3,36</t>
  </si>
  <si>
    <t>"202,205 - po vybourání stávajících příček" 0,2*6*3,36</t>
  </si>
  <si>
    <t xml:space="preserve">"rýhy pro nové rozvody vody"    0,25*(0,50*60,0)</t>
  </si>
  <si>
    <t xml:space="preserve">"rýhy pro nové rozvody kanalizace"    0,2*(0,50*120,0)</t>
  </si>
  <si>
    <t>93</t>
  </si>
  <si>
    <t>612325221</t>
  </si>
  <si>
    <t>Vápenocementová omítka jednotlivých malých ploch štuková na stěnách, plochy jednotlivě do 0,09 m2</t>
  </si>
  <si>
    <t>1333982131</t>
  </si>
  <si>
    <t xml:space="preserve">"023,024 - dmtž části stáv. střechy - dmtž části stávajících ocelových I-nosníků - zazdění kapes po vybourání nosníků - doplnění omítky"   4</t>
  </si>
  <si>
    <t xml:space="preserve">"018-020,113-118,217-220,308-311 - zazdění otvorů po vybourání stávajících odvětracích mřížek - doplnění omítek"   8</t>
  </si>
  <si>
    <t>94</t>
  </si>
  <si>
    <t>612325222</t>
  </si>
  <si>
    <t>Vápenocementová omítka jednotlivých malých ploch štuková na stěnách, plochy jednotlivě přes 0,09 do 0,25 m2</t>
  </si>
  <si>
    <t>-1962314793</t>
  </si>
  <si>
    <t>"zpětné doplnění stávajících vnitřních omítek :"</t>
  </si>
  <si>
    <t xml:space="preserve">"002/021 - otvor ve zdivu pro nerezovou mřížku 300x300mm"   1</t>
  </si>
  <si>
    <t>95</t>
  </si>
  <si>
    <t>612325225</t>
  </si>
  <si>
    <t>Vápenocementová omítka jednotlivých malých ploch štuková na stěnách, plochy jednotlivě přes 1,0 do 4 m2</t>
  </si>
  <si>
    <t>-917435880</t>
  </si>
  <si>
    <t xml:space="preserve">"001/018 - zazdívka stávajících dveří"        1</t>
  </si>
  <si>
    <t xml:space="preserve">"001/022 - nové dveře"     1*2</t>
  </si>
  <si>
    <t xml:space="preserve">"001/026-zazdívka stávajících dveří"    2*2</t>
  </si>
  <si>
    <t xml:space="preserve">"001/042 - nové vstupní dveře v místě stáv. okna"   1</t>
  </si>
  <si>
    <t xml:space="preserve">"022 - nové vstupní dveře"    1</t>
  </si>
  <si>
    <t xml:space="preserve">"022 - nové okno"    1</t>
  </si>
  <si>
    <t xml:space="preserve">"022 - zazdění stávajícího okna"                   1</t>
  </si>
  <si>
    <t xml:space="preserve">"101 - nové okno"     1</t>
  </si>
  <si>
    <t xml:space="preserve">"113 - zazdění stávajících oken"        3</t>
  </si>
  <si>
    <t xml:space="preserve">"121/122 - otvor pro nové dveře v příčce"   1*2</t>
  </si>
  <si>
    <t xml:space="preserve">"201/202 - zazdění stávajících dveří"    1*2</t>
  </si>
  <si>
    <t xml:space="preserve">"201/204 - otvor pro nové dveře v příčce"    1*2</t>
  </si>
  <si>
    <t xml:space="preserve">"201,204 - úprava okenního otvoru (2 nová okna místo jednoho)"    1</t>
  </si>
  <si>
    <t xml:space="preserve">"201/209 - zazdívka stávajících dveří"   1*2</t>
  </si>
  <si>
    <t xml:space="preserve">"201,202,211 - doplnění omítek po otlučení stáv. keram obkladů (tam kde již nebudou)"   1+2+1</t>
  </si>
  <si>
    <t xml:space="preserve">"203/205 - zazdění stávajících dveří"    1*2</t>
  </si>
  <si>
    <t xml:space="preserve">"218 - zazdění stávajícího okna"        1</t>
  </si>
  <si>
    <t xml:space="preserve">"308 - zazdění stávajícího okna"        1</t>
  </si>
  <si>
    <t xml:space="preserve">"001,101,102,201,301 - niky pro osazení hydrantů"    (1+1+1+2+1)</t>
  </si>
  <si>
    <t>96</t>
  </si>
  <si>
    <t>612325421</t>
  </si>
  <si>
    <t>Oprava vápenocementové omítky vnitřních ploch štukové dvouvrstvé, tloušťky do 20 mm a tloušťky štuku do 3 mm stěn, v rozsahu opravované plochy do 10%</t>
  </si>
  <si>
    <t>569421409</t>
  </si>
  <si>
    <t>"opravy omítek nad keramickými obklady v opravovaných místnostech (sociálkách) :"</t>
  </si>
  <si>
    <t>"1.PP :"</t>
  </si>
  <si>
    <t xml:space="preserve">"011"   ((2,5+3,8)*2-1,9)*(3,0-2,1)-1,3*0,59+0,45*(1,3+2*0,59)</t>
  </si>
  <si>
    <t xml:space="preserve">"018"   (2*2,0+2,73)*(3,0-2,1)+0,35*(1,0+2*0,1)</t>
  </si>
  <si>
    <t xml:space="preserve">"019-021"   (2*4,35+2,73)*(3,0-2,1)</t>
  </si>
  <si>
    <t xml:space="preserve">"037"    (1,43+1,35)*2*(3,0-1,5)-0,6*0,47</t>
  </si>
  <si>
    <t xml:space="preserve">"038"    (1,1+1,35)*2*(3,0-1,5)-0,6*0,47</t>
  </si>
  <si>
    <t xml:space="preserve">"110"   (1,2+1,59)*2*(3,3-1,5)-2*0,6*0,47</t>
  </si>
  <si>
    <t xml:space="preserve">"111"   (0,9+1,59)*2*(3,3-1,5)-2*0,6*0,47</t>
  </si>
  <si>
    <t xml:space="preserve">"113-118"   (6,35+2,9)*2*(3,3-2,1)</t>
  </si>
  <si>
    <t xml:space="preserve">"217"   (2*1,7+2,85)*(3,3-2,1)</t>
  </si>
  <si>
    <t xml:space="preserve">"218-220"   (2*4,5+2,85)*(3,3-2,1)-2*1,04*1,03+0,2*2*(1,04+2*1,03)</t>
  </si>
  <si>
    <t xml:space="preserve">"221"   2,12*(3,3-2,1)</t>
  </si>
  <si>
    <t xml:space="preserve">"222,223"   (1,65+2,1)*(3,3-2,1)-0,97*1,13+0,35*(0,97+1,13)</t>
  </si>
  <si>
    <t xml:space="preserve">"232"   1,0*(3,3-2,1)-0,97*1,13+0,35*(0,97+2*1,13)</t>
  </si>
  <si>
    <t xml:space="preserve">"308-313"   (6,3+2,95)*2*(3,3-2,1)-2*1,05*1,1+0,2*2*(1,05+2*1,1)</t>
  </si>
  <si>
    <t>97</t>
  </si>
  <si>
    <t>612325451</t>
  </si>
  <si>
    <t>Oprava vápenocementové omítky vnitřních ploch Příplatek k cenám za každých dalších 10 mm tloušťky omítky stěn, v rozsahu opravované plochy do 10%</t>
  </si>
  <si>
    <t>-1620546449</t>
  </si>
  <si>
    <t xml:space="preserve">"předpokládaný rozszah práce - 50% z plochy"   0,50*138,714</t>
  </si>
  <si>
    <t>98</t>
  </si>
  <si>
    <t>612331121</t>
  </si>
  <si>
    <t>Omítka cementová vnitřních ploch nanášená ručně jednovrstvá, tloušťky do 10 mm hladká svislých konstrukcí stěn</t>
  </si>
  <si>
    <t>460539594</t>
  </si>
  <si>
    <t xml:space="preserve">"omítky pod nové keramické obklady :"     </t>
  </si>
  <si>
    <t xml:space="preserve">"celková plocha obkladů vč. zrcadel (dle kptl. 781)"     382,856+3,84</t>
  </si>
  <si>
    <t xml:space="preserve">"odpočet vyrovnání pod nové keramické obklady na nové porobetonové příčky"   -111,566</t>
  </si>
  <si>
    <t>99</t>
  </si>
  <si>
    <t>612331191</t>
  </si>
  <si>
    <t>Omítka cementová vnitřních ploch nanášená ručně Příplatek k cenám za každých dalších i započatých 5 mm tloušťky omítky přes 10 mm stěn</t>
  </si>
  <si>
    <t>-1224324949</t>
  </si>
  <si>
    <t xml:space="preserve">"uvažovaná průměrná tl. omítek - 30mm"    275,13*((30-10)/5)</t>
  </si>
  <si>
    <t>615142012</t>
  </si>
  <si>
    <t>Potažení vnitřních ploch pletivem v ploše nebo pruzích, na plném podkladu rabicovým provizorním přichycením nosníků</t>
  </si>
  <si>
    <t>-1882576799</t>
  </si>
  <si>
    <t xml:space="preserve">"001/023 - nový otvor v místě stáv. dveří  - nosníky I č. 140"    1,5*(0,75+2*0,14+2*0,1)</t>
  </si>
  <si>
    <t xml:space="preserve">"001/022 - nové dveře - nosníky I č. 140"    1,5*(0,4+2*0,14+2*0,1)</t>
  </si>
  <si>
    <t xml:space="preserve">"022 - nové vstupní dveře  - nosníky I č. 140"    1,4*(0,45+2*0,14+2*0,1)</t>
  </si>
  <si>
    <t xml:space="preserve">"022 - nové okno - nosníky I č. 140"    1,5*(0,45+2*0,14+2*0,1)</t>
  </si>
  <si>
    <t xml:space="preserve">"101/119 - nový otvor v místě stáv. okna - nosníky I č. 140"     1,5*(0,75+2*0,14+2*0,1)</t>
  </si>
  <si>
    <t xml:space="preserve">"101 - nový otvor ve stávajícím obvod. zdivu v nové části chodby u výtahu - nosníky I č. 160"         2,4*(0,6+2*0,16+2*0,1)</t>
  </si>
  <si>
    <t xml:space="preserve">"101 - nové okno"         2,3*(0,5+2*0,16+2*0,1)</t>
  </si>
  <si>
    <t xml:space="preserve">"201 - nový otvor ve stávajícím obvod. zdivu v nové části chodby u výtahu - nosníky I č. 160"         2,4*(0,6+2*0,16+2*0,1)</t>
  </si>
  <si>
    <t xml:space="preserve">"201 - nový otvor ve vnitřním zdivu (u m.č. 212)  - nosníky I č. 160"   1,8*(0,3+2*0,16+2*0,1)</t>
  </si>
  <si>
    <t xml:space="preserve">"201/230 - nový otvor v místě stáv. okna - nosníky I č. 140"     1,5*(0,6+2*0,14+2*0,1)</t>
  </si>
  <si>
    <t xml:space="preserve">"301/výtah - nový otvor v místě stáv. okna - nosníky I č. 140"     1,5*(0,6+2*0,14+2*0,1)</t>
  </si>
  <si>
    <t>101</t>
  </si>
  <si>
    <t>619991005x</t>
  </si>
  <si>
    <t>Zakrytí vnitřních ploch před znečištěním včetně pozdějšího odkrytí podlah fólií přilepenou lepící páskou</t>
  </si>
  <si>
    <t>-1645326849</t>
  </si>
  <si>
    <t>"Zakrytí stávajících podlah v místnostech,ve kterých se budou provádět nové podhledy a malby a zakrytí nových podlah při provádění maleb :"</t>
  </si>
  <si>
    <t xml:space="preserve">"1.PP-3.NP"   772,08+973,2+1046,87+701,25</t>
  </si>
  <si>
    <t>102</t>
  </si>
  <si>
    <t>619995001</t>
  </si>
  <si>
    <t>Začištění omítek (s dodáním hmot) kolem oken, dveří, podlah, obkladů apod.</t>
  </si>
  <si>
    <t>108755221</t>
  </si>
  <si>
    <t xml:space="preserve">"011 - nové okno - začištění vnitřních omítek u měněného okna"    1,3+2*(0,94-0,35)</t>
  </si>
  <si>
    <t>"začištění omítek u nových keramických obkladů :"</t>
  </si>
  <si>
    <t xml:space="preserve">"009"   (1,0+2,8)</t>
  </si>
  <si>
    <t xml:space="preserve">"010"   (1,0+2,8)*2</t>
  </si>
  <si>
    <t xml:space="preserve">"011"   (2,5+3,8)*2-1,3+0,45*2</t>
  </si>
  <si>
    <t xml:space="preserve">"016,033,034,036"   4*(1,2+2*1,5)</t>
  </si>
  <si>
    <t xml:space="preserve">"018"   (2*2,0+2,73)+0,35*2</t>
  </si>
  <si>
    <t xml:space="preserve">"019-021"   (2*4,35+2,73)</t>
  </si>
  <si>
    <t xml:space="preserve">"037"    (1,43+1,35)*2-0,6</t>
  </si>
  <si>
    <t xml:space="preserve">"038"    (1,1+1,35)*2-0,6</t>
  </si>
  <si>
    <t xml:space="preserve">"108"   2,0+2*1,5</t>
  </si>
  <si>
    <t xml:space="preserve">"110"   (1,2+1,59)*2-2*0,6</t>
  </si>
  <si>
    <t xml:space="preserve">"111"   (0,9+1,59)*2-0,6</t>
  </si>
  <si>
    <t xml:space="preserve">"113-118"   (6,35+2,9)*2-0,9</t>
  </si>
  <si>
    <t xml:space="preserve">"124,125,126,128,129,130"   6*(1,2+2*1,5)</t>
  </si>
  <si>
    <t xml:space="preserve">"202,205,214,215,216,224,225,226,227,228,229"   11*(1,2+2*1,5)</t>
  </si>
  <si>
    <t xml:space="preserve">"204"   (3,6+0,6)+2*0,6+4*0,85</t>
  </si>
  <si>
    <t xml:space="preserve">"207"   (1,08+2*0,63)+2*1,5</t>
  </si>
  <si>
    <t xml:space="preserve">"211"   (1,2+0,5)+2*1,5</t>
  </si>
  <si>
    <t xml:space="preserve">"212"   (1,39+2*0,4)+2*1,5</t>
  </si>
  <si>
    <t xml:space="preserve">"213"   (2,95+2*0,6)+2*0,6+2*2*0,85</t>
  </si>
  <si>
    <t xml:space="preserve">"217"   (2*1,7+2,85)-0,9</t>
  </si>
  <si>
    <t xml:space="preserve">"218-220"   (4,5+2,85)*2-2*1,04+0,2*2*2</t>
  </si>
  <si>
    <t xml:space="preserve">"221"   2,12</t>
  </si>
  <si>
    <t xml:space="preserve">"222,223"   (1,65+2,1)-0,97+0,35</t>
  </si>
  <si>
    <t xml:space="preserve">"232"   1,0-0,97+0,35</t>
  </si>
  <si>
    <t xml:space="preserve">"303"   (1,39+2*0,5)+2*1,5</t>
  </si>
  <si>
    <t xml:space="preserve">"306,307,315,316,317,318,319,320"    8*(1,2+2*1,5)</t>
  </si>
  <si>
    <t xml:space="preserve">"308-313"   (6,3+2,95)*2-2*1,05-0,9+0,2*2*2</t>
  </si>
  <si>
    <t xml:space="preserve">"začištění omítek u nových keramických soklíků (výměra dle kptl. 771)"    245,93</t>
  </si>
  <si>
    <t>103</t>
  </si>
  <si>
    <t>622131121</t>
  </si>
  <si>
    <t>Podkladní a spojovací vrstva vnějších omítaných ploch penetrace akrylát-silikonová nanášená ručně stěn</t>
  </si>
  <si>
    <t>643221690</t>
  </si>
  <si>
    <t xml:space="preserve">"penetrace pod potažení nového zdiva  perlinkou pod tenkovrstvé omítky"    14,34</t>
  </si>
  <si>
    <t xml:space="preserve">"penetrace pod zateplení nové výtahové šachty"    52,31</t>
  </si>
  <si>
    <t>104</t>
  </si>
  <si>
    <t>622142001</t>
  </si>
  <si>
    <t>Potažení vnějších ploch pletivem v ploše nebo pruzích, na plném podkladu sklovláknitým vtlačením do tmelu stěn</t>
  </si>
  <si>
    <t>-1587833047</t>
  </si>
  <si>
    <t xml:space="preserve">"potažení nového zdiva  perlinkou pod tenkovrstvé omítky :"</t>
  </si>
  <si>
    <t xml:space="preserve">"101,201 - obvodové zdivo nové části chodby u výtahu"     3,6*(4,5+4,7)/2-1,8*0,6-1,8*1,5+0,2*((1,8+2*0,6)+(1,8+2*1,5))</t>
  </si>
  <si>
    <t>105</t>
  </si>
  <si>
    <t>622211021</t>
  </si>
  <si>
    <t>Montáž kontaktního zateplení lepením a mechanickým kotvením z polystyrenových desek nebo z kombinovaných desek na vnější stěny, tloušťky desek přes 80 do 120 mm</t>
  </si>
  <si>
    <t>853645190</t>
  </si>
  <si>
    <t xml:space="preserve">"zateplení nové výtahové šachty"    2,65*12,5+0,2*5,4+2,55*7,1</t>
  </si>
  <si>
    <t>106</t>
  </si>
  <si>
    <t>28375950</t>
  </si>
  <si>
    <t>deska EPS 100 fasádní λ=0,037 tl 100mm</t>
  </si>
  <si>
    <t>-1568616031</t>
  </si>
  <si>
    <t>52,31*1,05</t>
  </si>
  <si>
    <t>107</t>
  </si>
  <si>
    <t>622251101</t>
  </si>
  <si>
    <t>Montáž kontaktního zateplení lepením a mechanickým kotvením Příplatek k cenám za zápustnou montáž kotev s použitím tepelněizolačních zátek na vnější stěny z polystyrenu</t>
  </si>
  <si>
    <t>-319560874</t>
  </si>
  <si>
    <t>108</t>
  </si>
  <si>
    <t>622252002</t>
  </si>
  <si>
    <t>Montáž profilů kontaktního zateplení ostatních stěnových, dilatačních apod. lepených do tmelu</t>
  </si>
  <si>
    <t>-1164397548</t>
  </si>
  <si>
    <t xml:space="preserve">"zateplení nové výtahové šachty - rohová lišta"    11,5</t>
  </si>
  <si>
    <t>109</t>
  </si>
  <si>
    <t>59051486</t>
  </si>
  <si>
    <t>lišta rohová PVC 10/15cm s tkaninou</t>
  </si>
  <si>
    <t>1888872858</t>
  </si>
  <si>
    <t>11,5*1,05</t>
  </si>
  <si>
    <t>110</t>
  </si>
  <si>
    <t>622325223x</t>
  </si>
  <si>
    <t>Vápenocementová vnější omítka jednotlivých malých ploch štuková na stěnách, plochy jednotlivě přes 0,25 do 1 m2</t>
  </si>
  <si>
    <t>1335866476</t>
  </si>
  <si>
    <t xml:space="preserve">"101/119 - nový otvor v místě stáv. okna - doplnění vnější omítky u upravovaného okna"    1</t>
  </si>
  <si>
    <t>111</t>
  </si>
  <si>
    <t>622325225x</t>
  </si>
  <si>
    <t>Vápenocementová vnější omítka jednotlivých malých ploch hladká na stěnách, plochy jednotlivě přes 1,0 do 4 m2</t>
  </si>
  <si>
    <t>1444954440</t>
  </si>
  <si>
    <t>"zpětné doplnění stávajících vnějších omítek :"</t>
  </si>
  <si>
    <t xml:space="preserve">"022 - zazdění stávajícího okna"          1</t>
  </si>
  <si>
    <t>112</t>
  </si>
  <si>
    <t>622525103</t>
  </si>
  <si>
    <t>Omítka tenkovrstvá jednotlivých malých ploch silikátová, akrylátová, silikonová nebo silikonsilikátová stěn, plochy jednotlivě přes 0,25 do 0,5 m2</t>
  </si>
  <si>
    <t>2011768392</t>
  </si>
  <si>
    <t>113</t>
  </si>
  <si>
    <t>622525105</t>
  </si>
  <si>
    <t>Omítka tenkovrstvá jednotlivých malých ploch silikátová, akrylátová, silikonová nebo silikonsilikátová stěn, plochy jednotlivě přes 1,0 do 4,0 m2</t>
  </si>
  <si>
    <t>1773356502</t>
  </si>
  <si>
    <t>114</t>
  </si>
  <si>
    <t>622531021</t>
  </si>
  <si>
    <t>Omítka tenkovrstvá silikonová vnějších ploch probarvená, včetně penetrace podkladu zrnitá, tloušťky 2,0 mm stěn</t>
  </si>
  <si>
    <t>-98873668</t>
  </si>
  <si>
    <t xml:space="preserve">"tenkovrstvá omítka na zateplení nové výtahové šachty"    2,65*(11,3+11,5)/2+0,2*4,4+2,55*7,1</t>
  </si>
  <si>
    <t>"tenkovrstvé omítky na nové zdivo :"</t>
  </si>
  <si>
    <t>115</t>
  </si>
  <si>
    <t>629995001x</t>
  </si>
  <si>
    <t>Začištění vnějších omítek (s dodáním hmot) kolem oken, dveří, podlah, obkladů apod.</t>
  </si>
  <si>
    <t>-1248316834</t>
  </si>
  <si>
    <t xml:space="preserve">"011 - nové okno - začištění vnějších omítek u měněného okna"    1,3+2*0,94</t>
  </si>
  <si>
    <t>116</t>
  </si>
  <si>
    <t>631311115</t>
  </si>
  <si>
    <t>Mazanina z betonu prostého bez zvýšených nároků na prostředí tl. přes 50 do 80 mm tř. C 20/25</t>
  </si>
  <si>
    <t>-1952689345</t>
  </si>
  <si>
    <t>"nová skladba podlah - nová betonová mazanina tl. 65mm :"</t>
  </si>
  <si>
    <t xml:space="preserve">"101 - nová část chodby u výtahové šachty"   (4,21*1,9+0,25*1,17)*0,065</t>
  </si>
  <si>
    <t xml:space="preserve">"201 - nová část chodby u výtahové šachty"   (4,21*1,9+0,25*1,17)*0,065</t>
  </si>
  <si>
    <t xml:space="preserve">"301 - nová část chodby u výtahové šachty"     0,95*1,17*0,065</t>
  </si>
  <si>
    <t>117</t>
  </si>
  <si>
    <t>631311125</t>
  </si>
  <si>
    <t>Mazanina z betonu prostého bez zvýšených nároků na prostředí tl. přes 80 do 120 mm tř. C 20/25</t>
  </si>
  <si>
    <t>1403970398</t>
  </si>
  <si>
    <t xml:space="preserve">"Předpokládaná práce a její rozsah !"   </t>
  </si>
  <si>
    <t xml:space="preserve">"022,023 - bourání části stáv. podlah v místě nové výtahové šachty a nového základového pásu - zpětné doplnění podkladního betonu " </t>
  </si>
  <si>
    <t>(3,85*3,55-(2,75*2,45+1,1*0,65))*0,1</t>
  </si>
  <si>
    <t xml:space="preserve">"022,023 - bourání části stáv. podlahy v místě nové výtahové šachty a nového základového pásu - zpětné doplnění podlah " </t>
  </si>
  <si>
    <t>(4,0*3,7+2,2*0,95-(2,75*2,45-1,95*0,55-0,55*1,17+(1,0+0,9)*0,25))*0,1</t>
  </si>
  <si>
    <t>"nová skladba podlah - nová betonová mazanina tl. 100mm :"</t>
  </si>
  <si>
    <t xml:space="preserve">"001"   160,53*0,1</t>
  </si>
  <si>
    <t xml:space="preserve">"009-011"     (2,76+2,76+7,91)*0,1</t>
  </si>
  <si>
    <t xml:space="preserve">"018-021"     (5,86+4,23+2,45+5,23)*0,1</t>
  </si>
  <si>
    <t xml:space="preserve">"026 "             71,89*0,1</t>
  </si>
  <si>
    <t xml:space="preserve">"037,038"     (1,9+1,5)*0,1</t>
  </si>
  <si>
    <t xml:space="preserve">"113-118"    (6,35*2,9)*0,1</t>
  </si>
  <si>
    <t xml:space="preserve">"201 - nová část chodby u m.č. 212"   (7,0*1,5+1,5*0,3)*0,1</t>
  </si>
  <si>
    <t xml:space="preserve">"210,212,221-223,231,232"   (3,87+21,64+2,75+2*1,65+2,75+2,1)*0,1</t>
  </si>
  <si>
    <t xml:space="preserve">"217-220"   (4,88+4,5*2,85)*0,1</t>
  </si>
  <si>
    <t xml:space="preserve">"308-313"   6,3*2,9*0,1</t>
  </si>
  <si>
    <t>118</t>
  </si>
  <si>
    <t>6313112241x</t>
  </si>
  <si>
    <t xml:space="preserve">Mazanina z betonu prostého se zvýšenými nároky na prostředí tl. přes 80 do 120 mm tř. C 25/30 XC2_x000d_
</t>
  </si>
  <si>
    <t>-959466674</t>
  </si>
  <si>
    <t xml:space="preserve">"výtahová šachta - podkladní beton"   3,05*2,75*0,1</t>
  </si>
  <si>
    <t>119</t>
  </si>
  <si>
    <t>631312141</t>
  </si>
  <si>
    <t>Doplnění dosavadních mazanin prostým betonem s dodáním hmot, bez potěru, plochy jednotlivě rýh v dosavadních mazaninách</t>
  </si>
  <si>
    <t>495224259</t>
  </si>
  <si>
    <t>"doplnění stávajících podlah (předpokládaný rozsah práce !) :"</t>
  </si>
  <si>
    <t xml:space="preserve">"025 - okolo nové ŽB revizní šachty kanalizace "   (1,5*1,7-0,9*1,1)*0,1</t>
  </si>
  <si>
    <t xml:space="preserve">"003 - po vybourání stávajících příček"    0,1*(3,2+0,88+2,95)*0,1</t>
  </si>
  <si>
    <t xml:space="preserve">"101 - po vybourání části stávající příčky"    0,1*2,1*0,1</t>
  </si>
  <si>
    <t xml:space="preserve">"101/119 - nový otvor v místě stáv. okna"         1,17*0,75*0,1</t>
  </si>
  <si>
    <t xml:space="preserve">"121/122 - otvor pro nové dveře v příčce"        1,0*0,15*0,1</t>
  </si>
  <si>
    <t xml:space="preserve">"126 - po vybourání stávající příčky"         0,15*6,6*0,1</t>
  </si>
  <si>
    <t xml:space="preserve">"201 - po vybourání části stávající příčky"    0,15*1,65*0,1</t>
  </si>
  <si>
    <t xml:space="preserve">"201/204 - otvor pro nové dveře v příčce"    0,15*1,1*0,1</t>
  </si>
  <si>
    <t xml:space="preserve">"202,205 - po vybourání stávajících příček"  0,15*3*6,6*0,1</t>
  </si>
  <si>
    <t xml:space="preserve">"201/230 - nový otvor v místě stáv. okna"         0,1*1,17*0,6</t>
  </si>
  <si>
    <t xml:space="preserve">"301/výtah - nový otvor v místě stáv. okna"     0,1*1,17*0,6</t>
  </si>
  <si>
    <t>120</t>
  </si>
  <si>
    <t>631319171</t>
  </si>
  <si>
    <t>Příplatek k cenám mazanin za stržení povrchu spodní vrstvy mazaniny latí před vložením výztuže nebo pletiva pro tl. obou vrstev mazaniny přes 50 do 80 mm</t>
  </si>
  <si>
    <t>547144895</t>
  </si>
  <si>
    <t xml:space="preserve">"nová skladba podlah - nová betonová mazanina tl. 65mm"   1,15</t>
  </si>
  <si>
    <t>121</t>
  </si>
  <si>
    <t>631319173</t>
  </si>
  <si>
    <t>Příplatek k cenám mazanin za stržení povrchu spodní vrstvy mazaniny latí před vložením výztuže nebo pletiva pro tl. obou vrstev mazaniny přes 80 do 120 mm</t>
  </si>
  <si>
    <t>1044303319</t>
  </si>
  <si>
    <t xml:space="preserve">"042 - nová rampa"    8,7*2,0*0,1</t>
  </si>
  <si>
    <t xml:space="preserve">"nová skladba podlah - nová betonová mazanina tl. 100mm"   36,878</t>
  </si>
  <si>
    <t>122</t>
  </si>
  <si>
    <t>631351101</t>
  </si>
  <si>
    <t>Bednění v podlahách rýh a hran zřízení</t>
  </si>
  <si>
    <t>1132110722</t>
  </si>
  <si>
    <t xml:space="preserve">"výtahová šachta - podkladní beton"   (3,05+2,75)*2*0,1</t>
  </si>
  <si>
    <t>123</t>
  </si>
  <si>
    <t>631351102</t>
  </si>
  <si>
    <t>Bednění v podlahách rýh a hran odstranění</t>
  </si>
  <si>
    <t>-2089355975</t>
  </si>
  <si>
    <t>124</t>
  </si>
  <si>
    <t>631362021</t>
  </si>
  <si>
    <t>Výztuž mazanin ze svařovaných sítí z drátů typu KARI</t>
  </si>
  <si>
    <t>1402188739</t>
  </si>
  <si>
    <t xml:space="preserve">"výtahová šachta - podkladní beton"   3,05*2,75*0,0045*1,20</t>
  </si>
  <si>
    <t xml:space="preserve">"042 - nová rampa"    8,7*2,0*0,0045*1,20</t>
  </si>
  <si>
    <t>(4,0*3,7+2,2*0,95-(2,75*2,45-1,95*0,55-0,55*1,17+(1,0+0,9)*0,25))*0,0045*1,20</t>
  </si>
  <si>
    <t xml:space="preserve">"nová skladba podlah - nová betonová mazanina tl. 65mm"   (1,15/0,065)*0,0045*1,20</t>
  </si>
  <si>
    <t xml:space="preserve">"nová skladba podlah - nová betonová mazanina tl. 100mm"   (36,878/0,1)*0,0045*1,20</t>
  </si>
  <si>
    <t>125</t>
  </si>
  <si>
    <t>632450122</t>
  </si>
  <si>
    <t>Potěr cementový vyrovnávací ze suchých směsí v pásu o průměrné (střední) tl. přes 20 do 30 mm</t>
  </si>
  <si>
    <t>744466622</t>
  </si>
  <si>
    <t xml:space="preserve">"022/024 - vyrovnání (ukončení) zdiva ze ztraceného bednění tl. 250mm"   0,25*3,4</t>
  </si>
  <si>
    <t>126</t>
  </si>
  <si>
    <t>632450123</t>
  </si>
  <si>
    <t>Potěr cementový vyrovnávací ze suchých směsí v pásu o průměrné (střední) tl. přes 30 do 40 mm</t>
  </si>
  <si>
    <t>1295718321</t>
  </si>
  <si>
    <t xml:space="preserve">"011 - nové okno - parapet"    1,3*0,75</t>
  </si>
  <si>
    <t xml:space="preserve">"022 - nové okno -parapet"    1,2*0,45</t>
  </si>
  <si>
    <t xml:space="preserve">"101 - nová okna - parapety"   2*1,8*0,5</t>
  </si>
  <si>
    <t xml:space="preserve">"201,204 - nová okna - parapety"   (1,8+0,9+0,6)*0,5</t>
  </si>
  <si>
    <t>127</t>
  </si>
  <si>
    <t>632450124</t>
  </si>
  <si>
    <t>Potěr cementový vyrovnávací ze suchých směsí v pásu o průměrné (střední) tl. přes 40 do 50 mm</t>
  </si>
  <si>
    <t>79374010</t>
  </si>
  <si>
    <t xml:space="preserve">"022 - nové vstupní dveře - betonový práh "     1,1*0,45</t>
  </si>
  <si>
    <t>128</t>
  </si>
  <si>
    <t>632451456</t>
  </si>
  <si>
    <t>Potěr pískocementový běžný tl. přes 40 do 50 mm tř. C 25</t>
  </si>
  <si>
    <t>-281386763</t>
  </si>
  <si>
    <t xml:space="preserve">"výtahová šachta - ochranný beton na hydroizolaci "   2,45*2,15</t>
  </si>
  <si>
    <t>129</t>
  </si>
  <si>
    <t>648922421</t>
  </si>
  <si>
    <t>Osazování parapetních desek železobetonových nebo teracových na cementovou maltu železobetonových leštěných, š. přes 200 do 400 mm</t>
  </si>
  <si>
    <t>704201703</t>
  </si>
  <si>
    <t>"porovnávací položka pro osazení plotových zákrytových desek :"</t>
  </si>
  <si>
    <t xml:space="preserve">"042 - stěna ze ztraceného bednění podél rampy - krycí desky"    8,5</t>
  </si>
  <si>
    <t>130</t>
  </si>
  <si>
    <t>592412031x</t>
  </si>
  <si>
    <t>deska zákrytová průběžná plotových prvků rovná přírodní 400x300x60mm</t>
  </si>
  <si>
    <t>-1786559220</t>
  </si>
  <si>
    <t>8,5/0,4</t>
  </si>
  <si>
    <t xml:space="preserve">"zaokrouhlení"   22</t>
  </si>
  <si>
    <t>Trubní vedení</t>
  </si>
  <si>
    <t>131</t>
  </si>
  <si>
    <t>899102112</t>
  </si>
  <si>
    <t>Osazení poklopů litinových a ocelových včetně rámů pro třídu zatížení A15, A50</t>
  </si>
  <si>
    <t>933107347</t>
  </si>
  <si>
    <t>132</t>
  </si>
  <si>
    <t>631260431x</t>
  </si>
  <si>
    <t>poklop kompozitní pochůzný hranatý včetně rámů a příslušenství 600/800mm, A15</t>
  </si>
  <si>
    <t>2028300856</t>
  </si>
  <si>
    <t xml:space="preserve">"025 - ŽB revizní šachta kanalizace - poklop"   1</t>
  </si>
  <si>
    <t>Ostatní konstrukce a práce</t>
  </si>
  <si>
    <t>133</t>
  </si>
  <si>
    <t>952901111</t>
  </si>
  <si>
    <t>Vyčištění budov nebo objektů před předáním do užívání budov bytové nebo občanské výstavby, světlé výšky podlaží do 4 m</t>
  </si>
  <si>
    <t>1500390522</t>
  </si>
  <si>
    <t xml:space="preserve">"1.PP-3.NP"    772,08+973,2+1046,87+701,25</t>
  </si>
  <si>
    <t>134</t>
  </si>
  <si>
    <t>953941411</t>
  </si>
  <si>
    <t>Osazení drobných kovových výrobků bez jejich dodání s vysekáním kapes pro upevňovací prvky se zazděním, zabetonováním nebo zalitím železných ventilací s neoddělenou žaluzií, plochy do 0,10 m2</t>
  </si>
  <si>
    <t>-539634706</t>
  </si>
  <si>
    <t>135</t>
  </si>
  <si>
    <t>553414251x</t>
  </si>
  <si>
    <t>mřížka větrací nerezová se síťovinou 300x300mm</t>
  </si>
  <si>
    <t>1512707318</t>
  </si>
  <si>
    <t xml:space="preserve">"002/021 - nerezová mřížka 300x300mm"   2</t>
  </si>
  <si>
    <t>136</t>
  </si>
  <si>
    <t>953943121</t>
  </si>
  <si>
    <t>Osazování drobných kovových předmětů výrobků ostatních jinde neuvedených do betonu se zajištěním polohy k bednění či k výztuži před zabetonováním hmotnosti do 1 kg/kus</t>
  </si>
  <si>
    <t>-1791944953</t>
  </si>
  <si>
    <t>137</t>
  </si>
  <si>
    <t>553 01</t>
  </si>
  <si>
    <t>ocelová kotva pro uchycení dřevěných hranolů (na obvodu plochých střech) - pásovina 60/5 ohnutá do L dl 200+200mm. Provedení vč. zákl. nátěru.</t>
  </si>
  <si>
    <t>-545935810</t>
  </si>
  <si>
    <t xml:space="preserve">"kotvy pro montáž   dřevěných hranolů 140x140mmpo obvodu nových plochých střech :"</t>
  </si>
  <si>
    <t xml:space="preserve">"střecha nad m.č. 201"    4</t>
  </si>
  <si>
    <t xml:space="preserve">"střecha nad výtahovou šachtou"    2*3</t>
  </si>
  <si>
    <t>138</t>
  </si>
  <si>
    <t>953961113</t>
  </si>
  <si>
    <t>Kotvy chemické s vyvrtáním otvoru do betonu, železobetonu nebo tvrdého kamene tmel, velikost M 12, hloubka 110 mm</t>
  </si>
  <si>
    <t>-667644302</t>
  </si>
  <si>
    <t xml:space="preserve">"kotvy pro ukotvení nových stěn ke stávajícím podkladním betonovým konstrukcím  (pro výztuž R10) :"</t>
  </si>
  <si>
    <t xml:space="preserve">"042 - stěna ze ztraceného bednění podél rampy (á 250mm)"   34</t>
  </si>
  <si>
    <t xml:space="preserve">"025 - nová obvodová stěna ze štípaných betonových tvárnic (á 200mm)"    19</t>
  </si>
  <si>
    <t>139</t>
  </si>
  <si>
    <t>9539611151x</t>
  </si>
  <si>
    <t>Kotvy chemické s vyvrtáním otvoru do betonu, železobetonu nebo tvrdého kamene tmel, velikost M 20, hloubka 250 mm</t>
  </si>
  <si>
    <t>1298618564</t>
  </si>
  <si>
    <t xml:space="preserve">"výtahová šachta - kotvy pro pro ukotvení nového zdiva ze ztraceného bednění ke stávajícímu zdivu"   24</t>
  </si>
  <si>
    <t>140</t>
  </si>
  <si>
    <t>9539651351x</t>
  </si>
  <si>
    <t>Kotevní závitové tyče pro chemické kotvy, velikost M 14, délka 500 mm.</t>
  </si>
  <si>
    <t>1218774258</t>
  </si>
  <si>
    <t>141</t>
  </si>
  <si>
    <t>959991001x</t>
  </si>
  <si>
    <t>Vyklízecí práce : přemísťování stávajího nábytku a dalšího vnitřního vybavení v dotčených prostorách (vyklizení před zahájením prací a opětovné zpětné nastěhování).</t>
  </si>
  <si>
    <t>hod</t>
  </si>
  <si>
    <t>258170335</t>
  </si>
  <si>
    <t xml:space="preserve">"předpokládaný rozsah práce"    300,0</t>
  </si>
  <si>
    <t>Lešení a stavební výtahy</t>
  </si>
  <si>
    <t>142</t>
  </si>
  <si>
    <t>941111132</t>
  </si>
  <si>
    <t>Montáž lešení řadového trubkového lehkého pracovního s podlahami s provozním zatížením tř. 3 do 200 kg/m2 šířky tř. W12 přes 1,2 do 1,5 m, výšky přes 10 do 25 m</t>
  </si>
  <si>
    <t>506320780</t>
  </si>
  <si>
    <t xml:space="preserve">"pro zateplení nové výtahové šachty a pro vnější omítky nového sousedního zdiva"   </t>
  </si>
  <si>
    <t>2,65*((11,3+11,5)/2-1,0)+(2*1,5+0,2)*(11,5-1,0)+2,35*(7,1-1,0)+4,0*((4,4+4,7)/2-1,0)</t>
  </si>
  <si>
    <t>143</t>
  </si>
  <si>
    <t>941111232</t>
  </si>
  <si>
    <t>Montáž lešení řadového trubkového lehkého pracovního s podlahami s provozním zatížením tř. 3 do 200 kg/m2 Příplatek za první a každý další den použití lešení k ceně -1132</t>
  </si>
  <si>
    <t>889640894</t>
  </si>
  <si>
    <t xml:space="preserve">"uvažovná doba - 30dní"     30*89,695</t>
  </si>
  <si>
    <t>144</t>
  </si>
  <si>
    <t>941112832</t>
  </si>
  <si>
    <t>Demontáž lešení řadového trubkového lehkého pracovního bez podlah s provozním zatížením tř. 3 do 200 kg/m2 šířky W12 přes 1,2 do 1,5 m, výšky přes 10 do 25 m</t>
  </si>
  <si>
    <t>1535605381</t>
  </si>
  <si>
    <t>145</t>
  </si>
  <si>
    <t>949101111</t>
  </si>
  <si>
    <t>Lešení pomocné pracovní pro objekty pozemních staveb pro zatížení do 150 kg/m2, o výšce lešeňové podlahy do 1,9 m</t>
  </si>
  <si>
    <t>-318004468</t>
  </si>
  <si>
    <t>"lešení pro nové podhledy a ostatní práce :"</t>
  </si>
  <si>
    <t xml:space="preserve">"001,003,009-011,018-022,025,026,033,034,036-039,042"   0,50*160,53+18,27+2,76+2,76+7,91+5,86+4,23+2,45+5,23+40,01+37,13+71,89+26,0+75,8+72,55+1,9+1,5</t>
  </si>
  <si>
    <t>21,85+20,4</t>
  </si>
  <si>
    <t xml:space="preserve">"101,103,106,108-111,113-118"    (4,2*1,9+1,5*6,4+3,0*1,5)+(6,3+26,0)*1,5+17,0*1,5+26,1+2,9+1,9+1,45+9,53+2,7+4*1,4</t>
  </si>
  <si>
    <t xml:space="preserve">"120-126,128-130"  26,5+17,15+22,3+38,1+74,55+26,75+78,32+71,5+22,15+67,95</t>
  </si>
  <si>
    <t xml:space="preserve">"201"  (4,2*1,9+1,5*7,4)+3,0*1,5+4,3*1,5+4,0*1,5+7,0*1,5</t>
  </si>
  <si>
    <t xml:space="preserve">"202,204,205,207-210,212-216"   96,26+10,9+60,96+48,15+21,6+10,76+3,87+21,64+7,55+25,0+25,95+39,55</t>
  </si>
  <si>
    <t xml:space="preserve">"217-229,231,232"   4,88+8,23+2*2,09+2,75+2*1,65+74,2+26,9+81,0+71,8+23,15+67,9+2,75+2,1</t>
  </si>
  <si>
    <t xml:space="preserve">"301,302-304,306-313,315-320"   3,0*1,5+4,9+14,5+34,1+69,0+39,7+9,25+2,7+4*1,3+73,9+26,9+81,0+73,0+23,7+67,9</t>
  </si>
  <si>
    <t>146</t>
  </si>
  <si>
    <t>949101112</t>
  </si>
  <si>
    <t>Lešení pomocné pracovní pro objekty pozemních staveb pro zatížení do 150 kg/m2, o výšce lešeňové podlahy přes 1,9 do 3,5 m</t>
  </si>
  <si>
    <t>1021605959</t>
  </si>
  <si>
    <t xml:space="preserve">"pohled JV - lešení pro  demontáž stávajícího svodu  a montáž nového svodu tělocvičny"    6,0*1,5</t>
  </si>
  <si>
    <t xml:space="preserve">"302-304,306-313,315-320"   4,9+14,5+34,1+69,0+39,7+9,25+2,7+4*1,3+73,9+26,9+81,0+73,0+23,7+67,9</t>
  </si>
  <si>
    <t>147</t>
  </si>
  <si>
    <t>949211111</t>
  </si>
  <si>
    <t>Montáž lešeňové podlahy pro trubková lešení z fošen, prken nebo dřevěných sbíjených lešeňových dílců s příčníky nebo podélníky, ve výšce do 10 m</t>
  </si>
  <si>
    <t>1900641645</t>
  </si>
  <si>
    <t xml:space="preserve">"porovnávací položka pro ochranou podlahu pod nové lešení na střechách  :"</t>
  </si>
  <si>
    <t xml:space="preserve">"pro zateplení nové výtahové šachty a pro vnější omítky nového sousedního zdiva"   (2,65+4,0)*2,0+2,3*2,0</t>
  </si>
  <si>
    <t xml:space="preserve">"pohled JV - lešení pro  demontáž stávajícího svodu  a montáž nového svodu tělocvičny"    6,0*2,0</t>
  </si>
  <si>
    <t>148</t>
  </si>
  <si>
    <t>949211211</t>
  </si>
  <si>
    <t>Montáž lešeňové podlahy pro trubková lešení Příplatek za první a každý další den použití lešení k ceně -1111 nebo -1112</t>
  </si>
  <si>
    <t>1268501127</t>
  </si>
  <si>
    <t xml:space="preserve">"pro zateplení nové výtahové šachty a pro vnější omítky nového sousedního zdiva (30 dní)"   30*((2,65+4,0)*2,0+2,3*2,0)</t>
  </si>
  <si>
    <t xml:space="preserve">"pohled JV - lešení pro  demontáž stávajícího svodu  a montáž nového svodu tělocvičny (2 dny)"   2*(6,0*2,0)</t>
  </si>
  <si>
    <t>149</t>
  </si>
  <si>
    <t>949211811</t>
  </si>
  <si>
    <t>Demontáž lešeňové podlahy pro trubková lešení z fošen, prken nebo dřevěných sbíjených lešeňových dílců s příčníky nebo podélníky, ve výšce do 10 m</t>
  </si>
  <si>
    <t>-2023536968</t>
  </si>
  <si>
    <t>150</t>
  </si>
  <si>
    <t>949311112</t>
  </si>
  <si>
    <t>Montáž lešení trubkového do šachet (výtahových, potrubních) o půdorysné ploše do 6 m2, výšky přes 10 do 20 m</t>
  </si>
  <si>
    <t>-1287575673</t>
  </si>
  <si>
    <t xml:space="preserve">"lešení pro zdění nové výtahové šachty"    16,36</t>
  </si>
  <si>
    <t>151</t>
  </si>
  <si>
    <t>949311211</t>
  </si>
  <si>
    <t>Montáž lešení trubkového do šachet (výtahových, potrubních) Příplatek za první a každý další den použití lešení k ceně -1111, -1112 nebo -1113</t>
  </si>
  <si>
    <t>1625592956</t>
  </si>
  <si>
    <t xml:space="preserve">"uvažovaná doba - 30dní"    30*16,36</t>
  </si>
  <si>
    <t>152</t>
  </si>
  <si>
    <t>949311812</t>
  </si>
  <si>
    <t>Demontáž lešení trubkového do šachet (výtahových, potrubních) o půdorysné ploše do 6 m2, výšky přes 10 do 20 m</t>
  </si>
  <si>
    <t>391955567</t>
  </si>
  <si>
    <t>Bourání konstrukcí</t>
  </si>
  <si>
    <t>153</t>
  </si>
  <si>
    <t>961055111</t>
  </si>
  <si>
    <t>Bourání základů z betonu železového</t>
  </si>
  <si>
    <t>1997946855</t>
  </si>
  <si>
    <t>"porovnávací položka pro :"</t>
  </si>
  <si>
    <t xml:space="preserve">"042 - bourání stávajících betonových schodů a rampy"   1,3*1,5*(0,2+0,6)/2+2,6*0,8*0,6/2</t>
  </si>
  <si>
    <t>154</t>
  </si>
  <si>
    <t>962031132</t>
  </si>
  <si>
    <t>Bourání příček z cihel, tvárnic nebo příčkovek z cihel pálených, plných nebo dutých na maltu vápennou nebo vápenocementovou, tl. do 100 mm</t>
  </si>
  <si>
    <t>-251821489</t>
  </si>
  <si>
    <t xml:space="preserve">"001 - vybourání stávajících příček"    2,79*3,1-0,8*1,97</t>
  </si>
  <si>
    <t xml:space="preserve">"003 - vybourání stávajících příček"    (3,2+0,88+2,95)*3,1-(2*0,6+0,8)*1,97</t>
  </si>
  <si>
    <t xml:space="preserve">"009-011 - vybourání stávajících příček"    (2*2,1+1,5+3*1,9+1,35)*3,1-7*0,6*1,97</t>
  </si>
  <si>
    <t xml:space="preserve">"018-021 - vybourání stávajících příček"    (0,9+1,4+1,6+1,2+2,1+2,83+1,2)*3,1-2*0,8*1,97</t>
  </si>
  <si>
    <t xml:space="preserve">"026 - vybourání stávajících příček"    (2*6,73+3,7+3,8+2,0+1,6)*3,1-(2*0,6+2*0,8)*1,97</t>
  </si>
  <si>
    <t xml:space="preserve">"101 - vybourání části stávající příčky"    2,1*3,4-1,44*2,05</t>
  </si>
  <si>
    <t xml:space="preserve">"113-118 - vybourání stávajících příček"    2,9*3,8+(1,45+1,46+2,9+2,77)*2,2-(5*0,6+0,8)*1,97</t>
  </si>
  <si>
    <t xml:space="preserve">"201,210,212,221 - vybourání stávajících příček"    (2*0,7+2,0+6,57+2,91)*3,9-1,0*2,0-2*0,8*1,97</t>
  </si>
  <si>
    <t xml:space="preserve">"217-220 - vybourání stávajících příček"    2,85*3,9+(2,75+3,2+3*1,35)*2,2-(5*0,6+0,8)*1,97</t>
  </si>
  <si>
    <t xml:space="preserve">"308-313 - vybourání stávajících příček"    2,9*3,6+(2,75+3,2+3*1,35)*2,2-(5*0,6+0,8)*1,97</t>
  </si>
  <si>
    <t>155</t>
  </si>
  <si>
    <t>962031133</t>
  </si>
  <si>
    <t>Bourání příček z cihel, tvárnic nebo příčkovek z cihel pálených, plných nebo dutých na maltu vápennou nebo vápenocementovou, tl. do 150 mm</t>
  </si>
  <si>
    <t>1921417521</t>
  </si>
  <si>
    <t xml:space="preserve">"001 - vybourání stávajících příček"    3,83*3,1-1,0*2,1</t>
  </si>
  <si>
    <t xml:space="preserve">"126 - vybourání stávající příčky"         6,6*3,61-0,9*1,97</t>
  </si>
  <si>
    <t xml:space="preserve">"201 - vybourání části stávající příčky"    1,65*3,36</t>
  </si>
  <si>
    <t>"202,205 - vybourání stávajících příček" 3*6,6*3,36</t>
  </si>
  <si>
    <t>156</t>
  </si>
  <si>
    <t>962032230</t>
  </si>
  <si>
    <t>Bourání zdiva nadzákladového z cihel nebo tvárnic z cihel pálených nebo vápenopískových, na maltu vápennou nebo vápenocementovou, objemu do 1 m3</t>
  </si>
  <si>
    <t>-1590541819</t>
  </si>
  <si>
    <t xml:space="preserve">"023 - vybourání stávající předstěny (u umyvadel)"   1,2*1,35*0,3</t>
  </si>
  <si>
    <t>157</t>
  </si>
  <si>
    <t>965042141</t>
  </si>
  <si>
    <t>Bourání mazanin betonových nebo z litého asfaltu tl. do 100 mm, plochy přes 4 m2</t>
  </si>
  <si>
    <t>-1237939080</t>
  </si>
  <si>
    <t xml:space="preserve">"022,023 - bourání části stáv. podkl. betonu  v místě nové výtahové šachty a nového základového pásu (předpokládaný rozsah práce !)"  </t>
  </si>
  <si>
    <t>(3,85*3,55+2,35*0,65)*0,1</t>
  </si>
  <si>
    <t xml:space="preserve">"025 - ŽB revizní šachta kanalizace - bourání ve stávajícím podkladním betonu (předpokládaný rozsah práce !)"   1,2*1,4*0,1</t>
  </si>
  <si>
    <t>158</t>
  </si>
  <si>
    <t>965043321</t>
  </si>
  <si>
    <t>Bourání mazanin betonových s potěrem nebo teracem tl. do 100 mm, plochy do 1 m2</t>
  </si>
  <si>
    <t>-605750419</t>
  </si>
  <si>
    <t xml:space="preserve">"101 - nová stěna tl. 200mm - vybourání rýhy ve stávající podlaze (teracová dlažba + betonová mazanina)"    6,4*0,2*0,1</t>
  </si>
  <si>
    <t xml:space="preserve">"202-205 - nové příčky tl. 150mm - vybourání rýh ve stávající podlaze (koberec, vlysy + betonová mazanina) "   (2*7,3+6,6)*0,15*0,1</t>
  </si>
  <si>
    <t>159</t>
  </si>
  <si>
    <t>965043341</t>
  </si>
  <si>
    <t>Bourání mazanin betonových s potěrem nebo teracem tl. do 100 mm, plochy přes 4 m2</t>
  </si>
  <si>
    <t>-1769398497</t>
  </si>
  <si>
    <t>"Předpokládaný rozsah práce !"</t>
  </si>
  <si>
    <t xml:space="preserve">"022,023 - bourání části stáv. podlahy v místě nové výtahové šachty a nového základového pásu"   (4,0*3,7+2,2*0,95)*0,1</t>
  </si>
  <si>
    <t xml:space="preserve">"025 - ŽB revizní šachta kanalizace - bourání ve stávající podlaze"   1,5*1,7*0,1</t>
  </si>
  <si>
    <t>"dmtž stávajících podlah - betonová mazanina :"</t>
  </si>
  <si>
    <t xml:space="preserve">"001 (stávající 001,023-025,035)"   (60,55+37,4+13,2+11,2+40,4)*0,1</t>
  </si>
  <si>
    <t xml:space="preserve">"009-011 (stávající 008-014)"     (2,5+1,5+1,5+1,9+2,9+1,25+1,25)*0,1</t>
  </si>
  <si>
    <t xml:space="preserve">"018-021 (stávající 018-021)"     (2,0+6,9+2,0+6,9)*0,1</t>
  </si>
  <si>
    <t xml:space="preserve">"část 026 (stávající 026-032)"     (4,2+1,5+1,5+17,65+7,4+17,2+19,9)*0,1</t>
  </si>
  <si>
    <t xml:space="preserve">"037,038 (stávající 037,038)"      (1,9+1,5)*0,1</t>
  </si>
  <si>
    <t xml:space="preserve">"113-118 (stávající 113-119)"     (4,1+2,3+1,2+2,7+1,45+1,45+3,75)*0,1</t>
  </si>
  <si>
    <t xml:space="preserve">"217-223 (stávající 217-223)"     (3,95+2,3+1,2+5,0+1,55+1,4+1,4)*0,1</t>
  </si>
  <si>
    <t xml:space="preserve">"část 201,210,212,221-223,231,232 (stávajícíc část 209,210,212)"   (1,1*1,8+35,5+12,55)*0,1</t>
  </si>
  <si>
    <t xml:space="preserve">"308-313 (stávající 308-314)"     (3,95+2,3+1,2+4,95+1,55+1,4+1,4)*0,1</t>
  </si>
  <si>
    <t>160</t>
  </si>
  <si>
    <t>965049111</t>
  </si>
  <si>
    <t>Bourání mazanin Příplatek k cenám za bourání mazanin betonových se svařovanou sítí, tl. do 100 mm</t>
  </si>
  <si>
    <t>-1485134209</t>
  </si>
  <si>
    <t xml:space="preserve">"Předpokládaný rozsah práce !"    38,607</t>
  </si>
  <si>
    <t>161</t>
  </si>
  <si>
    <t>964073231</t>
  </si>
  <si>
    <t>Vybourání válcovaných nosníků uložených ve zdivu cihelném délky do 4 m, hmotnosti do 35 kg/m</t>
  </si>
  <si>
    <t>-341208608</t>
  </si>
  <si>
    <t xml:space="preserve">"023,024 - dmtž části stáv. střechy - dmtž části stávajících ocelových I-nosníků"   4*2,4*0,0311</t>
  </si>
  <si>
    <t>162</t>
  </si>
  <si>
    <t>966079881</t>
  </si>
  <si>
    <t>Přerušení různých ocelových profilů průřezu do 700 mm2</t>
  </si>
  <si>
    <t>207171991</t>
  </si>
  <si>
    <t xml:space="preserve">"023,024 - dmtž části stáv. střechy - dmtž části stávajících ocelových I-nosníků - zkrácení"   4</t>
  </si>
  <si>
    <t>163</t>
  </si>
  <si>
    <t>966079991</t>
  </si>
  <si>
    <t>Přerušení různých ocelových profilů průřezu Příplatek k ceně -9881 za každých dalších 500 mm2 průřezu</t>
  </si>
  <si>
    <t>494436212</t>
  </si>
  <si>
    <t xml:space="preserve">"023,024 - dmtž části stáv. střechy - dmtž části stávajících ocelových I-nosníků - zkrácení (uvažovaná plocha 1ks = 3960 mm2)"   4*7</t>
  </si>
  <si>
    <t>164</t>
  </si>
  <si>
    <t>966073813</t>
  </si>
  <si>
    <t>Rozebrání vrat a vrátek k oplocení plochy jednotlivě přes 10 do 20 m2</t>
  </si>
  <si>
    <t>1837183827</t>
  </si>
  <si>
    <t xml:space="preserve">"demontáž stávající vjezdové brány - křídla + boční díl (sloupky zůstávají)"    1</t>
  </si>
  <si>
    <t>165</t>
  </si>
  <si>
    <t>967031132</t>
  </si>
  <si>
    <t>Přisekání (špicování) plošné nebo rovných ostění zdiva z cihel pálených rovných ostění, bez odstupu, po hrubém vybourání otvorů, na maltu vápennou nebo vápenocementovou</t>
  </si>
  <si>
    <t>720105027</t>
  </si>
  <si>
    <t xml:space="preserve">"001/023 - nový otvor v místě stáv. dveří"    0,75*(2*2,34-2,0)</t>
  </si>
  <si>
    <t xml:space="preserve">"001/022 - nové dveře"    0,4*2*2,3</t>
  </si>
  <si>
    <t xml:space="preserve">"001/042 - nové vstupní dveře v místě stáv. okna"   0,45*2*2,5</t>
  </si>
  <si>
    <t xml:space="preserve">"002/021 - otvor ve zdivu pro nerezovou mřížku 300x300mm"   0,45*4*0,3</t>
  </si>
  <si>
    <t xml:space="preserve">"022 - nové vstupní dveře"    0,45*2*2,2</t>
  </si>
  <si>
    <t xml:space="preserve">"022 - nové okno"    0,45*2*1,5</t>
  </si>
  <si>
    <t xml:space="preserve">"101/119 - nový otvor v místě stáv. okna"     0,75*(2*2,34-0,71)</t>
  </si>
  <si>
    <t xml:space="preserve">"101 - nový otvor ve stávajícím obvod. zdivu v nové části chodby u výtahu"         0,6*2*2,7</t>
  </si>
  <si>
    <t xml:space="preserve">"101 - nové okno"    0,5*2*0,6</t>
  </si>
  <si>
    <t xml:space="preserve">"121/122 - otvor pro nové dveře v příčce"    0,1*2*2,12</t>
  </si>
  <si>
    <t xml:space="preserve">"201 - nový otvor ve stávajícím obvod. zdivu v nové části chodby u výtahu"         0,6*2*2,7</t>
  </si>
  <si>
    <t xml:space="preserve">"201/230 - nový otvor v místě stáv. okna"     0,6*(2*2,34-0,71)</t>
  </si>
  <si>
    <t xml:space="preserve">"201/204 - otvor pro nové dveře v příčce"    0,1*2*2,12</t>
  </si>
  <si>
    <t xml:space="preserve">"201 - nový otvor ve vnitřním zdivu (u m.č. 212)"   0,3*2*2,3</t>
  </si>
  <si>
    <t xml:space="preserve">"301/výtah - nový otvor v místě stáv. okna"     0,6*(2*2,34-0,71)</t>
  </si>
  <si>
    <t xml:space="preserve">"001,101,102,201,301 - niky pro osazení hydrantů"    (1+1+1+2+1)*(0,65*0,65+0,28*3*0,65)</t>
  </si>
  <si>
    <t>166</t>
  </si>
  <si>
    <t>967042714</t>
  </si>
  <si>
    <t>Odsekání zdiva z kamene nebo betonu plošné, tl. do 300 mm</t>
  </si>
  <si>
    <t>-1108769442</t>
  </si>
  <si>
    <t xml:space="preserve">"042 - rampa - odsekání části stáv. betonové stěny"    2,0*0,3</t>
  </si>
  <si>
    <t>167</t>
  </si>
  <si>
    <t>968062375</t>
  </si>
  <si>
    <t>Vybourání dřevěných rámů oken s křídly, dveřních zárubní, vrat, stěn, ostění nebo obkladů rámů oken s křídly zdvojených, plochy do 2 m2</t>
  </si>
  <si>
    <t>-725198545</t>
  </si>
  <si>
    <t xml:space="preserve">"011 - vybourání stávajícího okna"    1,3*0,94</t>
  </si>
  <si>
    <t>168</t>
  </si>
  <si>
    <t>968062455</t>
  </si>
  <si>
    <t>Vybourání dřevěných rámů oken s křídly, dveřních zárubní, vrat, stěn, ostění nebo obkladů dveřních zárubní, plochy do 2 m2</t>
  </si>
  <si>
    <t>-960726548</t>
  </si>
  <si>
    <t xml:space="preserve">"001/026-zazdívka stávajících dveří"    0,9*2,1</t>
  </si>
  <si>
    <t>169</t>
  </si>
  <si>
    <t>968062456</t>
  </si>
  <si>
    <t>Vybourání dřevěných rámů oken s křídly, dveřních zárubní, vrat, stěn, ostění nebo obkladů dveřních zárubní, plochy přes 2 m2</t>
  </si>
  <si>
    <t>1889285873</t>
  </si>
  <si>
    <t xml:space="preserve">"001 - vybourání stávajících příček - dveře"   1,0*2,1</t>
  </si>
  <si>
    <t xml:space="preserve">"001/026-zazdívka stávajících dveří"    1,0*2,1</t>
  </si>
  <si>
    <t xml:space="preserve">"201/209 - zazdívka stávajících dveří"   1,33*2,2</t>
  </si>
  <si>
    <t>170</t>
  </si>
  <si>
    <t>968072455</t>
  </si>
  <si>
    <t>Vybourání kovových rámů oken s křídly, dveřních zárubní, vrat, stěn, ostění nebo obkladů dveřních zárubní, plochy do 2 m2</t>
  </si>
  <si>
    <t>1229404376</t>
  </si>
  <si>
    <t xml:space="preserve">"001 - vybourání stávajících příček - dveře"   0,8*1,97</t>
  </si>
  <si>
    <t xml:space="preserve">"001/018 - zazdívka stávajících dveří"        0,8*1,97</t>
  </si>
  <si>
    <t xml:space="preserve">"003 - vybourání stávajících příček - dveře"    (2*0,6+0,8)*1,97</t>
  </si>
  <si>
    <t xml:space="preserve">"009-0111 - vybourání stávajících příček - dveře"    7*0,6*1,97</t>
  </si>
  <si>
    <t xml:space="preserve">"018-021 - vybourání stávajících příček - dveře"    2*0,8*1,97</t>
  </si>
  <si>
    <t xml:space="preserve">"026 - vybourání stávajících příček - dveře"    (2*0,6+2*0,8)*1,97</t>
  </si>
  <si>
    <t xml:space="preserve">"113-118 - vybourání stávajících příček - dveře"    (5*0,6+0,8)*1,97</t>
  </si>
  <si>
    <t xml:space="preserve">"126 - vybourání stávající příčky - dveře"         0,9*1,97</t>
  </si>
  <si>
    <t xml:space="preserve">"201,210,212,221 - vybourání stávajících příček - dveře"    2*0,8*1,97</t>
  </si>
  <si>
    <t xml:space="preserve">"201/202 - zazdění stávajících dveří"    0,9*1,97</t>
  </si>
  <si>
    <t xml:space="preserve">"203/205 - zazdění stávajících dveří"    0,9*1,97</t>
  </si>
  <si>
    <t xml:space="preserve">"217-220 - vybourání stávajících příček - dveře"    (5*0,6+0,8)*1,97</t>
  </si>
  <si>
    <t xml:space="preserve">"308-313 - vybourání stávajících příček"    (5*0,6+0,8)*1,97</t>
  </si>
  <si>
    <t>171</t>
  </si>
  <si>
    <t>968072456</t>
  </si>
  <si>
    <t>Vybourání kovových rámů oken s křídly, dveřních zárubní, vrat, stěn, ostění nebo obkladů dveřních zárubní, plochy přes 2 m2</t>
  </si>
  <si>
    <t>2132348857</t>
  </si>
  <si>
    <t xml:space="preserve">"101 - vybourání části stávající příčky - dveře"    1,44*2,05</t>
  </si>
  <si>
    <t>172</t>
  </si>
  <si>
    <t>968082016</t>
  </si>
  <si>
    <t>Vybourání plastových rámů oken s křídly, dveřních zárubní, vrat rámu oken s křídly, plochy přes 1 do 2 m2</t>
  </si>
  <si>
    <t>-747137439</t>
  </si>
  <si>
    <t xml:space="preserve">"001/042 - nové vstupní dveře v místě stáv. okna"   1,25*1,5</t>
  </si>
  <si>
    <t xml:space="preserve">"022 - zazdění stávajícího okna"          0,9*1,3</t>
  </si>
  <si>
    <t xml:space="preserve">"113 - zazdění stávajících oken"         3*1,16*1,7</t>
  </si>
  <si>
    <t xml:space="preserve">"218 - zazdění stávajícího okna"         1,16*1,7</t>
  </si>
  <si>
    <t xml:space="preserve">"308 - zazdění stávajícího okna"         1,16*1,7</t>
  </si>
  <si>
    <t>173</t>
  </si>
  <si>
    <t>968082018</t>
  </si>
  <si>
    <t>Vybourání plastových rámů oken s křídly, dveřních zárubní, vrat rámu oken s křídly, plochy přes 4 m2</t>
  </si>
  <si>
    <t>479846057</t>
  </si>
  <si>
    <t xml:space="preserve">"201,204 - úprava okenního otvoru (2 nová okna místo jednoho)"    2,07*2,0</t>
  </si>
  <si>
    <t>174</t>
  </si>
  <si>
    <t>971033331</t>
  </si>
  <si>
    <t>Vybourání otvorů ve zdivu základovém nebo nadzákladovém z cihel, tvárnic, příčkovek z cihel pálených na maltu vápennou nebo vápenocementovou plochy do 0,09 m2, tl. do 150 mm</t>
  </si>
  <si>
    <t>-289319002</t>
  </si>
  <si>
    <t xml:space="preserve">"018,020,114,115,217,220,310,311 - otvory do stávajících větracích průduchů pro nové odvětrání"   8</t>
  </si>
  <si>
    <t>175</t>
  </si>
  <si>
    <t>971033351</t>
  </si>
  <si>
    <t>Vybourání otvorů ve zdivu základovém nebo nadzákladovém z cihel, tvárnic, příčkovek z cihel pálených na maltu vápennou nebo vápenocementovou plochy do 0,09 m2, tl. do 450 mm</t>
  </si>
  <si>
    <t>-889380765</t>
  </si>
  <si>
    <t>176</t>
  </si>
  <si>
    <t>971033631</t>
  </si>
  <si>
    <t>Vybourání otvorů ve zdivu základovém nebo nadzákladovém z cihel, tvárnic, příčkovek z cihel pálených na maltu vápennou nebo vápenocementovou plochy do 4 m2, tl. do 150 mm</t>
  </si>
  <si>
    <t>-943302557</t>
  </si>
  <si>
    <t xml:space="preserve">"121/122 - otvor pro nové dveře v příčce"    1,0*2,12</t>
  </si>
  <si>
    <t xml:space="preserve">"201/204 - otvor pro nové dveře v příčce"    1,1*2,12</t>
  </si>
  <si>
    <t>177</t>
  </si>
  <si>
    <t>971033641</t>
  </si>
  <si>
    <t>Vybourání otvorů ve zdivu základovém nebo nadzákladovém z cihel, tvárnic, příčkovek z cihel pálených na maltu vápennou nebo vápenocementovou plochy do 4 m2, tl. do 300 mm</t>
  </si>
  <si>
    <t>-2002980809</t>
  </si>
  <si>
    <t xml:space="preserve">"201 - nový otvor ve vnitřním zdivu (u m.č. 212)"   1,5*2,3*0,3</t>
  </si>
  <si>
    <t>178</t>
  </si>
  <si>
    <t>971033651</t>
  </si>
  <si>
    <t>Vybourání otvorů ve zdivu základovém nebo nadzákladovém z cihel, tvárnic, příčkovek z cihel pálených na maltu vápennou nebo vápenocementovou plochy do 4 m2, tl. do 600 mm</t>
  </si>
  <si>
    <t>1792065301</t>
  </si>
  <si>
    <t xml:space="preserve">"001/022 - nové dveře"    1,2*2,3*0,4</t>
  </si>
  <si>
    <t xml:space="preserve">"001/042 - nové vstupní dveře v místě stáv. okna"   1,3*1,0*0,45</t>
  </si>
  <si>
    <t xml:space="preserve">"022 - nové vstupní dveře"    1,1*2,2*0,45</t>
  </si>
  <si>
    <t xml:space="preserve">"022 - nové okno"    1,2*1,5*0,45</t>
  </si>
  <si>
    <t xml:space="preserve">"101 - nový otvor ve stávajícím obvod. zdivu v nové části chodby u výtahu"         1,9*2,7*0,6</t>
  </si>
  <si>
    <t xml:space="preserve">"101 - nové okno"    1,8*0,6*0,5</t>
  </si>
  <si>
    <t xml:space="preserve">"201 - nový otvor ve stávajícím obvod. zdivu v nové části chodby u výtahu"         1,9*2,7*0,6</t>
  </si>
  <si>
    <t xml:space="preserve">"201/230 - nový otvor v místě stáv. okna"         (1,17*2,34-0,8*0,71)*0,6</t>
  </si>
  <si>
    <t xml:space="preserve">"301/výtah - nový otvor v místě stáv. okna"     (1,17*2,34-0,8*0,71)*0,6</t>
  </si>
  <si>
    <t>179</t>
  </si>
  <si>
    <t>971033681</t>
  </si>
  <si>
    <t>Vybourání otvorů ve zdivu základovém nebo nadzákladovém z cihel, tvárnic, příčkovek z cihel pálených na maltu vápennou nebo vápenocementovou plochy do 4 m2, tl. do 900 mm</t>
  </si>
  <si>
    <t>-1958976860</t>
  </si>
  <si>
    <t xml:space="preserve">"001/023 - nový otvor v místě stáv. dveří"    (1,17*2,34-0,45*2,0)*0,75</t>
  </si>
  <si>
    <t xml:space="preserve">"101/119 - nový otvor v místě stáv. okna"     (1,17*2,34-0,8*0,71)*0,75</t>
  </si>
  <si>
    <t>180</t>
  </si>
  <si>
    <t>974031155</t>
  </si>
  <si>
    <t>Vysekání rýh ve zdivu cihelném na maltu vápennou nebo vápenocementovou do hl. 100 mm a šířky do 200 mm</t>
  </si>
  <si>
    <t>-1996929416</t>
  </si>
  <si>
    <t xml:space="preserve">"rýhy pro nové rozvody vody"    60,0</t>
  </si>
  <si>
    <t>181</t>
  </si>
  <si>
    <t>974031164</t>
  </si>
  <si>
    <t>Vysekání rýh ve zdivu cihelném na maltu vápennou nebo vápenocementovou do hl. 150 mm a šířky do 150 mm</t>
  </si>
  <si>
    <t>-1848350450</t>
  </si>
  <si>
    <t>"rýhy pro uložení nových stropních desek do stávajícího zdiva :"</t>
  </si>
  <si>
    <t xml:space="preserve">"stropní deska nad m.č. 024"    3,8+2,6</t>
  </si>
  <si>
    <t xml:space="preserve">"stropní deska nad m.č. 101"    4,0+2,6</t>
  </si>
  <si>
    <t xml:space="preserve">"stropní deska nad m.č. 201"    4,0+2,6</t>
  </si>
  <si>
    <t xml:space="preserve">"stropní deska nad výtahovou šachtou"    2,9+2,8</t>
  </si>
  <si>
    <t xml:space="preserve">"stropní desky v úrovni podlahy u vstupů do výtahové šachty (1.-3.NP)"    3*1,67</t>
  </si>
  <si>
    <t xml:space="preserve">"rýhy pro nové rozvody kanalizace"    120,0</t>
  </si>
  <si>
    <t>182</t>
  </si>
  <si>
    <t>973031151</t>
  </si>
  <si>
    <t>Vysekání výklenků nebo kapes ve zdivu z cihel na maltu vápennou nebo vápenocementovou výklenků, pohledové plochy přes 0,25 m2</t>
  </si>
  <si>
    <t>-155535665</t>
  </si>
  <si>
    <t xml:space="preserve">"001,101,102,201,301 - niky pro osazení hydrantů"    (1+1+1+2+1)*0,65*0,65*0,28</t>
  </si>
  <si>
    <t>183</t>
  </si>
  <si>
    <t>974031664</t>
  </si>
  <si>
    <t>Vysekání rýh ve zdivu cihelném na maltu vápennou nebo vápenocementovou pro vtahování nosníků do zdí, před vybouráním otvoru do hl. 150 mm, při v. nosníku do 150 mm</t>
  </si>
  <si>
    <t>-1857663880</t>
  </si>
  <si>
    <t xml:space="preserve">"001/023 - nový otvor v místě stáv. dveří  - nosníky I č. 140"    5*1,5</t>
  </si>
  <si>
    <t xml:space="preserve">"001/022 - nové dveře - nosníky I č. 140"    3*1,5</t>
  </si>
  <si>
    <t xml:space="preserve">"022 - nové vstupní dveře  - nosníky I č. 140"    3*1,4</t>
  </si>
  <si>
    <t xml:space="preserve">"022 - nové okno - nosníky I č. 140"    3*1,5</t>
  </si>
  <si>
    <t xml:space="preserve">"101/119 - nový otvor v místě stáv. okna - nosníky I č. 140"     5*(1,5-0,95)</t>
  </si>
  <si>
    <t xml:space="preserve">"121/122 - otvor pro nové dveře v příčce - překlad RZP"    1,5</t>
  </si>
  <si>
    <t xml:space="preserve">"201/230 - nový otvor v místě stáv. okna - nosníky I č. 140"     4*(1,5-0,95)</t>
  </si>
  <si>
    <t xml:space="preserve">"201/204 - otvor pro nové dveře v příčce - překlad RZP"    1,5</t>
  </si>
  <si>
    <t xml:space="preserve">"301/výtah - nový otvor v místě stáv. okna - nosníky I č. 140"     4*(1,5-0,95)</t>
  </si>
  <si>
    <t xml:space="preserve">"001,101,102,201,301 - niky pro osazení hydrantů - překlady RZP dl. 120cm"    (1+1+1+2+1)*2*1,2</t>
  </si>
  <si>
    <t>184</t>
  </si>
  <si>
    <t>974031666</t>
  </si>
  <si>
    <t>Vysekání rýh ve zdivu cihelném na maltu vápennou nebo vápenocementovou pro vtahování nosníků do zdí, před vybouráním otvoru do hl. 150 mm, při v. nosníku do 250 mm</t>
  </si>
  <si>
    <t>-1849151153</t>
  </si>
  <si>
    <t xml:space="preserve">"101 - nový otvor ve stávajícím obvod. zdivu v nové části chodby u výtahu - nosníky I č. 160"         4*2,4</t>
  </si>
  <si>
    <t xml:space="preserve">"101 - nové okno - nosníky I č. 160"         3*2,3</t>
  </si>
  <si>
    <t xml:space="preserve">"201 - nový otvor ve stávajícím obvod. zdivu v nové části chodby u výtahu - nosníky I č. 160"         4*2,4</t>
  </si>
  <si>
    <t xml:space="preserve">"201 - nový otvor ve vnitřním zdivu (u m.č. 212)  - nosníky I č. 160"   2*1,8</t>
  </si>
  <si>
    <t>185</t>
  </si>
  <si>
    <t>976072221</t>
  </si>
  <si>
    <t>Vybourání kovových madel, zábradlí, dvířek, zděří, kotevních želez komínových a topných dvířek, ventilací apod., plochy do 0,30 m2, ze zdiva cihelného nebo kamenného</t>
  </si>
  <si>
    <t>-1394658415</t>
  </si>
  <si>
    <t xml:space="preserve">"018-020,113-118,217-220,308-311 - vybourání stávajících odvětracích mřížek"   8</t>
  </si>
  <si>
    <t>186</t>
  </si>
  <si>
    <t>977312112</t>
  </si>
  <si>
    <t>Řezání stávajících betonových mazanin s vyztužením hloubky přes 50 do 100 mm</t>
  </si>
  <si>
    <t>327413391</t>
  </si>
  <si>
    <t xml:space="preserve">"022,023 - bourání části stáv. podlahy v místě nové výtahové šachty a nového základového pásu"   4,0+3,7+2*2,2</t>
  </si>
  <si>
    <t xml:space="preserve">"025 - ŽB revizní šachta kanalizace - bourání ve stávající podlaze"   (1,5+1,7)*2</t>
  </si>
  <si>
    <t xml:space="preserve">"101 - nová stěna tl. 200mm - vybourání rýhy ve stávající podlaze (teracová dlažba + betonová mazanina)"    2*6,4+0,2</t>
  </si>
  <si>
    <t xml:space="preserve">"202-205 - nové příčky tl. 150mm - vybourání rýh ve stávající podlaze (koberec, vlysy + betonová mazanina) "   2*(2*7,3+6,6)</t>
  </si>
  <si>
    <t>187</t>
  </si>
  <si>
    <t>978013121</t>
  </si>
  <si>
    <t>Otlučení vápenných nebo vápenocementových omítek vnitřních ploch stěn s vyškrabáním spar, s očištěním zdiva, v rozsahu přes 5 do 10 %</t>
  </si>
  <si>
    <t>-1749330352</t>
  </si>
  <si>
    <t xml:space="preserve">"dle kptl. 6"    138,714</t>
  </si>
  <si>
    <t>188</t>
  </si>
  <si>
    <t>978013191</t>
  </si>
  <si>
    <t>Otlučení vápenných nebo vápenocementových omítek vnitřních ploch stěn s vyškrabáním spar, s očištěním zdiva, v rozsahu přes 50 do 100 %</t>
  </si>
  <si>
    <t>1611788583</t>
  </si>
  <si>
    <t>"otlučení stávajících omítek v místech kde budou nové keramické obklady :"</t>
  </si>
  <si>
    <t xml:space="preserve">"205,225"   2*1,2*1,5   </t>
  </si>
  <si>
    <t xml:space="preserve">"204"   0,6*0,6+0,2*0,85</t>
  </si>
  <si>
    <t xml:space="preserve">"211"   (1,2+0,5)*1,5</t>
  </si>
  <si>
    <t xml:space="preserve">"212"   (1,39+2*0,4)*1,5</t>
  </si>
  <si>
    <t xml:space="preserve">"213"   (2,95+2*0,6)*0,6+2*0,2*0,85</t>
  </si>
  <si>
    <t xml:space="preserve">"221-223,232"   (4,5+2,9)*2,1-2,4*1,23+0,35*(2,4+2*1,23)</t>
  </si>
  <si>
    <t>189</t>
  </si>
  <si>
    <t>978059511</t>
  </si>
  <si>
    <t>Odsekání obkladů stěn včetně otlučení podkladní omítky až na zdivo z obkládaček vnitřních, z jakýchkoliv materiálů, plochy do 1 m2</t>
  </si>
  <si>
    <t>-1762481462</t>
  </si>
  <si>
    <t>"otlučení stávajících keramický soklíků :"</t>
  </si>
  <si>
    <t xml:space="preserve">"001"    ((19,3+25,2+3*0,3+0,45+0,6+4,3+1,5)*2-2,0-4*1,4-(0,6+2*0,7+4*0,8+10*0,9)-1,17-1,3-1,6-1,54-1,64)*0,15</t>
  </si>
  <si>
    <t>(2*0,4+2*2*0,5+3*2*0,7+3*2*0,65+2*2*0,6+2*1,3+2*0,45+2*0,3+3*2*0,2)*0,15</t>
  </si>
  <si>
    <t xml:space="preserve">"022"   ((9,55+3,4)*2-6,15-0,9)*0,15</t>
  </si>
  <si>
    <t xml:space="preserve">"024"   (3,4+2,2)*0,15</t>
  </si>
  <si>
    <t>190</t>
  </si>
  <si>
    <t>978059541</t>
  </si>
  <si>
    <t>Odsekání obkladů stěn včetně otlučení podkladní omítky až na zdivo z obkládaček vnitřních, z jakýchkoliv materiálů, plochy přes 1 m2</t>
  </si>
  <si>
    <t>1087510330</t>
  </si>
  <si>
    <t>"otlučení stávajících keramických obkladů :"</t>
  </si>
  <si>
    <t xml:space="preserve">"003"   (2*4,35-2*0,1+2,95)*2,1</t>
  </si>
  <si>
    <t xml:space="preserve">"009"   (1,0+2,8)*2,1</t>
  </si>
  <si>
    <t xml:space="preserve">"010"   (1,0+2,8)*2,1</t>
  </si>
  <si>
    <t xml:space="preserve">"011"   ((2,5+3,8)*2-1,9-5*0,1)*2,1-1,3*0,35+0,45*(1,3+2*0,35)</t>
  </si>
  <si>
    <t xml:space="preserve">"016,033,034,036"   4*1,2*1,5</t>
  </si>
  <si>
    <t xml:space="preserve">"018-021"   ((6,4+2,73)*2-4*0,1)*2,1-2*0,8*1,97+0,35*2*2*2,1</t>
  </si>
  <si>
    <t xml:space="preserve">"026"   (2*0,95+1,6+2,1)*2,1-0,9*2,1+1,2*1,5</t>
  </si>
  <si>
    <t xml:space="preserve">"037"    (1,43+1,35)*2*1,5-0,6*1,5</t>
  </si>
  <si>
    <t xml:space="preserve">"038"    (1,1+1,35)*2*1,5-0,6*1,5</t>
  </si>
  <si>
    <t xml:space="preserve">"108"   2,0*1,5</t>
  </si>
  <si>
    <t xml:space="preserve">"110"   (1,2+1,59)*2*1,5-2*0,6*1,5</t>
  </si>
  <si>
    <t xml:space="preserve">"111"   (0,9+1,59)*2*1,5-0,6*1,5</t>
  </si>
  <si>
    <t xml:space="preserve">"113-118"   ((6,35+2,9)*2-7*0,1)*2,1-0,8*1,97-3*1,6*0,6+0,3*3*(1,6+2*0,6)</t>
  </si>
  <si>
    <t xml:space="preserve">"124,125,126,128,129,130"   6*1,2*1,5</t>
  </si>
  <si>
    <t xml:space="preserve">"201,202,205,211,214,215,216,224,225,226,227,228,229"   15*1,2*1,5   </t>
  </si>
  <si>
    <t xml:space="preserve">"217-220"   ((6,3+2,85)*2-7*0,1)*2,1-3*1,04*0,65-0,9*2,1+0,2*3*(1,04+2*0,65)</t>
  </si>
  <si>
    <t xml:space="preserve">"303"   (1,39+2*0,5)*1,5</t>
  </si>
  <si>
    <t xml:space="preserve">"306,307,315,316,317,318,319,320"    8*1,2*1,5</t>
  </si>
  <si>
    <t xml:space="preserve">"308-313"   ((6,3+2,95)*2-7*0,1)*2,1-3*1,05*0,6-0,9*2,1+0,2*3*(1,05+2*0,6)</t>
  </si>
  <si>
    <t>191</t>
  </si>
  <si>
    <t>978059641</t>
  </si>
  <si>
    <t>Odsekání obkladů stěn včetně otlučení podkladní omítky až na zdivo z obkládaček vnějších, z jakýchkoliv materiálů, plochy přes 1 m2</t>
  </si>
  <si>
    <t>621535126</t>
  </si>
  <si>
    <t xml:space="preserve">"042 - otlučení stávajícího obkladu z kabřince"    10,2*2,3-2*2,0*1,4-1,55*2,0+0,25*2*(2,0+1,4)*2</t>
  </si>
  <si>
    <t>192</t>
  </si>
  <si>
    <t>997013213</t>
  </si>
  <si>
    <t>Vnitrostaveništní doprava suti a vybouraných hmot vodorovně do 50 m svisle ručně pro budovy a haly výšky přes 9 do 12 m</t>
  </si>
  <si>
    <t>-1681476516</t>
  </si>
  <si>
    <t xml:space="preserve">"dle kptl. 96+712B+762B+763B+764B+766B+767B+771B+775B+776B+784+787B"     238,954+1,145+0,61+1,523+0,297+0,160+0,74+10,874+1,502+0,526+2,719+0,626</t>
  </si>
  <si>
    <t>193</t>
  </si>
  <si>
    <t>997013501</t>
  </si>
  <si>
    <t>Odvoz suti a vybouraných hmot na skládku nebo meziskládku se složením, na vzdálenost do 1 km</t>
  </si>
  <si>
    <t>1200872497</t>
  </si>
  <si>
    <t>194</t>
  </si>
  <si>
    <t>997013509</t>
  </si>
  <si>
    <t>Odvoz suti a vybouraných hmot na skládku nebo meziskládku se složením, na vzdálenost Příplatek k ceně za každý další i započatý 1 km přes 1 km</t>
  </si>
  <si>
    <t>61722152</t>
  </si>
  <si>
    <t xml:space="preserve">"dle kptl. 96+712B+762B+763B+766B+771B+775B+776B+784+787B"     (238,954+1,145+0,61+1,523+0,160+10,874+1,502+0,526+2,719+0,626)*(18-1)</t>
  </si>
  <si>
    <t>195</t>
  </si>
  <si>
    <t>9970138031x</t>
  </si>
  <si>
    <t>Poplatek za uložení stavebního odpadu na skládce (skládkovné) cihelného a betonového</t>
  </si>
  <si>
    <t>-291013240</t>
  </si>
  <si>
    <t xml:space="preserve">"dle kptl. 96+771B+784"     0,97*238,954+10,874+2,719</t>
  </si>
  <si>
    <t>196</t>
  </si>
  <si>
    <t>997013811</t>
  </si>
  <si>
    <t>Poplatek za uložení stavebního odpadu na skládce (skládkovné) dřevěného zatříděného do Katalogu odpadů pod kódem 170 201</t>
  </si>
  <si>
    <t>-2016909197</t>
  </si>
  <si>
    <t xml:space="preserve">"dle kptl. 762B"     0,61</t>
  </si>
  <si>
    <t>197</t>
  </si>
  <si>
    <t>997013831</t>
  </si>
  <si>
    <t>Poplatek za uložení stavebního odpadu na skládce (skládkovné) směsného stavebního a demoličního zatříděného do Katalogu odpadů pod kódem 170 904</t>
  </si>
  <si>
    <t>-686868362</t>
  </si>
  <si>
    <t xml:space="preserve">"dle kptl. 96+712B+763B+766B+775B+776B+787B"     0,03*238,954+1,145+1,523+0,160+1,502+0,526+0,626</t>
  </si>
  <si>
    <t>Přesun hmot</t>
  </si>
  <si>
    <t>198</t>
  </si>
  <si>
    <t>998018002</t>
  </si>
  <si>
    <t>Přesun hmot pro budovy občanské výstavby, bydlení, výrobu a služby ruční - bez užití mechanizace vodorovná dopravní vzdálenost do 100 m pro budovy s jakoukoliv nosnou konstrukcí výšky přes 6 do 12 m</t>
  </si>
  <si>
    <t>-589651769</t>
  </si>
  <si>
    <t>PSV</t>
  </si>
  <si>
    <t>Práce a dodávky PSV</t>
  </si>
  <si>
    <t>711</t>
  </si>
  <si>
    <t>Izolace proti vodě, vlhkosti a plynům</t>
  </si>
  <si>
    <t>199</t>
  </si>
  <si>
    <t>711111001</t>
  </si>
  <si>
    <t>Provedení izolace proti zemní vlhkosti natěradly a tmely za studena na ploše vodorovné V nátěrem penetračním</t>
  </si>
  <si>
    <t>893561114</t>
  </si>
  <si>
    <t>"nová skladba podlah - nová hydroizolace :"</t>
  </si>
  <si>
    <t xml:space="preserve">"001"   160,53</t>
  </si>
  <si>
    <t xml:space="preserve">"009-011"     2,76+2,76+7,91</t>
  </si>
  <si>
    <t xml:space="preserve">"018-021"     5,86+4,23+2,45+5,23</t>
  </si>
  <si>
    <t xml:space="preserve">"026 "             71,89</t>
  </si>
  <si>
    <t xml:space="preserve">"037,038"      1,9+1,5</t>
  </si>
  <si>
    <t xml:space="preserve">"výtahová šachta - hydroizolace ve výtahové šachtě"   2,45*2,15</t>
  </si>
  <si>
    <t xml:space="preserve">"výtahová šachta - doplnění hydroizolace okolo výtahové šachty a v místě nového základu (předpokládaný rozsah !)"   </t>
  </si>
  <si>
    <t>4,0*3,7-2,45*2,15+2,2*0,95</t>
  </si>
  <si>
    <t xml:space="preserve">"025 - nová obvodová stěna ze štípaných betonových tvárnic"    3,75*0,3</t>
  </si>
  <si>
    <t xml:space="preserve">"025 - ŽB revizní šachta kanalizace - dno a okolo šachty"   1,5*1,7</t>
  </si>
  <si>
    <t>200</t>
  </si>
  <si>
    <t>711112001</t>
  </si>
  <si>
    <t>Provedení izolace proti zemní vlhkosti natěradly a tmely za studena na ploše svislé S nátěrem penetračním</t>
  </si>
  <si>
    <t>1923866213</t>
  </si>
  <si>
    <t xml:space="preserve">"výtahová šachta - svislá hydroizolace výtahové šachty"   (2,45+2,15)*2*1,55</t>
  </si>
  <si>
    <t xml:space="preserve">"025 - nová obvodová stěna ze štípaných betonových tvárnic"    3,75*0,2</t>
  </si>
  <si>
    <t xml:space="preserve">"025 - ŽB revizní šachta kanalizace - stěny"   (0,9+1,1)*2*1,35</t>
  </si>
  <si>
    <t>201</t>
  </si>
  <si>
    <t>11163150</t>
  </si>
  <si>
    <t>lak penetrační asfaltový</t>
  </si>
  <si>
    <t>-1385177571</t>
  </si>
  <si>
    <t>287,586*0,0003+20,41*0,00035</t>
  </si>
  <si>
    <t>202</t>
  </si>
  <si>
    <t>711141559</t>
  </si>
  <si>
    <t>Provedení izolace proti zemní vlhkosti pásy přitavením NAIP na ploše vodorovné V</t>
  </si>
  <si>
    <t>-1577534669</t>
  </si>
  <si>
    <t>2*287,586</t>
  </si>
  <si>
    <t>203</t>
  </si>
  <si>
    <t>711142559</t>
  </si>
  <si>
    <t>Provedení izolace proti zemní vlhkosti pásy přitavením NAIP na ploše svislé S</t>
  </si>
  <si>
    <t>1186100046</t>
  </si>
  <si>
    <t>2*20,41</t>
  </si>
  <si>
    <t>204</t>
  </si>
  <si>
    <t>62836110</t>
  </si>
  <si>
    <t>pás asfaltový natavitelný oxidovaný tl. 4mm s vložkou z hliníkové fólie / hliníkové fólie s textilií, se spalitelnou PE folií nebo jemnozrnným minerálním posypem</t>
  </si>
  <si>
    <t>87467585</t>
  </si>
  <si>
    <t>575,172*1,15+40,82*1,20</t>
  </si>
  <si>
    <t>205</t>
  </si>
  <si>
    <t>711199095</t>
  </si>
  <si>
    <t>Příplatek k cenám provedení izolace proti zemní vlhkosti za plochu do 10 m2 natěradly za studena nebo za horka</t>
  </si>
  <si>
    <t>1635945982</t>
  </si>
  <si>
    <t xml:space="preserve">"025 - nová obvodová stěna ze štípaných betonových tvárnic"    3,75*(0,3+0,2)</t>
  </si>
  <si>
    <t xml:space="preserve">"025 - ŽB revizní šachta kanalizace"   1,5*1,7+(0,9+1,1)*2*1,35</t>
  </si>
  <si>
    <t>206</t>
  </si>
  <si>
    <t>711199097</t>
  </si>
  <si>
    <t>Příplatek k cenám provedení izolace proti zemní vlhkosti za plochu do 10 m2 pásy přitavením NAIP nebo termoplasty</t>
  </si>
  <si>
    <t>-1083234647</t>
  </si>
  <si>
    <t>2*13,225</t>
  </si>
  <si>
    <t>207</t>
  </si>
  <si>
    <t>998711102</t>
  </si>
  <si>
    <t>Přesun hmot pro izolace proti vodě, vlhkosti a plynům stanovený z hmotnosti přesunovaného materiálu vodorovná dopravní vzdálenost do 50 m v objektech výšky přes 6 do 12 m</t>
  </si>
  <si>
    <t>1607016167</t>
  </si>
  <si>
    <t>208</t>
  </si>
  <si>
    <t>998711181</t>
  </si>
  <si>
    <t>Přesun hmot pro izolace proti vodě, vlhkosti a plynům stanovený z hmotnosti přesunovaného materiálu Příplatek k cenám za přesun prováděný bez použití mechanizace pro jakoukoliv výšku objektu</t>
  </si>
  <si>
    <t>-30579357</t>
  </si>
  <si>
    <t>711B</t>
  </si>
  <si>
    <t>Izolace proti vodě, vlhkosti a plynům - bourání</t>
  </si>
  <si>
    <t>209</t>
  </si>
  <si>
    <t>711131811</t>
  </si>
  <si>
    <t>Odstranění izolace proti zemní vlhkosti na ploše vodorovné V</t>
  </si>
  <si>
    <t>-882339282</t>
  </si>
  <si>
    <t xml:space="preserve">"022,023 - odstraněnní části stáv. hydroizolace v místě nové výtahové šachty a nového základového pásu"  3,85*3,55+2,35*0,65</t>
  </si>
  <si>
    <t>"dmtž stávajících podlah - odstranění stáv. hydroizolace :"</t>
  </si>
  <si>
    <t xml:space="preserve">"001 (stávající 001,023-025,035)"   60,55+37,4+13,2+11,2+40,4</t>
  </si>
  <si>
    <t xml:space="preserve">"009-011 (stávající 008-014)"     (2,5+1,5+1,5+1,9+2,9+1,25+1,25)*1,05</t>
  </si>
  <si>
    <t xml:space="preserve">"018-021 (stávající 018-021)"     (2,0+6,9+2,0+6,9)*1,05</t>
  </si>
  <si>
    <t xml:space="preserve">"část 026 (stávající 026-032)"     (4,2+1,5+1,5+17,65+7,4+17,2+19,9)*1,05</t>
  </si>
  <si>
    <t xml:space="preserve">"037,038 (stávající 037,038)"      1,9+1,5</t>
  </si>
  <si>
    <t>712</t>
  </si>
  <si>
    <t>Povlakové krytiny</t>
  </si>
  <si>
    <t>210</t>
  </si>
  <si>
    <t>7123636051x</t>
  </si>
  <si>
    <t>Provedení povlakové krytiny střech plochých do 10° s mechanicky kotvenou izolací včetně položení fólie a horkovzdušného svaření tl. tepelné izolace 280 mm budovy výšky do 18 m, kotvené do betonu .</t>
  </si>
  <si>
    <t>-1637131474</t>
  </si>
  <si>
    <t xml:space="preserve">"nové ploché střechy -  krytina z folie :"</t>
  </si>
  <si>
    <t xml:space="preserve">"střecha nad m.č. 201"    3,6*2,55</t>
  </si>
  <si>
    <t xml:space="preserve">"střecha nad výtahovou šachtou"    2,75*2,65</t>
  </si>
  <si>
    <t>211</t>
  </si>
  <si>
    <t>712861705</t>
  </si>
  <si>
    <t>Provedení povlakové krytiny střech samostatným vytažením izolačního povlaku fólií na konstrukce převyšující úroveň střechy, přilepenou se svařovanými spoji</t>
  </si>
  <si>
    <t>152245353</t>
  </si>
  <si>
    <t xml:space="preserve">"vytažení folie  na stěny :" </t>
  </si>
  <si>
    <t xml:space="preserve">"střecha nad m.č. 201"    (3,6+2*2,55)*0,25</t>
  </si>
  <si>
    <t xml:space="preserve">"střecha nad výtahovou šachtou"    (2,75+2,65)*0,25</t>
  </si>
  <si>
    <t>212</t>
  </si>
  <si>
    <t>28322012</t>
  </si>
  <si>
    <t>fólie hydroizolační střešní mPVC mechanicky kotvená tl 1,5mm šedá</t>
  </si>
  <si>
    <t>1335506977</t>
  </si>
  <si>
    <t>16,468*1,15+3,525*1,20</t>
  </si>
  <si>
    <t>213</t>
  </si>
  <si>
    <t>712363673</t>
  </si>
  <si>
    <t>Provedení povlakové krytiny střech plochých do 10° s mechanicky kotvenou izolací ostatní práce mechanické kotvení plechových lišt do rš 200 mm do podkladu z betonu</t>
  </si>
  <si>
    <t>-1566164840</t>
  </si>
  <si>
    <t>"nové ploché střechy :"</t>
  </si>
  <si>
    <t>"lišta stěnová :"</t>
  </si>
  <si>
    <t xml:space="preserve">"střecha nad m.č. 201"    3,6+2*2,55</t>
  </si>
  <si>
    <t xml:space="preserve">"střecha nad výtahovou šachtou"    2,75+2,65</t>
  </si>
  <si>
    <t>"lišta koutová :"</t>
  </si>
  <si>
    <t>214</t>
  </si>
  <si>
    <t>13880012</t>
  </si>
  <si>
    <t>lišta stěnová vyhnutá z poplastovaného plechu (PVC-P) rš 100mm</t>
  </si>
  <si>
    <t>-1004259468</t>
  </si>
  <si>
    <t>14,1*1,05</t>
  </si>
  <si>
    <t>215</t>
  </si>
  <si>
    <t>55344006</t>
  </si>
  <si>
    <t>lišta L koutová vnitřní z poplastovaného plechu (PVC-P) rš 100mm</t>
  </si>
  <si>
    <t>2075689765</t>
  </si>
  <si>
    <t>216</t>
  </si>
  <si>
    <t>712363692x</t>
  </si>
  <si>
    <t>Provedení povlakové krytiny mechanicky kotvené - mechanické kotvení plechových lišt přes rš 200 mm do podkladu ze dřeva</t>
  </si>
  <si>
    <t>1994859362</t>
  </si>
  <si>
    <t>závětrné lišty :"</t>
  </si>
  <si>
    <t xml:space="preserve">"střecha nad výtahovou šachtou"    2,65</t>
  </si>
  <si>
    <t xml:space="preserve">"okapové lišty :"    </t>
  </si>
  <si>
    <t xml:space="preserve">"střecha nad m.č. 201"    3,6</t>
  </si>
  <si>
    <t xml:space="preserve">"střecha nad výtahovou šachtou"    2,75</t>
  </si>
  <si>
    <t>217</t>
  </si>
  <si>
    <t>13880008</t>
  </si>
  <si>
    <t>okapnice široká z poplastovaného plechu (PVC-P) rš 300mm</t>
  </si>
  <si>
    <t>-2011046361</t>
  </si>
  <si>
    <t>6,35*1,05</t>
  </si>
  <si>
    <t>218</t>
  </si>
  <si>
    <t>55344502</t>
  </si>
  <si>
    <t>lišta závětrná z poplastovaného plechu (PVC-P) rš 300mm</t>
  </si>
  <si>
    <t>-1263843080</t>
  </si>
  <si>
    <t>2,65*1,05</t>
  </si>
  <si>
    <t>219</t>
  </si>
  <si>
    <t>712391171</t>
  </si>
  <si>
    <t>Provedení povlakové krytiny střech plochých do 10° -ostatní práce provedení vrstvy textilní podkladní</t>
  </si>
  <si>
    <t>782532820</t>
  </si>
  <si>
    <t xml:space="preserve">"nové ploché střechy -  podkladní geotextilie :"</t>
  </si>
  <si>
    <t>220</t>
  </si>
  <si>
    <t>69311081</t>
  </si>
  <si>
    <t>geotextilie netkaná separační, ochranná, filtrační, drenážní PES 300g/m2</t>
  </si>
  <si>
    <t>1959251602</t>
  </si>
  <si>
    <t>16,468*1,05</t>
  </si>
  <si>
    <t>221</t>
  </si>
  <si>
    <t>998712102</t>
  </si>
  <si>
    <t>Přesun hmot pro povlakové krytiny stanovený z hmotnosti přesunovaného materiálu vodorovná dopravní vzdálenost do 50 m v objektech výšky přes 6 do 12 m</t>
  </si>
  <si>
    <t>-657861787</t>
  </si>
  <si>
    <t>222</t>
  </si>
  <si>
    <t>998712181</t>
  </si>
  <si>
    <t>Přesun hmot pro povlakové krytiny stanovený z hmotnosti přesunovaného materiálu Příplatek k cenám za přesun prováděný bez použití mechanizace pro jakoukoliv výšku objektu</t>
  </si>
  <si>
    <t>-1546482447</t>
  </si>
  <si>
    <t>713</t>
  </si>
  <si>
    <t>Izolace tepelné</t>
  </si>
  <si>
    <t>223</t>
  </si>
  <si>
    <t>713121111</t>
  </si>
  <si>
    <t>Montáž tepelné izolace podlah rohožemi, pásy, deskami, dílci, bloky (izolační materiál ve specifikaci) kladenými volně jednovrstvá</t>
  </si>
  <si>
    <t>798513375</t>
  </si>
  <si>
    <t xml:space="preserve">"nová skladba podlah - minerální izolace tl. 20mm :"   </t>
  </si>
  <si>
    <t xml:space="preserve">"101 - nová část chodby u výtahové šachty"   (4,21*1,9+0,25*1,17)</t>
  </si>
  <si>
    <t xml:space="preserve">"201 - nová část chodby u výtahové šachty"   (4,21*1,9+0,25*1,17)</t>
  </si>
  <si>
    <t xml:space="preserve">"301 - nová část chodby u výtahové šachty"   0,95*1,17</t>
  </si>
  <si>
    <t>224</t>
  </si>
  <si>
    <t>63151434</t>
  </si>
  <si>
    <t>deska tepelně izolační minerální plovoucích podlah λ=0,036-0,037 tl 20mm</t>
  </si>
  <si>
    <t>1826570008</t>
  </si>
  <si>
    <t>17,696*1,02</t>
  </si>
  <si>
    <t>225</t>
  </si>
  <si>
    <t>713141135</t>
  </si>
  <si>
    <t>Montáž tepelné izolace střech plochých rohožemi, pásy, deskami, dílci, bloky (izolační materiál ve specifikaci) přilepenými za studena bodově, jednovrstvá</t>
  </si>
  <si>
    <t>1557541364</t>
  </si>
  <si>
    <t xml:space="preserve">"nové ploché střechy -  desky z polystyrénu 2x tl. 140mm :"</t>
  </si>
  <si>
    <t xml:space="preserve">"střecha nad m.č. 201"    2*3,6*2,55</t>
  </si>
  <si>
    <t xml:space="preserve">"střecha nad výtahovou šachtou"    2*2,75*2,65</t>
  </si>
  <si>
    <t>226</t>
  </si>
  <si>
    <t>28375990</t>
  </si>
  <si>
    <t>deska EPS 150 do plochých střech a podlah λ=0,035 tl 140mm</t>
  </si>
  <si>
    <t>975508547</t>
  </si>
  <si>
    <t>32,935*1,02</t>
  </si>
  <si>
    <t>227</t>
  </si>
  <si>
    <t>713191132</t>
  </si>
  <si>
    <t>Montáž tepelné izolace stavebních konstrukcí - doplňky a konstrukční součásti podlah, stropů vrchem nebo střech překrytím fólií separační z PE</t>
  </si>
  <si>
    <t>1717942978</t>
  </si>
  <si>
    <t xml:space="preserve">"nová skladba podlah - separační folie na minerální izolaci tl. 20mm"   17,696</t>
  </si>
  <si>
    <t>228</t>
  </si>
  <si>
    <t>28329042</t>
  </si>
  <si>
    <t>fólie PE separační či ochranná tl. 0,2mm</t>
  </si>
  <si>
    <t>1274422615</t>
  </si>
  <si>
    <t>17,696*1,10</t>
  </si>
  <si>
    <t>229</t>
  </si>
  <si>
    <t>998713102</t>
  </si>
  <si>
    <t>Přesun hmot pro izolace tepelné stanovený z hmotnosti přesunovaného materiálu vodorovná dopravní vzdálenost do 50 m v objektech výšky přes 6 m do 12 m</t>
  </si>
  <si>
    <t>2090998536</t>
  </si>
  <si>
    <t>230</t>
  </si>
  <si>
    <t>998713181</t>
  </si>
  <si>
    <t>Přesun hmot pro izolace tepelné stanovený z hmotnosti přesunovaného materiálu Příplatek k cenám za přesun prováděný bez použití mechanizace pro jakoukoliv výšku objektu</t>
  </si>
  <si>
    <t>-910956327</t>
  </si>
  <si>
    <t>751</t>
  </si>
  <si>
    <t>Vzduchotechnika</t>
  </si>
  <si>
    <t>231</t>
  </si>
  <si>
    <t>751510042</t>
  </si>
  <si>
    <t>Vzduchotechnické potrubí z pozinkovaného plechu kruhové, trouba spirálně vinutá bez příruby, průměru přes 100 do 200 mm</t>
  </si>
  <si>
    <t>577366873</t>
  </si>
  <si>
    <t xml:space="preserve">"002-009 - VZT potrubí DN 150mm"    9,5+2,0</t>
  </si>
  <si>
    <t xml:space="preserve">"210,211,221,231 - VZT potrubí DN 150mm"    5,5+3*0,5</t>
  </si>
  <si>
    <t>232</t>
  </si>
  <si>
    <t>751572102</t>
  </si>
  <si>
    <t>Závěs kruhového potrubí pomocí objímky, kotvené do betonu průměru potrubí přes 100 do 200 mm</t>
  </si>
  <si>
    <t>351379416</t>
  </si>
  <si>
    <t>233</t>
  </si>
  <si>
    <t>998751101</t>
  </si>
  <si>
    <t>Přesun hmot pro vzduchotechniku stanovený z hmotnosti přesunovaného materiálu vodorovná dopravní vzdálenost do 100 m v objektech výšky do 12 m</t>
  </si>
  <si>
    <t>-1061270083</t>
  </si>
  <si>
    <t>234</t>
  </si>
  <si>
    <t>998751181</t>
  </si>
  <si>
    <t>Přesun hmot pro vzduchotechniku stanovený z hmotnosti přesunovaného materiálu Příplatek k cenám za přesun prováděný bez použití mechanizace pro jakoukoliv výšku objektu</t>
  </si>
  <si>
    <t>1224647336</t>
  </si>
  <si>
    <t>762</t>
  </si>
  <si>
    <t>Konstrukce tesařské</t>
  </si>
  <si>
    <t>235</t>
  </si>
  <si>
    <t>762361124</t>
  </si>
  <si>
    <t>Montáž spádových klínů pro rovné střechy s připojením na nosnou konstrukci z řeziva průřezové plochy přes 120 do 224 cm2</t>
  </si>
  <si>
    <t>-873234611</t>
  </si>
  <si>
    <t xml:space="preserve">"porovnávací položka pro montáž   dřevěných lepených hranolů 140x140mmpo obvodu nových plochých střech :"</t>
  </si>
  <si>
    <t xml:space="preserve">"střecha nad m.č. 201"    2*3,6</t>
  </si>
  <si>
    <t xml:space="preserve">"střecha nad výtahovou šachtou"    2*(2,75+2,65)</t>
  </si>
  <si>
    <t>236</t>
  </si>
  <si>
    <t>61223266</t>
  </si>
  <si>
    <t>hranol konstrukční KVH lepený průřezu 140x140-240mm nepohledový</t>
  </si>
  <si>
    <t>-740188146</t>
  </si>
  <si>
    <t>"dřevěné lepené hranoly 140x140mm po obvodu nových plochých střech :"</t>
  </si>
  <si>
    <t xml:space="preserve">"střecha nad m.č. 201"    2*3,6*0,14*0,14*1,10</t>
  </si>
  <si>
    <t xml:space="preserve">"střecha nad výtahovou šachtou"    2*(2,75+2,65)*0,14*0,14*1,10</t>
  </si>
  <si>
    <t>237</t>
  </si>
  <si>
    <t>762395000</t>
  </si>
  <si>
    <t>Spojovací prostředky krovů, bednění a laťování, nadstřešních konstrukcí svory, prkna, hřebíky, pásová ocel, vruty</t>
  </si>
  <si>
    <t>-1694898531</t>
  </si>
  <si>
    <t xml:space="preserve">"dle specifikace"   0,388/1,10</t>
  </si>
  <si>
    <t>238</t>
  </si>
  <si>
    <t>762420033</t>
  </si>
  <si>
    <t>Obložení stropů nebo střešních podhledů z cementotřískových desek šroubovaných na pero a drážku broušených, tloušťky desky 16 mm</t>
  </si>
  <si>
    <t>1321308157</t>
  </si>
  <si>
    <t xml:space="preserve">"025,042 - nový podhled z cementotřískových desek"    10,0*5,75-4,5*2,3+0,4*(4,5+2,3)*2</t>
  </si>
  <si>
    <t>239</t>
  </si>
  <si>
    <t>762511267</t>
  </si>
  <si>
    <t>Podlahové konstrukce podkladové z dřevoštěpkových desek OSB jednovrstvých šroubovaných na pero a drážku nebroušených, tloušťky desky 25 mm</t>
  </si>
  <si>
    <t>-1156321507</t>
  </si>
  <si>
    <t xml:space="preserve">"202 - nový stupínek - desky OSB"   1,7*5,0+(1,7+5,0)*0,15</t>
  </si>
  <si>
    <t>240</t>
  </si>
  <si>
    <t>762526130</t>
  </si>
  <si>
    <t>Položení podlah položení polštářů pod podlahy osové vzdálenosti přes 650 do 1000 mm</t>
  </si>
  <si>
    <t>-1033426110</t>
  </si>
  <si>
    <t xml:space="preserve">"202 - nový stupínek - hranoly 120x120mm"   1,7*5,0</t>
  </si>
  <si>
    <t>241</t>
  </si>
  <si>
    <t>605121301x</t>
  </si>
  <si>
    <t>hranol stavební řezivo průřezu do 224cm2 do dl 6m, impregnované</t>
  </si>
  <si>
    <t>1853719258</t>
  </si>
  <si>
    <t xml:space="preserve">"202 - nový stupínek - hranoly 120x120mm"   7*1,7*0,12*0,12*1,10</t>
  </si>
  <si>
    <t>242</t>
  </si>
  <si>
    <t>762595001</t>
  </si>
  <si>
    <t>Spojovací prostředky podlah a podkladových konstrukcí hřebíky, vruty</t>
  </si>
  <si>
    <t>714964328</t>
  </si>
  <si>
    <t>243</t>
  </si>
  <si>
    <t>998762102</t>
  </si>
  <si>
    <t>Přesun hmot pro konstrukce tesařské stanovený z hmotnosti přesunovaného materiálu vodorovná dopravní vzdálenost do 50 m v objektech výšky přes 6 do 12 m</t>
  </si>
  <si>
    <t>-154248454</t>
  </si>
  <si>
    <t>244</t>
  </si>
  <si>
    <t>998762181</t>
  </si>
  <si>
    <t>Přesun hmot pro konstrukce tesařské stanovený z hmotnosti přesunovaného materiálu Příplatek k cenám za přesun prováděný bez použití mechanizace pro jakoukoliv výšku objektu</t>
  </si>
  <si>
    <t>-1520808378</t>
  </si>
  <si>
    <t>762B</t>
  </si>
  <si>
    <t>Konstrukce tesařské - bourání</t>
  </si>
  <si>
    <t>245</t>
  </si>
  <si>
    <t>762335822</t>
  </si>
  <si>
    <t>Demontáž vázaných konstrukcí krovů sklonu do 60° krokví rovnoběžných s okapem (vlašských) na ocelový podklad, průřezové plochy přes 120 do 224 cm2</t>
  </si>
  <si>
    <t>2061625770</t>
  </si>
  <si>
    <t xml:space="preserve">"023,024 - dmtž části stáv. střechy - dmtž stávajících dřevěných trámků"    3*6,15*1,10</t>
  </si>
  <si>
    <t>246</t>
  </si>
  <si>
    <t>762341811</t>
  </si>
  <si>
    <t>Demontáž bednění a laťování bednění střech rovných, obloukových, sklonu do 60° se všemi nadstřešními konstrukcemi z prken hrubých, hoblovaných tl. do 32 mm</t>
  </si>
  <si>
    <t>2128814064</t>
  </si>
  <si>
    <t xml:space="preserve">"023,024 - dmtž části stáv. střechy - dmtž bednění"    6,15*2,45</t>
  </si>
  <si>
    <t>247</t>
  </si>
  <si>
    <t>762511867</t>
  </si>
  <si>
    <t>Demontáž podlahové konstrukce podkladové z dřevoštěpkových desek jednovrstvých šroubovaných na pero drážku, tloušťka desky přes 15 mm</t>
  </si>
  <si>
    <t>-628982247</t>
  </si>
  <si>
    <t xml:space="preserve">"202 - dmtž stávajícího stupínek - desky OSB"   1,6*4,5+(1,6+4,5)*0,18</t>
  </si>
  <si>
    <t>248</t>
  </si>
  <si>
    <t>762512811</t>
  </si>
  <si>
    <t>Demontáž podlahové konstrukce podkladové roštu podkladového</t>
  </si>
  <si>
    <t>-977820287</t>
  </si>
  <si>
    <t xml:space="preserve">"202 - dmtž stávajícího stupínek - nosná konstrukce"   1,6*4,5</t>
  </si>
  <si>
    <t>763</t>
  </si>
  <si>
    <t>Konstrukce suché výstavby</t>
  </si>
  <si>
    <t>249</t>
  </si>
  <si>
    <t>763131411</t>
  </si>
  <si>
    <t>Podhled ze sádrokartonových desek dvouvrstvá zavěšená spodní konstrukce z ocelových profilů CD, UD jednoduše opláštěná deskou standardní A, tl. 12,5 mm, bez TI</t>
  </si>
  <si>
    <t>-883818581</t>
  </si>
  <si>
    <t xml:space="preserve">"011,018-021"    7,91+6,45*2,83</t>
  </si>
  <si>
    <t xml:space="preserve">"101 (část nové chodby před výtahem)"    3,7*1,9</t>
  </si>
  <si>
    <t xml:space="preserve">"113-118"    6,35*2,9</t>
  </si>
  <si>
    <t xml:space="preserve">"201 (část nové chodby před výtahem)"    3,7*1,9</t>
  </si>
  <si>
    <t xml:space="preserve">"210,217-223,231,232"    3,87+4,88+4,5*2,85+2,75+1,65*2,1+2,75+2,1</t>
  </si>
  <si>
    <t xml:space="preserve">"308-313"   6,3*2,9</t>
  </si>
  <si>
    <t>250</t>
  </si>
  <si>
    <t>763131714</t>
  </si>
  <si>
    <t>Podhled ze sádrokartonových desek ostatní práce a konstrukce na podhledech ze sádrokartonových desek základní penetrační nátěr</t>
  </si>
  <si>
    <t>1001046046</t>
  </si>
  <si>
    <t xml:space="preserve">"SDK podhledy"     109,549</t>
  </si>
  <si>
    <t xml:space="preserve">"SDK obklady konstrukcí"  103,5*0,8+130,55</t>
  </si>
  <si>
    <t>251</t>
  </si>
  <si>
    <t>763164531</t>
  </si>
  <si>
    <t>Obklad ze sádrokartonových desek konstrukcí kovových včetně ochranných úhelníků ve tvaru L rozvinuté šíře přes 0,4 do 0,8 m, opláštěný deskou standardní A, tl. 12,5 mm</t>
  </si>
  <si>
    <t>496192194</t>
  </si>
  <si>
    <t xml:space="preserve">"1.PP - kapotáže pro ZTI"    26,0</t>
  </si>
  <si>
    <t xml:space="preserve">"1.NP-3.NP - kapotáže pro ZTI"    25,0</t>
  </si>
  <si>
    <t xml:space="preserve">"201 - kapotáž (u stropního průvlaku) pro rozvody SLP a NN"   4,35</t>
  </si>
  <si>
    <t xml:space="preserve">"kapotáže pro elektroinstalace"   45,0</t>
  </si>
  <si>
    <t>252</t>
  </si>
  <si>
    <t>763164551</t>
  </si>
  <si>
    <t>Obklad ze sádrokartonových desek konstrukcí kovových včetně ochranných úhelníků ve tvaru L rozvinuté šíře přes 0,8 m, opláštěný deskou standardní A, tl. 12,5 mm</t>
  </si>
  <si>
    <t>-662710471</t>
  </si>
  <si>
    <t xml:space="preserve">"1.PP - kapotáže pro ZTI"    65,0*(0,25+0,9)</t>
  </si>
  <si>
    <t xml:space="preserve">"103 - kapotáže pro ZTI"      30,0*(0,4+0,9)</t>
  </si>
  <si>
    <t xml:space="preserve">"106 - kapotáže pro ZTI"      16,0*(0,25+0,8)</t>
  </si>
  <si>
    <t>253</t>
  </si>
  <si>
    <t>763412113</t>
  </si>
  <si>
    <t>Sanitární příčky vhodné do suchého prostředí dělící z dřevotřískových desek laminovaných tl. 25 mm</t>
  </si>
  <si>
    <t>-187541329</t>
  </si>
  <si>
    <t xml:space="preserve">"019-021 - sanitární příčky"     (2,83+2,45)*2,0</t>
  </si>
  <si>
    <t xml:space="preserve">"113-118 - sanitární příčky"     (6,35+4*1,38)*2,0</t>
  </si>
  <si>
    <t xml:space="preserve">"218-220 - sanitární příčky"     (4,5+1,03)*2,0</t>
  </si>
  <si>
    <t xml:space="preserve">"222-223 - sanitární příčka"     1,65*2,0</t>
  </si>
  <si>
    <t xml:space="preserve">"308-313 - sanitární příčky"     (6,3+4*1,38)*2,0</t>
  </si>
  <si>
    <t>254</t>
  </si>
  <si>
    <t>763412123</t>
  </si>
  <si>
    <t>Sanitární příčky vhodné do suchého prostředí dveře vnitřní do sanitárních příček šířky do 800 mm, výšky do 2 000 mm z dřevotřískových desek laminovaných včetně nerezového kování tl. 25 mm</t>
  </si>
  <si>
    <t>2100382345</t>
  </si>
  <si>
    <t xml:space="preserve">"019-021 - sanitární příčky - dveře"     2</t>
  </si>
  <si>
    <t xml:space="preserve">"113-118 - sanitární příčky - dveře"     5</t>
  </si>
  <si>
    <t xml:space="preserve">"218-220 - sanitární příčky"     2</t>
  </si>
  <si>
    <t xml:space="preserve">"222-223 - sanitární příčka"     1</t>
  </si>
  <si>
    <t xml:space="preserve">"308-313 - sanitární příčky"     5</t>
  </si>
  <si>
    <t>255</t>
  </si>
  <si>
    <t>763412213</t>
  </si>
  <si>
    <t>Sanitární příčky vhodné do suchého prostředí dělící přepážky k pisoárům z dřevotřískových desek laminovaných tl. 25 mm</t>
  </si>
  <si>
    <t>1121995662</t>
  </si>
  <si>
    <t xml:space="preserve">"019 -dělící přepážky k pisoárům"     2*0,6*1,20</t>
  </si>
  <si>
    <t xml:space="preserve">"218 -dělící přepážky k pisoárům"     5*0,6*1,20</t>
  </si>
  <si>
    <t>256</t>
  </si>
  <si>
    <t>763431001</t>
  </si>
  <si>
    <t>Montáž podhledu minerálního včetně zavěšeného roštu viditelného s panely vyjímatelnými, velikosti panelů do 0,36 m2</t>
  </si>
  <si>
    <t>-1739526742</t>
  </si>
  <si>
    <t xml:space="preserve">"026,033,034,036,039"    71,89+26,0+75,8+72,55+21,85</t>
  </si>
  <si>
    <t xml:space="preserve">"108,109,120-126,128-130"   26,1+2,9+26,5+17,15+22,3+38,1+74,55+26,75+78,32+71,5+22,15+67,95</t>
  </si>
  <si>
    <t xml:space="preserve">"202,204,205,207-209,212-216,224-229"   96,26+10,9+60,96+48,15+21,6+10,76+21,64+7,55+25,0+25,95+39,55+74,2+26,9+81,0+71,8+23,15+67,9</t>
  </si>
  <si>
    <t xml:space="preserve">"302-304,306,307,315-320"   4,9+14,5+34,1+69,0+39,7+73,9+26,9+81,0+73,0+23,7+67,9</t>
  </si>
  <si>
    <t>257</t>
  </si>
  <si>
    <t>59036513</t>
  </si>
  <si>
    <t>deska podhledová minerální rovná bílá jemná hladká 15x600x600mm</t>
  </si>
  <si>
    <t>-449981478</t>
  </si>
  <si>
    <t>1964,23*1,10</t>
  </si>
  <si>
    <t>258</t>
  </si>
  <si>
    <t>763431201</t>
  </si>
  <si>
    <t>Montáž podhledu minerálního napojení na stěnu lištou obvodovou</t>
  </si>
  <si>
    <t>185012330</t>
  </si>
  <si>
    <t>"předpokládaná práce a její rozsah !"</t>
  </si>
  <si>
    <t xml:space="preserve">"022 - zpětná mtž demontované části stáv. podhledu - nová obvodová lišta"    6,35</t>
  </si>
  <si>
    <t xml:space="preserve">"026"   (6,73+10,65)*2</t>
  </si>
  <si>
    <t xml:space="preserve">"033"   (6,73+3,85)*2</t>
  </si>
  <si>
    <t xml:space="preserve">"034"   (11,55+6,53)*2</t>
  </si>
  <si>
    <t xml:space="preserve">"036"   (10,87+6,63)*2</t>
  </si>
  <si>
    <t xml:space="preserve">"039"   (3,3+6,63)*2</t>
  </si>
  <si>
    <t xml:space="preserve">"108"   (6,19+5,48)*2</t>
  </si>
  <si>
    <t xml:space="preserve">"109"   (1,81+1,66)*2</t>
  </si>
  <si>
    <t xml:space="preserve">"120"   (7,51+3,48)*2</t>
  </si>
  <si>
    <t xml:space="preserve">"121"   (3,18+5,32)*2</t>
  </si>
  <si>
    <t xml:space="preserve">"122"   (4,16+5,32)*2</t>
  </si>
  <si>
    <t xml:space="preserve">"123"   (6,97+5,46)*2</t>
  </si>
  <si>
    <t xml:space="preserve">"124"   (6,77+10,86)*2</t>
  </si>
  <si>
    <t xml:space="preserve">"125"   (6,77+3,95)*2</t>
  </si>
  <si>
    <t xml:space="preserve">"126"   (11,78+6,6)*2</t>
  </si>
  <si>
    <t xml:space="preserve">"128"   (10,77+6,63)*2</t>
  </si>
  <si>
    <t xml:space="preserve">"129"   (3,3+6,63)*2</t>
  </si>
  <si>
    <t xml:space="preserve">"130"   (6,63+9,99)*2</t>
  </si>
  <si>
    <t xml:space="preserve">"202"   (14,3+7,3)*2</t>
  </si>
  <si>
    <t xml:space="preserve">"204"   (1,5+7,3)*2</t>
  </si>
  <si>
    <t xml:space="preserve">"205"   (9,23+6,6)*2</t>
  </si>
  <si>
    <t xml:space="preserve">"207"   (8,1+6,6)*2</t>
  </si>
  <si>
    <t xml:space="preserve">"208"   (6,6+3,35)*2</t>
  </si>
  <si>
    <t xml:space="preserve">"209"   (5,1+5,4)*2</t>
  </si>
  <si>
    <t xml:space="preserve">"212"  (6,5+4,2)*2</t>
  </si>
  <si>
    <t xml:space="preserve">"213"   (2,47+2,95)*2</t>
  </si>
  <si>
    <t xml:space="preserve">"214"   (4,49+5,53)*2</t>
  </si>
  <si>
    <t xml:space="preserve">"215"   (7,21+3,49)*2</t>
  </si>
  <si>
    <t xml:space="preserve">"216"   (7,21+5,46)*2</t>
  </si>
  <si>
    <t xml:space="preserve">"224"  (6,77+10,82)*2</t>
  </si>
  <si>
    <t xml:space="preserve">"225"   (6,77+3,92)*2</t>
  </si>
  <si>
    <t xml:space="preserve">"226"   (11,78+6,79)*2</t>
  </si>
  <si>
    <t xml:space="preserve">"227"   (10,8+6,62)*2</t>
  </si>
  <si>
    <t xml:space="preserve">"228"   (3,42+6,62)*2</t>
  </si>
  <si>
    <t xml:space="preserve">"229"   (6,6+10,0)*2</t>
  </si>
  <si>
    <t xml:space="preserve">"302"   (3,1+1,35)*2</t>
  </si>
  <si>
    <t xml:space="preserve">"303"   (3,1+4,45)*2</t>
  </si>
  <si>
    <t xml:space="preserve">"304"   (5,75+5,95)*2</t>
  </si>
  <si>
    <t xml:space="preserve">"306"   (7,25+9,5)*2</t>
  </si>
  <si>
    <t xml:space="preserve">"307"   (7,2+5,45)*2</t>
  </si>
  <si>
    <t xml:space="preserve">"315"   (6,75+10,8)*2</t>
  </si>
  <si>
    <t xml:space="preserve">"316"   (6,75+3,9)*2</t>
  </si>
  <si>
    <t xml:space="preserve">"317"   (11,8+6,8)*2</t>
  </si>
  <si>
    <t xml:space="preserve">"318"   (10,8+6,65)*2</t>
  </si>
  <si>
    <t xml:space="preserve">"319"   (3,45+6,65)*2</t>
  </si>
  <si>
    <t xml:space="preserve">"320"  (6,6+10,0)*2</t>
  </si>
  <si>
    <t>259</t>
  </si>
  <si>
    <t>763431701</t>
  </si>
  <si>
    <t>Montáž podhledu minerálního panelu připevněného na zavěšený rošt vyjímatelného</t>
  </si>
  <si>
    <t>689699125</t>
  </si>
  <si>
    <t xml:space="preserve">"022 - zpětná mtž demontované části stáv. podhledu"    6,35*0,75</t>
  </si>
  <si>
    <t>260</t>
  </si>
  <si>
    <t>590365101x</t>
  </si>
  <si>
    <t>stávající deska podhledová minerální 600x600mm</t>
  </si>
  <si>
    <t>-1625126773</t>
  </si>
  <si>
    <t>4,763*1,10</t>
  </si>
  <si>
    <t>261</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</si>
  <si>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</si>
  <si>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</si>
  <si>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2040868230</t>
  </si>
  <si>
    <t>262</t>
  </si>
  <si>
    <t>998763381</t>
  </si>
  <si>
    <t>Přesun hmot pro konstrukce montované z desek sádrokartonových, sádrovláknitých, cementovláknitých nebo cementových Příplatek k cenám za přesun prováděný bez použití mechanizace pro jakoukoliv výšku objektu</t>
  </si>
  <si>
    <t>272871542</t>
  </si>
  <si>
    <t>763B</t>
  </si>
  <si>
    <t>Konstrukce suché výstavby - bourání</t>
  </si>
  <si>
    <t>263</t>
  </si>
  <si>
    <t>763131821</t>
  </si>
  <si>
    <t>Demontáž podhledu nebo samostatného požárního předělu ze sádrokartonových desek s nosnou konstrukcí dvouvrstvou z ocelových profilů, opláštění jednoduché</t>
  </si>
  <si>
    <t>594676448</t>
  </si>
  <si>
    <t xml:space="preserve">"stávající 003-006,008-014 - dmtž stáv.SDK podhledu"   5,15+9,7+1,3+1,3+2,5+1,5+1,5+1,9+2,9+1,25+1,25</t>
  </si>
  <si>
    <t xml:space="preserve">"103 - dmtž stávajících SDK kapotáží pro ZTI"      30,0*(0,4+0,9)</t>
  </si>
  <si>
    <t xml:space="preserve">"106 - dmtž stávajících SDK kapotáží pro ZTI"      16,0*(0,25+0,8)</t>
  </si>
  <si>
    <t>264</t>
  </si>
  <si>
    <t>763431801</t>
  </si>
  <si>
    <t>Demontáž podhledu minerálního na zavěšeném na roštu viditelném</t>
  </si>
  <si>
    <t>-1723897008</t>
  </si>
  <si>
    <t xml:space="preserve">"022-024 - dmtž části stáv. podhledu"    6,15*3,2+0,2*0,75</t>
  </si>
  <si>
    <t>764</t>
  </si>
  <si>
    <t>Konstrukce klempířské</t>
  </si>
  <si>
    <t>265</t>
  </si>
  <si>
    <t>764212665</t>
  </si>
  <si>
    <t>Oplechování střešních prvků z pozinkovaného plechu s povrchovou úpravou okapu okapovým plechem střechy rovné rš 400 mm</t>
  </si>
  <si>
    <t>-675280380</t>
  </si>
  <si>
    <t>"porovnávací položka pro oplechování čel nové skladby střech (přes dřevěné hranoly) :"</t>
  </si>
  <si>
    <t>266</t>
  </si>
  <si>
    <t>764216643</t>
  </si>
  <si>
    <t>Oplechování parapetů z pozinkovaného plechu s povrchovou úpravou rovných celoplošně lepené, bez rohů rš 250 mm</t>
  </si>
  <si>
    <t>-357244377</t>
  </si>
  <si>
    <t xml:space="preserve">"022 - nové okno"    1,25</t>
  </si>
  <si>
    <t>267</t>
  </si>
  <si>
    <t>764216644</t>
  </si>
  <si>
    <t>Oplechování parapetů z pozinkovaného plechu s povrchovou úpravou rovných celoplošně lepené, bez rohů rš 330 mm</t>
  </si>
  <si>
    <t>1364306718</t>
  </si>
  <si>
    <t xml:space="preserve">"011 - nové okno"    1,35</t>
  </si>
  <si>
    <t xml:space="preserve">"101 - nová okna"     2*1,85</t>
  </si>
  <si>
    <t xml:space="preserve">"201,204 - nová okna"   1,85+0,95+0,65</t>
  </si>
  <si>
    <t>268</t>
  </si>
  <si>
    <t>764311605</t>
  </si>
  <si>
    <t>Lemování zdí z pozinkovaného plechu s povrchovou úpravou boční nebo horní rovné, střech s krytinou prejzovou nebo vlnitou rš 400 mm</t>
  </si>
  <si>
    <t>-975007782</t>
  </si>
  <si>
    <t xml:space="preserve">"023,024 - dmtž části stáv. střechy - nové lemování u nového zdiva (případně úprava a vytažení stávající bouráné krytiny)"    6,5</t>
  </si>
  <si>
    <t>269</t>
  </si>
  <si>
    <t>764511612</t>
  </si>
  <si>
    <t>Žlab podokapní z pozinkovaného plechu s povrchovou úpravou včetně háků a čel hranatý rš 330 mm</t>
  </si>
  <si>
    <t>1373861033</t>
  </si>
  <si>
    <t xml:space="preserve">"nové žlaby v místě nové výtahové šachty"    10,1+2,9+2,7+3,6</t>
  </si>
  <si>
    <t xml:space="preserve">"nový žlab střechy nad m.č. 201"    3,6</t>
  </si>
  <si>
    <t>270</t>
  </si>
  <si>
    <t>764511632</t>
  </si>
  <si>
    <t>Žlab podokapní z pozinkovaného plechu s povrchovou úpravou včetně háků a čel roh nebo kout, žlabu hranatého rš 330 mm</t>
  </si>
  <si>
    <t>-717312260</t>
  </si>
  <si>
    <t xml:space="preserve">"nové žlaby v místě nové výtahové šachty - roh a kouty "    1+2</t>
  </si>
  <si>
    <t>271</t>
  </si>
  <si>
    <t>764511662</t>
  </si>
  <si>
    <t>Žlab podokapní z pozinkovaného plechu s povrchovou úpravou včetně háků a čel kotlík hranatý, rš žlabu/průměr svodu 330/100 mm</t>
  </si>
  <si>
    <t>-2049297562</t>
  </si>
  <si>
    <t xml:space="preserve">"nové žlaby v místě nové výtahové šachty - kotlíky"    3</t>
  </si>
  <si>
    <t xml:space="preserve">"nový žlab střechy nad m.č. 201 - kotlík"    1</t>
  </si>
  <si>
    <t>272</t>
  </si>
  <si>
    <t>764518622</t>
  </si>
  <si>
    <t>Svod z pozinkovaného plechu s upraveným povrchem včetně objímek, kolen a odskoků kruhový, průměru 100 mm</t>
  </si>
  <si>
    <t>-1959733442</t>
  </si>
  <si>
    <t xml:space="preserve">"nové svody žlabů střech v místě nové výtahové šachty"    2*11,0+7,0</t>
  </si>
  <si>
    <t xml:space="preserve">"nový svod žlabu střechy nad m.č. 201"    4,6</t>
  </si>
  <si>
    <t>273</t>
  </si>
  <si>
    <t>764518623</t>
  </si>
  <si>
    <t>Svod z pozinkovaného plechu s upraveným povrchem včetně objímek, kolen a odskoků kruhový, průměru 120 mm</t>
  </si>
  <si>
    <t>1455871849</t>
  </si>
  <si>
    <t xml:space="preserve">"pohled JV - nový svodu tělocvičny"   10,0</t>
  </si>
  <si>
    <t>274</t>
  </si>
  <si>
    <t>998764102</t>
  </si>
  <si>
    <t>Přesun hmot pro konstrukce klempířské stanovený z hmotnosti přesunovaného materiálu vodorovná dopravní vzdálenost do 50 m v objektech výšky přes 6 do 12 m</t>
  </si>
  <si>
    <t>1690642975</t>
  </si>
  <si>
    <t>275</t>
  </si>
  <si>
    <t>998764181</t>
  </si>
  <si>
    <t>Přesun hmot pro konstrukce klempířské stanovený z hmotnosti přesunovaného materiálu Příplatek k cenám za přesun prováděný bez použití mechanizace pro jakoukoliv výšku objektu</t>
  </si>
  <si>
    <t>335432346</t>
  </si>
  <si>
    <t>764B</t>
  </si>
  <si>
    <t>Konstrukce klempířské - bourání</t>
  </si>
  <si>
    <t>276</t>
  </si>
  <si>
    <t>764001821</t>
  </si>
  <si>
    <t>Demontáž klempířských konstrukcí krytiny ze svitků nebo tabulí do suti</t>
  </si>
  <si>
    <t>107811291</t>
  </si>
  <si>
    <t xml:space="preserve">"023,024 - dmtž části stáv. střechy - dmtž plechové krytiny"    (6,15+2*0,2)*(2,45+0,2)</t>
  </si>
  <si>
    <t>277</t>
  </si>
  <si>
    <t>764002851</t>
  </si>
  <si>
    <t>Demontáž klempířských konstrukcí oplechování parapetů do suti</t>
  </si>
  <si>
    <t>-495371793</t>
  </si>
  <si>
    <t xml:space="preserve">"001/042 - nové vstupní dveře v místě stáv. okna"   1,3</t>
  </si>
  <si>
    <t xml:space="preserve">"011 - vybourání stávajícího okna - parapet"    1,35</t>
  </si>
  <si>
    <t xml:space="preserve">"022 - zazdění stávajícího okna - parapet"         0,95</t>
  </si>
  <si>
    <t xml:space="preserve">"113 - zazdění stávajících oken - parapet"         3*1,21</t>
  </si>
  <si>
    <t xml:space="preserve">"201,204 - úprava okenního otvoru (2 nová okna místo jednoho) - parapet"    2,12</t>
  </si>
  <si>
    <t xml:space="preserve">"218 - zazdění stávajícího okna - parapet"         1,21</t>
  </si>
  <si>
    <t xml:space="preserve">"308 - zazdění stávajícího okna - parapet"         1,21</t>
  </si>
  <si>
    <t>278</t>
  </si>
  <si>
    <t>764004801</t>
  </si>
  <si>
    <t>Demontáž klempířských konstrukcí žlabu podokapního do suti</t>
  </si>
  <si>
    <t>1029569396</t>
  </si>
  <si>
    <t xml:space="preserve">"demontáž stávajích žlabů v místě nové výtahové šachty"    12,8+6,5</t>
  </si>
  <si>
    <t>279</t>
  </si>
  <si>
    <t>764004861</t>
  </si>
  <si>
    <t>Demontáž klempířských konstrukcí svodu do suti</t>
  </si>
  <si>
    <t>-281477934</t>
  </si>
  <si>
    <t xml:space="preserve">"demontáž stávajích svodů v místě nové výtahové šachty"    2*12,5</t>
  </si>
  <si>
    <t xml:space="preserve">"pohled JV - demontáž stávajícího svodu tělocvičny"    6,5</t>
  </si>
  <si>
    <t>766</t>
  </si>
  <si>
    <t>Konstrukce truhlářské</t>
  </si>
  <si>
    <t>280</t>
  </si>
  <si>
    <t>766622131</t>
  </si>
  <si>
    <t>Montáž oken plastových včetně montáže rámu plochy přes 1 m2 otevíravých do zdiva, výšky do 1,5 m</t>
  </si>
  <si>
    <t>-1529858530</t>
  </si>
  <si>
    <t>1,8*1,5+1,8*1,6+1,2*1,5+1,3*0,94</t>
  </si>
  <si>
    <t>281</t>
  </si>
  <si>
    <t>611a</t>
  </si>
  <si>
    <t>"a" - plastové dvoudílné okno, 180x150cm. Provedení dle P.D.</t>
  </si>
  <si>
    <t>-2040991420</t>
  </si>
  <si>
    <t>282</t>
  </si>
  <si>
    <t>611d</t>
  </si>
  <si>
    <t>"d" - plastové dvoudílné okno, 180x160cm. Provedení dle P.D. vč. ovládání táhlem.</t>
  </si>
  <si>
    <t>812231059</t>
  </si>
  <si>
    <t>283</t>
  </si>
  <si>
    <t>611e</t>
  </si>
  <si>
    <t>"e" - plastové dvoukřídlové okno, 120x150cm. Provedení dle P.D.</t>
  </si>
  <si>
    <t>1680632169</t>
  </si>
  <si>
    <t>284</t>
  </si>
  <si>
    <t>611f</t>
  </si>
  <si>
    <t>"f" - plastové dvoukřídlové okno, 130x94cm. Provedení dle P.D.</t>
  </si>
  <si>
    <t>-933489439</t>
  </si>
  <si>
    <t>285</t>
  </si>
  <si>
    <t>766622132</t>
  </si>
  <si>
    <t>Montáž oken plastových včetně montáže rámu plochy přes 1 m2 otevíravých do zdiva, výšky přes 1,5 do 2,5 m</t>
  </si>
  <si>
    <t>-1443086587</t>
  </si>
  <si>
    <t>0,9*2,0+0,6*2,0</t>
  </si>
  <si>
    <t>286</t>
  </si>
  <si>
    <t>611b</t>
  </si>
  <si>
    <t>"b" - plastové dvoudílné okno, 90x200cm. Provedení dle P.D.</t>
  </si>
  <si>
    <t>456375819</t>
  </si>
  <si>
    <t>287</t>
  </si>
  <si>
    <t>611c</t>
  </si>
  <si>
    <t>"c" - plastové dvoudílné okno, 60x200cm. Provedení dle P.D.</t>
  </si>
  <si>
    <t>-1523765987</t>
  </si>
  <si>
    <t>288</t>
  </si>
  <si>
    <t>766660171</t>
  </si>
  <si>
    <t>Montáž dveřních křídel dřevěných nebo plastových otevíravých do obložkové zárubně povrchově upravených jednokřídlových, šířky do 800 mm</t>
  </si>
  <si>
    <t>-869061852</t>
  </si>
  <si>
    <t>3+4+1+3</t>
  </si>
  <si>
    <t>289</t>
  </si>
  <si>
    <t>61101</t>
  </si>
  <si>
    <t>"1" - masivní interiérové dveře 70x197cm, plné. Provedení dle P.D (dřevěné kazetové - replika vč. barvy dle původních, vč. dózického zámku a kování (typ dle stávajících dveří).</t>
  </si>
  <si>
    <t>-1302057793</t>
  </si>
  <si>
    <t>290</t>
  </si>
  <si>
    <t>61102</t>
  </si>
  <si>
    <t>"2" - masivní interiérové dveře 70x197cm, plné. Provedení dle P.D (dřevěné kazetové - replika vč. barvy dle původních, vč. dózického zámku a kování (typ dle stávajících dveří).</t>
  </si>
  <si>
    <t>1653048719</t>
  </si>
  <si>
    <t>291</t>
  </si>
  <si>
    <t>61104a</t>
  </si>
  <si>
    <t>"4" - masivní interiérové dveře 80x197cm, plné. Provedení dle P.D (dřevěné kazetové - replika vč. barvy dle původních, vč. dózického zámku a kování (typ dle stávajících dveří).</t>
  </si>
  <si>
    <t>379980565</t>
  </si>
  <si>
    <t>292</t>
  </si>
  <si>
    <t>61104b</t>
  </si>
  <si>
    <t>"4" - masivní interiérové dveře 80x197cm, plné. Provedení dle P.D (dřevěné kazetové - replika vč. barvy dle původních, vč. cylindrického zámku a vložky a vč. kování (typ dle stávajících dveří).</t>
  </si>
  <si>
    <t>-861966462</t>
  </si>
  <si>
    <t>293</t>
  </si>
  <si>
    <t>766660172</t>
  </si>
  <si>
    <t>Montáž dveřních křídel dřevěných nebo plastových otevíravých do obložkové zárubně povrchově upravených jednokřídlových, šířky přes 800 mm</t>
  </si>
  <si>
    <t>2147343825</t>
  </si>
  <si>
    <t>1+2+2</t>
  </si>
  <si>
    <t>294</t>
  </si>
  <si>
    <t>61105</t>
  </si>
  <si>
    <t>"5" - masivní interiérové dveře 90x197cm, plné. Provedení dle P.D (dřevěné kazetové - replika vč. barvy dle původních, vč. cylindrického zámku a vložky a vč. kování (typ dle stávajících dveří).</t>
  </si>
  <si>
    <t>-14768439</t>
  </si>
  <si>
    <t>295</t>
  </si>
  <si>
    <t>61106a</t>
  </si>
  <si>
    <t>"6" - masivní interiérové dveře 90x197cm, plné. Provedení dle P.D (dřevěné kazetové - replika vč. barvy dle původních, vč. dózického zámku a kování (typ dle stávajících dveří).</t>
  </si>
  <si>
    <t>220016637</t>
  </si>
  <si>
    <t>296</t>
  </si>
  <si>
    <t>61106b</t>
  </si>
  <si>
    <t>-1189837084</t>
  </si>
  <si>
    <t>297</t>
  </si>
  <si>
    <t>766660421</t>
  </si>
  <si>
    <t>Montáž dveřních křídel dřevěných nebo plastových vchodových dveří včetně rámu do zdiva jednokřídlových s nadsvětlíkem</t>
  </si>
  <si>
    <t>CS ÚRS 2019 01</t>
  </si>
  <si>
    <t>-1560679496</t>
  </si>
  <si>
    <t>298</t>
  </si>
  <si>
    <t>611L</t>
  </si>
  <si>
    <t>"L" - vstupní dveře plastové s nadsvětlíkem do otvoru 110x240cm. Kompletní provedení dle P.D.</t>
  </si>
  <si>
    <t>671206264</t>
  </si>
  <si>
    <t>299</t>
  </si>
  <si>
    <t>766660441</t>
  </si>
  <si>
    <t>Montáž dveřních křídel dřevěných nebo plastových vchodových dveří včetně rámu do zdiva jednokřídlových s díly a nadsvětlíkem</t>
  </si>
  <si>
    <t>2056279201</t>
  </si>
  <si>
    <t>300</t>
  </si>
  <si>
    <t>611K</t>
  </si>
  <si>
    <t>"K" - vstupní dveře plastové s nadsvětlíkem a bočním světlíkem do otvoru 130x240cm. Kompletní provedení dle P.D.</t>
  </si>
  <si>
    <t>1119363959</t>
  </si>
  <si>
    <t>301</t>
  </si>
  <si>
    <t>766660720</t>
  </si>
  <si>
    <t>Montáž dveřních doplňků větrací mřížky s vyříznutím otvoru</t>
  </si>
  <si>
    <t>1245992177</t>
  </si>
  <si>
    <t>302</t>
  </si>
  <si>
    <t>562456015</t>
  </si>
  <si>
    <t>větrací mřížka do dveří 500x90 bílá (set 2 ks plastových větracích mřížek)</t>
  </si>
  <si>
    <t>-445686802</t>
  </si>
  <si>
    <t xml:space="preserve">"1.PP - větrací mřížky do stávajících dveřních křídel"    2</t>
  </si>
  <si>
    <t>303</t>
  </si>
  <si>
    <t>766669991x</t>
  </si>
  <si>
    <t>Kompletní provedení zkrácení stávajícího čtyřídlného plastového okna (původní rozměry 3250x1680mm : vybourání poloviny okna (2 díly) + ukotvení k novému zdivu + zkrácení stávajícího vnitřního parapetu (š. cca 500mm) + zkrácení a úprava stávajícího venkovního parapetu (r.š. cca 400mm)..Součástí položky je i přemístění a likvidace vybouraných hmot.</t>
  </si>
  <si>
    <t>819511433</t>
  </si>
  <si>
    <t xml:space="preserve">"101/119 - nový otvor v místě stáv. okna - zkrácení stávajícího okna"    1</t>
  </si>
  <si>
    <t xml:space="preserve">"201/230 - nový otvor v místě stáv. okna - zkrácení stávajícího okna"    1</t>
  </si>
  <si>
    <t xml:space="preserve">"301/výtah - nový otvor v místě stáv. okna - zkrácení stávajícího okna"    1</t>
  </si>
  <si>
    <t>304</t>
  </si>
  <si>
    <t>766682111</t>
  </si>
  <si>
    <t>Montáž zárubní dřevěných, plastových nebo z lamina obložkových, pro dveře jednokřídlové, tloušťky stěny do 170 mm</t>
  </si>
  <si>
    <t>1734643869</t>
  </si>
  <si>
    <t>305</t>
  </si>
  <si>
    <t>61181101x</t>
  </si>
  <si>
    <t xml:space="preserve">zárubeň obložková dřevěná (masiv) interiérová pro dveře 1křídlé (60-90cm), tl 80-150mm. Provedení dle stávajících zárubní vč. povrvhové úpravy  (nátěrů). </t>
  </si>
  <si>
    <t>1383303060</t>
  </si>
  <si>
    <t xml:space="preserve">"pro dveře ozn. : 1,2,4,5,6"     3+4+4+1+4</t>
  </si>
  <si>
    <t>306</t>
  </si>
  <si>
    <t>76669-004x</t>
  </si>
  <si>
    <t>Kompletní montáž + dodávka dřevěných parapetních desek (dřevotřískové, povrch lamino) š. do 300 mm (čelo v. 40mm, 2x zalomené).</t>
  </si>
  <si>
    <t>1536691494</t>
  </si>
  <si>
    <t xml:space="preserve">"101 - nová okna"    2*1,85</t>
  </si>
  <si>
    <t xml:space="preserve">"201,204 - nová okna"    1,85+0,95+0,65</t>
  </si>
  <si>
    <t>307</t>
  </si>
  <si>
    <t>766695213</t>
  </si>
  <si>
    <t>Montáž ostatních truhlářských konstrukcí prahů dveří jednokřídlových, šířky přes 100 mm</t>
  </si>
  <si>
    <t>-922149162</t>
  </si>
  <si>
    <t>308</t>
  </si>
  <si>
    <t>611871811x</t>
  </si>
  <si>
    <t>práh dveřní dřevěný dubový tl 20mm pro 1křídlové dveře vč. povrchové úpravy</t>
  </si>
  <si>
    <t>-548095994</t>
  </si>
  <si>
    <t xml:space="preserve">"001"    15</t>
  </si>
  <si>
    <t xml:space="preserve">"110,113"   2</t>
  </si>
  <si>
    <t xml:space="preserve">"201,202,204"    8</t>
  </si>
  <si>
    <t xml:space="preserve">"308"   1</t>
  </si>
  <si>
    <t>309</t>
  </si>
  <si>
    <t>766699761</t>
  </si>
  <si>
    <t>Montáž ostatních truhlářských konstrukcí překrytí spár stěn lištou plochou</t>
  </si>
  <si>
    <t>86582314</t>
  </si>
  <si>
    <t>"nová dřevěná lišta pro ukončení obnovovaných emailových nátěrů stěn :"</t>
  </si>
  <si>
    <t xml:space="preserve">"001"    (19,3+25,2+5,2+3*0,3+0,45+0,6+4,3+1,5)*2-(2,0+4*1,4+1,17+1,3)-(0,6+2*0,7+3*0,8+10*0,9)</t>
  </si>
  <si>
    <t>(2*0,5+3*0,7+2*0,65+3*0,5+1,3+0,45+3*0,25)*2</t>
  </si>
  <si>
    <t xml:space="preserve">"101"    (1,8+6,3+3,7+1,9)*2-(1,8+2*1,9+1,17)+(0,6+0,25)*2</t>
  </si>
  <si>
    <t>(19,5+25,26+6,7)*2-(1,17+0,8+8*0,9+3,25)+(1,15+0,4+3*0,5+3*0,6+2*0,2)*2</t>
  </si>
  <si>
    <t xml:space="preserve">"201"   (5,97+10,15)*2+(3,65+1,9)*2-(2,3+1,8+2*1,9+1,17)+(0,69+0,5+0,25)*2</t>
  </si>
  <si>
    <t>(19,4+25,24+6,6)*2-(1,5+2,3+1,17+0,8+7*0,9)+(0,38+3*0,5+3*0,6+0,3+0,1+1,0)*2</t>
  </si>
  <si>
    <t>(7,0+1,5)*2-(1,5+2*0,7+2*0,8+0,9)</t>
  </si>
  <si>
    <t xml:space="preserve">"203"   (22,39+3,5)*2-(1,8+4*0,9)</t>
  </si>
  <si>
    <t xml:space="preserve">"301"   (19,45+25,25+6,5)*2-(1,17+0,8+8*0,9+1,6)+(0,95+0,4+7*0,6+0,15+0,1)*2</t>
  </si>
  <si>
    <t>310</t>
  </si>
  <si>
    <t>614181135x</t>
  </si>
  <si>
    <t>lišta dřevěná dub 7 x 25 mm , vč. povrchové úpravy (lazurovací lak)</t>
  </si>
  <si>
    <t>-1953010159</t>
  </si>
  <si>
    <t>530,49*1,10</t>
  </si>
  <si>
    <t>311</t>
  </si>
  <si>
    <t>76699-01x</t>
  </si>
  <si>
    <t>Kompletní montáž + dodávka kuchyňské linky dl. 3600mm (pouze spodní skříňky) v m.č. 204. Provedení dle P.D vč. dřezu a staveništního přesunu hmot.</t>
  </si>
  <si>
    <t>-990717764</t>
  </si>
  <si>
    <t>312</t>
  </si>
  <si>
    <t>76699-02x</t>
  </si>
  <si>
    <t>Kompletní montáž + dodávka kuchyňské linky dl. 3000mm (pouze spodní skříňky) v m.č. 213. Provedení dle P.D vč. dřezu a staveništního přesunu hmot.</t>
  </si>
  <si>
    <t>-1112859861</t>
  </si>
  <si>
    <t>313</t>
  </si>
  <si>
    <t>998766102</t>
  </si>
  <si>
    <t>Přesun hmot pro konstrukce truhlářské stanovený z hmotnosti přesunovaného materiálu vodorovná dopravní vzdálenost do 50 m v objektech výšky přes 6 do 12 m</t>
  </si>
  <si>
    <t>-1716525547</t>
  </si>
  <si>
    <t>314</t>
  </si>
  <si>
    <t>998766181</t>
  </si>
  <si>
    <t>Přesun hmot pro konstrukce truhlářské stanovený z hmotnosti přesunovaného materiálu Příplatek k ceně za přesun prováděný bez použití mechanizace pro jakoukoliv výšku objektu</t>
  </si>
  <si>
    <t>1748499808</t>
  </si>
  <si>
    <t>766B</t>
  </si>
  <si>
    <t>Konstrukce truhlářské - bourání</t>
  </si>
  <si>
    <t>315</t>
  </si>
  <si>
    <t>766411823x</t>
  </si>
  <si>
    <t>Demontáž stávajících dřevěných lišt pro ukončení emailového nátěru stěn</t>
  </si>
  <si>
    <t>-1041412137</t>
  </si>
  <si>
    <t>"demontáž stávajících dřevěných lišt pro ukončení emailových nátěrů stěn :"</t>
  </si>
  <si>
    <t xml:space="preserve">"101"   (19,5+25,26+6,7)*2-(0,8+8*0,9+3,25)+(0,4+3*0,5+3*0,6+2*0,2)*2</t>
  </si>
  <si>
    <t xml:space="preserve">"201"   (5,97+2,7)*2-(2,3+1,8+0,9)+0,69*2</t>
  </si>
  <si>
    <t>(19,4+25,24+6,6)*2-(2,3+0,8+8*0,9)+(0,38+3*0,5+3*0,6+0,2+0,1)*2</t>
  </si>
  <si>
    <t xml:space="preserve">"203"   (22,39+3,5)*2-(1,8+5*0,9)</t>
  </si>
  <si>
    <t xml:space="preserve">"301"   (19,45+25,25+6,5)*2-(0,8+8*0,9+1,6)+(0,4+7*0,6+0,15+0,1)*2</t>
  </si>
  <si>
    <t>316</t>
  </si>
  <si>
    <t>766662811</t>
  </si>
  <si>
    <t>Demontáž dveřních konstrukcí k opětovnému použití prahů dveří jednokřídlových</t>
  </si>
  <si>
    <t>124914409</t>
  </si>
  <si>
    <t xml:space="preserve">"1.PP"    28</t>
  </si>
  <si>
    <t xml:space="preserve">"201,202,204"    10</t>
  </si>
  <si>
    <t>317</t>
  </si>
  <si>
    <t>766441811</t>
  </si>
  <si>
    <t>Demontáž parapetních desek dřevěných nebo plastových šířky do 300 mm délky do 1m</t>
  </si>
  <si>
    <t>69434197</t>
  </si>
  <si>
    <t xml:space="preserve">"022 - zazdění stávajícího okna - parapet"          1</t>
  </si>
  <si>
    <t>318</t>
  </si>
  <si>
    <t>766441821</t>
  </si>
  <si>
    <t>Demontáž parapetních desek dřevěných nebo plastových šířky do 300 mm délky přes 1m</t>
  </si>
  <si>
    <t>-1376434800</t>
  </si>
  <si>
    <t xml:space="preserve">"001/042 - nové vstupní dveře v místě stáv. okna - parapet"   1</t>
  </si>
  <si>
    <t>319</t>
  </si>
  <si>
    <t>766441822</t>
  </si>
  <si>
    <t>Demontáž parapetních desek dřevěných nebo plastových šířky přes 300 mm délky přes 1m</t>
  </si>
  <si>
    <t>833844929</t>
  </si>
  <si>
    <t xml:space="preserve">"201,204 - úprava okenního otvoru (2 nová okna místo jednoho) - parapet"    1</t>
  </si>
  <si>
    <t>767</t>
  </si>
  <si>
    <t>Konstrukce zámečnické</t>
  </si>
  <si>
    <t>320</t>
  </si>
  <si>
    <t>76799-ZK5</t>
  </si>
  <si>
    <t xml:space="preserve">Kompletní montáž + dodávka "ZK5" - mříž přístřešku na kola. Provedení dle P.D. vč. povrchové úpravy (žárový pozink. + vrchní syntetický černý nátěr) a kotevních prvků._x000d_
</t>
  </si>
  <si>
    <t>1168629241</t>
  </si>
  <si>
    <t>321</t>
  </si>
  <si>
    <t>76799-ZK6</t>
  </si>
  <si>
    <t xml:space="preserve">Kompletní montáž + dodávka "ZK6" - nerezové zábradlí (madlo) rampy, dl. 840cm. Provedení dle P.D. vč. povrchové úpravy (syntetický černý nátěr) a kotevních prvků._x000d_
</t>
  </si>
  <si>
    <t>967302926</t>
  </si>
  <si>
    <t>322</t>
  </si>
  <si>
    <t>998767102</t>
  </si>
  <si>
    <t>Přesun hmot pro zámečnické konstrukce stanovený z hmotnosti přesunovaného materiálu vodorovná dopravní vzdálenost do 50 m v objektech výšky přes 6 do 12 m</t>
  </si>
  <si>
    <t>1900471595</t>
  </si>
  <si>
    <t>323</t>
  </si>
  <si>
    <t>998767181</t>
  </si>
  <si>
    <t>Přesun hmot pro zámečnické konstrukce stanovený z hmotnosti přesunovaného materiálu Příplatek k cenám za přesun prováděný bez použití mechanizace pro jakoukoliv výšku objektu</t>
  </si>
  <si>
    <t>1592016393</t>
  </si>
  <si>
    <t>767B</t>
  </si>
  <si>
    <t>Konstrukce zámečnické - bourání</t>
  </si>
  <si>
    <t>324</t>
  </si>
  <si>
    <t>767122812</t>
  </si>
  <si>
    <t>Demontáž stěn a příček s výplní z drátěné sítě svařovaných</t>
  </si>
  <si>
    <t>-1718390027</t>
  </si>
  <si>
    <t xml:space="preserve">"001 - demontáž stávajících dělících stěn s drátěnou výplní"   (1,5+0,8+10,2+2,0)*3,0</t>
  </si>
  <si>
    <t>771</t>
  </si>
  <si>
    <t>Podlahy z dlaždic</t>
  </si>
  <si>
    <t>325</t>
  </si>
  <si>
    <t>771111011</t>
  </si>
  <si>
    <t>Příprava podkladu před provedením dlažby vysátí podlah</t>
  </si>
  <si>
    <t>200818976</t>
  </si>
  <si>
    <t xml:space="preserve">"schodišťové stupnice a podstupnice + soklíky + podlahy"   3,43*0,3+6,33*0,2+245,93*0,15+57,53+381,553</t>
  </si>
  <si>
    <t>326</t>
  </si>
  <si>
    <t>771121011</t>
  </si>
  <si>
    <t>Příprava podkladu před provedením dlažby nátěr penetrační na podlahu</t>
  </si>
  <si>
    <t>-1799292171</t>
  </si>
  <si>
    <t>327</t>
  </si>
  <si>
    <t>771151013</t>
  </si>
  <si>
    <t>Příprava podkladu před provedením dlažby samonivelační stěrka min.pevnosti 20 MPa, tloušťky přes 5 do 8 mm</t>
  </si>
  <si>
    <t>-922850945</t>
  </si>
  <si>
    <t>"nová keramická dlažba na stávající podklad :"</t>
  </si>
  <si>
    <t xml:space="preserve">"110,111 (stávající 110,111)"    1,9+1,45</t>
  </si>
  <si>
    <t xml:space="preserve">"201 - nové části chodby u výtahové šachty"  1,5*7,45</t>
  </si>
  <si>
    <t xml:space="preserve">"204"   1,5*7,3+0,9*0,15</t>
  </si>
  <si>
    <t xml:space="preserve">"211,213"   5,5+7,55</t>
  </si>
  <si>
    <t>328</t>
  </si>
  <si>
    <t>771151021</t>
  </si>
  <si>
    <t>Příprava podkladu před provedením dlažby samonivelační stěrka min.pevnosti 30 MPa, tloušťky do 3 mm</t>
  </si>
  <si>
    <t>1309883990</t>
  </si>
  <si>
    <t xml:space="preserve">"042 (rampa)"   8,7*2,0</t>
  </si>
  <si>
    <t>329</t>
  </si>
  <si>
    <t>771151026</t>
  </si>
  <si>
    <t>Příprava podkladu před provedením dlažby samonivelační stěrka min.pevnosti 30 MPa, tloušťky přes 12 do 15 mm</t>
  </si>
  <si>
    <t>155756050</t>
  </si>
  <si>
    <t xml:space="preserve">"025,042 (podesta)"   37,13+(20,4-8,7*2,0)</t>
  </si>
  <si>
    <t>330</t>
  </si>
  <si>
    <t>771274123</t>
  </si>
  <si>
    <t>Montáž obkladů schodišť z dlaždic keramických lepených flexibilním lepidlem stupnic protiskluzných nebo reliéfních, šířky přes 250 do 300 mm</t>
  </si>
  <si>
    <t>-244274688</t>
  </si>
  <si>
    <t xml:space="preserve">"022 - nové schody - stupnice"    1,1+0,93+1,4</t>
  </si>
  <si>
    <t>331</t>
  </si>
  <si>
    <t>771274232</t>
  </si>
  <si>
    <t>Montáž obkladů schodišť z dlaždic keramických lepených flexibilním lepidlem podstupnic hladkých, výšky přes 150 do 200 mm</t>
  </si>
  <si>
    <t>1675962534</t>
  </si>
  <si>
    <t xml:space="preserve">"022 - nové schody - podstupnice"    (1,1+0,93+1,4)+(1,0+0,6+1,3)</t>
  </si>
  <si>
    <t>332</t>
  </si>
  <si>
    <t>771474114</t>
  </si>
  <si>
    <t>Montáž soklů z dlaždic keramických lepených flexibilním lepidlem rovných, výšky přes 120 do 150 mm</t>
  </si>
  <si>
    <t>-1359262354</t>
  </si>
  <si>
    <t xml:space="preserve">"001"    (19,3+25,2+3*0,3+0,45+0,6+4,3+1,5)*2-2,0-4*1,4-(0,6+2*0,7+3*0,8+10*0,9)-1,17-1,3</t>
  </si>
  <si>
    <t>2*0,4+2*2*0,5+3*2*0,7+2*2*0,65+2*2*0,6+2*1,3+2*0,45+2*0,3+3*2*0,2</t>
  </si>
  <si>
    <t xml:space="preserve">"022"   (9,55+3,4)*2+2*0,28-1,0-0,9-1,5+0,15*2+0,25*2</t>
  </si>
  <si>
    <t xml:space="preserve">"024"   (3,4+2,2)*2-1,5</t>
  </si>
  <si>
    <t xml:space="preserve">"101/103 - nová stěna tl. 200mm"    (6,4+0,4+0,3)+(6,3+2*0,3)</t>
  </si>
  <si>
    <t xml:space="preserve">"101 - nová část chodby u výtahu"   (2*3,7+1,9)-1,17+0,25*2+0,6*2+2*0,3</t>
  </si>
  <si>
    <t xml:space="preserve">"101/119 - nový otvor v místě stáv. okna"     (2,0+2*0,3)-1,17+1,1*2</t>
  </si>
  <si>
    <t xml:space="preserve">"201 - nová část chodby u výtahové šachty"   (5,71+7,45)*2-1,5-1,17+0,25*2</t>
  </si>
  <si>
    <t xml:space="preserve">"201/230 - nový otvor v místě stáv. okna"     (2,0+2*0,3)-1,17+0,95*2</t>
  </si>
  <si>
    <t xml:space="preserve">"201 - nová část chodby u m.č. 212"   (7,0+1,5)*2-1,5-(2*0,7+2*0,8+0,9)+0,3*2</t>
  </si>
  <si>
    <t xml:space="preserve">"204"   (1,5+7,3)*2-2*0,9</t>
  </si>
  <si>
    <t xml:space="preserve">"211"   (1,52+3,38)*2-(1,2+0,5)-0,8</t>
  </si>
  <si>
    <t xml:space="preserve">"213"   (2,47+2,95)*2-0,8</t>
  </si>
  <si>
    <t xml:space="preserve">"201/202 - zazdění stávajících dveří"    2*1,1</t>
  </si>
  <si>
    <t xml:space="preserve">"201/204 - otvor pro nové dveře v příčce"    1,5-0,9</t>
  </si>
  <si>
    <t xml:space="preserve">"201/209 - zazdívka stávajících dveří"   1,5</t>
  </si>
  <si>
    <t xml:space="preserve">"203/205 - zazdění stávajících dveří"    2*1,1</t>
  </si>
  <si>
    <t xml:space="preserve">"301/výtah - nový otvor v místě stáv. okna"     (2,0+2*0,3)-1,17+0,95*2</t>
  </si>
  <si>
    <t>333</t>
  </si>
  <si>
    <t>771554112</t>
  </si>
  <si>
    <t>Montáž podlah z dlaždic teracových lepených flexibilním lepidlem přes 6 do 9 ks/ m2</t>
  </si>
  <si>
    <t>1542331514</t>
  </si>
  <si>
    <t xml:space="preserve">"025,042"   37,13+20,4</t>
  </si>
  <si>
    <t>334</t>
  </si>
  <si>
    <t>59246007</t>
  </si>
  <si>
    <t>dlažba plošná betonová terasová tryskaná 400x400x40mm</t>
  </si>
  <si>
    <t>248598268</t>
  </si>
  <si>
    <t>57,53*1,10</t>
  </si>
  <si>
    <t>335</t>
  </si>
  <si>
    <t>771574115</t>
  </si>
  <si>
    <t>Montáž podlah z dlaždic keramických lepených flexibilním lepidlem maloformátových hladkých přes 22 do 25 ks/m2</t>
  </si>
  <si>
    <t>-2015571291</t>
  </si>
  <si>
    <t xml:space="preserve">"018-021"     6,45*2,73+0,4*1,0</t>
  </si>
  <si>
    <t xml:space="preserve">"022,024"      40,01+7,31</t>
  </si>
  <si>
    <t xml:space="preserve">"101 - nové části chodby u výtahové šachty"   (4,21*1,9+0,25*1,17)+1,1*1,17</t>
  </si>
  <si>
    <t xml:space="preserve">"110,111"    1,9+1,45</t>
  </si>
  <si>
    <t xml:space="preserve">"201 - nové části chodby u výtahové šachty"   (4,21*1,9+0,25*1,17+1,5*7,45)+0,95*1,17</t>
  </si>
  <si>
    <t xml:space="preserve">"201 - nová část chodby u m.č. 212"   7,0*1,5+1,5*0,3</t>
  </si>
  <si>
    <t xml:space="preserve">"210,211,213"   3,87+5,5+7,55</t>
  </si>
  <si>
    <t xml:space="preserve">"217-220"   4,88+4,5*2,85</t>
  </si>
  <si>
    <t xml:space="preserve">"221-223,231,232"   2,75+2*1,65+2,75+2,1</t>
  </si>
  <si>
    <t xml:space="preserve">"308-309"   6,3*2,9</t>
  </si>
  <si>
    <t>336</t>
  </si>
  <si>
    <t>597612591x</t>
  </si>
  <si>
    <t>dlaždice keramické (uvažovaná cenová relace cca 600,- kč/m2). Přesný typ bude určený při relizaci.</t>
  </si>
  <si>
    <t>-1940802425</t>
  </si>
  <si>
    <t xml:space="preserve">"schodišťové stupnice a podstupnice + soklíky + podlahy"   (3,43*0,3+6,33*0,2+245,93*0,15)*1,15+381,553*1,10</t>
  </si>
  <si>
    <t>337</t>
  </si>
  <si>
    <t>771577111</t>
  </si>
  <si>
    <t>Montáž podlah z dlaždic keramických lepených flexibilním lepidlem Příplatek k cenám za plochu do 5 m2 jednotlivě</t>
  </si>
  <si>
    <t>-1605688357</t>
  </si>
  <si>
    <t xml:space="preserve">"009,010"     2,76+2,76</t>
  </si>
  <si>
    <t xml:space="preserve">"101 - nové části chodby u výtahové šachty"   1,1*1,17</t>
  </si>
  <si>
    <t xml:space="preserve">"201 - nové části chodby u výtahové šachty"   0,95*1,17</t>
  </si>
  <si>
    <t xml:space="preserve">"210"   3,87</t>
  </si>
  <si>
    <t xml:space="preserve">"217"   4,88</t>
  </si>
  <si>
    <t>338</t>
  </si>
  <si>
    <t>771591112</t>
  </si>
  <si>
    <t>Izolace podlahy pod dlažbu nátěrem nebo stěrkou ve dvou vrstvách</t>
  </si>
  <si>
    <t>-2138259590</t>
  </si>
  <si>
    <t xml:space="preserve">"210"            3,87</t>
  </si>
  <si>
    <t>339</t>
  </si>
  <si>
    <t>771591115</t>
  </si>
  <si>
    <t>Podlahy - dokončovací práce spárování silikonem</t>
  </si>
  <si>
    <t>2029299267</t>
  </si>
  <si>
    <t xml:space="preserve">"spára mezi keramickým soklíkem a podlahovou krytinou"    245,93</t>
  </si>
  <si>
    <t>340</t>
  </si>
  <si>
    <t>771591241</t>
  </si>
  <si>
    <t>Izolace podlahy pod dlažbu těsnícími izolačními pásy vnitřní kout</t>
  </si>
  <si>
    <t>-1546104054</t>
  </si>
  <si>
    <t xml:space="preserve">"009"   4</t>
  </si>
  <si>
    <t xml:space="preserve">"010"   4</t>
  </si>
  <si>
    <t xml:space="preserve">"011"   6</t>
  </si>
  <si>
    <t xml:space="preserve">"018"   6</t>
  </si>
  <si>
    <t xml:space="preserve">"019-021"   5</t>
  </si>
  <si>
    <t xml:space="preserve">"037"    4</t>
  </si>
  <si>
    <t xml:space="preserve">"038"    4</t>
  </si>
  <si>
    <t xml:space="preserve">"110"   4</t>
  </si>
  <si>
    <t xml:space="preserve">"111"   4</t>
  </si>
  <si>
    <t xml:space="preserve">"113-118"   4</t>
  </si>
  <si>
    <t xml:space="preserve">"210"   4</t>
  </si>
  <si>
    <t xml:space="preserve">"217"   4</t>
  </si>
  <si>
    <t xml:space="preserve">"218-220"   6</t>
  </si>
  <si>
    <t xml:space="preserve">"221"   4</t>
  </si>
  <si>
    <t xml:space="preserve">"222,223"   5</t>
  </si>
  <si>
    <t xml:space="preserve">"231"  4</t>
  </si>
  <si>
    <t xml:space="preserve">"232"   4</t>
  </si>
  <si>
    <t xml:space="preserve">"308-313"  5</t>
  </si>
  <si>
    <t>341</t>
  </si>
  <si>
    <t>771591242</t>
  </si>
  <si>
    <t>Izolace podlahy pod dlažbu těsnícími izolačními pásy vnější roh</t>
  </si>
  <si>
    <t>-1041003274</t>
  </si>
  <si>
    <t xml:space="preserve">"011"   2</t>
  </si>
  <si>
    <t xml:space="preserve">"018"   2</t>
  </si>
  <si>
    <t xml:space="preserve">"019-021"  1</t>
  </si>
  <si>
    <t xml:space="preserve">"218-220"   2</t>
  </si>
  <si>
    <t xml:space="preserve">"222,223"   1</t>
  </si>
  <si>
    <t xml:space="preserve">"308-313"   1</t>
  </si>
  <si>
    <t>342</t>
  </si>
  <si>
    <t>771591264</t>
  </si>
  <si>
    <t>Izolace podlahy pod dlažbu těsnícími izolačními pásy mezi podlahou a stěnu</t>
  </si>
  <si>
    <t>505529013</t>
  </si>
  <si>
    <t xml:space="preserve">"009"   ((1,0+2,8)*2-0,7)+2*0,2+2*2,0</t>
  </si>
  <si>
    <t xml:space="preserve">"010"   ((1,0+2,8)*2-0,7)+2*0,2+2*2,0</t>
  </si>
  <si>
    <t xml:space="preserve">"011"   ((2,5+3,8)*2-0,9)+8*0,2</t>
  </si>
  <si>
    <t xml:space="preserve">"018"   ((2,0+2,73)*2-2*0,8+0,35*2)+8*0,2</t>
  </si>
  <si>
    <t xml:space="preserve">"019-021"   ((4,35+2,73)*2-0,8)+6*0,2</t>
  </si>
  <si>
    <t xml:space="preserve">"037"    ((1,43+1,35)*2-0,6)+4*0,2</t>
  </si>
  <si>
    <t xml:space="preserve">"038"    ((1,1+1,35)*2-0,6)+4*0,2</t>
  </si>
  <si>
    <t xml:space="preserve">"110"   ((1,2+1,59)*2-2*0,6)+4*0,2</t>
  </si>
  <si>
    <t xml:space="preserve">"111"   ((0,9+1,59)*2-0,6)+4*0,2</t>
  </si>
  <si>
    <t xml:space="preserve">"113-118"   ((6,35+2,9)*2-0,9)+4*0,2</t>
  </si>
  <si>
    <t xml:space="preserve">"210"   ((2,15+1,8)*2-0,9)+4*0,2</t>
  </si>
  <si>
    <t xml:space="preserve">"217"   ((1,7+2,85)*2-0,9-0,7)+4*0,2</t>
  </si>
  <si>
    <t xml:space="preserve">"218-220"   ((4,5+2,85)*2-0,7)+8*0,2</t>
  </si>
  <si>
    <t xml:space="preserve">"221"   ((1,3+2,12)*2-2*0,7)+4*0,2</t>
  </si>
  <si>
    <t xml:space="preserve">"222,223"   ((1,65+2,1)*2-0,7)+6*0,2</t>
  </si>
  <si>
    <t xml:space="preserve">"231"  ((1,3+2,12)*2-2*0,7)+4*0,2</t>
  </si>
  <si>
    <t xml:space="preserve">"232"   ((1,0+2,1)*2-0,7)+4*0,2</t>
  </si>
  <si>
    <t xml:space="preserve">"308-313"   ((6,3+2,95)*2-0,9)+6*0,2</t>
  </si>
  <si>
    <t>343</t>
  </si>
  <si>
    <t>998771102</t>
  </si>
  <si>
    <t>Přesun hmot pro podlahy z dlaždic stanovený z hmotnosti přesunovaného materiálu vodorovná dopravní vzdálenost do 50 m v objektech výšky přes 6 do 12 m</t>
  </si>
  <si>
    <t>300541900</t>
  </si>
  <si>
    <t>344</t>
  </si>
  <si>
    <t>998771181</t>
  </si>
  <si>
    <t>Přesun hmot pro podlahy z dlaždic stanovený z hmotnosti přesunovaného materiálu Příplatek k ceně za přesun prováděný bez použití mechanizace pro jakoukoliv výšku objektu</t>
  </si>
  <si>
    <t>-1748326438</t>
  </si>
  <si>
    <t>771B</t>
  </si>
  <si>
    <t>Podlahy z dlaždic - bourání</t>
  </si>
  <si>
    <t>345</t>
  </si>
  <si>
    <t>771573810</t>
  </si>
  <si>
    <t>Demontáž podlah z dlaždic keramických lepených</t>
  </si>
  <si>
    <t>877394385</t>
  </si>
  <si>
    <t>"dmtž stávajících keramických dlažeb :"</t>
  </si>
  <si>
    <t xml:space="preserve">"003 (stávající 005,006)"              2*1,3</t>
  </si>
  <si>
    <t xml:space="preserve">"009-011 (stávající 008-014)"     2,5+1,5+1,5+1,9+2,9+1,25+1,25</t>
  </si>
  <si>
    <t xml:space="preserve">"018-021 (stávající 018-021)"     2,0+6,9+2,0+6,9</t>
  </si>
  <si>
    <t xml:space="preserve">"022-024 (stávající 022)"              47,65</t>
  </si>
  <si>
    <t xml:space="preserve">"část 026 (stávající 026-028)"     4,2+1,5+1,5 </t>
  </si>
  <si>
    <t xml:space="preserve">"113-118 (stávající 113-119)"    4,1+2,3+1,2+2,7+1,45+1,45+3,75</t>
  </si>
  <si>
    <t xml:space="preserve">"217-223 (stávající 217-223)"    3,95+2,3+1,2+5,0+1,55+1,4+1,4</t>
  </si>
  <si>
    <t xml:space="preserve">"308-313 (stávající 308-314)"     3,95+2,3+1,2+4,95+1,55+1,4+1,4</t>
  </si>
  <si>
    <t>775</t>
  </si>
  <si>
    <t>Podlahy skládané</t>
  </si>
  <si>
    <t>346</t>
  </si>
  <si>
    <t>7755109551x</t>
  </si>
  <si>
    <t>Kompletní provedení doplnění podlahové krytiny z vlysů v místě vybouráné příčky tl. 150mm, dl.6,6m v m .č. 205. Položka obsahuje i potřebné vyrovnání podkladu a doplnění stávajících soklíků pro vlysy. Provedení vč. dodávky materiálu (dle stávajího), povrchové úpravy (kompletní broušení a lakování) a staveništního přesunu hmot.</t>
  </si>
  <si>
    <t>-652397042</t>
  </si>
  <si>
    <t>775B</t>
  </si>
  <si>
    <t>Podlahy skládané - bourání</t>
  </si>
  <si>
    <t>347</t>
  </si>
  <si>
    <t>775511800</t>
  </si>
  <si>
    <t>Demontáž podlah vlysových s lištami lepených</t>
  </si>
  <si>
    <t>-38105582</t>
  </si>
  <si>
    <t xml:space="preserve">"část 202 (stávající 204 a část 205)"    38,95+3,2*6,6</t>
  </si>
  <si>
    <t>776</t>
  </si>
  <si>
    <t>Podlahy povlakové</t>
  </si>
  <si>
    <t>348</t>
  </si>
  <si>
    <t>776111116</t>
  </si>
  <si>
    <t>Příprava podkladu broušení podlah stávajícího podkladu pro odstranění lepidla (po starých krytinách)</t>
  </si>
  <si>
    <t>-384382416</t>
  </si>
  <si>
    <t xml:space="preserve">"003"   18,27</t>
  </si>
  <si>
    <t xml:space="preserve">"část 201,202,204"   1,5*7,3+96,26+10,9</t>
  </si>
  <si>
    <t xml:space="preserve">"209,211,213"   10,76+5,5+7,55</t>
  </si>
  <si>
    <t>349</t>
  </si>
  <si>
    <t>776111311</t>
  </si>
  <si>
    <t>Příprava podkladu vysátí podlah</t>
  </si>
  <si>
    <t>1480700674</t>
  </si>
  <si>
    <t>350</t>
  </si>
  <si>
    <t>776121311</t>
  </si>
  <si>
    <t>Příprava podkladu penetrace vodou ředitelná na savý podklad (válečkováním) ředěná v poměru 1:1 podlah</t>
  </si>
  <si>
    <t>1982289138</t>
  </si>
  <si>
    <t>351</t>
  </si>
  <si>
    <t>776141111</t>
  </si>
  <si>
    <t>Příprava podkladu vyrovnání samonivelační stěrkou podlah min.pevnosti 20 MPa, tloušťky do 3 mm</t>
  </si>
  <si>
    <t>364899481</t>
  </si>
  <si>
    <t>"nové podlahové krytiny na nový podklad :"</t>
  </si>
  <si>
    <t xml:space="preserve">"026"   71,89</t>
  </si>
  <si>
    <t xml:space="preserve">"212"   21,64</t>
  </si>
  <si>
    <t>352</t>
  </si>
  <si>
    <t>776141114</t>
  </si>
  <si>
    <t>Příprava podkladu vyrovnání samonivelační stěrkou podlah min.pevnosti 20 MPa, tloušťky přes 8 do 10 mm</t>
  </si>
  <si>
    <t>-1520123430</t>
  </si>
  <si>
    <t>"nové podlahové krytiny na stávající podklad :"</t>
  </si>
  <si>
    <t xml:space="preserve">"003"    18,27</t>
  </si>
  <si>
    <t xml:space="preserve">"202,209"   96,26+10,76</t>
  </si>
  <si>
    <t>353</t>
  </si>
  <si>
    <t>7762019151x</t>
  </si>
  <si>
    <t>Kompletní provedení doplnění podlahové krytiny z PVC v nově zřizovaném otvoru pro dveře š. 80cm v příčce tl. 150mm v m .č. 121/122. Položka obsahuje i potřebné vyrovnání podkladu a doplnění soklíků (v m.č. 121 PVC a v m.č. 122 dřevěná lišta pro vlysy). Provedení vč. dodávky materiálu (dle stávajího) a staveništního přesunu hmot.</t>
  </si>
  <si>
    <t>292763751</t>
  </si>
  <si>
    <t>354</t>
  </si>
  <si>
    <t>7762019152x</t>
  </si>
  <si>
    <t>Kompletní provedení doplnění podlahové krytiny z koberce v místě vybouráné příčky tl. 150mm, dl.6,6m v m .č. 126. Položka obsahuje i potřebné vyrovnání podkladu a doplnění stávajících soklíků pro koberce. Provedení vč. dodávky materiálu (dle stávajího) a staveništního přesunu hmot.</t>
  </si>
  <si>
    <t>-975276192</t>
  </si>
  <si>
    <t>355</t>
  </si>
  <si>
    <t>776211111</t>
  </si>
  <si>
    <t>Montáž textilních podlahovin lepením pásů standardních</t>
  </si>
  <si>
    <t>1751659185</t>
  </si>
  <si>
    <t xml:space="preserve">"202,209,212"   96,26+10,76+21,64</t>
  </si>
  <si>
    <t>356</t>
  </si>
  <si>
    <t>697510131x</t>
  </si>
  <si>
    <t xml:space="preserve">koberec zátěžový pro vysokou zátěž  (uvažovaná cenová relace cca 400,- kč/m2). Přesný typ bude určený při relizaci.</t>
  </si>
  <si>
    <t>-1423809732</t>
  </si>
  <si>
    <t>128,66*1,10</t>
  </si>
  <si>
    <t>357</t>
  </si>
  <si>
    <t>776221111</t>
  </si>
  <si>
    <t>Montáž podlahovin z PVC lepením standardním lepidlem z pásů standardních</t>
  </si>
  <si>
    <t>-1410667516</t>
  </si>
  <si>
    <t xml:space="preserve">"003,026"    18,27+71,89</t>
  </si>
  <si>
    <t>358</t>
  </si>
  <si>
    <t>284122851x</t>
  </si>
  <si>
    <t>zátěžové PVC tl. 2,5mm, nášlapná vrstva 0,7mm, třída zátěže min 32 (uvažovaná cenová relace cca 300,- kč/m2). Přesný typ bude určený při relizaci.</t>
  </si>
  <si>
    <t>-1381087692</t>
  </si>
  <si>
    <t>90,16*1,10</t>
  </si>
  <si>
    <t>359</t>
  </si>
  <si>
    <t>776223112</t>
  </si>
  <si>
    <t>Montáž podlahovin z PVC spoj podlah svařováním za studena</t>
  </si>
  <si>
    <t>101779682</t>
  </si>
  <si>
    <t>90,16*0,7</t>
  </si>
  <si>
    <t>360</t>
  </si>
  <si>
    <t>776311211</t>
  </si>
  <si>
    <t>Montáž textilních podlahovin na schodišťové stupně podstupnice, výšky do 200 mm</t>
  </si>
  <si>
    <t>-1223510812</t>
  </si>
  <si>
    <t xml:space="preserve">"202 - nový stupínek - boky"   1,7+5,0</t>
  </si>
  <si>
    <t>361</t>
  </si>
  <si>
    <t>38461040</t>
  </si>
  <si>
    <t>6,7*0,2*1,10</t>
  </si>
  <si>
    <t>362</t>
  </si>
  <si>
    <t>776421111</t>
  </si>
  <si>
    <t>Montáž lišt obvodových lepených</t>
  </si>
  <si>
    <t>-135602768</t>
  </si>
  <si>
    <t>"lišty pro PVC :"</t>
  </si>
  <si>
    <t xml:space="preserve">"003"   (6,15+2,95)*2-2*0,8+0,2*2</t>
  </si>
  <si>
    <t xml:space="preserve">"026"   (6,73+10,65)*2-0,9</t>
  </si>
  <si>
    <t>"lišta kobercová :"</t>
  </si>
  <si>
    <t xml:space="preserve">"202"   (14,3+7,3)*2-2*0,9</t>
  </si>
  <si>
    <t xml:space="preserve">"209"   (5,1+2,4)*2-5*0,8</t>
  </si>
  <si>
    <t xml:space="preserve">"212"   (6,1+4,32)*2-0,8</t>
  </si>
  <si>
    <t>363</t>
  </si>
  <si>
    <t>28411003</t>
  </si>
  <si>
    <t>lišta soklová PVC 30x30mm</t>
  </si>
  <si>
    <t>167966647</t>
  </si>
  <si>
    <t>50,86*1,02</t>
  </si>
  <si>
    <t>364</t>
  </si>
  <si>
    <t>69751200</t>
  </si>
  <si>
    <t>lišta kobercová 50x7mm</t>
  </si>
  <si>
    <t>-1813996101</t>
  </si>
  <si>
    <t>72,44*1,02</t>
  </si>
  <si>
    <t>365</t>
  </si>
  <si>
    <t>69751221</t>
  </si>
  <si>
    <t>roh vnější k liště kobercové</t>
  </si>
  <si>
    <t>-1536472231</t>
  </si>
  <si>
    <t xml:space="preserve">"202"   1</t>
  </si>
  <si>
    <t xml:space="preserve">"209"   1</t>
  </si>
  <si>
    <t xml:space="preserve">"212"   4</t>
  </si>
  <si>
    <t>366</t>
  </si>
  <si>
    <t>69751220</t>
  </si>
  <si>
    <t>roh vnitřní k liště kobercové</t>
  </si>
  <si>
    <t>-1931415299</t>
  </si>
  <si>
    <t xml:space="preserve">"202"   5</t>
  </si>
  <si>
    <t xml:space="preserve">"209"   5</t>
  </si>
  <si>
    <t xml:space="preserve">"212"   8</t>
  </si>
  <si>
    <t>367</t>
  </si>
  <si>
    <t>776421212</t>
  </si>
  <si>
    <t>Montáž lišt schodišťových šroubovaných</t>
  </si>
  <si>
    <t>-109089362</t>
  </si>
  <si>
    <t xml:space="preserve">"202 - nový stupínek - hrany"   1,7+5,0</t>
  </si>
  <si>
    <t>368</t>
  </si>
  <si>
    <t>28342167</t>
  </si>
  <si>
    <t>hrana schodová z PVC 40x25x2mm</t>
  </si>
  <si>
    <t>54484345</t>
  </si>
  <si>
    <t>6,7*1,10</t>
  </si>
  <si>
    <t>369</t>
  </si>
  <si>
    <t>776421711</t>
  </si>
  <si>
    <t>Montáž lišt vložení pásků z podlahoviny do lišt včetně nařezání</t>
  </si>
  <si>
    <t>973397172</t>
  </si>
  <si>
    <t xml:space="preserve">"lišta kobercová"   72,44</t>
  </si>
  <si>
    <t>370</t>
  </si>
  <si>
    <t>732584054</t>
  </si>
  <si>
    <t>72,44*0,05*1,10</t>
  </si>
  <si>
    <t>371</t>
  </si>
  <si>
    <t>998776102</t>
  </si>
  <si>
    <t>Přesun hmot pro podlahy povlakové stanovený z hmotnosti přesunovaného materiálu vodorovná dopravní vzdálenost do 50 m v objektech výšky přes 6 do 12 m</t>
  </si>
  <si>
    <t>-1859919777</t>
  </si>
  <si>
    <t>372</t>
  </si>
  <si>
    <t>998776181</t>
  </si>
  <si>
    <t>Přesun hmot pro podlahy povlakové stanovený z hmotnosti přesunovaného materiálu Příplatek k cenám za přesun prováděný bez použití mechanizace pro jakoukoliv výšku objektu</t>
  </si>
  <si>
    <t>697469403</t>
  </si>
  <si>
    <t>776B</t>
  </si>
  <si>
    <t>Podlahy povlakové - bourání</t>
  </si>
  <si>
    <t>373</t>
  </si>
  <si>
    <t>776201811</t>
  </si>
  <si>
    <t>Demontáž povlakových podlahovin lepených ručně bez podložky</t>
  </si>
  <si>
    <t>1357559285</t>
  </si>
  <si>
    <t>"dmtž stávajícícho PVC :"</t>
  </si>
  <si>
    <t xml:space="preserve">"část 003 (stávající 003,004)"    5,15+9,7</t>
  </si>
  <si>
    <t xml:space="preserve">"část 026 (stávající 029,032)"    17,65+19,9</t>
  </si>
  <si>
    <t xml:space="preserve">"213 (stávající 213)"    7,55</t>
  </si>
  <si>
    <t>"dmtž stávajících koberců :"</t>
  </si>
  <si>
    <t xml:space="preserve">"část 201,202,204 (stávající 202)"    59,15</t>
  </si>
  <si>
    <t xml:space="preserve">"část 201,209-212,221-223,231,232 (stávající 209-212)"    13,3+35,5+5,5+12,55</t>
  </si>
  <si>
    <t>374</t>
  </si>
  <si>
    <t>776410811</t>
  </si>
  <si>
    <t>Demontáž soklíků nebo lišt pryžových nebo plastových</t>
  </si>
  <si>
    <t>442138548</t>
  </si>
  <si>
    <t>185,95*1,10</t>
  </si>
  <si>
    <t>781</t>
  </si>
  <si>
    <t>Dokončovací práce - obklady</t>
  </si>
  <si>
    <t>375</t>
  </si>
  <si>
    <t>781111011</t>
  </si>
  <si>
    <t>Příprava podkladu před provedením obkladu oprášení (ometení) stěny</t>
  </si>
  <si>
    <t>1541588745</t>
  </si>
  <si>
    <t>376</t>
  </si>
  <si>
    <t>781121011</t>
  </si>
  <si>
    <t>Příprava podkladu před provedením obkladu nátěr penetrační na stěnu</t>
  </si>
  <si>
    <t>-637588410</t>
  </si>
  <si>
    <t>377</t>
  </si>
  <si>
    <t>781131112</t>
  </si>
  <si>
    <t>Izolace stěny pod obklad izolace nátěrem nebo stěrkou ve dvou vrstvách</t>
  </si>
  <si>
    <t>-1062277060</t>
  </si>
  <si>
    <t xml:space="preserve">"009"   ((1,0+2,8)*2-0,7)*0,2+3*1,0*(2,0-0,2)</t>
  </si>
  <si>
    <t xml:space="preserve">"010"   ((1,0+2,8)*2-0,7)*0,2+3*1,0*(2,0-0,2)</t>
  </si>
  <si>
    <t xml:space="preserve">"011"   ((2,5+3,8)*2-0,9)*0,2</t>
  </si>
  <si>
    <t xml:space="preserve">"018"   ((2,0+2,73)*2-2*0,8+0,35*2)*0,2</t>
  </si>
  <si>
    <t xml:space="preserve">"019-021"   ((4,35+2,73)*2-0,8)*0,2</t>
  </si>
  <si>
    <t xml:space="preserve">"037"    ((1,43+1,35)*2-0,6)*0,2</t>
  </si>
  <si>
    <t xml:space="preserve">"038"    ((1,1+1,35)*2-0,6)*0,2</t>
  </si>
  <si>
    <t xml:space="preserve">"110"   ((1,2+1,59)*2-2*0,6)*0,2</t>
  </si>
  <si>
    <t xml:space="preserve">"111"   ((0,9+1,59)*2-0,6)*0,2</t>
  </si>
  <si>
    <t xml:space="preserve">"113-118"   ((6,35+2,9)*2-0,9)*0,2</t>
  </si>
  <si>
    <t xml:space="preserve">"210"   ((2,15+1,8)*2-0,9)*0,2</t>
  </si>
  <si>
    <t xml:space="preserve">"217"   ((1,7+2,85)*2-0,9-0,7)*0,2</t>
  </si>
  <si>
    <t xml:space="preserve">"218-220"   ((4,5+2,85)*2-0,7)*0,2</t>
  </si>
  <si>
    <t xml:space="preserve">"221"   ((1,3+2,12)*2-2*0,7)*0,2</t>
  </si>
  <si>
    <t xml:space="preserve">"222,223"   ((1,65+2,1)*2-0,7)*0,2</t>
  </si>
  <si>
    <t xml:space="preserve">"231"  ((1,3+2,12)*2-2*0,7)*0,2</t>
  </si>
  <si>
    <t xml:space="preserve">"232"   ((1,0+2,1)*2-0,7)*0,2</t>
  </si>
  <si>
    <t xml:space="preserve">"308-313"   ((6,3+2,95)*2-0,9)*0,2</t>
  </si>
  <si>
    <t>378</t>
  </si>
  <si>
    <t>781474117</t>
  </si>
  <si>
    <t>Montáž obkladů vnitřních stěn z dlaždic keramických lepených flexibilním lepidlem maloformátových hladkých přes 35 do 45 ks/m2</t>
  </si>
  <si>
    <t>-1948956564</t>
  </si>
  <si>
    <t xml:space="preserve">"009"   (1,0+2,8)*2*2,1-0,7*1,97</t>
  </si>
  <si>
    <t xml:space="preserve">"010"   (1,0+2,8)*2*2,1-0,7*1,97</t>
  </si>
  <si>
    <t xml:space="preserve">"011"   (2,5+3,8)*2*2,1-1,3*0,35-0,9*1,97+0,45*(1,3+2*0,35)</t>
  </si>
  <si>
    <t xml:space="preserve">"018"   (2,0+2,73)*2*2,1-2*0,8*1,97+0,35*2*2,1</t>
  </si>
  <si>
    <t xml:space="preserve">"019-021"   (4,35+2,73)*2*2,1-0,8*1,97+1,05*0,15</t>
  </si>
  <si>
    <t xml:space="preserve">"113-118"   (6,35+2,9)*2*2,1-0,9*2,1+6,35*0,15</t>
  </si>
  <si>
    <t xml:space="preserve">"202,205,214,215,216,224,225,226,227,228,229"   11*1,2*1,5   </t>
  </si>
  <si>
    <t xml:space="preserve">"204"   (3,6+0,6)*0,6+2*0,2*0,85</t>
  </si>
  <si>
    <t xml:space="preserve">"207"   (1,08+2*0,63)*1,5</t>
  </si>
  <si>
    <t xml:space="preserve">"217"   (1,7+2,85)*2*2,1-0,9*2,1-0,7*1,97</t>
  </si>
  <si>
    <t xml:space="preserve">"218-220"   (4,5+2,85)*2*2,1-2*1,04*0,65-0,7*1,97+0,2*2*(1,04+2*0,65)+2*1,03*0,15</t>
  </si>
  <si>
    <t xml:space="preserve">"221"   (1,3+2,12)*2*2,1-2*0,7*1,97</t>
  </si>
  <si>
    <t xml:space="preserve">"222,223"   (1,65+2,1)*2*2,1-0,97*1,23-0,7*1,97+0,35*(0,97+2*1,23)+1,08*0,15</t>
  </si>
  <si>
    <t xml:space="preserve">"232"   (1,0+2,1)*2*2,1-0,97*1,23-0,7*1,97+0,35*(0,97+2*1,23)+1,0*0,15</t>
  </si>
  <si>
    <t xml:space="preserve">"308-313"   (6,3+2,95)*2*2,1-2*1,05*0,6-0,9*2,1+0,2*2*(1,05+2*0,6)+6,3*0,15</t>
  </si>
  <si>
    <t>"odpočet - zrcadla u umyvadel v sociálních zařízeních :"</t>
  </si>
  <si>
    <t xml:space="preserve">"011,018,037,110,113,210,217,221,231,308"    -(1+2+1+1+3+1+2+1+1+3)*0,4*0,6</t>
  </si>
  <si>
    <t>379</t>
  </si>
  <si>
    <t>597612555x</t>
  </si>
  <si>
    <t>obklady porovinové (uvažovaná cenová relace cca 400,- kč/m2). Přesný typ bude určený při relizaci.</t>
  </si>
  <si>
    <t>808700593</t>
  </si>
  <si>
    <t>382,856*1,10</t>
  </si>
  <si>
    <t>380</t>
  </si>
  <si>
    <t>781477111</t>
  </si>
  <si>
    <t>Montáž obkladů vnitřních stěn z dlaždic keramických Příplatek k cenám za plochu do 10 m2 jednotlivě</t>
  </si>
  <si>
    <t>1719959338</t>
  </si>
  <si>
    <t>381</t>
  </si>
  <si>
    <t>781477112</t>
  </si>
  <si>
    <t>Montáž obkladů vnitřních stěn z dlaždic keramických Příplatek k cenám za obklady v omezeném prostoru</t>
  </si>
  <si>
    <t>1148620223</t>
  </si>
  <si>
    <t>382</t>
  </si>
  <si>
    <t>781491011</t>
  </si>
  <si>
    <t>Montáž zrcadel lepených silikonovým tmelem na podkladní omítku, plochy do 1 m2</t>
  </si>
  <si>
    <t>320041035</t>
  </si>
  <si>
    <t>16*0,4*0,6</t>
  </si>
  <si>
    <t>383</t>
  </si>
  <si>
    <t>634651261x</t>
  </si>
  <si>
    <t>zrcadlo čiré tl 5mm, rozměr 400x600mm (se sraženými hranami pro vlepení do keramického obkladu)</t>
  </si>
  <si>
    <t>1387761372</t>
  </si>
  <si>
    <t>"zrcadla u umyvadel v sociálních zařízeních :"</t>
  </si>
  <si>
    <t xml:space="preserve">"011,018,037,110,113,210,217,221,231,308"    1+2+1+1+3+1+2+1+1+3</t>
  </si>
  <si>
    <t>384</t>
  </si>
  <si>
    <t>781494112x</t>
  </si>
  <si>
    <t>Hliníkové profily rohové lepené flexibilním lepidlem</t>
  </si>
  <si>
    <t>633483092</t>
  </si>
  <si>
    <t xml:space="preserve">"011"   2*2,1+(1,3+2*0,35)</t>
  </si>
  <si>
    <t xml:space="preserve">"018"   2*2,1</t>
  </si>
  <si>
    <t xml:space="preserve">"019-021"   1,05+0,15+1,5</t>
  </si>
  <si>
    <t xml:space="preserve">"113-118"   6,35</t>
  </si>
  <si>
    <t xml:space="preserve">"218-220"   2*(1,04+2*0,65)+2*(1,03+0,15+1,5)</t>
  </si>
  <si>
    <t xml:space="preserve">"222,223"   (0,97+2*1,23)+(1,08+0,15+1,5)</t>
  </si>
  <si>
    <t xml:space="preserve">"232"  (0,97+2*1,23)+1,0</t>
  </si>
  <si>
    <t xml:space="preserve">"308-313"   2,1+2*(1,05+2*0,6)+6,3</t>
  </si>
  <si>
    <t>385</t>
  </si>
  <si>
    <t>781494512x</t>
  </si>
  <si>
    <t xml:space="preserve">Hliníkové profily ukončovací lepené flexibilním lepidlem </t>
  </si>
  <si>
    <t>748602628</t>
  </si>
  <si>
    <t xml:space="preserve">"009"   (1,0+2,8)*2</t>
  </si>
  <si>
    <t xml:space="preserve">"018"   (2,0+2,73)*2+0,35*2</t>
  </si>
  <si>
    <t xml:space="preserve">"019-021"   (4,35+2,73)*2</t>
  </si>
  <si>
    <t xml:space="preserve">"204"   (3,6+0,6)+2*1,45</t>
  </si>
  <si>
    <t xml:space="preserve">"210"   (2,15+1,8)*2</t>
  </si>
  <si>
    <t xml:space="preserve">"213"   (2,95+2*0,6)+2*1,45</t>
  </si>
  <si>
    <t xml:space="preserve">"217"   (1,7+2,85)*2-0,9</t>
  </si>
  <si>
    <t xml:space="preserve">"221"   (1,3+2,12)*2</t>
  </si>
  <si>
    <t xml:space="preserve">"222,223"   (1,65+2,1)*2-0,97+0,35*2</t>
  </si>
  <si>
    <t xml:space="preserve">"231"  (1,3+2,12)*2</t>
  </si>
  <si>
    <t xml:space="preserve">"232"   (1,0+2,1)*2-0,97+0,35*2</t>
  </si>
  <si>
    <t>"přípočet - zrcadla u umyvadel v sociálních zařízeních :"</t>
  </si>
  <si>
    <t xml:space="preserve">"011,018,037,110,113,210,217,221,231,308"    (1+2+1+1+3+1+2+1+1+3)*(0,4+0,6)*2</t>
  </si>
  <si>
    <t>386</t>
  </si>
  <si>
    <t>781495115</t>
  </si>
  <si>
    <t>Obklad - dokončující práce ostatní práce spárování silikonem</t>
  </si>
  <si>
    <t>710849837</t>
  </si>
  <si>
    <t>"spára mezi obkladem a podlahovou krytinou :"</t>
  </si>
  <si>
    <t xml:space="preserve">"009"   (1,0+2,8)*2-0,7</t>
  </si>
  <si>
    <t xml:space="preserve">"010"   (1,0+2,8)*2-0,7</t>
  </si>
  <si>
    <t xml:space="preserve">"011"   (2,5+3,8)*2-0,9</t>
  </si>
  <si>
    <t xml:space="preserve">"016,033,034,036"   4*1,2</t>
  </si>
  <si>
    <t xml:space="preserve">"018"   (2,0+2,73)*2-2*0,8+0,35*2</t>
  </si>
  <si>
    <t xml:space="preserve">"019-021"   (4,35+2,73)*2-0,8</t>
  </si>
  <si>
    <t xml:space="preserve">"108"   2,0</t>
  </si>
  <si>
    <t xml:space="preserve">"124,125,126,128,129,130"   6*1,2</t>
  </si>
  <si>
    <t xml:space="preserve">"202,205,214,215,216,224,225,226,227,228,229"   11*1,2</t>
  </si>
  <si>
    <t xml:space="preserve">"204"   2*0,2</t>
  </si>
  <si>
    <t xml:space="preserve">"207"   (1,08+2*0,63)</t>
  </si>
  <si>
    <t xml:space="preserve">"210"   (2,15+1,8)*2-0,9</t>
  </si>
  <si>
    <t xml:space="preserve">"211"   (1,2+0,5)</t>
  </si>
  <si>
    <t xml:space="preserve">"212"   (1,39+2*0,4)</t>
  </si>
  <si>
    <t xml:space="preserve">"213"   2*0,2</t>
  </si>
  <si>
    <t xml:space="preserve">"217"   (1,7+2,85)*2-0,9-0,7</t>
  </si>
  <si>
    <t xml:space="preserve">"218-220"   (4,5+2,85)*2-0,7</t>
  </si>
  <si>
    <t xml:space="preserve">"221"   (1,3+2,12)*2-2*0,7</t>
  </si>
  <si>
    <t xml:space="preserve">"222,223"   (1,65+2,1)*2-0,7</t>
  </si>
  <si>
    <t xml:space="preserve">"231"  (1,3+2,12)*2-2*0,7</t>
  </si>
  <si>
    <t xml:space="preserve">"232"   (1,0+2,1)*2-0,7</t>
  </si>
  <si>
    <t xml:space="preserve">"303"   (1,39+2*0,5)</t>
  </si>
  <si>
    <t xml:space="preserve">"306,307,315,316,317,318,319,320"    8*1,2</t>
  </si>
  <si>
    <t xml:space="preserve">"308-313"   (6,3+2,95)*2-0,9</t>
  </si>
  <si>
    <t>387</t>
  </si>
  <si>
    <t>998781102</t>
  </si>
  <si>
    <t>Přesun hmot pro obklady keramické stanovený z hmotnosti přesunovaného materiálu vodorovná dopravní vzdálenost do 50 m v objektech výšky přes 6 do 12 m</t>
  </si>
  <si>
    <t>-1772602088</t>
  </si>
  <si>
    <t>388</t>
  </si>
  <si>
    <t>998781181</t>
  </si>
  <si>
    <t>Přesun hmot pro obklady keramické stanovený z hmotnosti přesunovaného materiálu Příplatek k cenám za přesun prováděný bez použití mechanizace pro jakoukoliv výšku objektu</t>
  </si>
  <si>
    <t>-1629123067</t>
  </si>
  <si>
    <t>782</t>
  </si>
  <si>
    <t>Dokončovací práce - obklady z kamene</t>
  </si>
  <si>
    <t>389</t>
  </si>
  <si>
    <t>782112211</t>
  </si>
  <si>
    <t>Montáž obkladů stěn z měkkých kamenů kladených do lepidla ze 3 až 5 rozdílných druhů pravoúhlých desek sestavených do pravidelně se opakujících vzorů tl. do 25 mm</t>
  </si>
  <si>
    <t>-1744737908</t>
  </si>
  <si>
    <t xml:space="preserve">"042 - nový obklad stěny podél rampy (po otlučení obkladu z kabřince)"    10,2*2,3-2*2,0*1,4-8,7*0,62/2+0,25*2*(2,0+1,4)*2</t>
  </si>
  <si>
    <t>390</t>
  </si>
  <si>
    <t>583846991x</t>
  </si>
  <si>
    <t>vnější obklad z umělého kamene, tl. cca 25mm</t>
  </si>
  <si>
    <t>774950128</t>
  </si>
  <si>
    <t>18,563*1,10</t>
  </si>
  <si>
    <t>391</t>
  </si>
  <si>
    <t>998782102</t>
  </si>
  <si>
    <t>Přesun hmot pro obklady kamenné stanovený z hmotnosti přesunovaného materiálu vodorovná dopravní vzdálenost do 50 m v objektech výšky přes 6 do 12 m</t>
  </si>
  <si>
    <t>-1008106223</t>
  </si>
  <si>
    <t>783</t>
  </si>
  <si>
    <t>Dokončovací práce - nátěry</t>
  </si>
  <si>
    <t>392</t>
  </si>
  <si>
    <t>783801502x</t>
  </si>
  <si>
    <t>Očištění a odmaštění (omytí vodou se saponátem) stávajících emailových nátěrů stěn.</t>
  </si>
  <si>
    <t>-311325405</t>
  </si>
  <si>
    <t>393</t>
  </si>
  <si>
    <t>783817422x</t>
  </si>
  <si>
    <t>Obnovovací dvojnásobný syntetický emailový nátěr na stávající emailové nátěry stěn. Součástí položky je i vyspravení (přetmelení) trhlin a případných poškozených částí.</t>
  </si>
  <si>
    <t>-656075187</t>
  </si>
  <si>
    <t xml:space="preserve">"001"    (19,3+25,2+5,2+3*0,3+0,45+0,6+4,3+1,5)*2*1,4-(2,0+4*1,4+1,17+1,3)*1,4-(0,6+2*0,7+3*0,8+10*0,9)*1,4</t>
  </si>
  <si>
    <t>(2*0,5+3*0,7+2*0,65+3*0,5+1,3+0,45+3*0,25)*2*1,4</t>
  </si>
  <si>
    <t xml:space="preserve">"101"    (1,8+6,3+3,7+1,9)*2*1,4-(1,8+2*1,9+1,17)*1,4+(0,6+0,25)*2*1,4</t>
  </si>
  <si>
    <t>(19,5+25,26+6,7)*2*1,4-(1,17+0,8+8*0,9+3,25)*1,4+(1,15+0,4+3*0,5+3*0,6+2*0,2)*2*1,4</t>
  </si>
  <si>
    <t xml:space="preserve">"201"   (5,97+10,15)*2*1,4+(3,65+1,9)*2*1,4-(2,3+1,8+2*1,9+1,17)*1,4+(0,69+0,5+0,25)*2*1,4</t>
  </si>
  <si>
    <t>(19,4+25,24+6,6)*2*1,4-(1,5+2,3+1,17+0,8+7*0,9)*1,4+(0,38+3*0,5+3*0,6+0,3+0,1+1,0)*2*1,4</t>
  </si>
  <si>
    <t>(7,0+1,5)*2*1,4-(1,5+2*0,7+2*0,8+0,9)*1,4</t>
  </si>
  <si>
    <t xml:space="preserve">"203"   (22,39+3,5)*2*1,4-(1,8+4*0,9)*1,4</t>
  </si>
  <si>
    <t xml:space="preserve">"301"   (19,45+25,25+6,5)*2*1,4-(1,17+0,8+8*0,9+1,6)*1,4+(0,95+0,4+7*0,6+0,15+0,1)*2*1,4</t>
  </si>
  <si>
    <t>784</t>
  </si>
  <si>
    <t>Dokončovací práce - malby a tapety</t>
  </si>
  <si>
    <t>394</t>
  </si>
  <si>
    <t>784121011</t>
  </si>
  <si>
    <t>Rozmývání podkladu po oškrabání malby v místnostech výšky do 3,80 m</t>
  </si>
  <si>
    <t>1819531545</t>
  </si>
  <si>
    <t>395</t>
  </si>
  <si>
    <t>784112013</t>
  </si>
  <si>
    <t>Rozmývání podkladu po oškrabání malby v místnostech výšky přes 3,80 do 5,00 m</t>
  </si>
  <si>
    <t>-642156976</t>
  </si>
  <si>
    <t>396</t>
  </si>
  <si>
    <t>784121001</t>
  </si>
  <si>
    <t>Oškrabání malby v místnostech výšky do 3,80 m</t>
  </si>
  <si>
    <t>222801275</t>
  </si>
  <si>
    <t xml:space="preserve">"uvažovaný rozsah - 90% z celkové plochy maleb"   0,9*7328,63</t>
  </si>
  <si>
    <t>397</t>
  </si>
  <si>
    <t>784121003</t>
  </si>
  <si>
    <t>Oškrabání malby v místnostech výšky přes 3,80 do 5,00 m</t>
  </si>
  <si>
    <t>2066857167</t>
  </si>
  <si>
    <t xml:space="preserve">"uvažovaný rozsah - 100% z celkové plochy maleb"   1846,633</t>
  </si>
  <si>
    <t>398</t>
  </si>
  <si>
    <t>784161301</t>
  </si>
  <si>
    <t>Lokální vyrovnání podkladu disperzní stěrkou, tloušťky do 3 mm, plochy do 0,1 m2 v místnostech výšky do 3,80 m</t>
  </si>
  <si>
    <t>391013272</t>
  </si>
  <si>
    <t xml:space="preserve">"předpokládaný rozsah práce - uažováno 2 ks/10 m2"    2*729</t>
  </si>
  <si>
    <t>399</t>
  </si>
  <si>
    <t>784161303</t>
  </si>
  <si>
    <t>Lokální vyrovnání podkladu disperzní stěrkou, tloušťky do 3 mm, plochy do 0,1 m2 v místnostech výšky přes 3,80 do 5,00 m</t>
  </si>
  <si>
    <t>240930420</t>
  </si>
  <si>
    <t xml:space="preserve">"předpokládaný rozsah práce - uažováno 2 ks/10 m2"    2*185</t>
  </si>
  <si>
    <t>400</t>
  </si>
  <si>
    <t>784171121</t>
  </si>
  <si>
    <t>Zakrytí nemalovaných ploch (materiál ve specifikaci) včetně pozdějšího odkrytí konstrukcí nebo samostatných prvků např. schodišť, nábytku, radiátorů, zábradlí v místnostech výšky do 3,80</t>
  </si>
  <si>
    <t>22402877</t>
  </si>
  <si>
    <t>"zakrytí nábytku, radiátorů a ostatních konstrukcí a ploch :"</t>
  </si>
  <si>
    <t xml:space="preserve">"výpočet = plocha zakrývaných podlah x 1,20"  </t>
  </si>
  <si>
    <t xml:space="preserve">"1.PP-3.NP"   1,20*(772,08+973,2+1046,87+701,25)</t>
  </si>
  <si>
    <t>401</t>
  </si>
  <si>
    <t>58124844</t>
  </si>
  <si>
    <t>fólie pro malířské potřeby zakrývací tl 25µ 4x5m</t>
  </si>
  <si>
    <t>1787988568</t>
  </si>
  <si>
    <t>4192,08*1,05</t>
  </si>
  <si>
    <t>402</t>
  </si>
  <si>
    <t>784181111</t>
  </si>
  <si>
    <t>Penetrace podkladu jednonásobná základní silikátová v místnostech výšky do 3,80 m</t>
  </si>
  <si>
    <t>1833302324</t>
  </si>
  <si>
    <t>403</t>
  </si>
  <si>
    <t>784181113</t>
  </si>
  <si>
    <t>Penetrace podkladu jednonásobná základní silikátová v místnostech výšky přes 3,80 do 5,00 m</t>
  </si>
  <si>
    <t>-999321850</t>
  </si>
  <si>
    <t>404</t>
  </si>
  <si>
    <t>784221101</t>
  </si>
  <si>
    <t>Malby z malířských směsí otěruvzdorných za sucha dvojnásobné, bílé za sucha otěruvzdorné dobře v místnostech výšky do 3,80 m</t>
  </si>
  <si>
    <t>614895622</t>
  </si>
  <si>
    <t>"malby omítek stropů :"</t>
  </si>
  <si>
    <t xml:space="preserve">"001-003,007,009,010"   160,53+17,7+18,27+9,4+2,76+2,76+7,91</t>
  </si>
  <si>
    <t xml:space="preserve">"015-017b,024,037,038,040,041"   36,15+37,6+6,7+16,6+7,31+1,9+1,5+35,1+29,4</t>
  </si>
  <si>
    <t xml:space="preserve">"101-105,107"   (245,13-3,7*1,9)*1,40+38,25+146,86+17,15+6,85+15,55</t>
  </si>
  <si>
    <t xml:space="preserve">"110-112,"   1,9+1,45+5,3</t>
  </si>
  <si>
    <t xml:space="preserve">"201,203,211"   (233,52-3,7*1,9)*1,40+59,3+5,5</t>
  </si>
  <si>
    <t xml:space="preserve">"301,305"    170,2*1,40+5,55  </t>
  </si>
  <si>
    <t>"malby SDK podhledů :</t>
  </si>
  <si>
    <t xml:space="preserve">"SDK obklady konstrukcí (výměra dle kptl. 763)"   103,5*0,8+130,55</t>
  </si>
  <si>
    <t>"malby omítek stěn :"</t>
  </si>
  <si>
    <t xml:space="preserve">"001"    (19,3+25,2+5,2+3*0,3+0,45+0,6+4,3+1,5)*2*(2,99-1,4)</t>
  </si>
  <si>
    <t>0,5*2*(1,4+2*0,8)+3*0,7*(1,5+2*0,8)+0,65*((1,1+2*0,8)+(1,5+2*0,8))+3*0,5*(1,1+2*0,8)+1,3*(1,17+2*0,84)+0,45*(1,4+2*0,8)</t>
  </si>
  <si>
    <t>0,25*((1,2+2*0,8)+2*(1,3+2*1,5)+(1,3+2*1,0))+0,5*2*(2,0+2*1,5)</t>
  </si>
  <si>
    <t xml:space="preserve">"002"    (6,45+4,4)*2*2,2</t>
  </si>
  <si>
    <t xml:space="preserve">"003"   (6,15+2,95)*2*2,99+0,3*(1,1+2*0,94)+0,2*(1,1+2*2,1)</t>
  </si>
  <si>
    <t xml:space="preserve">"007"   (4,28+2,15)*2*2,99+0,3*(0,6+2*0,94)+0,2*(1,0+2*2,1)</t>
  </si>
  <si>
    <t xml:space="preserve">"011"   ((2,5+3,8)*2-1,9)*(3,0-2,1)+0,45*(1,3+2*0,59)</t>
  </si>
  <si>
    <t xml:space="preserve">"015"     (6,93+5,2)*2*2,99+(2*5,4+5,2)*0,45+0,35*(2*(1,55+2*0,94)+(3,1+2*0,94))</t>
  </si>
  <si>
    <t xml:space="preserve">"016"     (6,93+5,35)*2*2,99+0,35*(3,1+2*0,94)</t>
  </si>
  <si>
    <t xml:space="preserve">"017a"   (2,0+3,3)*2*2,99</t>
  </si>
  <si>
    <t xml:space="preserve">"017b"   (4,8+3,3)*2*2,99+0,35*(3,1+2*0,94)</t>
  </si>
  <si>
    <t xml:space="preserve">"018"    (2*2,0+2,73)*(3,0-2,1)+0,35*(1,0+2*0,1)</t>
  </si>
  <si>
    <t xml:space="preserve">"019-021"   (2*4,35+2,73)*(2,99-2,1)</t>
  </si>
  <si>
    <t xml:space="preserve">"022"   (9,55+3,4)*2*2,99+0,15*(1,3+2*2,1)+0,3*(1,2+2*1,5)+0,25*(1,5+2*1,2)</t>
  </si>
  <si>
    <t xml:space="preserve">"024"   (3,4+2,2)*2*1,43</t>
  </si>
  <si>
    <t xml:space="preserve">"026"   (6,73+10,65)*2*2,99+0,55*3*(2,65+2*1,52)</t>
  </si>
  <si>
    <t xml:space="preserve">"033"   (6,73+3,8)*2*2,99+0,55*(2,65+2*1,52)</t>
  </si>
  <si>
    <t xml:space="preserve">"034"   (11,55+6,53)*2*2,99+0,55*3*(2,65+2*1,4)</t>
  </si>
  <si>
    <t xml:space="preserve">"036"   (10,87+6,63)*2*2,99+0,4*3*(2,36+2*1,4)+0,45*(1,55+2*2,2)</t>
  </si>
  <si>
    <t xml:space="preserve">"037"    (1,43+1,35)*2*(2,99-1,5)</t>
  </si>
  <si>
    <t xml:space="preserve">"038"    (1,1+1,35)*2*(2,99-1,5)</t>
  </si>
  <si>
    <t xml:space="preserve">"039"   (3,3+6,63)*2*2,99+0,4*(2,38+2*1,4)</t>
  </si>
  <si>
    <t xml:space="preserve">"040"   (6,63+5,21)*2*2,99-2,37*2,45+4,0+0,65*(2,37+2*2,45)+0,3*(1,39+2*1,4)</t>
  </si>
  <si>
    <t xml:space="preserve">"041"   (6,63+4,35)*2*2,99-2,37*2,45+4,0+0,65*(2,37+2*2,45)</t>
  </si>
  <si>
    <t xml:space="preserve">"101"    (1,8+6,3+3,7+1,9)*2*3,3-1,8*3,3-2*1,9*2,6+3*4,0+0,6*(1,9+2*2,6)+0,3*2*(1,8+2*0,6)+0,25*(1,17+2*2,24)</t>
  </si>
  <si>
    <t>(19,5+25,26+6,7)*2*(3,85-1,4)-2,6*3,2-2*3,25*1,68+3*4,0+0,45*((1,6+2*1,68)+2*(3,25+2*1,68))</t>
  </si>
  <si>
    <t>0,35*4*(2,37+2*1,58)+(0,4+2*0,5)*(1,1+2*0,7)+(0,5+3*0,6)*(1,5+2*0,7)</t>
  </si>
  <si>
    <t>0,2*(3,25+2*1,2)+0,2*(1,0+2*0,7)+1,15*(1,17+2*0,84)</t>
  </si>
  <si>
    <t xml:space="preserve">"102"    (21,01+1,805)*2*3,3-6*2,07*2,15+6*4,0+6*(0,3*(2,07+2*2,15)+0,1*2*0,9)</t>
  </si>
  <si>
    <t xml:space="preserve">"103-105"   (26,0+7,33+4*(1,3+2*0,1))*2*3,3+15*0,3*(0,91+2*2,0)+7*0,1*2*0,94</t>
  </si>
  <si>
    <t xml:space="preserve">"107"   (4,34+5,68)*2*3,51-1,74*2,4-3,25*2,6+2*4,0+0,4*(1,74+2*2,4)+0,45*(3,25+2*2,6)</t>
  </si>
  <si>
    <t xml:space="preserve">"108"   (5,48+6,19)*2*3,4-3,24*2,39+4,0+0,3*(3,24+2*2,39)</t>
  </si>
  <si>
    <t xml:space="preserve">"109"   (1,81+1,66)*2*(3,51-2,1)+0,3*(1,0+2*1,16)</t>
  </si>
  <si>
    <t xml:space="preserve">"110"   (1,2+1,59)*2*(3,3-1,5)</t>
  </si>
  <si>
    <t xml:space="preserve">"111"   (0,9+1,59)*2*(3,3-1,5)</t>
  </si>
  <si>
    <t xml:space="preserve">"112"   (2,2+2,4)*2*3,51-1,76*2,38+4,0+0,3*(1,76+2*2,38)</t>
  </si>
  <si>
    <t xml:space="preserve">"120"    (7,51+3,48)*2*3,4-3,28*1,5+4,0+0,3*(3,28+2*1,5)</t>
  </si>
  <si>
    <t xml:space="preserve">"121"    (3,18+5,32)*2*3,4-1,76*2,38+4,0+0,3*(1,76+2*2,238)+0,2*(1,0+2*2,1)</t>
  </si>
  <si>
    <t xml:space="preserve">"122"    (4,16+5,32)*2*3,51-3,24*2,38+4,0+0,3*(3,24+2*2,38)+0,2*(1,0+2*2,1)</t>
  </si>
  <si>
    <t xml:space="preserve">"123"    (6,97+5,46)*2*3,4-3,26*2,38+4,0+0,3*(3,26+2*2,38)</t>
  </si>
  <si>
    <t xml:space="preserve">"124"    (6,77+10,86)*2*3,4-3*2,65*2,38+3*4,0+3*0,3*(2,65+2*2,38)</t>
  </si>
  <si>
    <t xml:space="preserve">"125"    (6,77+3,95)*2*3,4-2,65*2,38+4,0+0,3*(2,65+2*2,38)</t>
  </si>
  <si>
    <t xml:space="preserve">"126"    (11,78+6,6)*2*3,4-3*2,65*2,37+3*4,0+3*0,35*(2,65+2*2,37)+0,4*(1,5+2*2,2)</t>
  </si>
  <si>
    <t xml:space="preserve">"128"   (10,77+6,63)*2*3,4-3*2,36*2,08+3*4,0+3*0,3*(2,36+2*2,08)</t>
  </si>
  <si>
    <t xml:space="preserve">"129"    (3,3+6,63)*2*3,4-2,36*2,08+4,0+0,3*(2,36+2*2,08)</t>
  </si>
  <si>
    <t xml:space="preserve">"130"   (6,63+9,99)*2*3,4-3*2,37*2,05+3*4,0+3*0,3*(2,37+2*2,05)+0,4*2*(1,5+2*2,2)</t>
  </si>
  <si>
    <t xml:space="preserve">"201"   (5,97+10,15)*2*(3,26-1,4)+(3,65+1,9)*2*(2,6-1,4)+0,3*(4,08+2*2,0)+0,69*(1,8+2*1,8)+0,5*(1,9+2*1,2)+0,25*(1,17+2*0,84)</t>
  </si>
  <si>
    <t>0,3*((0,9+2*1,5)+(1,8+2*1,0))</t>
  </si>
  <si>
    <t>(19,4+25,24+6,6)*2*(3,75-1,4)-2*3,2*1,57+2*4,0+0,3*((1,6+2*1,57)+2*(3,2+2*1,57)+4*(2,4+2*1,57))+0,38*(1,9+2*0,7)</t>
  </si>
  <si>
    <t>0,5*(2*(1,15+2*0,6)+(1,7+2*0,82))+0,6*3*(1,7+2*0,95)+0,3*(1,5+2*0,8)+1,0*(1,17+2*0,84)</t>
  </si>
  <si>
    <t>(7,0+1,5)*2*(3,75-1,4)</t>
  </si>
  <si>
    <t xml:space="preserve">"202"   (14,3+7,3)*2*3,1-5*2,07*2,0+5*4,0+0,3*5*(2,07+2*2,0)</t>
  </si>
  <si>
    <t xml:space="preserve">"203"   (22,39+3,5)*2*(3,26-1,4)+6*0,3*(2,07+2*1,5)</t>
  </si>
  <si>
    <t xml:space="preserve">"204"   (1,5+7,3)*2*3,1+0,3*(0,6+2*2,0)</t>
  </si>
  <si>
    <t xml:space="preserve">"205"   (9,23+6,6)*2*3,1-3*2,07*2,0+3*4,0+0,3*3*(2,07+2*2,0)</t>
  </si>
  <si>
    <t xml:space="preserve">"207"   (8,14+5,79+0,67)*2*3,1-2*2,07*2,0+2*4,0+0,3*(2*(2,7+2*2,0)+(0,88+2*2,9))</t>
  </si>
  <si>
    <t xml:space="preserve">"208"   (6,6+3,4)*2*3,1-4,09*2,0+4,0+0,3*(4,09+2*2,0)</t>
  </si>
  <si>
    <t xml:space="preserve">"209"   (5,1+2,4)*2*3,5</t>
  </si>
  <si>
    <t xml:space="preserve">"210"   (2,15+1,8)*2*(3,5-2,1)</t>
  </si>
  <si>
    <t xml:space="preserve">"211"   (1,52+3,38)*2*3,59+0,35*(1,0+2*2,32)+0,2*(1,0+2*2,1)</t>
  </si>
  <si>
    <t xml:space="preserve">"212"   (6,1+4,32+0,4)*2*3,5-2*2,03*2,36+2*4,0+0,3*2*(2,03+2*2,36)</t>
  </si>
  <si>
    <t xml:space="preserve">"213"    (2,95+2,47)*2*3,5</t>
  </si>
  <si>
    <t xml:space="preserve">"214"     (4,49+5,53)*2*3,5-3,01*2,36+4,0+0,3*(3,01+2*2,36)</t>
  </si>
  <si>
    <t xml:space="preserve">"215"     (7,21+3,49)*2*3,5-2,98*2,36+4,0+0,3*(2,98+2*2,36)</t>
  </si>
  <si>
    <t xml:space="preserve">"216"     (7,21+5,46)*2*3,5-2,98*2,36+4,0+0,3*(2,98+2*2,36)</t>
  </si>
  <si>
    <t xml:space="preserve">"217"     (1,7+2,85)*2*(3,3-2,1)</t>
  </si>
  <si>
    <t xml:space="preserve">"218-220"   (4,5+2,85)*2*(3,3-2,1)+0,2*2*(1,04+2*1,03)</t>
  </si>
  <si>
    <t xml:space="preserve">"221"   (1,3+2,12)*2*(3,3-2,1)</t>
  </si>
  <si>
    <t xml:space="preserve">"222,223"   (1,65+2,1)*2*(3,3-2,1)+0,35*(0,97+1,13)</t>
  </si>
  <si>
    <t xml:space="preserve">"224"     (6,77+10,82)*2*3,5-3*2,43*2,36+3*4,0+3*0,3*(2,43+2*2,36)</t>
  </si>
  <si>
    <t xml:space="preserve">"225"     (6,77+3,92)*2*3,5-2,41*2,36+4,0+0,3*(2,41+2*2,36)</t>
  </si>
  <si>
    <t xml:space="preserve">"226"     (11,78+6,79)*2*3,5-3*2,41*2,36+3*4,0+3*0,3*(2,41+2*2,36)</t>
  </si>
  <si>
    <t xml:space="preserve">"227"    (10,8+6,625)*2*3,5-3*2,38*2,08+3*4,0+3*0,25*(2,38+2*2,08)</t>
  </si>
  <si>
    <t xml:space="preserve">"228"    (3,42+6,62)*2*3,5-2,38*2,08+4,0+0,25*(2,38+2*2,08)</t>
  </si>
  <si>
    <t xml:space="preserve">"229"    (6,6+10,0)*2*3,5-3*2,35*2,05+3*4,0+0,25*3*(2,35+2*2,05)</t>
  </si>
  <si>
    <t xml:space="preserve">"231"   (1,3+2,12)*2*(3,3-2,1)</t>
  </si>
  <si>
    <t xml:space="preserve">"232"   (1,0+2,1)*2*(3,3-2,1)+0,35*(0,97+2*1,13)</t>
  </si>
  <si>
    <t>405</t>
  </si>
  <si>
    <t>784221103</t>
  </si>
  <si>
    <t>Malby z malířských směsí otěruvzdorných za sucha dvojnásobné, bílé za sucha otěruvzdorné dobře v místnostech výšky přes 3,80 do 5,00 m</t>
  </si>
  <si>
    <t>1890341874</t>
  </si>
  <si>
    <t xml:space="preserve">"301,305"    170,2*1,40+5,55</t>
  </si>
  <si>
    <t xml:space="preserve">"301"   (19,45+25,25+6,5)*2*(3,84-1,4)-2,6*3,82-1,6*1,6-2*3,2*1,6-4*2,45*1,6+7*4,0+0,3*(2,6+2*3,82)+0,2*((1,6+2*1,6)+2*(3,2+2*1,6))+4*0,3*(2,45+2*1,6)</t>
  </si>
  <si>
    <t>0,4*(1,85+2*0,8)+0,6*(2*(1,2+2*0,8)+4*(1,65+2*0,8)+(2,0+2*0,8))+0,15*(1,1+2*0,8)+0,1*(1,0+2*0,8)+0,95*(1,17+2*0,84)</t>
  </si>
  <si>
    <t xml:space="preserve">"302"   (3,1+1,35)*2*4,3</t>
  </si>
  <si>
    <t xml:space="preserve">"303"   (3,1+4,45)*2*4,3-2,05*2,38+4,0+0,3*(2,05+2*2,38)+0,45*(1,5+2*(2,1-1,5))</t>
  </si>
  <si>
    <t xml:space="preserve">"304"   (5,75+5,95)*2*4,3-2*2,05*2,38+2*4,0+2*0,3*(2,05+2*2,38)</t>
  </si>
  <si>
    <t xml:space="preserve">"305"   (3,4+1,5)*2*4,45+0,3*(1,0+2,39)+0,2*(1,1+2*2,1)</t>
  </si>
  <si>
    <t xml:space="preserve">"306"   (7,25+9,5)*2*4,3-2*3,2*2,7+2*4,0+2*0,2*(3,2+2*2,7)</t>
  </si>
  <si>
    <t xml:space="preserve">"307"   (7,2+5,45)*2*4,3-3,2*2,7+4,0+0,2*(3,2+2*2,7)</t>
  </si>
  <si>
    <t xml:space="preserve">"308-313"   (6,3+2,95)*2*(3,3-2,1)+0,2*2*(1,05+2*1,1)</t>
  </si>
  <si>
    <t xml:space="preserve">"315"   (6,75+10,8)*2*4,3-3*2,65*2,7+3*4,0+3*0,2*(2,65+2*2,7)</t>
  </si>
  <si>
    <t xml:space="preserve">"316"   (6,75+3,9)*2*4,3-2,65*2,7+4,0+0,2*(2,65+2*2,7)</t>
  </si>
  <si>
    <t xml:space="preserve">"317"   (11,8+6,8)*2*4,3-3*2,65*2,37+3*4,0+3*0,3*(2,65+2*2,37)+0,4*(1,4+2*2,2)</t>
  </si>
  <si>
    <t xml:space="preserve">"318"   (10,8+6,6)*2*4,3-3*2,4*2,0+3*4,0+3*0,3*(2,4+2*2,0)+0,4*(1,5+2*2,2)</t>
  </si>
  <si>
    <t xml:space="preserve">"319"   (3,4+6,6)*2*4,3-2,4*2,0+4,0+0,3*(2,4+2*2,0)</t>
  </si>
  <si>
    <t xml:space="preserve">"320"   (6,6+10,0)*2*4,3-3*2,35*2,0+3*4,0+3*0,3*(2,4+2*2,0)+0,4*2*(1,45+2*2,1)</t>
  </si>
  <si>
    <t>787</t>
  </si>
  <si>
    <t>Dokončovací práce - zasklívání</t>
  </si>
  <si>
    <t>406</t>
  </si>
  <si>
    <t>787327125</t>
  </si>
  <si>
    <t>Zasklívání střešních konstrukcí, světlíků a zahradních skleníků deskami dutinovými a komůrkovými polykarbonátovým profilem komůrkovým do polykarbonátového U profilu s krycí a přítlačnou lištou, tl. 16 mm</t>
  </si>
  <si>
    <t>1402407815</t>
  </si>
  <si>
    <t xml:space="preserve">"022,025 - nové zasklení stávajících světlíku"    2*(2*4,5*1,6+2*2,3*1,3/2)</t>
  </si>
  <si>
    <t>407</t>
  </si>
  <si>
    <t>998787102</t>
  </si>
  <si>
    <t>Přesun hmot pro zasklívání stanovený z hmotnosti přesunovaného materiálu vodorovná dopravní vzdálenost do 50 m v objektech výšky přes 6 do 12 m</t>
  </si>
  <si>
    <t>811600007</t>
  </si>
  <si>
    <t>787B</t>
  </si>
  <si>
    <t>Dokončovací práce - zasklívání - bourání</t>
  </si>
  <si>
    <t>408</t>
  </si>
  <si>
    <t>787300801</t>
  </si>
  <si>
    <t>Vysklívání střešních konstrukcí a střešních světlíků tmelených</t>
  </si>
  <si>
    <t>-1520341565</t>
  </si>
  <si>
    <t xml:space="preserve">"022,025 - vysklení stávajících světlíku"    2*(2*4,5*1,6+2*2,3*1,3/2)</t>
  </si>
  <si>
    <t>Práce a dodávky M</t>
  </si>
  <si>
    <t>ZPPO</t>
  </si>
  <si>
    <t xml:space="preserve">Vybavení prostředky požární ochrany </t>
  </si>
  <si>
    <t>409</t>
  </si>
  <si>
    <t>ZPPO 01</t>
  </si>
  <si>
    <t>Kompletní montáž + dodávka ručního hasícího přístroj s požární účinnost 21A vč. revize a držáku na zeď</t>
  </si>
  <si>
    <t>-747809991</t>
  </si>
  <si>
    <t xml:space="preserve">"1.PP-3.NP"    5+5+5+4</t>
  </si>
  <si>
    <t>410</t>
  </si>
  <si>
    <t>ZPPO 03</t>
  </si>
  <si>
    <t>Kompletní montáž + dodávka vybavení objektu bezpečnostními tabulkam a označení únikových cest. V objektu budou osazený výstražné a bezpečnostní tabulky pro označení uzávěrů a vypinačů, hasicích přístrojů, únikových východů a směrů úniku. Provedení dle P.D. (D.2.4 Požárně bezpečnostní řešení) v souladu s vyhláškou MV č. 246/2001 Sb.</t>
  </si>
  <si>
    <t>1414570642</t>
  </si>
  <si>
    <t>1.2 - Stavební část - nové podlahové krytiny v učebnách a kancelářích (náhrada za vlysy)</t>
  </si>
  <si>
    <t>822258466</t>
  </si>
  <si>
    <t xml:space="preserve">"dle kptl. 762B+766B+775B+776B"     0,613+0,067+38,14+1,412</t>
  </si>
  <si>
    <t>463891960</t>
  </si>
  <si>
    <t>-323118015</t>
  </si>
  <si>
    <t>40,232*(18-1)</t>
  </si>
  <si>
    <t>543668880</t>
  </si>
  <si>
    <t xml:space="preserve">"dle kptl. 762B+766B"     0,613+0,067</t>
  </si>
  <si>
    <t>2070714775</t>
  </si>
  <si>
    <t xml:space="preserve">"dle kptl. 775B+776B"    38,14+1,412</t>
  </si>
  <si>
    <t>-2024644873</t>
  </si>
  <si>
    <t xml:space="preserve">"315,317,318,320 - dmtž stávajících stupínku"   4*4,5*1,7+4*(4,5+2*1,7)*0,18</t>
  </si>
  <si>
    <t>-387051618</t>
  </si>
  <si>
    <t xml:space="preserve">"315,317,318,320 - nosná konstrukce"   4*4,5*1,7</t>
  </si>
  <si>
    <t>-1890372650</t>
  </si>
  <si>
    <t>163619790</t>
  </si>
  <si>
    <t xml:space="preserve">"121-130"  11</t>
  </si>
  <si>
    <t xml:space="preserve">"205-208,214-216,224-229"   13</t>
  </si>
  <si>
    <t xml:space="preserve">"302-307,315-320"   13</t>
  </si>
  <si>
    <t>313489465</t>
  </si>
  <si>
    <t>361563157</t>
  </si>
  <si>
    <t>"Předpokádaný rozsah práce !"</t>
  </si>
  <si>
    <t xml:space="preserve">"120-126,128-130"   26,5+17,15+22,3+38,1+74,55+26,75+78,32+71,5+22,15+67,95</t>
  </si>
  <si>
    <t xml:space="preserve">"205,207,208,214-216,224-229"   60,96+48,15+21,6+25,0+25,95+39,55+74,2+26,9+81,0+71,8+23,15+67,9</t>
  </si>
  <si>
    <t xml:space="preserve">"302-307,315-320"   4,9+14,5+34,1+5,55+69,0+39,7+73,9+26,9+81,0+73,0+23,7+67,9</t>
  </si>
  <si>
    <t>410910095</t>
  </si>
  <si>
    <t>1699685730</t>
  </si>
  <si>
    <t>1334169313</t>
  </si>
  <si>
    <t>776141112</t>
  </si>
  <si>
    <t>Příprava podkladu vyrovnání samonivelační stěrkou podlah min.pevnosti 20 MPa, tloušťky přes 3 do 5 mm</t>
  </si>
  <si>
    <t>-2133549731</t>
  </si>
  <si>
    <t>"Předpokádaná práce, průměrná tl. a její rozsah !"</t>
  </si>
  <si>
    <t xml:space="preserve">"vyrovnání pod nové podlahové krytiny pokládané na stávající podklad"   0,50*1525,58</t>
  </si>
  <si>
    <t>837928095</t>
  </si>
  <si>
    <t>-1493607540</t>
  </si>
  <si>
    <t>-237114906</t>
  </si>
  <si>
    <t>1525,58*1,10</t>
  </si>
  <si>
    <t>-70191457</t>
  </si>
  <si>
    <t>1525,58*0,7</t>
  </si>
  <si>
    <t>-994097120</t>
  </si>
  <si>
    <t xml:space="preserve">"120"    (7,51+3,48)*2-(2*0,8+0,9)</t>
  </si>
  <si>
    <t xml:space="preserve">"121"    (3,18+5,32)*2-2*0,8</t>
  </si>
  <si>
    <t xml:space="preserve">"122"    (4,16+5,32)*2-2*0,8</t>
  </si>
  <si>
    <t xml:space="preserve">"123"    (6,97+5,46)*2-0,9</t>
  </si>
  <si>
    <t xml:space="preserve">"124"    (6,77+10,86)*2-0,9</t>
  </si>
  <si>
    <t xml:space="preserve">"125"    (6,77+3,95)*2-0,9</t>
  </si>
  <si>
    <t xml:space="preserve">"126"    (11,78+6,6)*2-0,9+0,4*2</t>
  </si>
  <si>
    <t xml:space="preserve">"128"   (10,77+6,63)*2-0,9</t>
  </si>
  <si>
    <t xml:space="preserve">"129"    (3,3+6,63)*2-0,9</t>
  </si>
  <si>
    <t xml:space="preserve">"130"   (6,63+9,99)*2-0,9+0,4*2</t>
  </si>
  <si>
    <t xml:space="preserve">"205"   (9,23+6,6)*2-0,9</t>
  </si>
  <si>
    <t xml:space="preserve">"207"   (8,14+5,79+0,67)*2-0,9</t>
  </si>
  <si>
    <t xml:space="preserve">"208"   (6,6+3,4)*2-0,9</t>
  </si>
  <si>
    <t xml:space="preserve">"213"    (2,95+2,47)*2-0,8</t>
  </si>
  <si>
    <t xml:space="preserve">"214"     (4,49+5,53)*2-0,8</t>
  </si>
  <si>
    <t xml:space="preserve">"215"     (7,21+3,49)*2-0,9-2*0,8</t>
  </si>
  <si>
    <t xml:space="preserve">"216"     (7,21+5,46)*2-0,8</t>
  </si>
  <si>
    <t xml:space="preserve">"224"     (6,77+10,82)*2-0,9</t>
  </si>
  <si>
    <t xml:space="preserve">"225"     (6,77+3,92)*2-0,9</t>
  </si>
  <si>
    <t xml:space="preserve">"226"     (11,78+6,79)*2-0,9+0,4*2</t>
  </si>
  <si>
    <t xml:space="preserve">"227"    (10,8+6,625)*2-0,9</t>
  </si>
  <si>
    <t xml:space="preserve">"228"    (3,42+6,62)*2-0,9</t>
  </si>
  <si>
    <t xml:space="preserve">"229"    (6,6+10,0)*2-0,9+2*0,4*2</t>
  </si>
  <si>
    <t xml:space="preserve">"302"   (3,1+1,35)*2-0,9-2*0,8</t>
  </si>
  <si>
    <t xml:space="preserve">"303"   (3,1+4,45)*2-0,8+0,45*2</t>
  </si>
  <si>
    <t xml:space="preserve">"304"   (5,75+5,95)*2-2*0,8+0,1*2</t>
  </si>
  <si>
    <t xml:space="preserve">"305"   (3,4+1,5)*2-0,9+0,15*2</t>
  </si>
  <si>
    <t xml:space="preserve">"306"   (7,25+9,5)*2-1,6-0,9</t>
  </si>
  <si>
    <t xml:space="preserve">"307"   (7,2+5,45)*2-0,9-0,8</t>
  </si>
  <si>
    <t xml:space="preserve">"315"   (6,75+10,8)*2-0,9+0,25*2</t>
  </si>
  <si>
    <t xml:space="preserve">"316"   (6,75+3,9)*2-0,9</t>
  </si>
  <si>
    <t xml:space="preserve">"317"   (11,8+6,8)*2-0,9+0,4*2</t>
  </si>
  <si>
    <t xml:space="preserve">"318"   (10,8+6,6)*2-0,9+0,4*2</t>
  </si>
  <si>
    <t xml:space="preserve">"319"   (3,4+6,6)*2-0,9</t>
  </si>
  <si>
    <t xml:space="preserve">"320"   (6,6+10,0)*2-0,9+2*0,4*2</t>
  </si>
  <si>
    <t>-682774459</t>
  </si>
  <si>
    <t>870,77*1,02</t>
  </si>
  <si>
    <t>1694657581</t>
  </si>
  <si>
    <t>68237905</t>
  </si>
  <si>
    <t>-706804428</t>
  </si>
  <si>
    <t xml:space="preserve">"121,128,130"    17,15+71,5+67,95</t>
  </si>
  <si>
    <t xml:space="preserve">"319"   23,7</t>
  </si>
  <si>
    <t xml:space="preserve">"120,123,125-127"   26,5+38,1+26,75+50,0+27,7</t>
  </si>
  <si>
    <t xml:space="preserve">"214-216"   25,0+25,95+39,55</t>
  </si>
  <si>
    <t xml:space="preserve">"302-305"   4,9+14,5+34,1+5,55</t>
  </si>
  <si>
    <t>791240927</t>
  </si>
  <si>
    <t>498,9*1,10</t>
  </si>
  <si>
    <t>1.4 - Stavební část - venkovní zpevněné plochy + brány</t>
  </si>
  <si>
    <t xml:space="preserve">    5 - Komunikace pozemní</t>
  </si>
  <si>
    <t xml:space="preserve">    5B - Komunikace - bourání</t>
  </si>
  <si>
    <t>121101101</t>
  </si>
  <si>
    <t>Sejmutí ornice nebo lesní půdy s vodorovným přemístěním na hromady v místě upotřebení nebo na dočasné či trvalé skládky se složením, na vzdálenost do 50 m</t>
  </si>
  <si>
    <t>-81635067</t>
  </si>
  <si>
    <t xml:space="preserve">"Sejmutí ornice tl. 0,15m"   (183,5+43)*0,15</t>
  </si>
  <si>
    <t>122201101</t>
  </si>
  <si>
    <t>Odkopávky a prokopávky nezapažené s přehozením výkopku na vzdálenost do 3 m nebo s naložením na dopravní prostředek v hornině tř. 3 do 100 m3</t>
  </si>
  <si>
    <t>-1898776982</t>
  </si>
  <si>
    <t>"Výkop pro konstrukci vozovky :"</t>
  </si>
  <si>
    <t xml:space="preserve">"Dlážděná vozovka větev 2"    0,65*254,5*1,10</t>
  </si>
  <si>
    <t xml:space="preserve">"Dlážděná vozovka větev 1"   0,27*43,2*1,10</t>
  </si>
  <si>
    <t xml:space="preserve">"Chodník"   0,1*48,1*1,10</t>
  </si>
  <si>
    <t xml:space="preserve">"Vozovka asfaltová"    105,5*0,3*1,10</t>
  </si>
  <si>
    <t>122201109</t>
  </si>
  <si>
    <t>Odkopávky a prokopávky nezapažené s přehozením výkopku na vzdálenost do 3 m nebo s naložením na dopravní prostředek v hornině tř. 3 Příplatek k cenám za lepivost horniny tř. 3</t>
  </si>
  <si>
    <t>216077453</t>
  </si>
  <si>
    <t xml:space="preserve">"uvažovaná lepivost - 30%"   0,30*234,904</t>
  </si>
  <si>
    <t>132201101</t>
  </si>
  <si>
    <t>Hloubení zapažených i nezapažených rýh šířky do 600 mm s urovnáním dna do předepsaného profilu a spádu v hornině tř. 3 do 100 m3</t>
  </si>
  <si>
    <t>-356207532</t>
  </si>
  <si>
    <t xml:space="preserve">"Výkop pro drenážní žebro"   38,2*(0,3+0,4)/2*0,37</t>
  </si>
  <si>
    <t xml:space="preserve">"výkopy pro palisádové zídky"    ((3,06+2,88+0,)+(1,0+1,82+3,65+0,2))*0,5*0,2</t>
  </si>
  <si>
    <t>132201109</t>
  </si>
  <si>
    <t>Hloubení zapažených i nezapažených rýh šířky do 600 mm s urovnáním dna do předepsaného profilu a spádu v hornině tř. 3 Příplatek k cenám za lepivost horniny tř. 3</t>
  </si>
  <si>
    <t>-746793716</t>
  </si>
  <si>
    <t xml:space="preserve">"uvažovaná lepivost - 30%"   0,30*6,208</t>
  </si>
  <si>
    <t>133201101</t>
  </si>
  <si>
    <t>Hloubení zapažených i nezapažených šachet s případným nutným přemístěním výkopku ve výkopišti v hornině tř. 3 do 100 m3</t>
  </si>
  <si>
    <t>175573501</t>
  </si>
  <si>
    <t xml:space="preserve">"pro základové patky pro ZK4"    2*0,6*0,6*0,7</t>
  </si>
  <si>
    <t>133201109</t>
  </si>
  <si>
    <t>Hloubení zapažených i nezapažených šachet s případným nutným přemístěním výkopku ve výkopišti v hornině tř. 3 Příplatek k cenám za lepivost horniny tř. 3</t>
  </si>
  <si>
    <t>-732385759</t>
  </si>
  <si>
    <t xml:space="preserve">"uvažovaná lepivost - 30%"   0,30*0,504</t>
  </si>
  <si>
    <t>162601102</t>
  </si>
  <si>
    <t>Vodorovné přemístění výkopku nebo sypaniny po suchu na obvyklém dopravním prostředku, bez naložení výkopku, avšak se složením bez rozhrnutí z horniny tř. 1 až 4 na vzdálenost přes 4 000 do 5 000 m</t>
  </si>
  <si>
    <t>-751592615</t>
  </si>
  <si>
    <t xml:space="preserve">"předpokládaný odvoz přebytečné ornice"     33,975-32,0*0,15</t>
  </si>
  <si>
    <t>-1369990509</t>
  </si>
  <si>
    <t xml:space="preserve">"odvoz přebytečné vytěžené zeminy"   234,904+6,208+0,504</t>
  </si>
  <si>
    <t>1785665816</t>
  </si>
  <si>
    <t>241,616*(18-10)</t>
  </si>
  <si>
    <t>171201201</t>
  </si>
  <si>
    <t>Uložení sypaniny na skládky</t>
  </si>
  <si>
    <t>-729105526</t>
  </si>
  <si>
    <t>-2018245605</t>
  </si>
  <si>
    <t>241,616*1,800</t>
  </si>
  <si>
    <t>181111111</t>
  </si>
  <si>
    <t>Plošná úprava terénu v zemině tř. 1 až 4 s urovnáním povrchu bez doplnění ornice souvislé plochy do 500 m2 při nerovnostech terénu přes 50 do 100 mm v rovině nebo na svahu do 1:5</t>
  </si>
  <si>
    <t>-162703028</t>
  </si>
  <si>
    <t xml:space="preserve">"vyrovnání pod rozprostření ornice"    32,0</t>
  </si>
  <si>
    <t>181301102</t>
  </si>
  <si>
    <t>Rozprostření a urovnání ornice v rovině nebo ve svahu sklonu do 1:5 při souvislé ploše do 500 m2, tl. vrstvy přes 100 do 150 mm</t>
  </si>
  <si>
    <t>1631066834</t>
  </si>
  <si>
    <t xml:space="preserve">"rozprostření ornice"    32,0</t>
  </si>
  <si>
    <t>181411131</t>
  </si>
  <si>
    <t>Založení trávníku na půdě předem připravené plochy do 1000 m2 výsevem včetně utažení parkového v rovině nebo na svahu do 1:5</t>
  </si>
  <si>
    <t>856861444</t>
  </si>
  <si>
    <t xml:space="preserve">"osetí travním semenem"    32,0</t>
  </si>
  <si>
    <t>005724100</t>
  </si>
  <si>
    <t>osivo směs travní parková</t>
  </si>
  <si>
    <t>kg</t>
  </si>
  <si>
    <t>-544530144</t>
  </si>
  <si>
    <t>32,0*0,035</t>
  </si>
  <si>
    <t>181951102</t>
  </si>
  <si>
    <t>Úprava pláně vyrovnáním výškových rozdílů v hornině tř. 1 až 4 se zhutněním</t>
  </si>
  <si>
    <t>1403581694</t>
  </si>
  <si>
    <t xml:space="preserve">"Dlážděná vozovka větev 2"    254,5*1,10</t>
  </si>
  <si>
    <t xml:space="preserve">"Dlážděná vozovka větev 1"   43,2*1,10</t>
  </si>
  <si>
    <t xml:space="preserve">"Chodník"   48,1*1,10</t>
  </si>
  <si>
    <t xml:space="preserve">"Vozovka asfaltová"    105,5*1,10</t>
  </si>
  <si>
    <t xml:space="preserve">"okapový chodník z kačírku"    10,5</t>
  </si>
  <si>
    <t xml:space="preserve">"bourání rýh pro novou venkovní kanalizaci ve stávající zámkové dlažbě - zpětné doplnění"   4,0*1,0</t>
  </si>
  <si>
    <t xml:space="preserve">"bourání rýh pro novou venkovní kanalizaci ve stávající asfaltové komunikaci - zpětné doplnění"   28,0*1,0</t>
  </si>
  <si>
    <t>183403153</t>
  </si>
  <si>
    <t>Obdělání půdy hrabáním v rovině nebo na svahu do 1:5</t>
  </si>
  <si>
    <t>-500303736</t>
  </si>
  <si>
    <t>183403161</t>
  </si>
  <si>
    <t>Obdělání půdy válením v rovině nebo na svahu do 1:5</t>
  </si>
  <si>
    <t>1208139320</t>
  </si>
  <si>
    <t>185804311</t>
  </si>
  <si>
    <t>Zalití rostlin vodou plochy záhonů jednotlivě do 20 m2</t>
  </si>
  <si>
    <t>229686011</t>
  </si>
  <si>
    <t xml:space="preserve">"uvažováno - 10x 3l/m2"   10*0,003*32,0</t>
  </si>
  <si>
    <t>2115311111x</t>
  </si>
  <si>
    <t>Výplň kamenivem do rýh odvodňovacích žeber nebo trativodů bez zhutnění, s úpravou povrchu výplně kamenivem hrubým drceným frakce 16 až 63 mm</t>
  </si>
  <si>
    <t>161927976</t>
  </si>
  <si>
    <t xml:space="preserve">"drenážní žebro"   38,2*(0,3+0,4)/2*0,37</t>
  </si>
  <si>
    <t>211971110</t>
  </si>
  <si>
    <t>Zřízení opláštění výplně z geotextilie odvodňovacích žeber nebo trativodů v rýze nebo zářezu se stěnami šikmými o sklonu do 1:2</t>
  </si>
  <si>
    <t>372496954</t>
  </si>
  <si>
    <t xml:space="preserve">"podélná drenážn"   38,2*1,5</t>
  </si>
  <si>
    <t>970398755</t>
  </si>
  <si>
    <t>57,3*1,05</t>
  </si>
  <si>
    <t>212755215</t>
  </si>
  <si>
    <t>Trativody bez lože z drenážních trubek plastových flexibilních D 125 mm</t>
  </si>
  <si>
    <t>-837521527</t>
  </si>
  <si>
    <t xml:space="preserve">"podélná drenážn"   38,2</t>
  </si>
  <si>
    <t>275313711</t>
  </si>
  <si>
    <t>Základy z betonu prostého patky a bloky z betonu kamenem neprokládaného tř. C 20/25</t>
  </si>
  <si>
    <t>369154172</t>
  </si>
  <si>
    <t xml:space="preserve">"základové patky pro ZK4"    2*0,6*0,6*0,8</t>
  </si>
  <si>
    <t xml:space="preserve">"ztratné - 3,5%"    0,035*0,576</t>
  </si>
  <si>
    <t>275351121</t>
  </si>
  <si>
    <t>Bednění základů patek zřízení</t>
  </si>
  <si>
    <t>1375552482</t>
  </si>
  <si>
    <t xml:space="preserve">"základové patky pro ZK4"    2*4*0,6*0,25</t>
  </si>
  <si>
    <t>275351122</t>
  </si>
  <si>
    <t>Bednění základů patek odstranění</t>
  </si>
  <si>
    <t>1462129346</t>
  </si>
  <si>
    <t>Komunikace pozemní</t>
  </si>
  <si>
    <t>5647501111x</t>
  </si>
  <si>
    <t>Podklad nebo kryt z kameniva hrubého drceného vel. 0-32 mm s rozprostřením a zhutněním, po zhutnění tl. 150 mm</t>
  </si>
  <si>
    <t>1238063463</t>
  </si>
  <si>
    <t xml:space="preserve">"VOZOVKA ASFALTOVÁ skl. A"   125,4</t>
  </si>
  <si>
    <t xml:space="preserve">"VOZOVKA DLÁŽDĚNÁ skl C"   287,5*1,10</t>
  </si>
  <si>
    <t>564851111</t>
  </si>
  <si>
    <t>Podklad ze štěrkodrti ŠD (frakce 0/63) s rozprostřením a zhutněním, po zhutnění tl. 150 mm</t>
  </si>
  <si>
    <t>1233370269</t>
  </si>
  <si>
    <t xml:space="preserve">"VOZOVKA ASFALTOVÁ skl. A"   137,94</t>
  </si>
  <si>
    <t xml:space="preserve">"CHODNÍK skl. B"    9,9+38,2</t>
  </si>
  <si>
    <t>565145121</t>
  </si>
  <si>
    <t>Asfaltový beton vrstva podkladní ACP 16 (obalované kamenivo střednězrnné - OKS) s rozprostřením a zhutněním v pruhu šířky přes 3 m, po zhutnění tl. 60 mm</t>
  </si>
  <si>
    <t>1398858766</t>
  </si>
  <si>
    <t xml:space="preserve">"VOZOVKA ASFALTOVÁ skl. A"   114,0</t>
  </si>
  <si>
    <t>566901132</t>
  </si>
  <si>
    <t>Vyspravení podkladu po překopech inženýrských sítí plochy do 15 m2 s rozprostřením a zhutněním štěrkodrtí tl. 150 mm</t>
  </si>
  <si>
    <t>563863232</t>
  </si>
  <si>
    <t>566901142</t>
  </si>
  <si>
    <t>Vyspravení podkladu po překopech inženýrských sítí plochy do 15 m2 s rozprostřením a zhutněním kamenivem hrubým drceným tl. 150 mm</t>
  </si>
  <si>
    <t>2134309032</t>
  </si>
  <si>
    <t>566901232</t>
  </si>
  <si>
    <t>Vyspravení podkladu po překopech inženýrských sítí plochy přes 15 m2 s rozprostřením a zhutněním štěrkodrtí tl. 150 mm</t>
  </si>
  <si>
    <t>-1878325800</t>
  </si>
  <si>
    <t>566901242</t>
  </si>
  <si>
    <t>Vyspravení podkladu po překopech inženýrských sítí plochy přes 15 m2 s rozprostřením a zhutněním kamenivem hrubým drceným tl. 150 mm</t>
  </si>
  <si>
    <t>-1540869953</t>
  </si>
  <si>
    <t>572341111</t>
  </si>
  <si>
    <t>Vyspravení krytu komunikací po překopech inženýrských sítí plochy přes 15 m2 asfaltovým betonem ACO (AB), po zhutnění tl. přes 30 do 50 mm</t>
  </si>
  <si>
    <t>1610930466</t>
  </si>
  <si>
    <t>572341112</t>
  </si>
  <si>
    <t>Vyspravení krytu komunikací po překopech inženýrských sítí plochy přes 15 m2 asfaltovým betonem ACO (AB), po zhutnění tl. přes 50 do 70 mm</t>
  </si>
  <si>
    <t>-2074668244</t>
  </si>
  <si>
    <t>573111113</t>
  </si>
  <si>
    <t>Postřik infiltrační PI z asfaltu silničního s posypem kamenivem, v množství 1,50 kg/m2</t>
  </si>
  <si>
    <t>905504261</t>
  </si>
  <si>
    <t>573231108</t>
  </si>
  <si>
    <t>Postřik spojovací PS bez posypu kamenivem ze silniční emulze, v množství 0,50 kg/m2</t>
  </si>
  <si>
    <t>-1229177185</t>
  </si>
  <si>
    <t>577134121</t>
  </si>
  <si>
    <t>Asfaltový beton vrstva obrusná ACO 11+ (ABS) s rozprostřením a se zhutněním z nemodifikovaného asfaltu v pruhu šířky přes 3 m tř. I, po zhutnění tl. 40 mm</t>
  </si>
  <si>
    <t>-1719714404</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</si>
  <si>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</si>
  <si>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</si>
  <si>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-1724239400</t>
  </si>
  <si>
    <t>59245018</t>
  </si>
  <si>
    <t>dlažba tvar obdélník betonová 200x100x60mm přírodní</t>
  </si>
  <si>
    <t>1884938084</t>
  </si>
  <si>
    <t>48,1*1,03</t>
  </si>
  <si>
    <t>596212210</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</si>
  <si>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do 50 m2</t>
  </si>
  <si>
    <t>1505636605</t>
  </si>
  <si>
    <t>592450201x</t>
  </si>
  <si>
    <t>stávající dlažba tvar obdélník betonová 200x100x80mm přírodní</t>
  </si>
  <si>
    <t>-215270338</t>
  </si>
  <si>
    <t>596212212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</si>
  <si>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</si>
  <si>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1854508436</t>
  </si>
  <si>
    <t xml:space="preserve">"VOZOVKA DLÁŽDĚNÁ skl C"   287,5</t>
  </si>
  <si>
    <t>59245012</t>
  </si>
  <si>
    <t>dlažba zámková tvaru I 200x165x60mm barevná</t>
  </si>
  <si>
    <t>-255091867</t>
  </si>
  <si>
    <t xml:space="preserve">"vyznačení parkovacíh míst"   45,0*0,2*1,02</t>
  </si>
  <si>
    <t>59245013</t>
  </si>
  <si>
    <t>dlažba zámková tvaru I 200x165x80mm přírodní</t>
  </si>
  <si>
    <t>957637195</t>
  </si>
  <si>
    <t>287,5*1,02</t>
  </si>
  <si>
    <t xml:space="preserve">"odpočet - vyznačení parkovacíh míst"   -45,0*0,2*1,02</t>
  </si>
  <si>
    <t>5B</t>
  </si>
  <si>
    <t>Komunikace - bourání</t>
  </si>
  <si>
    <t>113107023</t>
  </si>
  <si>
    <t>Odstranění podkladů nebo krytů při překopech inženýrských sítí s přemístěním hmot na skládku ve vzdálenosti do 3 m nebo s naložením na dopravní prostředek ručně z kameniva hrubého drceného, o tl. vrstvy přes 200 do 300 mm</t>
  </si>
  <si>
    <t>1450556808</t>
  </si>
  <si>
    <t xml:space="preserve">"bourání rýh pro novou venkovní kanalizaci ve stávající zámkové dlažbě"   4,0*1,0</t>
  </si>
  <si>
    <t>113107323</t>
  </si>
  <si>
    <t>Odstranění podkladů nebo krytů strojně plochy jednotlivě do 50 m2 s přemístěním hmot na skládku na vzdálenost do 3 m nebo s naložením na dopravní prostředek z kameniva hrubého drceného, o tl. vrstvy přes 200 do 300 mm</t>
  </si>
  <si>
    <t>2044700117</t>
  </si>
  <si>
    <t xml:space="preserve">"bourání rýh pro novou venkovní kanalizaci ve stávající asfaltové komunikaci"   28,0*1,0</t>
  </si>
  <si>
    <t>113106123</t>
  </si>
  <si>
    <t>Rozebrání dlažeb komunikací pro pěší s přemístěním hmot na skládku na vzdálenost do 3 m nebo s naložením na dopravní prostředek s ložem z kameniva nebo živice a s jakoukoliv výplní spár ručně ze zámkové dlažby</t>
  </si>
  <si>
    <t>-235436273</t>
  </si>
  <si>
    <t>113106132</t>
  </si>
  <si>
    <t>Rozebrání dlažeb komunikací pro pěší s přemístěním hmot na skládku na vzdálenost do 3 m nebo s naložením na dopravní prostředek s ložem z kameniva nebo živice a s jakoukoliv výplní spár strojně plochy jednotlivě do 50 m2 z betonových nebo kameninových dlaždic, desek nebo tvarovek</t>
  </si>
  <si>
    <t>-1504591146</t>
  </si>
  <si>
    <t xml:space="preserve">"Vybourání bet. dlaždic 30/30 chodník"   37,0+19,5+2,5</t>
  </si>
  <si>
    <t>113107342</t>
  </si>
  <si>
    <t>Odstranění podkladů nebo krytů strojně plochy jednotlivě do 50 m2 s přemístěním hmot na skládku na vzdálenost do 3 m nebo s naložením na dopravní prostředek živičných, o tl. vrstvy přes 50 do 100 mm</t>
  </si>
  <si>
    <t>-252803570</t>
  </si>
  <si>
    <t>113154114</t>
  </si>
  <si>
    <t>Frézování živičného podkladu nebo krytu s naložením na dopravní prostředek plochy do 500 m2 bez překážek v trase pruhu šířky do 0,5 m, tloušťky vrstvy 100 mm</t>
  </si>
  <si>
    <t>-1773537108</t>
  </si>
  <si>
    <t xml:space="preserve">"Frézování živičného krytu tl. do 100 mm"   105,5</t>
  </si>
  <si>
    <t>113202111</t>
  </si>
  <si>
    <t>Vytrhání obrub s vybouráním lože, s přemístěním hmot na skládku na vzdálenost do 3 m nebo s naložením na dopravní prostředek z krajníků nebo obrubníků stojatých</t>
  </si>
  <si>
    <t>273136219</t>
  </si>
  <si>
    <t xml:space="preserve">"Vybourání obruby silniční stojaté"   21,5+28</t>
  </si>
  <si>
    <t xml:space="preserve">"bourání rýh pro novou venkovní kanalizaci  - dmtž obrub "   6,0</t>
  </si>
  <si>
    <t>113204111</t>
  </si>
  <si>
    <t>Vytrhání obrub s vybouráním lože, s přemístěním hmot na skládku na vzdálenost do 3 m nebo s naložením na dopravní prostředek záhonových</t>
  </si>
  <si>
    <t>1690714247</t>
  </si>
  <si>
    <t xml:space="preserve">"Vybourání obruby zahradní"   14,0+9,0+17+21,5</t>
  </si>
  <si>
    <t>919735112</t>
  </si>
  <si>
    <t>Řezání stávajícího živičného krytu nebo podkladu hloubky přes 50 do 100 mm</t>
  </si>
  <si>
    <t>-1115270298</t>
  </si>
  <si>
    <t xml:space="preserve">"Řezání stávajícího živičného krytu hl do 100 mm"    10,8</t>
  </si>
  <si>
    <t xml:space="preserve">"bourání rýh pro novou venkovní kanalizaci ve stávající asfaltové komunikaci"   2*28,0</t>
  </si>
  <si>
    <t>979054451</t>
  </si>
  <si>
    <t>Očištění vybouraných prvků komunikací od spojovacího materiálu s odklizením a uložením očištěných hmot a spojovacího materiálu na skládku na vzdálenost do 10 m zámkových dlaždic s vyplněním spár kamenivem</t>
  </si>
  <si>
    <t>1720691096</t>
  </si>
  <si>
    <t>997221551</t>
  </si>
  <si>
    <t>Vodorovná doprava suti bez naložení, ale se složením a s hrubým urovnáním ze sypkých materiálů, na vzdálenost do 1 km</t>
  </si>
  <si>
    <t>-856767230</t>
  </si>
  <si>
    <t xml:space="preserve">"celková hmotnost suti"    77,171</t>
  </si>
  <si>
    <t xml:space="preserve">"odpočet - opětovně použitá zámková  dlažba (dle kptl. 5)"     -0,704</t>
  </si>
  <si>
    <t>997221559</t>
  </si>
  <si>
    <t>Vodorovná doprava suti bez naložení, ale se složením a s hrubým urovnáním Příplatek k ceně za každý další i započatý 1 km přes 1 km</t>
  </si>
  <si>
    <t>51719517</t>
  </si>
  <si>
    <t>76,467*(18-1)</t>
  </si>
  <si>
    <t>997221815</t>
  </si>
  <si>
    <t>Poplatek za uložení stavebního odpadu na skládce (skládkovné) z prostého betonu zatříděného do Katalogu odpadů pod kódem 170 101</t>
  </si>
  <si>
    <t>1001680329</t>
  </si>
  <si>
    <t>76,467-33,168-14,08</t>
  </si>
  <si>
    <t>997221845</t>
  </si>
  <si>
    <t>Poplatek za uložení stavebního odpadu na skládce (skládkovné) asfaltového bez obsahu dehtu zatříděného do Katalogu odpadů pod kódem 170 302</t>
  </si>
  <si>
    <t>-881141712</t>
  </si>
  <si>
    <t>27,008+6,16</t>
  </si>
  <si>
    <t>997221855</t>
  </si>
  <si>
    <t>203137187</t>
  </si>
  <si>
    <t>1,76+12,32</t>
  </si>
  <si>
    <t>637121113</t>
  </si>
  <si>
    <t>Okapový chodník z kameniva s udusáním a urovnáním povrchu z kačírku tl. 200 mm</t>
  </si>
  <si>
    <t>1719745896</t>
  </si>
  <si>
    <t>339921132</t>
  </si>
  <si>
    <t>Osazování palisád betonových v řadě se zabetonováním výšky palisády přes 500 do 1000 mm</t>
  </si>
  <si>
    <t>991592393</t>
  </si>
  <si>
    <t xml:space="preserve">"palisádové zídky"    (3,06+2,88)+(1,0+1,82+3,65)</t>
  </si>
  <si>
    <t>59228278</t>
  </si>
  <si>
    <t>palisáda betonová půlkulatá přírodní 600x200mm</t>
  </si>
  <si>
    <t>1459596692</t>
  </si>
  <si>
    <t xml:space="preserve">"palisády dl. 60cm"   7+8</t>
  </si>
  <si>
    <t>59228279</t>
  </si>
  <si>
    <t>palisáda betonová půlkulatá přírodní 800x200mm</t>
  </si>
  <si>
    <t>-672945838</t>
  </si>
  <si>
    <t xml:space="preserve">"palisády dl. 80cm"   6+13</t>
  </si>
  <si>
    <t>59228284</t>
  </si>
  <si>
    <t>palisáda betonová půlkulatá přírodní 1000x200mm</t>
  </si>
  <si>
    <t>-734109618</t>
  </si>
  <si>
    <t xml:space="preserve">"palisády dl. 100cm"   20+15</t>
  </si>
  <si>
    <t>914111111</t>
  </si>
  <si>
    <t>Montáž svislé dopravní značky základní velikosti do 1 m2 objímkami na sloupky nebo konzoly</t>
  </si>
  <si>
    <t>346054328</t>
  </si>
  <si>
    <t>404456251x</t>
  </si>
  <si>
    <t>informativní značky provozní IP12 + 225, 500x700mm</t>
  </si>
  <si>
    <t>-750966858</t>
  </si>
  <si>
    <t>914511112</t>
  </si>
  <si>
    <t>Montáž sloupku dopravních značek délky do 3,5 m do hliníkové patky</t>
  </si>
  <si>
    <t>-211128181</t>
  </si>
  <si>
    <t>40445225</t>
  </si>
  <si>
    <t>sloupek pro dopravní značku Zn D 60mm v 3,5m</t>
  </si>
  <si>
    <t>1720963180</t>
  </si>
  <si>
    <t>915131112</t>
  </si>
  <si>
    <t>Vodorovné dopravní značení stříkané barvou přechody pro chodce, šipky, symboly bílé retroreflexní</t>
  </si>
  <si>
    <t>503486224</t>
  </si>
  <si>
    <t xml:space="preserve">"vodorovná DZ V10f"    3,0</t>
  </si>
  <si>
    <t xml:space="preserve">"text - parkování motocykly"    3,0</t>
  </si>
  <si>
    <t>915621111</t>
  </si>
  <si>
    <t>Předznačení pro vodorovné značení stříkané barvou nebo prováděné z nátěrových hmot plošné šipky, symboly, nápisy</t>
  </si>
  <si>
    <t>-1310747430</t>
  </si>
  <si>
    <t>916131213</t>
  </si>
  <si>
    <t>Osazení silničního obrubníku betonového se zřízením lože, s vyplněním a zatřením spár cementovou maltou stojatého s boční opěrou z betonu prostého, do lože z betonu prostého</t>
  </si>
  <si>
    <t>181169140</t>
  </si>
  <si>
    <t xml:space="preserve">"obrubník betonový 150x250x1000"    86,1</t>
  </si>
  <si>
    <t xml:space="preserve">"obrubník betonový nájezdový 150x150x1000"    19,3</t>
  </si>
  <si>
    <t xml:space="preserve">"bourání rýh pro novou venkovní kanalizaci  - dmtž obrub - osazení nových obrub"   6,0</t>
  </si>
  <si>
    <t>59217031</t>
  </si>
  <si>
    <t>obrubník betonový silniční 1000x150x250mm</t>
  </si>
  <si>
    <t>-1167825812</t>
  </si>
  <si>
    <t>86,1*1,05</t>
  </si>
  <si>
    <t>59217029</t>
  </si>
  <si>
    <t>obrubník betonový silniční nájezdový 1000x150x150mm</t>
  </si>
  <si>
    <t>119337987</t>
  </si>
  <si>
    <t>19,3*1,05</t>
  </si>
  <si>
    <t>916231213</t>
  </si>
  <si>
    <t>Osazení chodníkového obrubníku betonového se zřízením lože, s vyplněním a zatřením spár cementovou maltou stojatého s boční opěrou z betonu prostého, do lože z betonu prostého</t>
  </si>
  <si>
    <t>-1851088299</t>
  </si>
  <si>
    <t xml:space="preserve">"obrubník betonový 100x250x1000"   12,2+22,1</t>
  </si>
  <si>
    <t>59217017</t>
  </si>
  <si>
    <t>obrubník betonový chodníkový 1000x100x250mm</t>
  </si>
  <si>
    <t>2120577362</t>
  </si>
  <si>
    <t>34,3*1,05</t>
  </si>
  <si>
    <t>919112114</t>
  </si>
  <si>
    <t>Řezání dilatačních spár v živičném krytu příčných nebo podélných, šířky 4 mm, hloubky přes 90 do 100 mm</t>
  </si>
  <si>
    <t>171905783</t>
  </si>
  <si>
    <t xml:space="preserve">"napojení nové asfaltové komunikaci na stávající"    10,8</t>
  </si>
  <si>
    <t xml:space="preserve">"bourání rýh pro novou venkovní kanalizaci ve stávající asfaltové komunikaci - zpětné doplnění"   28,0*2</t>
  </si>
  <si>
    <t>919122112</t>
  </si>
  <si>
    <t>Utěsnění dilatačních spár zálivkou za tepla v cementobetonovém nebo živičném krytu včetně adhezního nátěru s těsnicím profilem pod zálivkou, pro komůrky šířky 10 mm, hloubky 25 mm</t>
  </si>
  <si>
    <t>1846677214</t>
  </si>
  <si>
    <t>919726122</t>
  </si>
  <si>
    <t>Geotextilie netkaná pro ochranu, separaci nebo filtraci měrná hmotnost přes 200 do 300 g/m2</t>
  </si>
  <si>
    <t>-85650897</t>
  </si>
  <si>
    <t>961044111</t>
  </si>
  <si>
    <t>Bourání základů z betonu prostého</t>
  </si>
  <si>
    <t>-2016789323</t>
  </si>
  <si>
    <t xml:space="preserve">"Bourání betonových zídek vč. základu"   2*3,2*(0,7+1,0)*0,5</t>
  </si>
  <si>
    <t>965043431</t>
  </si>
  <si>
    <t>Bourání mazanin betonových s potěrem nebo teracem tl. do 150 mm, plochy do 4 m2</t>
  </si>
  <si>
    <t>517626579</t>
  </si>
  <si>
    <t xml:space="preserve">"Bourání betonu"   (3,0+2,0+2,5+4,0)*0,15</t>
  </si>
  <si>
    <t>965043441</t>
  </si>
  <si>
    <t>Bourání mazanin betonových s potěrem nebo teracem tl. do 150 mm, plochy přes 4 m2</t>
  </si>
  <si>
    <t>-2141079423</t>
  </si>
  <si>
    <t xml:space="preserve">"Bourání betonu"   5,8*0,15</t>
  </si>
  <si>
    <t>1735970529</t>
  </si>
  <si>
    <t>-2129354544</t>
  </si>
  <si>
    <t>16,589*(18-1)</t>
  </si>
  <si>
    <t>997013801</t>
  </si>
  <si>
    <t>1743579135</t>
  </si>
  <si>
    <t>998223011</t>
  </si>
  <si>
    <t>Přesun hmot pro pozemní komunikace s krytem dlážděným dopravní vzdálenost do 200 m jakékoliv délky objektu</t>
  </si>
  <si>
    <t>48130101</t>
  </si>
  <si>
    <t>711161212</t>
  </si>
  <si>
    <t>Izolace proti zemní vlhkosti a beztlakové vodě nopovými fóliemi na ploše svislé S vrstva ochranná, odvětrávací a drenážní výška nopku 8,0 mm, tl. fólie do 0,6 mm</t>
  </si>
  <si>
    <t>-1627457021</t>
  </si>
  <si>
    <t xml:space="preserve">"ochranná nopová folie"    (30,0+14,5+18,0+6,1)*0,7</t>
  </si>
  <si>
    <t>998711101</t>
  </si>
  <si>
    <t>Přesun hmot pro izolace proti vodě, vlhkosti a plynům stanovený z hmotnosti přesunovaného materiálu vodorovná dopravní vzdálenost do 50 m v objektech výšky do 6 m</t>
  </si>
  <si>
    <t>-232546892</t>
  </si>
  <si>
    <t>76799-Z1</t>
  </si>
  <si>
    <t>Kompletní montáž + dodávka "Z1" -ocelové ochranné zábradlí, dl. 2840mm v. 1000mm. Provedení dle P.D. vč. povrchové úpravy (žárový pozink) a kotevních prvků.</t>
  </si>
  <si>
    <t>-1194433981</t>
  </si>
  <si>
    <t>76799-Z2</t>
  </si>
  <si>
    <t>Kompletní montáž + dodávka "Z2" -ocelové ochranné zábradlí, dl.1500mm v. 1000mm. Provedení dle P.D. vč. povrchové úpravy (žárový pozink) a kotevních prvků.</t>
  </si>
  <si>
    <t>1240925020</t>
  </si>
  <si>
    <t>76799-ZK3</t>
  </si>
  <si>
    <t>Kompletní montáž + dodávka "ZK3" - nová ocelová vjezdová brána (440x180cm) + plotové pole (50x180cm). Provedení dle P.D. vč. povrchové úpravy (žárový pozink) a motorického pohonu na obou křídlech (2x pohon EP Wing 2000 (levý,pravý), 4x originální dálkový ovladač s plovoucím kódem,1x výstražný maják, 2x klíč na odblokování, 1x pár fotobuňek,1x box s řídící jednotkou, 1x přijímač dálkového ovládání,příslušenství k uchycení pohonů)._x000d_
Součástí položky je i úprava stávajících kruhových ocelových sloupků a jejich nátěr zinkovou barvou.</t>
  </si>
  <si>
    <t>839120357</t>
  </si>
  <si>
    <t>76799-ZK4</t>
  </si>
  <si>
    <t>Kompletní provedení úpravy "ZK4" - nová ocelová brána pro pěší vytvořená ze stávajícího masivního plotu, celková délka stávajícího oplocení cca 11,5m, výška oplocení cca 280cm._x000d_
V místě nové brány se vyřízné plotové pole délky 230cm. Do nových základových patek se ukotví 2 nové žárově zinkované ocelové sloupky100//100/5mm dl. cca 300cm s patním plechem P10-200x200mm.Jeden sloupek ma osazené rektifikovantelné panty, druhý sloupek má ze strany dvora osazené očko na visací zámek. na bránu se osadí dva rektifikovatelné panty a klapačka 200x200mm s otvorem pro očko a brána se zavětruje přivařeným profilem 50/20/2mm dl. 2850mm. Na stěnu výměníku se přikotví plech 200/200mm s očkem pro zajištění brány v otevřené poloze. Ponechávaný plot i upravaná brána se opatří novým černým matným syntetickým nátěrem. Provedení dle P.D., hmotnost nových ocelových prvků cca 100 kg. _x000d_
Součástí položky je i částečné odbourání a úprava stávajících prefabrikovaných ŽB plotových desek. Základové patky a zemní práce pro ně jsou oceněné samostatně.</t>
  </si>
  <si>
    <t>1657691298</t>
  </si>
  <si>
    <t>998767101</t>
  </si>
  <si>
    <t>Přesun hmot pro zámečnické konstrukce stanovený z hmotnosti přesunovaného materiálu vodorovná dopravní vzdálenost do 50 m v objektech výšky do 6 m</t>
  </si>
  <si>
    <t>1919857644</t>
  </si>
  <si>
    <t>2.1 - Zdravotní technika - vnitřní část</t>
  </si>
  <si>
    <t>Ing. Jiří Litoš</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</si>
  <si>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</si>
  <si>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</si>
  <si>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</si>
  <si>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</si>
  <si>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727 - Zdravotechnika - požární ochrana</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</si>
  <si>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</si>
  <si>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</si>
  <si>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-528528133</t>
  </si>
  <si>
    <t>63154511</t>
  </si>
  <si>
    <t>pouzdro izolační potrubní s jednostrannou Al fólií max. 250/100 °C 28/25 mm</t>
  </si>
  <si>
    <t>1282010907</t>
  </si>
  <si>
    <t>63154512</t>
  </si>
  <si>
    <t>pouzdro izolační potrubní s jednostrannou Al fólií max. 250/100 °C 35/25 mm</t>
  </si>
  <si>
    <t>-1418104239</t>
  </si>
  <si>
    <t>63154513</t>
  </si>
  <si>
    <t>pouzdro izolační potrubní s jednostrannou Al fólií max. 250/100 °C 42/25 mm</t>
  </si>
  <si>
    <t>429933892</t>
  </si>
  <si>
    <t>63154515</t>
  </si>
  <si>
    <t>pouzdro izolační potrubní s jednostrannou Al fólií max. 250/100 °C 60/25 mm</t>
  </si>
  <si>
    <t>-198304718</t>
  </si>
  <si>
    <t>713463213</t>
  </si>
  <si>
    <t>Montáž izolace tepelné potrubí a ohybů tvarovkami nebo deskami potrubními pouzdry s povrchovou úpravou hliníkovou fólií (izolační materiál ve specifikaci) přelepenými samolepící hliníkovou páskou potrubí jednovrstvá D přes 100 do 150 mm</t>
  </si>
  <si>
    <t>-251236112</t>
  </si>
  <si>
    <t>63154522</t>
  </si>
  <si>
    <t>pouzdro izolační potrubní s jednostrannou Al fólií max. 250/100 °C 133/25 mm (dešťová kanalizace 1.PP)</t>
  </si>
  <si>
    <t>-143923965</t>
  </si>
  <si>
    <t>63154524</t>
  </si>
  <si>
    <t xml:space="preserve">pouzdro izolační potrubní s jednostrannou Al fólií max. 250/100 °C 159/25 mm  (dešťová kanalizace 1.PP)</t>
  </si>
  <si>
    <t>1211510379</t>
  </si>
  <si>
    <t>721</t>
  </si>
  <si>
    <t>Zdravotechnika - vnitřní kanalizace</t>
  </si>
  <si>
    <t>721111103</t>
  </si>
  <si>
    <t>Potrubí z kameninových trub hrdlových s integrovaným spojem svodné pryžové těsnění spojovací systém F DN 150</t>
  </si>
  <si>
    <t>103181240</t>
  </si>
  <si>
    <t>721140802</t>
  </si>
  <si>
    <t>Demontáž potrubí z litinových trub odpadních nebo dešťových do DN 100</t>
  </si>
  <si>
    <t>-1348274685</t>
  </si>
  <si>
    <t>721171803</t>
  </si>
  <si>
    <t>Demontáž potrubí z novodurových trub odpadních nebo připojovacích do D 75</t>
  </si>
  <si>
    <t>-528675387</t>
  </si>
  <si>
    <t>721173401</t>
  </si>
  <si>
    <t>Potrubí z plastových trub PVC SN4 svodné (ležaté) DN 110</t>
  </si>
  <si>
    <t>1873129506</t>
  </si>
  <si>
    <t>721173402</t>
  </si>
  <si>
    <t>Potrubí z plastových trub PVC SN4 svodné (ležaté) DN 125</t>
  </si>
  <si>
    <t>-2074904143</t>
  </si>
  <si>
    <t>721173403</t>
  </si>
  <si>
    <t>Potrubí z plastových trub PVC SN4 svodné (ležaté) DN 160</t>
  </si>
  <si>
    <t>-1967413565</t>
  </si>
  <si>
    <t>721173404</t>
  </si>
  <si>
    <t>Potrubí z plastových trub PVC SN4 svodné (ležaté) DN 200</t>
  </si>
  <si>
    <t>-1825042789</t>
  </si>
  <si>
    <t>721174042</t>
  </si>
  <si>
    <t>Potrubí z plastových trub polypropylenové připojovací DN 40</t>
  </si>
  <si>
    <t>-2043329084</t>
  </si>
  <si>
    <t>721174043</t>
  </si>
  <si>
    <t>Potrubí z plastových trub polypropylenové připojovací DN 50</t>
  </si>
  <si>
    <t>-589903649</t>
  </si>
  <si>
    <t>721174044</t>
  </si>
  <si>
    <t>Potrubí z plastových trub polypropylenové připojovací DN 70</t>
  </si>
  <si>
    <t>-2093066417</t>
  </si>
  <si>
    <t>721174045</t>
  </si>
  <si>
    <t>Potrubí z plastových trub polypropylenové připojovací DN 100</t>
  </si>
  <si>
    <t>710598617</t>
  </si>
  <si>
    <t>721175104</t>
  </si>
  <si>
    <t>Potrubí z plastových trub tlumící zvuk třívrstvé připojovací DN 75</t>
  </si>
  <si>
    <t>1348507980</t>
  </si>
  <si>
    <t>721175105</t>
  </si>
  <si>
    <t>Potrubí z plastových trub tlumící zvuk třívrstvé připojovací DN 110</t>
  </si>
  <si>
    <t>528185659</t>
  </si>
  <si>
    <t>721175133</t>
  </si>
  <si>
    <t>Potrubí z plastových trub tlumící zvuk třívrstvé dešťové DN 125</t>
  </si>
  <si>
    <t>988515782</t>
  </si>
  <si>
    <t>721175134</t>
  </si>
  <si>
    <t>Potrubí z plastových trub tlumící zvuk třívrstvé dešťové DN 150</t>
  </si>
  <si>
    <t>1345963672</t>
  </si>
  <si>
    <t>721194104</t>
  </si>
  <si>
    <t>Vyměření přípojek na potrubí vyvedení a upevnění odpadních výpustek DN 40</t>
  </si>
  <si>
    <t>-1378977415</t>
  </si>
  <si>
    <t>721194105</t>
  </si>
  <si>
    <t>Vyměření přípojek na potrubí vyvedení a upevnění odpadních výpustek DN 50</t>
  </si>
  <si>
    <t>247763518</t>
  </si>
  <si>
    <t>721194109</t>
  </si>
  <si>
    <t>Vyměření přípojek na potrubí vyvedení a upevnění odpadních výpustek DN 100</t>
  </si>
  <si>
    <t>-2097932982</t>
  </si>
  <si>
    <t>721210812</t>
  </si>
  <si>
    <t>Demontáž kanalizačního příslušenství vpustí podlahových z kyselinovzdorné kameniny DN 70</t>
  </si>
  <si>
    <t>2005877744</t>
  </si>
  <si>
    <t>721211421</t>
  </si>
  <si>
    <t>Podlahové vpusti se svislým odtokem DN 50/75/110 mřížka nerez 115x115 (se suchou klapkou)</t>
  </si>
  <si>
    <t>-1153227818</t>
  </si>
  <si>
    <t>721211611</t>
  </si>
  <si>
    <t>Podlahové vpusti dvorní vtoky (vpusti) se svislým odtokem a zápachovou klapkou DN 110/160 mříž litina 226x226</t>
  </si>
  <si>
    <t>-598844833</t>
  </si>
  <si>
    <t>721212111</t>
  </si>
  <si>
    <t>Odtokové sprchové žlaby se zápachovou uzávěrkou a krycím roštem délky 700 mm</t>
  </si>
  <si>
    <t>98614339</t>
  </si>
  <si>
    <t>721220801</t>
  </si>
  <si>
    <t>Demontáž zápachových uzávěrek do DN 70</t>
  </si>
  <si>
    <t>-844599474</t>
  </si>
  <si>
    <t>721263804</t>
  </si>
  <si>
    <t>Demontáž klapek zpětných do DN 125</t>
  </si>
  <si>
    <t>1127714775</t>
  </si>
  <si>
    <t>721273153</t>
  </si>
  <si>
    <t>Ventilační hlavice z polypropylenu (PP) DN 110</t>
  </si>
  <si>
    <t>-1446042331</t>
  </si>
  <si>
    <t>721274103</t>
  </si>
  <si>
    <t>Ventily přivzdušňovací odpadních potrubí venkovní DN 110</t>
  </si>
  <si>
    <t>-867070993</t>
  </si>
  <si>
    <t>721274121</t>
  </si>
  <si>
    <t>Ventily přivzdušňovací odpadních potrubí vnitřní od DN 32 do DN 50</t>
  </si>
  <si>
    <t>-576244538</t>
  </si>
  <si>
    <t>721290111</t>
  </si>
  <si>
    <t>Zkouška těsnosti kanalizace v objektech vodou do DN 125</t>
  </si>
  <si>
    <t>2100983303</t>
  </si>
  <si>
    <t>721290112</t>
  </si>
  <si>
    <t>Zkouška těsnosti kanalizace v objektech vodou DN 150 nebo DN 200</t>
  </si>
  <si>
    <t>-2010102339</t>
  </si>
  <si>
    <t>721290823</t>
  </si>
  <si>
    <t>Vnitrostaveništní přemístění vybouraných (demontovaných) hmot vnitřní kanalizace vodorovně do 100 m v objektech výšky přes 12 do 24 m</t>
  </si>
  <si>
    <t>466753554</t>
  </si>
  <si>
    <t>72130001x</t>
  </si>
  <si>
    <t>Střešní vtok se svislým odtokem DN160, s elektrickým ohřevem (odsouhlasit typ dle skladby střechy)</t>
  </si>
  <si>
    <t>1949988926</t>
  </si>
  <si>
    <t>72130002x</t>
  </si>
  <si>
    <t>Sifon pro podchycení kondenzátu od VZT HL136N</t>
  </si>
  <si>
    <t>-283350451</t>
  </si>
  <si>
    <t>72130003x</t>
  </si>
  <si>
    <t>Zemní práce pro vnitřní kanalizaci (včetně výkopu, podsypu, zásypu pískem, odvozu zeminy, s poplatky - komplet vč souvisejících prací)</t>
  </si>
  <si>
    <t>95739999</t>
  </si>
  <si>
    <t>731300004x</t>
  </si>
  <si>
    <t>Vybourání stáv. betonové podlahy včetně naložení a odvozu vybourané suti na vzdálenost do 15 km s uložením na skládku, poplatkem za uložení, vyspravení podlahy podkladním betonem, oprava hydroizolace, tepelné izolace i podkladního betonu a dlažby (š. 0,6 m)</t>
  </si>
  <si>
    <t>33077238</t>
  </si>
  <si>
    <t>731300005x</t>
  </si>
  <si>
    <t>Prostup základem 250*250 (včetně souvisejících prací)</t>
  </si>
  <si>
    <t>11223626</t>
  </si>
  <si>
    <t>731300006x</t>
  </si>
  <si>
    <t>Prostup stropem, konstrukcí (včetně souvisejících prací)</t>
  </si>
  <si>
    <t>1262188920</t>
  </si>
  <si>
    <t>731300007x</t>
  </si>
  <si>
    <t>Ostatní zednické výpomoce na vnitřní kanalizaci (10% z ceny vnitřní kanalizace)</t>
  </si>
  <si>
    <t>soub</t>
  </si>
  <si>
    <t>-998172056</t>
  </si>
  <si>
    <t>731300008x</t>
  </si>
  <si>
    <t>Ostatní přepojovací práce na vnitřní kanalizaci (fakturace podle skutečnosti)</t>
  </si>
  <si>
    <t>972062007</t>
  </si>
  <si>
    <t>73130009x</t>
  </si>
  <si>
    <t>Návleková PU izolace na volně vedené potrubí, veškerá stoupací potrubí, tl. 5 mm, na potrubí 110 mm</t>
  </si>
  <si>
    <t>-2060463492</t>
  </si>
  <si>
    <t>998721103</t>
  </si>
  <si>
    <t>Přesun hmot pro vnitřní kanalizace stanovený z hmotnosti přesunovaného materiálu vodorovná dopravní vzdálenost do 50 m v objektech výšky přes 12 do 24 m</t>
  </si>
  <si>
    <t>-1914087260</t>
  </si>
  <si>
    <t>998721192</t>
  </si>
  <si>
    <t>Přesun hmot pro vnitřní kanalizace stanovený z hmotnosti přesunovaného materiálu Příplatek k ceně za zvětšený přesun přes vymezenou největší dopravní vzdálenost do 100 m</t>
  </si>
  <si>
    <t>895447586</t>
  </si>
  <si>
    <t>722</t>
  </si>
  <si>
    <t>Zdravotechnika - vnitřní vodovod</t>
  </si>
  <si>
    <t>722130233</t>
  </si>
  <si>
    <t>Potrubí z ocelových trubek pozinkovaných závitových svařovaných běžných DN 25</t>
  </si>
  <si>
    <t>-275973649</t>
  </si>
  <si>
    <t>722130234</t>
  </si>
  <si>
    <t>Potrubí z ocelových trubek pozinkovaných závitových svařovaných běžných DN 32</t>
  </si>
  <si>
    <t>1557443946</t>
  </si>
  <si>
    <t>722130235</t>
  </si>
  <si>
    <t>Potrubí z ocelových trubek pozinkovaných závitových svařovaných běžných DN 40</t>
  </si>
  <si>
    <t>1033247206</t>
  </si>
  <si>
    <t>722130801</t>
  </si>
  <si>
    <t>Demontáž potrubí z ocelových trubek pozinkovaných závitových do DN 25</t>
  </si>
  <si>
    <t>-191899399</t>
  </si>
  <si>
    <t>722130802</t>
  </si>
  <si>
    <t>Demontáž potrubí z ocelových trubek pozinkovaných závitových přes 25 do DN 40</t>
  </si>
  <si>
    <t>-1914492453</t>
  </si>
  <si>
    <t>722130821</t>
  </si>
  <si>
    <t>Demontáž potrubí z ocelových trubek pozinkovaných šroubení do G 6/4</t>
  </si>
  <si>
    <t>601989250</t>
  </si>
  <si>
    <t>722130831</t>
  </si>
  <si>
    <t>Demontáž potrubí z ocelových trubek pozinkovaných tvarovek nástěnek</t>
  </si>
  <si>
    <t>1841960704</t>
  </si>
  <si>
    <t>722170801</t>
  </si>
  <si>
    <t>Demontáž rozvodů vody z plastů do Ø 25 mm</t>
  </si>
  <si>
    <t>468660936</t>
  </si>
  <si>
    <t>722170804</t>
  </si>
  <si>
    <t>Demontáž rozvodů vody z plastů přes 25 do Ø 50 mm</t>
  </si>
  <si>
    <t>-1120462838</t>
  </si>
  <si>
    <t>722174022x</t>
  </si>
  <si>
    <t>Potrubí z plastových trubek z polypropylenu (PP RCT) svařovaných polyfuzně D 20 x 2,3</t>
  </si>
  <si>
    <t>468901319</t>
  </si>
  <si>
    <t>722174023x</t>
  </si>
  <si>
    <t>Potrubí z plastových trubek z polypropylenu (PP RCT) svařovaných polyfuzně D 25 x 2,8</t>
  </si>
  <si>
    <t>-718048164</t>
  </si>
  <si>
    <t>722174024x</t>
  </si>
  <si>
    <t>Potrubí z plastových trubek z polypropylenu (PP RCT) svařovaných polyfuzně D 32 x 3,6</t>
  </si>
  <si>
    <t>413300728</t>
  </si>
  <si>
    <t>722174025x</t>
  </si>
  <si>
    <t>Potrubí z plastových trubek z polypropylenu (PP RCT) svařovaných polyfuzně D 40 x 4,5</t>
  </si>
  <si>
    <t>1580168037</t>
  </si>
  <si>
    <t>722174026x</t>
  </si>
  <si>
    <t>Potrubí z plastových trubek z polypropylenu (PP RCT) svařovaných polyfuzně D 50 x 5,6</t>
  </si>
  <si>
    <t>-43229008</t>
  </si>
  <si>
    <t>722174063</t>
  </si>
  <si>
    <t>Potrubí z plastových trubek z polypropylenu (PPR) svařovaných polyfuzně křížení potrubí (PPR) PN 20 (SDR 6) D 25 x 4,2</t>
  </si>
  <si>
    <t>823591515</t>
  </si>
  <si>
    <t>722174064</t>
  </si>
  <si>
    <t>Potrubí z plastových trubek z polypropylenu (PPR) svařovaných polyfuzně křížení potrubí (PPR) PN 20 (SDR 6) D 32 x 5,4</t>
  </si>
  <si>
    <t>-695546798</t>
  </si>
  <si>
    <t>722174073</t>
  </si>
  <si>
    <t>Potrubí z plastových trubek z polypropylenu (PPR) svařovaných polyfuzně kompenzační smyčky na potrubí (PPR) D 25 x 4,2</t>
  </si>
  <si>
    <t>1209398823</t>
  </si>
  <si>
    <t>722174074</t>
  </si>
  <si>
    <t>Potrubí z plastových trubek z polypropylenu (PPR) svařovaných polyfuzně kompenzační smyčky na potrubí (PPR) D 32 x 5,4</t>
  </si>
  <si>
    <t>1757508016</t>
  </si>
  <si>
    <t>722174075</t>
  </si>
  <si>
    <t>Potrubí z plastových trubek z polypropylenu (PPR) svařovaných polyfuzně kompenzační smyčky na potrubí (PPR) D 40 x 6,7</t>
  </si>
  <si>
    <t>-346035293</t>
  </si>
  <si>
    <t>722181231</t>
  </si>
  <si>
    <t>Ochrana potrubí termoizolačními trubicemi z pěnového polyetylenu PE přilepenými v příčných a podélných spojích, tloušťky izolace přes 9 do 13 mm, vnitřního průměru izolace DN do 22 mm</t>
  </si>
  <si>
    <t>85997904</t>
  </si>
  <si>
    <t>722181242</t>
  </si>
  <si>
    <t>Ochrana potrubí termoizolačními trubicemi z pěnového polyetylenu PE přilepenými v příčných a podélných spojích, tloušťky izolace přes 13 do 20 mm, vnitřního průměru izolace DN přes 22 do 45 mm</t>
  </si>
  <si>
    <t>-640501726</t>
  </si>
  <si>
    <t>722182012</t>
  </si>
  <si>
    <t>Podpůrný žlab pro potrubí průměru D 25</t>
  </si>
  <si>
    <t>1926510766</t>
  </si>
  <si>
    <t>722182013</t>
  </si>
  <si>
    <t>Podpůrný žlab pro potrubí průměru D 32</t>
  </si>
  <si>
    <t>-1705284447</t>
  </si>
  <si>
    <t>722182014</t>
  </si>
  <si>
    <t>Podpůrný žlab pro potrubí průměru D 40</t>
  </si>
  <si>
    <t>-1380380089</t>
  </si>
  <si>
    <t>722182015</t>
  </si>
  <si>
    <t>Podpůrný žlab pro potrubí průměru D 50</t>
  </si>
  <si>
    <t>980047518</t>
  </si>
  <si>
    <t>722190401</t>
  </si>
  <si>
    <t>Zřízení přípojek na potrubí vyvedení a upevnění výpustek do DN 25</t>
  </si>
  <si>
    <t>-1162511207</t>
  </si>
  <si>
    <t>722220111</t>
  </si>
  <si>
    <t>Armatury s jedním závitem nástěnky pro výtokový ventil G 1/2</t>
  </si>
  <si>
    <t>1414038806</t>
  </si>
  <si>
    <t>722220112</t>
  </si>
  <si>
    <t>Armatury s jedním závitem nástěnky pro výtokový ventil G 3/4</t>
  </si>
  <si>
    <t>-440021391</t>
  </si>
  <si>
    <t>722220235</t>
  </si>
  <si>
    <t>Armatury s jedním závitem přechodové tvarovky PPR, PN 20 (SDR 6) s kovovým závitem vnitřním přechodky dGK D 50 x G 6/4</t>
  </si>
  <si>
    <t>2071745649</t>
  </si>
  <si>
    <t>722220851</t>
  </si>
  <si>
    <t>Demontáž armatur závitových s jedním závitem do G 3/4</t>
  </si>
  <si>
    <t>-521603949</t>
  </si>
  <si>
    <t>722220861</t>
  </si>
  <si>
    <t>Demontáž armatur závitových se dvěma závity do G 3/4</t>
  </si>
  <si>
    <t>-1368277478</t>
  </si>
  <si>
    <t>722220862</t>
  </si>
  <si>
    <t>Demontáž armatur závitových se dvěma závity přes 3/4 do G 5/4</t>
  </si>
  <si>
    <t>1720592435</t>
  </si>
  <si>
    <t>722224115</t>
  </si>
  <si>
    <t>Armatury s jedním závitem kohouty plnicí a vypouštěcí PN 10 G 1/2</t>
  </si>
  <si>
    <t>676493604</t>
  </si>
  <si>
    <t>72223002x</t>
  </si>
  <si>
    <t>Manometr 0-1 MPa</t>
  </si>
  <si>
    <t>1262822083</t>
  </si>
  <si>
    <t>722231072</t>
  </si>
  <si>
    <t>Armatury se dvěma závity ventily zpětné mosazné PN 10 do 110°C G 1/2</t>
  </si>
  <si>
    <t>-1846120819</t>
  </si>
  <si>
    <t>722231073</t>
  </si>
  <si>
    <t>Armatury se dvěma závity ventily zpětné mosazné PN 10 do 110°C G 3/4</t>
  </si>
  <si>
    <t>-2143502985</t>
  </si>
  <si>
    <t>722231075</t>
  </si>
  <si>
    <t>Armatury se dvěma závity ventily zpětné mosazné PN 10 do 110°C G 5/4</t>
  </si>
  <si>
    <t>-199825317</t>
  </si>
  <si>
    <t>722231076</t>
  </si>
  <si>
    <t>Armatury se dvěma závity ventily zpětné mosazné PN 10 do 110°C G 6/4</t>
  </si>
  <si>
    <t>-661661886</t>
  </si>
  <si>
    <t>722231204</t>
  </si>
  <si>
    <t>Armatury se dvěma závity ventily redukční tlakové mosazné bez manometru PN 6 do 25 °C G 5/4</t>
  </si>
  <si>
    <t>927293797</t>
  </si>
  <si>
    <t>722232153</t>
  </si>
  <si>
    <t>Armatury se dvěma závity kulové kohouty PN 42 do 185 °C plnoprůtokové vnitřní závit těžká řada G 1/2</t>
  </si>
  <si>
    <t>418776724</t>
  </si>
  <si>
    <t>722232154</t>
  </si>
  <si>
    <t>Armatury se dvěma závity kulové kohouty PN 42 do 185 °C plnoprůtokové vnitřní závit těžká řada G 3/4</t>
  </si>
  <si>
    <t>242389438</t>
  </si>
  <si>
    <t>722232155</t>
  </si>
  <si>
    <t>Armatury se dvěma závity kulové kohouty PN 42 do 185 °C plnoprůtokové vnitřní závit těžká řada G 1</t>
  </si>
  <si>
    <t>563710147</t>
  </si>
  <si>
    <t>722232156</t>
  </si>
  <si>
    <t>Armatury se dvěma závity kulové kohouty PN 42 do 185 °C plnoprůtokové vnitřní závit těžká řada G 5/4</t>
  </si>
  <si>
    <t>190371725</t>
  </si>
  <si>
    <t>722232157</t>
  </si>
  <si>
    <t>Armatury se dvěma závity kulové kohouty PN 42 do 185 °C plnoprůtokové vnitřní závit těžká řada G 6/4</t>
  </si>
  <si>
    <t>-1316526514</t>
  </si>
  <si>
    <t>722234263</t>
  </si>
  <si>
    <t>Armatury se dvěma závity filtry mosazný PN 16 do 120 °C G 1/2</t>
  </si>
  <si>
    <t>-532844517</t>
  </si>
  <si>
    <t>722234264</t>
  </si>
  <si>
    <t>Armatury se dvěma závity filtry mosazný PN 16 do 120 °C G 3/4</t>
  </si>
  <si>
    <t>657090771</t>
  </si>
  <si>
    <t>722234266</t>
  </si>
  <si>
    <t>Armatury se dvěma závity filtry mosazný PN 16 do 120 °C G 5/4</t>
  </si>
  <si>
    <t>-164526897</t>
  </si>
  <si>
    <t>722250133</t>
  </si>
  <si>
    <t>Požární příslušenství a armatury hydrantový systém s tvarově stálou hadicí celoplechový D 25 x 30 m</t>
  </si>
  <si>
    <t>soubor</t>
  </si>
  <si>
    <t>-788286376</t>
  </si>
  <si>
    <t>722260813</t>
  </si>
  <si>
    <t>Demontáž vodoměrů závitových G 1</t>
  </si>
  <si>
    <t>641555860</t>
  </si>
  <si>
    <t>722263213</t>
  </si>
  <si>
    <t>Vodoměry pro vodu do 100°C závitové horizontální vícevtokové mokroběžné G 1 x 260 mm Qn 3,5</t>
  </si>
  <si>
    <t>-1299236608</t>
  </si>
  <si>
    <t>722290226</t>
  </si>
  <si>
    <t>Zkoušky, proplach a desinfekce vodovodního potrubí zkoušky těsnosti vodovodního potrubí závitového do DN 50</t>
  </si>
  <si>
    <t>1164361371</t>
  </si>
  <si>
    <t>722290234</t>
  </si>
  <si>
    <t>Zkoušky, proplach a desinfekce vodovodního potrubí proplach a desinfekce vodovodního potrubí do DN 80</t>
  </si>
  <si>
    <t>-2013151783</t>
  </si>
  <si>
    <t>722290823</t>
  </si>
  <si>
    <t>Vnitrostaveništní přemístění vybouraných (demontovaných) hmot vnitřní vodovod vodorovně do 100 m v objektech výšky přes 12 do 24 m</t>
  </si>
  <si>
    <t>1321957064</t>
  </si>
  <si>
    <t>72230001x</t>
  </si>
  <si>
    <t>Regulační ventil na cirkulaci, např top-ball DN23</t>
  </si>
  <si>
    <t>-1188045803</t>
  </si>
  <si>
    <t>72230003x</t>
  </si>
  <si>
    <t>Ostatní zednické výpomoce na vnitřním vodovodu (10% z ceny vnitřního vodovodu)</t>
  </si>
  <si>
    <t>-2085398328</t>
  </si>
  <si>
    <t>72230004x</t>
  </si>
  <si>
    <t xml:space="preserve">Ostatní přepojovací práce na vntřním vodovodu </t>
  </si>
  <si>
    <t>1531917764</t>
  </si>
  <si>
    <t>72230005x</t>
  </si>
  <si>
    <t xml:space="preserve">Kovové konstrukce (konzoly, závěsy) pro zavěšení potrubí </t>
  </si>
  <si>
    <t>238026801</t>
  </si>
  <si>
    <t>998722103</t>
  </si>
  <si>
    <t>Přesun hmot pro vnitřní vodovod stanovený z hmotnosti přesunovaného materiálu vodorovná dopravní vzdálenost do 50 m v objektech výšky přes 12 do 24 m</t>
  </si>
  <si>
    <t>829216726</t>
  </si>
  <si>
    <t>998722192</t>
  </si>
  <si>
    <t>Přesun hmot pro vnitřní vodovod stanovený z hmotnosti přesunovaného materiálu Příplatek k ceně za zvětšený přesun přes vymezenou největší dopravní vzdálenost do 100 m</t>
  </si>
  <si>
    <t>1253440977</t>
  </si>
  <si>
    <t>725</t>
  </si>
  <si>
    <t>Zdravotechnika - zařizovací předměty</t>
  </si>
  <si>
    <t>64236000X</t>
  </si>
  <si>
    <t>Oddálené pneumatické splachování</t>
  </si>
  <si>
    <t>1765135297</t>
  </si>
  <si>
    <t>725110814</t>
  </si>
  <si>
    <t>Demontáž klozetů odsávacích nebo kombinačních</t>
  </si>
  <si>
    <t>186337599</t>
  </si>
  <si>
    <t>725112022</t>
  </si>
  <si>
    <t>Zařízení záchodů klozety keramické závěsné na nosné stěny s hlubokým splachováním odpad vodorovný</t>
  </si>
  <si>
    <t>1222810939</t>
  </si>
  <si>
    <t>725119125</t>
  </si>
  <si>
    <t>Zařízení záchodů montáž klozetových mís závěsných na nosné stěny</t>
  </si>
  <si>
    <t>-270538729</t>
  </si>
  <si>
    <t>64236051</t>
  </si>
  <si>
    <t>klozet keramický bílý závěsný hluboké splachování pro handicapované</t>
  </si>
  <si>
    <t>2026225867</t>
  </si>
  <si>
    <t>725121525</t>
  </si>
  <si>
    <t>Pisoárové záchodky keramické automatické s radarovým senzorem</t>
  </si>
  <si>
    <t>-347806356</t>
  </si>
  <si>
    <t>72512001x</t>
  </si>
  <si>
    <t>Napájecí zdroj pro skupiny pisoárů</t>
  </si>
  <si>
    <t>1160575209</t>
  </si>
  <si>
    <t>725130811</t>
  </si>
  <si>
    <t>Demontáž pisoárových stání s nádrží 1 dílných</t>
  </si>
  <si>
    <t>1190606634</t>
  </si>
  <si>
    <t>725210821</t>
  </si>
  <si>
    <t>Demontáž umyvadel bez výtokových armatur umyvadel</t>
  </si>
  <si>
    <t>1216732600</t>
  </si>
  <si>
    <t>725211622</t>
  </si>
  <si>
    <t>Umyvadla keramická bez výtokových armatur se zápachovou uzávěrkou připevněná na stěnu šrouby bílá se sloupem 550 mm</t>
  </si>
  <si>
    <t>-821710563</t>
  </si>
  <si>
    <t>725211681</t>
  </si>
  <si>
    <t>Umyvadla keramická bez výtokových armatur zdravotní se zápachovou uzávěrkou připevněná na stěnu šrouby bílá 640 mm</t>
  </si>
  <si>
    <t>-1934211065</t>
  </si>
  <si>
    <t>725211701</t>
  </si>
  <si>
    <t>Umyvadla umývátka keramická se zápachovou uzávěrkou stěnová 400 mm</t>
  </si>
  <si>
    <t>-2108457672</t>
  </si>
  <si>
    <t>725231203</t>
  </si>
  <si>
    <t>Bidety bez výtokových armatur se zápachovou uzávěrkou keramické závěsné</t>
  </si>
  <si>
    <t>-1421823236</t>
  </si>
  <si>
    <t>725240811</t>
  </si>
  <si>
    <t>Demontáž sprchových kabin a vaniček bez výtokových armatur kabin</t>
  </si>
  <si>
    <t>2077328842</t>
  </si>
  <si>
    <t>725245161</t>
  </si>
  <si>
    <t>Sprchové vaničky, boxy, kouty a zástěny zástěny sprchové do výšky 2000 mm dveře zásuvné třídílné se dvěma posuvnými díly, šířky 800 mm</t>
  </si>
  <si>
    <t>CS ÚRS 2018 01</t>
  </si>
  <si>
    <t>715150704</t>
  </si>
  <si>
    <t>725291111</t>
  </si>
  <si>
    <t>Doplňky zařízení koupelen a záchodů keramické toaletní deska rovná šířka 450 mm</t>
  </si>
  <si>
    <t>-241217784</t>
  </si>
  <si>
    <t>725291511</t>
  </si>
  <si>
    <t>Doplňky zařízení koupelen a záchodů plastové dávkovač tekutého mýdla na 350 ml</t>
  </si>
  <si>
    <t>-1489998881</t>
  </si>
  <si>
    <t>725291521</t>
  </si>
  <si>
    <t>Doplňky zařízení koupelen a záchodů plastové zásobník toaletních papírů</t>
  </si>
  <si>
    <t>1440238365</t>
  </si>
  <si>
    <t>725291601x</t>
  </si>
  <si>
    <t>WC souprav (štětka, kelímek - chrom)</t>
  </si>
  <si>
    <t>1285677858</t>
  </si>
  <si>
    <t>725291631</t>
  </si>
  <si>
    <t>Doplňky zařízení koupelen a záchodů nerezové zásobník papírových ručníků</t>
  </si>
  <si>
    <t>-887737021</t>
  </si>
  <si>
    <t>725310821</t>
  </si>
  <si>
    <t>Demontáž dřezů jednodílných bez výtokových armatur na konzolách</t>
  </si>
  <si>
    <t>-2146921806</t>
  </si>
  <si>
    <t>725311121</t>
  </si>
  <si>
    <t>Dřezy bez výtokových armatur jednoduché se zápachovou uzávěrkou nerezové s odkapávací plochou 560x480 mm a miskou</t>
  </si>
  <si>
    <t>1343653052</t>
  </si>
  <si>
    <t>725330840</t>
  </si>
  <si>
    <t>Demontáž výlevek bez výtokových armatur a bez nádrže a splachovacího potrubí ocelových nebo litinových</t>
  </si>
  <si>
    <t>2069428287</t>
  </si>
  <si>
    <t>725339111</t>
  </si>
  <si>
    <t>Výlevky montáž výlevky</t>
  </si>
  <si>
    <t>283674607</t>
  </si>
  <si>
    <t>72533001x</t>
  </si>
  <si>
    <t xml:space="preserve">Výlevka keramická závěsná  s odpadem DN100 + závěsný mocul pro zazdění</t>
  </si>
  <si>
    <t>1481039149</t>
  </si>
  <si>
    <t>725590813</t>
  </si>
  <si>
    <t>Vnitrostaveništní přemístění vybouraných (demontovaných) hmot zařizovacích předmětů vodorovně do 100 m v objektech výšky přes 12 do 24 m</t>
  </si>
  <si>
    <t>-1407141915</t>
  </si>
  <si>
    <t>725813111</t>
  </si>
  <si>
    <t>Ventily rohové bez připojovací trubičky nebo flexi hadičky G 1/2</t>
  </si>
  <si>
    <t>1006966678</t>
  </si>
  <si>
    <t>725820801</t>
  </si>
  <si>
    <t>Demontáž baterií nástěnných do G 3/4</t>
  </si>
  <si>
    <t>-1804453073</t>
  </si>
  <si>
    <t>725821312</t>
  </si>
  <si>
    <t>Baterie dřezové nástěnné pákové s otáčivým kulatým ústím a délkou ramínka 300 mm (výlevka)</t>
  </si>
  <si>
    <t>-743414154</t>
  </si>
  <si>
    <t>725821326</t>
  </si>
  <si>
    <t>Baterie dřezové stojánkové pákové s otáčivým ústím a délkou ramínka 265 mm</t>
  </si>
  <si>
    <t>23842094</t>
  </si>
  <si>
    <t>725822611</t>
  </si>
  <si>
    <t>Baterie umyvadlové stojánkové pákové bez výpusti</t>
  </si>
  <si>
    <t>-581970826</t>
  </si>
  <si>
    <t>725823111</t>
  </si>
  <si>
    <t>Baterie bidetové stojánkové pákové bez výpusti</t>
  </si>
  <si>
    <t>1032949954</t>
  </si>
  <si>
    <t>725841311</t>
  </si>
  <si>
    <t>Baterie sprchové nástěnné pákové</t>
  </si>
  <si>
    <t>1649899964</t>
  </si>
  <si>
    <t>725849411</t>
  </si>
  <si>
    <t>Baterie sprchové montáž nástěnných baterií s nastavitelnou výškou sprchy</t>
  </si>
  <si>
    <t>1029121569</t>
  </si>
  <si>
    <t>725851305</t>
  </si>
  <si>
    <t>Ventily odpadní pro zařizovací předměty dřezové bez přepadu G 6/4</t>
  </si>
  <si>
    <t>-1544597938</t>
  </si>
  <si>
    <t>725851325</t>
  </si>
  <si>
    <t>Ventily odpadní pro zařizovací předměty umyvadlové bez přepadu G 5/4</t>
  </si>
  <si>
    <t>1784672018</t>
  </si>
  <si>
    <t>725861102</t>
  </si>
  <si>
    <t>Zápachové uzávěrky zařizovacích předmětů pro umyvadla DN 40</t>
  </si>
  <si>
    <t>1816807837</t>
  </si>
  <si>
    <t>725861312</t>
  </si>
  <si>
    <t>Zápachové uzávěrky zařizovacích předmětů pro umyvadla podomítkové DN 40/50</t>
  </si>
  <si>
    <t>1068343047</t>
  </si>
  <si>
    <t>725862103</t>
  </si>
  <si>
    <t>Zápachové uzávěrky zařizovacích předmětů pro dřezy DN 40/50</t>
  </si>
  <si>
    <t>-1156671603</t>
  </si>
  <si>
    <t>725863311</t>
  </si>
  <si>
    <t>Zápachové uzávěrky zařizovacích předmětů pro bidety DN 40</t>
  </si>
  <si>
    <t>-473962064</t>
  </si>
  <si>
    <t>725980123</t>
  </si>
  <si>
    <t>Dvířka 30/30</t>
  </si>
  <si>
    <t>-1146998899</t>
  </si>
  <si>
    <t>998725103</t>
  </si>
  <si>
    <t>Přesun hmot pro zařizovací předměty stanovený z hmotnosti přesunovaného materiálu vodorovná dopravní vzdálenost do 50 m v objektech výšky přes 12 do 24 m</t>
  </si>
  <si>
    <t>-356337549</t>
  </si>
  <si>
    <t>998725192</t>
  </si>
  <si>
    <t>Přesun hmot pro zařizovací předměty stanovený z hmotnosti přesunovaného materiálu Příplatek k cenám za zvětšený přesun přes vymezenou největší dopravní vzdálenost do 100 m</t>
  </si>
  <si>
    <t>-1451367939</t>
  </si>
  <si>
    <t>726</t>
  </si>
  <si>
    <t>Zdravotechnika - předstěnové instalace</t>
  </si>
  <si>
    <t>726111011</t>
  </si>
  <si>
    <t>Předstěnové instalační systémy pro zazdění do masivních zděných konstrukcí pro bidety, s nastavitelnou hloubkou 120 až 160 mm</t>
  </si>
  <si>
    <t>615216669</t>
  </si>
  <si>
    <t>726111031</t>
  </si>
  <si>
    <t>Předstěnové instalační systémy pro zazdění do masivních zděných konstrukcí pro závěsné klozety ovládání zepředu, stavební výška 1080 mm</t>
  </si>
  <si>
    <t>412488687</t>
  </si>
  <si>
    <t>726131043</t>
  </si>
  <si>
    <t>Předstěnové instalační systémy do lehkých stěn s kovovou konstrukcí pro závěsné klozety ovládání zepředu, stavební výšky 1120 mm pro tělesně postižené</t>
  </si>
  <si>
    <t>1916149145</t>
  </si>
  <si>
    <t>726191001</t>
  </si>
  <si>
    <t>Ostatní příslušenství instalačních systémů zvukoizolační souprava pro WC a bidet</t>
  </si>
  <si>
    <t>637449433</t>
  </si>
  <si>
    <t>726191002</t>
  </si>
  <si>
    <t>Ostatní příslušenství instalačních systémů souprava pro předstěnovou montáž</t>
  </si>
  <si>
    <t>685298490</t>
  </si>
  <si>
    <t>998726113</t>
  </si>
  <si>
    <t>Přesun hmot pro instalační prefabrikáty stanovený z hmotnosti přesunovaného materiálu vodorovná dopravní vzdálenost do 50 m v objektech výšky přes 12 m do 24 m</t>
  </si>
  <si>
    <t>2072278827</t>
  </si>
  <si>
    <t>998726192</t>
  </si>
  <si>
    <t>Přesun hmot pro instalační prefabrikáty stanovený z hmotnosti přesunovaného materiálu Příplatek k cenám za zvětšený přesun přes vymezenou největší dopravní vzdálenost do 100 m</t>
  </si>
  <si>
    <t>-1333460149</t>
  </si>
  <si>
    <t>727</t>
  </si>
  <si>
    <t>Zdravotechnika - požární ochrana</t>
  </si>
  <si>
    <t>727111116</t>
  </si>
  <si>
    <t>Protipožární trubní ucpávky předizolované kovové potrubí prostup stěnou tloušťky 100 mm požární odolnost EI 60-120 D 54</t>
  </si>
  <si>
    <t>-53048367</t>
  </si>
  <si>
    <t>2.2 - Zdravotní technika - venkovní kanalizace</t>
  </si>
  <si>
    <t xml:space="preserve">    9 - Ostatní konstrukce a práce, bourání</t>
  </si>
  <si>
    <t xml:space="preserve">    998 - Přesun hmot</t>
  </si>
  <si>
    <t>111201101</t>
  </si>
  <si>
    <t>Odstranění křovin a stromů s odstraněním kořenů průměru kmene do 100 mm do sklonu terénu 1 : 5, při celkové ploše do 1 000 m2</t>
  </si>
  <si>
    <t>1808682925</t>
  </si>
  <si>
    <t>115101201</t>
  </si>
  <si>
    <t>Čerpání vody na dopravní výšku do 10 m s uvažovaným průměrným přítokem do 500 l/min</t>
  </si>
  <si>
    <t>-1154267844</t>
  </si>
  <si>
    <t>119001401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</si>
  <si>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do 200</t>
  </si>
  <si>
    <t>1061358464</t>
  </si>
  <si>
    <t>119001412</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</si>
  <si>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betonového, kameninového nebo železobetonového, světlosti DN přes 200 do 500</t>
  </si>
  <si>
    <t>-1348110848</t>
  </si>
  <si>
    <t>119001423</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</si>
  <si>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přes 6 kabelů</t>
  </si>
  <si>
    <t>-1589463781</t>
  </si>
  <si>
    <t>119002121</t>
  </si>
  <si>
    <t>Pomocné konstrukce při zabezpečení výkopu vodorovné pochozí přechodová lávka délky do 2 m včetně zábradlí zřízení</t>
  </si>
  <si>
    <t>270007098</t>
  </si>
  <si>
    <t>119002122</t>
  </si>
  <si>
    <t>Pomocné konstrukce při zabezpečení výkopu vodorovné pochozí přechodová lávka délky do 2 m včetně zábradlí odstranění</t>
  </si>
  <si>
    <t>-449462838</t>
  </si>
  <si>
    <t>130001101</t>
  </si>
  <si>
    <t>Příplatek k cenám hloubených vykopávek za ztížení vykopávky v blízkosti podzemního vedení nebo výbušnin pro jakoukoliv třídu horniny</t>
  </si>
  <si>
    <t>-979961681</t>
  </si>
  <si>
    <t>132201202</t>
  </si>
  <si>
    <t>Hloubení zapažených i nezapažených rýh šířky přes 600 do 2 000 mm s urovnáním dna do předepsaného profilu a spádu v hornině tř. 3 přes 100 do 1 000 m3</t>
  </si>
  <si>
    <t>-997203308</t>
  </si>
  <si>
    <t xml:space="preserve">"Větev D1  Šd2-Šd6"  67,8*0,9*1,3</t>
  </si>
  <si>
    <t xml:space="preserve">"Větev D1  Šd1-NBK"  6,0*0,9*1,2</t>
  </si>
  <si>
    <t xml:space="preserve">"Větev D2"  15,5*0,8*1,4</t>
  </si>
  <si>
    <t xml:space="preserve">"Větev D3"  11,3*0,8*1,4</t>
  </si>
  <si>
    <t xml:space="preserve">"Ostatní"  22,0*0,8*1,2</t>
  </si>
  <si>
    <t>132201209</t>
  </si>
  <si>
    <t>Hloubení zapažených i nezapažených rýh šířky přes 600 do 2 000 mm s urovnáním dna do předepsaného profilu a spádu v hornině tř. 3 Příplatek k cenám za lepivost horniny tř. 3</t>
  </si>
  <si>
    <t>176176352</t>
  </si>
  <si>
    <t>132201401</t>
  </si>
  <si>
    <t>Hloubená vykopávka pod základy ručně s přehozením výkopku na vzdálenost 3 m nebo s naložením na ruční dopravní prostředek v hornině tř. 3</t>
  </si>
  <si>
    <t>-811955828</t>
  </si>
  <si>
    <t>28615015.WVN</t>
  </si>
  <si>
    <t>DIN UR 2 potrubí PP SN10 DN 400x2000</t>
  </si>
  <si>
    <t>-396824716</t>
  </si>
  <si>
    <t>-2111394070</t>
  </si>
  <si>
    <t xml:space="preserve">"Šachty"  8*2,0*2,0*1,5</t>
  </si>
  <si>
    <t xml:space="preserve">"Vpusti"  3*1,5*2,0*1,5</t>
  </si>
  <si>
    <t xml:space="preserve">"Startovací jámy"  2*2,0*4,0*2,0</t>
  </si>
  <si>
    <t>-1985758658</t>
  </si>
  <si>
    <t>141721219</t>
  </si>
  <si>
    <t>Řízený zemní protlak délky protlaku do 50 m v hornině tř. 1 až 4 včetně protlačení trub v hloubce do 6 m vnějšího průměru vrtu přes 315 do 355 mm</t>
  </si>
  <si>
    <t>-177356745</t>
  </si>
  <si>
    <t>151101101</t>
  </si>
  <si>
    <t>Zřízení pažení a rozepření stěn rýh pro podzemní vedení pro všechny šířky rýhy příložné pro jakoukoliv mezerovitost, hloubky do 2 m</t>
  </si>
  <si>
    <t>-532457183</t>
  </si>
  <si>
    <t>2*80,0*1,4</t>
  </si>
  <si>
    <t>151101111</t>
  </si>
  <si>
    <t>Odstranění pažení a rozepření stěn rýh pro podzemní vedení s uložením materiálu na vzdálenost do 3 m od kraje výkopu příložné, hloubky do 2 m</t>
  </si>
  <si>
    <t>-1541389292</t>
  </si>
  <si>
    <t>-624687082</t>
  </si>
  <si>
    <t>137,0+93,5</t>
  </si>
  <si>
    <t>162301101</t>
  </si>
  <si>
    <t>Vodorovné přemístění výkopku nebo sypaniny po suchu na obvyklém dopravním prostředku, bez naložení výkopku, avšak se složením bez rozhrnutí z horniny tř. 1 až 4 na vzdálenost přes 50 do 500 m</t>
  </si>
  <si>
    <t>-912405651</t>
  </si>
  <si>
    <t>1560039063</t>
  </si>
  <si>
    <t xml:space="preserve">"odvoz 15 km"  15*230,50</t>
  </si>
  <si>
    <t>-420841381</t>
  </si>
  <si>
    <t>1048478964</t>
  </si>
  <si>
    <t>230,5*1,4 'Přepočtené koeficientem množství</t>
  </si>
  <si>
    <t>174101101</t>
  </si>
  <si>
    <t>Zásyp sypaninou z jakékoliv horniny s uložením výkopku ve vrstvách se zhutněním jam, šachet, rýh nebo kolem objektů v těchto vykopávkách</t>
  </si>
  <si>
    <t>1933077073</t>
  </si>
  <si>
    <t xml:space="preserve">"Větev D1  Šd2-Šd6"  67,8*0,9*0,5</t>
  </si>
  <si>
    <t xml:space="preserve">"Větev D1  Šd1-NBK"  6,0*0,9*0,5</t>
  </si>
  <si>
    <t xml:space="preserve">"Větev D2"  15,5*0,8*0,5</t>
  </si>
  <si>
    <t xml:space="preserve">"Větev D3"  11,3*0,8*0,5</t>
  </si>
  <si>
    <t xml:space="preserve">"Ostatní"  22,0*0,8*0,5</t>
  </si>
  <si>
    <t>58344171</t>
  </si>
  <si>
    <t>štěrkodrť frakce 0-32</t>
  </si>
  <si>
    <t>-1135667292</t>
  </si>
  <si>
    <t>175151101</t>
  </si>
  <si>
    <t>Obsypání potrubí strojně sypaninou z vhodných hornin tř. 1 až 4 nebo materiálem připraveným podél výkopu ve vzdálenosti do 3 m od jeho kraje, pro jakoukoliv hloubku výkopu a míru zhutnění bez prohození sypaniny</t>
  </si>
  <si>
    <t>720310279</t>
  </si>
  <si>
    <t>-147922897</t>
  </si>
  <si>
    <t>52,73*1,5 'Přepočtené koeficientem množství</t>
  </si>
  <si>
    <t>358325114</t>
  </si>
  <si>
    <t>Bourání šachty, stoky kompletní nebo vybourání otvorů průřezové plochy do 4 m2 ve stokách ze zdiva z železobetonu</t>
  </si>
  <si>
    <t>431143916</t>
  </si>
  <si>
    <t>359901211</t>
  </si>
  <si>
    <t>Monitoring stok (kamerový systém) jakékoli výšky nová kanalizace</t>
  </si>
  <si>
    <t>1269695420</t>
  </si>
  <si>
    <t>386110101</t>
  </si>
  <si>
    <t>Montáž odlučovačů ropných látek betonových, průtoku 3 l/s</t>
  </si>
  <si>
    <t>497174693</t>
  </si>
  <si>
    <t>386111001x</t>
  </si>
  <si>
    <t>Sorbční vpusť - odlučovač ropných látek SOL 2/4M (komplet včetně mříže, osazení, obetonování a všech souvisejících prací)</t>
  </si>
  <si>
    <t>-1233410236</t>
  </si>
  <si>
    <t>451573111</t>
  </si>
  <si>
    <t xml:space="preserve">Lože pod potrubí, stoky a drobné objekty v otevřeném výkopu z písku </t>
  </si>
  <si>
    <t>65553901</t>
  </si>
  <si>
    <t xml:space="preserve">"Větev D1  Šd2-Šd6"  67,8*0,9*0,15</t>
  </si>
  <si>
    <t xml:space="preserve">"Větev D1  Šd1-NBK"  6,0*0,9*0,15</t>
  </si>
  <si>
    <t xml:space="preserve">"Větev D2"  15,5*0,8*0,15</t>
  </si>
  <si>
    <t xml:space="preserve">"Větev D3"  11,3*0,8*0,15</t>
  </si>
  <si>
    <t xml:space="preserve">"Ostatní"  22,0*0,8*0,15</t>
  </si>
  <si>
    <t>452112111</t>
  </si>
  <si>
    <t>Osazení betonových dílců prstenců nebo rámů pod poklopy a mříže, výšky do 100 mm</t>
  </si>
  <si>
    <t>-1946584383</t>
  </si>
  <si>
    <t>59224011</t>
  </si>
  <si>
    <t>prstenec betonový vyrovnávací ke krytu šachty 62,5x6x10 cm</t>
  </si>
  <si>
    <t>-2084576130</t>
  </si>
  <si>
    <t>59224012</t>
  </si>
  <si>
    <t>prstenec betonový vyrovnávací ke krytu šachty 62,5x8x10 cm</t>
  </si>
  <si>
    <t>-1554316076</t>
  </si>
  <si>
    <t>59224013</t>
  </si>
  <si>
    <t>prstenec betonový vyrovnávací ke krytu šachty 62,5x10x10 cm</t>
  </si>
  <si>
    <t>1993183530</t>
  </si>
  <si>
    <t>871275211</t>
  </si>
  <si>
    <t>Kanalizační potrubí z tvrdého PVC v otevřeném výkopu ve sklonu do 20 %, hladkého plnostěnného jednovrstvého, tuhost třídy SN 4 DN 125</t>
  </si>
  <si>
    <t>992739153</t>
  </si>
  <si>
    <t>15*1,04 'Přepočtené koeficientem množství</t>
  </si>
  <si>
    <t>871315211</t>
  </si>
  <si>
    <t>Kanalizační potrubí z tvrdého PVC v otevřeném výkopu ve sklonu do 20 %, hladkého plnostěnného jednovrstvého, tuhost třídy SN 4 DN 160</t>
  </si>
  <si>
    <t>1334760414</t>
  </si>
  <si>
    <t>16*1,04 'Přepočtené koeficientem množství</t>
  </si>
  <si>
    <t>871355221</t>
  </si>
  <si>
    <t>Kanalizační potrubí z tvrdého PVC v otevřeném výkopu ve sklonu do 20 %, hladkého plnostěnného jednovrstvého, tuhost třídy SN 8 DN 200</t>
  </si>
  <si>
    <t>-1208477849</t>
  </si>
  <si>
    <t>42*1,04 'Přepočtené koeficientem množství</t>
  </si>
  <si>
    <t>871365241</t>
  </si>
  <si>
    <t>Kanalizační potrubí z tvrdého PVC UCOR v otevřeném výkopu ve sklonu do 20 %, hladkého plnostěnného vícevrstvého, tuhost třídy SN 12 DN 250</t>
  </si>
  <si>
    <t>1144789742</t>
  </si>
  <si>
    <t>877375121</t>
  </si>
  <si>
    <t>Výřez a montáž odbočné tvarovky na potrubí z trub z tvrdého PVC DN 300</t>
  </si>
  <si>
    <t>435725531</t>
  </si>
  <si>
    <t>892351111</t>
  </si>
  <si>
    <t>Tlakové zkoušky vodou na potrubí DN 150 nebo 200</t>
  </si>
  <si>
    <t>1473208032</t>
  </si>
  <si>
    <t>892381111</t>
  </si>
  <si>
    <t>Tlakové zkoušky vodou na potrubí DN 250, 300 nebo 350</t>
  </si>
  <si>
    <t>1040111626</t>
  </si>
  <si>
    <t>894411111</t>
  </si>
  <si>
    <t>Zřízení šachet kanalizačních z betonových dílců výšky vstupu do 1,50 m s obložením dna betonem tř. C 25/30, na potrubí DN do 200</t>
  </si>
  <si>
    <t>-1753088231</t>
  </si>
  <si>
    <t>894411121</t>
  </si>
  <si>
    <t>Zřízení šachet kanalizačních z betonových dílců výšky vstupu do 1,50 m s obložením dna betonem tř. C 25/30, na potrubí DN přes 200 do 300</t>
  </si>
  <si>
    <t>-2002790982</t>
  </si>
  <si>
    <t>59224023</t>
  </si>
  <si>
    <t xml:space="preserve">dno betonové šachtové DN 200 betonový žlab i nástupnice  100 x 63,5 x 15 cm</t>
  </si>
  <si>
    <t>384595663</t>
  </si>
  <si>
    <t>59224029</t>
  </si>
  <si>
    <t xml:space="preserve">dno betonové šachtové DN 250 betonový žlab i nástupnice   100 x 78,5 x 15 cm</t>
  </si>
  <si>
    <t>1622063058</t>
  </si>
  <si>
    <t>59224056</t>
  </si>
  <si>
    <t>kónus pro kanalizační šachty s kapsovým stupadlem 100/62,5 x 67 x 12 cm</t>
  </si>
  <si>
    <t>-450559014</t>
  </si>
  <si>
    <t>59224066</t>
  </si>
  <si>
    <t>skruž betonová DN 1000x250 PS, 100x25x12 cm</t>
  </si>
  <si>
    <t>-1665726217</t>
  </si>
  <si>
    <t>7,61904761904762*1,05 'Přepočtené koeficientem množství</t>
  </si>
  <si>
    <t>59224068</t>
  </si>
  <si>
    <t>skruž betonová DN 1000x500 PS, 100x50x12 cm</t>
  </si>
  <si>
    <t>838688406</t>
  </si>
  <si>
    <t>3,80952380952381*1,05 'Přepočtené koeficientem množství</t>
  </si>
  <si>
    <t>59224070</t>
  </si>
  <si>
    <t>skruž betonová DN 1000x1000 PS, 100x100x12 cm</t>
  </si>
  <si>
    <t>-1121481675</t>
  </si>
  <si>
    <t>899103211</t>
  </si>
  <si>
    <t>Demontáž poklopů litinových a ocelových včetně rámů, hmotnosti jednotlivě přes 100 do 150 Kg</t>
  </si>
  <si>
    <t>1000570592</t>
  </si>
  <si>
    <t>899104112</t>
  </si>
  <si>
    <t>Osazení poklopů litinových a ocelových včetně rámů pro třídu zatížení D400, E600</t>
  </si>
  <si>
    <t>-1871224964</t>
  </si>
  <si>
    <t>55241017</t>
  </si>
  <si>
    <t>poklop šachtový litinový kruhový DN 600 bez ventilace tř D 400 pro běžný provoz</t>
  </si>
  <si>
    <t>1526162824</t>
  </si>
  <si>
    <t>899202211</t>
  </si>
  <si>
    <t>Demontáž mříží litinových včetně rámů, hmotnosti jednotlivě přes 50 do 100 Kg</t>
  </si>
  <si>
    <t>-1878615608</t>
  </si>
  <si>
    <t>899623161</t>
  </si>
  <si>
    <t>Obetonování potrubí nebo zdiva stok betonem prostým v otevřeném výkopu, beton tř. C 20/25</t>
  </si>
  <si>
    <t>-1243352141</t>
  </si>
  <si>
    <t>899643111</t>
  </si>
  <si>
    <t>Bednění pro obetonování potrubí v otevřeném výkopu</t>
  </si>
  <si>
    <t>1552442187</t>
  </si>
  <si>
    <t>899721112</t>
  </si>
  <si>
    <t>Signalizační vodič na potrubí PVC DN nad 150 mm</t>
  </si>
  <si>
    <t>-1291478918</t>
  </si>
  <si>
    <t>899722114</t>
  </si>
  <si>
    <t>Krytí potrubí z plastů výstražnou fólií z PVC šířky 40 cm</t>
  </si>
  <si>
    <t>1452135903</t>
  </si>
  <si>
    <t>Ostatní konstrukce a práce, bourání</t>
  </si>
  <si>
    <t>935932214</t>
  </si>
  <si>
    <t>Odvodňovací plastový žlab pro třídu zatížení B 125 vnitřní šířky 150 mm s krycím roštem mřížkovým z pozinkované oceli</t>
  </si>
  <si>
    <t>-1552845499</t>
  </si>
  <si>
    <t>935932614</t>
  </si>
  <si>
    <t>Odvodňovací plastový žlab vpusť s kalovým košem pro žlab vnitřní šířky 150 mm</t>
  </si>
  <si>
    <t>-1207000141</t>
  </si>
  <si>
    <t>935932626</t>
  </si>
  <si>
    <t>Odvodňovací plastový žlab svislé odtokové hrdlo pro žlab vnitřní šířky 100 mm z plastu</t>
  </si>
  <si>
    <t>-16863179</t>
  </si>
  <si>
    <t>-991188208</t>
  </si>
  <si>
    <t>96199001x</t>
  </si>
  <si>
    <t xml:space="preserve">Vybourání stáv. betonové podlahy včetně naložení a odvozu vybourané suti na vzdálenost do 5 km s uložením na skládku, poplatkem za uložení, vyspravení podlahy podkladním betonem, oprava hydroizolace, tepelné izolace i podkladního betonu a dlažby </t>
  </si>
  <si>
    <t>-7065454</t>
  </si>
  <si>
    <t>998</t>
  </si>
  <si>
    <t>998225111</t>
  </si>
  <si>
    <t>Přesun hmot pro komunikace s krytem z kameniva, monolitickým betonovým nebo živičným dopravní vzdálenost do 200 m jakékoliv délky objektu</t>
  </si>
  <si>
    <t>-1982751036</t>
  </si>
  <si>
    <t>998276101</t>
  </si>
  <si>
    <t>Přesun hmot pro trubní vedení hloubené z trub z plastických hmot nebo sklolaminátových pro vodovody nebo kanalizace v otevřeném výkopu dopravní vzdálenost do 15 m</t>
  </si>
  <si>
    <t>2068502798</t>
  </si>
  <si>
    <t>-2112712261</t>
  </si>
  <si>
    <t>721140925</t>
  </si>
  <si>
    <t>Opravy odpadního potrubí litinového krácení trub DN 100</t>
  </si>
  <si>
    <t>1948234989</t>
  </si>
  <si>
    <t>721171915</t>
  </si>
  <si>
    <t>Opravy odpadního potrubí plastového propojení dosavadního potrubí DN 110</t>
  </si>
  <si>
    <t>838113617</t>
  </si>
  <si>
    <t>721173315</t>
  </si>
  <si>
    <t>Potrubí z plastových trub PVC SN4 dešťové DN 110</t>
  </si>
  <si>
    <t>298884969</t>
  </si>
  <si>
    <t>721173316</t>
  </si>
  <si>
    <t>Potrubí z plastových trub PVC SN4 dešťové DN 125</t>
  </si>
  <si>
    <t>-686845741</t>
  </si>
  <si>
    <t>721173317</t>
  </si>
  <si>
    <t>Potrubí z plastových trub PVC SN4 dešťové DN 160</t>
  </si>
  <si>
    <t>-1500325229</t>
  </si>
  <si>
    <t>-1190848223</t>
  </si>
  <si>
    <t>721242116</t>
  </si>
  <si>
    <t>Lapače střešních splavenin polypropylenové (PP) DN 125</t>
  </si>
  <si>
    <t>309611649</t>
  </si>
  <si>
    <t>3 - Elektroinstalace - silnoproud</t>
  </si>
  <si>
    <t xml:space="preserve">    741 - Elektroinstalace - silnoproud</t>
  </si>
  <si>
    <t>741</t>
  </si>
  <si>
    <t>0041</t>
  </si>
  <si>
    <t>Zřízení požárně těsnící konstrukce (pěna)</t>
  </si>
  <si>
    <t>ks</t>
  </si>
  <si>
    <t>923933133</t>
  </si>
  <si>
    <t>0042</t>
  </si>
  <si>
    <t>Protipožární prostup příčkou (pěna)</t>
  </si>
  <si>
    <t>-203649059</t>
  </si>
  <si>
    <t>0043</t>
  </si>
  <si>
    <t>Zřízení požárně těsnící konstrukce (minerální vata)</t>
  </si>
  <si>
    <t>670587483</t>
  </si>
  <si>
    <t>0044</t>
  </si>
  <si>
    <t>Protipožární prostup příčkou nebo stěnou (minerální vata)</t>
  </si>
  <si>
    <t>-1689055284</t>
  </si>
  <si>
    <t>741112021</t>
  </si>
  <si>
    <t>Montáž krabic elektroinstalačních bez napojení na trubky a lišty, demontáže a montáže víčka a přístroje protahovacích nebo odbočných nástěnných plastových čtyřhranných, vel. do 100x100 mm</t>
  </si>
  <si>
    <t>CS ÚRS 2017 02</t>
  </si>
  <si>
    <t>721056281</t>
  </si>
  <si>
    <t>345714280</t>
  </si>
  <si>
    <t>Krabice ACIDUR 5P/4mm2 IP67 6455-11 P/S CZ</t>
  </si>
  <si>
    <t>-2090652370</t>
  </si>
  <si>
    <t>741120201</t>
  </si>
  <si>
    <t>Montáž vodičů izolovaných měděných bez ukončení uložených volně plných a laněných s PVC pláštěm, bezhalogenových, ohniodolných (CY, CHAH-R(V)) průřezu žíly 1,5 až 16 mm2</t>
  </si>
  <si>
    <t>-1640840639</t>
  </si>
  <si>
    <t>341421550</t>
  </si>
  <si>
    <t>vodič silový s Cu jádrem CYA H07 V-K 2,50 mm2</t>
  </si>
  <si>
    <t>-1118439052</t>
  </si>
  <si>
    <t>341421560</t>
  </si>
  <si>
    <t>vodič silový s Cu jádrem CYA H07 V-K 4 mm2</t>
  </si>
  <si>
    <t>1780734151</t>
  </si>
  <si>
    <t>341421570</t>
  </si>
  <si>
    <t>vodič silový s Cu jádrem CYA H07 V-K 6 mm2</t>
  </si>
  <si>
    <t>355995189</t>
  </si>
  <si>
    <t>341421580</t>
  </si>
  <si>
    <t>vodič silový s Cu jádrem CYA H07 V-K 10 mm2</t>
  </si>
  <si>
    <t>1331048698</t>
  </si>
  <si>
    <t>341421600</t>
  </si>
  <si>
    <t>vodič silový s Cu jádrem CYA H07 V-K 25 mm2</t>
  </si>
  <si>
    <t>-602446224</t>
  </si>
  <si>
    <t>741122015</t>
  </si>
  <si>
    <t>Montáž kabelů měděných bez ukončení uložených pod omítku plných kulatých (CYKY), počtu a průřezu žil 3x1,5 mm2</t>
  </si>
  <si>
    <t>1501430049</t>
  </si>
  <si>
    <t>341110300</t>
  </si>
  <si>
    <t>kabel silový s Cu jádrem CYKY 3x1,5 mm2</t>
  </si>
  <si>
    <t>-1410474743</t>
  </si>
  <si>
    <t>341110300-J</t>
  </si>
  <si>
    <t>384272956</t>
  </si>
  <si>
    <t>341110300.1</t>
  </si>
  <si>
    <t>Silový kabel pevný PRAFlaDur 3x1,5 RE P60-R</t>
  </si>
  <si>
    <t>-1492151233</t>
  </si>
  <si>
    <t>741122016</t>
  </si>
  <si>
    <t>Montáž kabelů měděných bez ukončení uložených pod omítku plných kulatých (CYKY), počtu a průřezu žil 3x2,5 až 6 mm2</t>
  </si>
  <si>
    <t>625283841</t>
  </si>
  <si>
    <t>341110360</t>
  </si>
  <si>
    <t>kabel silový s Cu jádrem CYKY 3x2,5 mm2</t>
  </si>
  <si>
    <t>1942820637</t>
  </si>
  <si>
    <t>741122031</t>
  </si>
  <si>
    <t>Montáž kabelů měděných bez ukončení uložených pod omítku plných kulatých (CYKY), počtu a průřezu žil 5x1,5 až 2,5 mm2</t>
  </si>
  <si>
    <t>270281556</t>
  </si>
  <si>
    <t>341110900</t>
  </si>
  <si>
    <t>kabel silový s Cu jádrem CYKY 5x1,5 mm2</t>
  </si>
  <si>
    <t>-1560207649</t>
  </si>
  <si>
    <t>341110940.1</t>
  </si>
  <si>
    <t>kabel silový s Cu jádrem CYKY 5x2,5 mm2</t>
  </si>
  <si>
    <t>1386644823</t>
  </si>
  <si>
    <t>741122137</t>
  </si>
  <si>
    <t>Montáž kabelů měděných bez ukončení uložených v trubkách zatažených plných kulatých nebo bezhalogenových (CYKY) počtu a průřezu žil 3x50+35 až 95+50 mm2</t>
  </si>
  <si>
    <t>757764482</t>
  </si>
  <si>
    <t>341116370</t>
  </si>
  <si>
    <t>kabel silový s Cu jádrem 1-CYKY 3x50+35 mm2</t>
  </si>
  <si>
    <t>-1519980893</t>
  </si>
  <si>
    <t>741122143</t>
  </si>
  <si>
    <t>Montáž kabelů měděných bez ukončení uložených v trubkách zatažených plných kulatých nebo bezhalogenových (CYKY) počtu a průřezu žil 5x4 až 6 mm2</t>
  </si>
  <si>
    <t>-649501292</t>
  </si>
  <si>
    <t>341110980</t>
  </si>
  <si>
    <t>kabel silový s Cu jádrem CYKY 5x4 mm2</t>
  </si>
  <si>
    <t>1479082084</t>
  </si>
  <si>
    <t>341111000</t>
  </si>
  <si>
    <t>kabel silový s Cu jádrem CYKY 5x6 mm2</t>
  </si>
  <si>
    <t>761691999</t>
  </si>
  <si>
    <t>741122144</t>
  </si>
  <si>
    <t>Montáž kabelů měděných bez ukončení uložených v trubkách zatažených plných kulatých nebo bezhalogenových (CYKY) počtu a průřezu žil 5x10 mm2</t>
  </si>
  <si>
    <t>1045401507</t>
  </si>
  <si>
    <t>341110760</t>
  </si>
  <si>
    <t>kabel silový s Cu jádrem CYKY 5x10 mm2</t>
  </si>
  <si>
    <t>1904827566</t>
  </si>
  <si>
    <t>741910415</t>
  </si>
  <si>
    <t>Montáž žlabů bez stojiny a výložníků kovových s podpěrkami a příslušenstvím bez víka, šířky do 500 mm</t>
  </si>
  <si>
    <t>29522673</t>
  </si>
  <si>
    <t>345754950</t>
  </si>
  <si>
    <t>žlab kabelový drátěný pozinkovaný 2m/ks 100X300,vč.podpěr a spoj.mat.</t>
  </si>
  <si>
    <t>182818643</t>
  </si>
  <si>
    <t>742110402</t>
  </si>
  <si>
    <t>Montáž instalačních kanálů plastových dvoukomorových</t>
  </si>
  <si>
    <t>-1096069375</t>
  </si>
  <si>
    <t>345751490.2</t>
  </si>
  <si>
    <t>PARAPETNÍ ŽLAB 160x65,2 DUTÝ, 2 KOMORY,PŘÍSTROJE 45x45mm,SPODNÍ KOMORA SLP</t>
  </si>
  <si>
    <t>-1974011520</t>
  </si>
  <si>
    <t>742110402.1</t>
  </si>
  <si>
    <t xml:space="preserve">Montáž: Uzavřená kabelová lišta nášlapná; Barva: šedá; L: 1m; Mat: PVC; H: 13mm; 85°C </t>
  </si>
  <si>
    <t>-1738098760</t>
  </si>
  <si>
    <t>345751490.3</t>
  </si>
  <si>
    <t xml:space="preserve">Uzavřená kabelová lišta nášlapná; Barva: šedá; L: 1m; Mat: PVC; H: 13mm; 85°C </t>
  </si>
  <si>
    <t>-734719080</t>
  </si>
  <si>
    <t>741128004.2</t>
  </si>
  <si>
    <t>Ostatní práce elektro - prořez kabelů, žlabů a lišt</t>
  </si>
  <si>
    <t>-573045833</t>
  </si>
  <si>
    <t>741130001</t>
  </si>
  <si>
    <t>Ukončení vodičů izolovaných s označením a zapojením v rozváděči nebo na přístroji, průřezu žíly do 2,5 mm2</t>
  </si>
  <si>
    <t>571604067</t>
  </si>
  <si>
    <t>741130003</t>
  </si>
  <si>
    <t>Ukončení vodičů izolovaných s označením a zapojením v rozváděči nebo na přístroji, průřezu žíly do 4 mm2</t>
  </si>
  <si>
    <t>-1630662721</t>
  </si>
  <si>
    <t>741130004</t>
  </si>
  <si>
    <t>Ukončení vodičů izolovaných s označením a zapojením v rozváděči nebo na přístroji, průřezu žíly do 6 mm2</t>
  </si>
  <si>
    <t>-223521524</t>
  </si>
  <si>
    <t>741130005</t>
  </si>
  <si>
    <t>Ukončení vodičů izolovaných s označením a zapojením v rozváděči nebo na přístroji, průřezu žíly do 10 mm2</t>
  </si>
  <si>
    <t>-1214159639</t>
  </si>
  <si>
    <t>741130007</t>
  </si>
  <si>
    <t>Ukončení vodičů izolovaných s označením a zapojením v rozváděči nebo na přístroji, průřezu žíly do 25 mm2</t>
  </si>
  <si>
    <t>1663145520</t>
  </si>
  <si>
    <t>741130011</t>
  </si>
  <si>
    <t>Ukončení vodičů izolovaných s označením a zapojením v rozváděči nebo na přístroji, průřezu žíly do 50 mm2</t>
  </si>
  <si>
    <t>716815754</t>
  </si>
  <si>
    <t>741210102</t>
  </si>
  <si>
    <t>Montáž rozváděčů litinových, hliníkových nebo plastových bez zapojení vodičů sestavy hmotnosti do 100 kg</t>
  </si>
  <si>
    <t>956471262</t>
  </si>
  <si>
    <t>0062</t>
  </si>
  <si>
    <t>Rozvaděč RE - dle PD</t>
  </si>
  <si>
    <t>-679534843</t>
  </si>
  <si>
    <t>0063</t>
  </si>
  <si>
    <t>Rozvaděč R1PP1 - dle PD</t>
  </si>
  <si>
    <t>-1202697469</t>
  </si>
  <si>
    <t>0064</t>
  </si>
  <si>
    <t>Rozvaděč R1PP2 - dle PD</t>
  </si>
  <si>
    <t>432089971</t>
  </si>
  <si>
    <t>0065</t>
  </si>
  <si>
    <t>Rozvaděč R-DAT2 - dle PD</t>
  </si>
  <si>
    <t>-1060535279</t>
  </si>
  <si>
    <t>0066</t>
  </si>
  <si>
    <t>Rozvaděč R1NP1 - dle PD</t>
  </si>
  <si>
    <t>571635964</t>
  </si>
  <si>
    <t>0067</t>
  </si>
  <si>
    <t>Rozvaděč R1NP2 - dle PD</t>
  </si>
  <si>
    <t>-476580898</t>
  </si>
  <si>
    <t>0068</t>
  </si>
  <si>
    <t>Rozvaděč R1NP3 - dle PD</t>
  </si>
  <si>
    <t>-554978701</t>
  </si>
  <si>
    <t>0069</t>
  </si>
  <si>
    <t>Rozvaděč R2NP1 - dle PD</t>
  </si>
  <si>
    <t>2044956714</t>
  </si>
  <si>
    <t>0070</t>
  </si>
  <si>
    <t>Rozvaděč R2NP2 - dle PD</t>
  </si>
  <si>
    <t>1996064367</t>
  </si>
  <si>
    <t>0071</t>
  </si>
  <si>
    <t>Rozvaděč R2NP3 - dle PD</t>
  </si>
  <si>
    <t>262951041</t>
  </si>
  <si>
    <t>0072</t>
  </si>
  <si>
    <t>Rozvaděč R3NP1 - dle PD</t>
  </si>
  <si>
    <t>1326416039</t>
  </si>
  <si>
    <t>0073</t>
  </si>
  <si>
    <t>Rozvaděč R3NP2 - dle PD</t>
  </si>
  <si>
    <t>-572356671</t>
  </si>
  <si>
    <t>0074</t>
  </si>
  <si>
    <t>RozvaděčR-DAT2,3,4,5,6 - dle PD</t>
  </si>
  <si>
    <t>2016736042</t>
  </si>
  <si>
    <t>741311004</t>
  </si>
  <si>
    <t>Montáž spínačů speciálních se zapojením vodičů čidla pohybu nástěnného (stropního)</t>
  </si>
  <si>
    <t>113384013</t>
  </si>
  <si>
    <t>358121000.1</t>
  </si>
  <si>
    <t>PŘIS.POH.Č. NA STROP ZAPUŠTĚNÉ, 230V, 2000W, IP20, 360st.</t>
  </si>
  <si>
    <t>-553368797</t>
  </si>
  <si>
    <t>358121000.2</t>
  </si>
  <si>
    <t>Senzor pohybu PIR na stěnu,230V,2000W, 180°, IP20 bílá</t>
  </si>
  <si>
    <t>-1608870069</t>
  </si>
  <si>
    <t>741313075</t>
  </si>
  <si>
    <t>Montáž zásuvek domovních se zapojením vodičů šroubové připojení chráněných v krabici 10/16 A, pro prostředí normální, provedení 3P + N + PE</t>
  </si>
  <si>
    <t>-1766728992</t>
  </si>
  <si>
    <t>358110710</t>
  </si>
  <si>
    <t>zásuvka nástěnná 16A 400 V 5ól, IP44</t>
  </si>
  <si>
    <t>-2016872005</t>
  </si>
  <si>
    <t>001</t>
  </si>
  <si>
    <t>Montáž svorek hromosvodných na potrubí se zhotovením pásku</t>
  </si>
  <si>
    <t>51708375</t>
  </si>
  <si>
    <t>1420000104</t>
  </si>
  <si>
    <t xml:space="preserve">Cu pásek ke svorce pospojovací  délka 0,5m</t>
  </si>
  <si>
    <t>-722710237</t>
  </si>
  <si>
    <t>1420000103</t>
  </si>
  <si>
    <t>svorka na pospojení potrubí</t>
  </si>
  <si>
    <t>811346396</t>
  </si>
  <si>
    <t>741112001</t>
  </si>
  <si>
    <t>Montáž krabic elektroinstalačních bez napojení na trubky a lišty, demontáže a montáže víčka a přístroje protahovacích nebo odbočných zapuštěných plastových kruhových</t>
  </si>
  <si>
    <t>760788609</t>
  </si>
  <si>
    <t>345715230</t>
  </si>
  <si>
    <t>krabice přístrojová odbočná s víčkem z PH, D 103 mm x 50 mm (např. KO97/5)</t>
  </si>
  <si>
    <t>-1700012355</t>
  </si>
  <si>
    <t>741112022</t>
  </si>
  <si>
    <t>Montáž krabic elektroinstalačních bez napojení na trubky a lišty, demontáže a montáže víčka a přístroje protahovacích nebo odbočných nástěnných plastových čtyřhranných, vel. do 160x160 mm</t>
  </si>
  <si>
    <t>-500749314</t>
  </si>
  <si>
    <t>345715240</t>
  </si>
  <si>
    <t>krabice přístrojová odbočná s víčkem z PH, 132x132 mm, hloubka 72 mm (např.KO125)</t>
  </si>
  <si>
    <t>1072915444</t>
  </si>
  <si>
    <t>741112023</t>
  </si>
  <si>
    <t>Montáž krabic elektroinstalačních bez napojení na trubky a lišty, demontáže a montáže víčka a přístroje protahovacích nebo odbočných nástěnných plastových čtyřhranných, vel. do 250x250 mm</t>
  </si>
  <si>
    <t>-1560122947</t>
  </si>
  <si>
    <t>345715440</t>
  </si>
  <si>
    <t>skříň rozvodná, 205x255 mm, hloubka 66 mm (např.KT 250)</t>
  </si>
  <si>
    <t>-250888012</t>
  </si>
  <si>
    <t>741112061</t>
  </si>
  <si>
    <t>Montáž krabic elektroinstalačních bez napojení na trubky a lišty, demontáže a montáže víčka a přístroje přístrojových zapuštěných plastových kruhových</t>
  </si>
  <si>
    <t>-1597910903</t>
  </si>
  <si>
    <t>345715110</t>
  </si>
  <si>
    <t>krabice přístrojová instalační 500 V, D 69 mm x 30mm (např.KP 68/2)</t>
  </si>
  <si>
    <t>-1997948103</t>
  </si>
  <si>
    <t>741112101</t>
  </si>
  <si>
    <t>Montáž krabic elektroinstalačních bez napojení na trubky a lišty, demontáže a montáže víčka a přístroje rozvodek se zapojením vodičů na svorkovnici zapuštěných plastových kruhových</t>
  </si>
  <si>
    <t>-1539810185</t>
  </si>
  <si>
    <t>345715630</t>
  </si>
  <si>
    <t>rozvodka krabicová z PH s víčkem a svorkovnicí krabicovou šroubovací s vodiči 20x4 mm2, D 103 mm x 50 mm (např.KR 97/5)</t>
  </si>
  <si>
    <t>1628536081</t>
  </si>
  <si>
    <t>345715210</t>
  </si>
  <si>
    <t>krabice univerzální rozvodná z PH s víčkem a svorkovnicí krabicovou šroubovací s vodiči 12x4 mm2, D 73,5 mm x 43 mm (např.KU 68/2-1903)</t>
  </si>
  <si>
    <t>-231254758</t>
  </si>
  <si>
    <t>741310201</t>
  </si>
  <si>
    <t>Montáž spínačů jedno nebo dvoupólových polozapuštěných nebo zapuštěných se zapojením vodičů šroubové připojení, pro prostředí normální vypínačů, řazení 1-jednopólových</t>
  </si>
  <si>
    <t>-1165862131</t>
  </si>
  <si>
    <t>345355150</t>
  </si>
  <si>
    <t>spínač 01 jednopólový 10A,bílá, 230V, IP20, zapuštěný,KOMPLET</t>
  </si>
  <si>
    <t>1225562273</t>
  </si>
  <si>
    <t>345355550</t>
  </si>
  <si>
    <t>přepínač střídavý řazení 6, 10A, bílá, 230V, IP20,zapuštěný,KOMPLET</t>
  </si>
  <si>
    <t>194139858</t>
  </si>
  <si>
    <t>345357140</t>
  </si>
  <si>
    <t>přepínač křížový 10A řazení,bílý,zapuštěný,komplet</t>
  </si>
  <si>
    <t>-1063687558</t>
  </si>
  <si>
    <t>345358020</t>
  </si>
  <si>
    <t>ovladač zapínací tlačítkový s orientační doutnavkou, velkoplošný 10A, bílá, 230V,IP20, zapuštěný,KOMPLET</t>
  </si>
  <si>
    <t>-788284106</t>
  </si>
  <si>
    <t>741310206</t>
  </si>
  <si>
    <t>Montáž spínačů jedno nebo dvoupólových polozapuštěných nebo zapuštěných se zapojením vodičů šroubové připojení, pro prostředí normální vypínačů, řazení 2-dvoupólových</t>
  </si>
  <si>
    <t>-617303005</t>
  </si>
  <si>
    <t>345355750</t>
  </si>
  <si>
    <t>spínač řazení 5, 10A,bílá, IP20, zapuštěný,KOMPLET</t>
  </si>
  <si>
    <t>-224763461</t>
  </si>
  <si>
    <t>345355750.2</t>
  </si>
  <si>
    <t>spínač řazení 6+6 ,10A,BÍLÝ, IP20, zapuštěný,KOMPLET</t>
  </si>
  <si>
    <t>-403538562</t>
  </si>
  <si>
    <t>345355750.1</t>
  </si>
  <si>
    <t>spínač řazení 5, 10A,bílý, IP20, zapuštěný,KOMPLET-PRO OVL.ŽALUZIE</t>
  </si>
  <si>
    <t>-1804037220</t>
  </si>
  <si>
    <t>741313006</t>
  </si>
  <si>
    <t>Montáž zásuvek domovních se zapojením vodičů bezšroubové připojení polozapuštěných nebo zapuštěných 10/16 A, provedení 2x (2P + PE) s ochrannými clonkami a přepěťovou ochranou</t>
  </si>
  <si>
    <t>1280010542</t>
  </si>
  <si>
    <t>2210003352</t>
  </si>
  <si>
    <t xml:space="preserve">zásuvka 1 násobná 230V, IP20, bílá s  přepěťovou ochrannou a clonkou,zapuštěná,KOMPLET</t>
  </si>
  <si>
    <t>-2040439402</t>
  </si>
  <si>
    <t>345551030</t>
  </si>
  <si>
    <t>zásuvka 1násobná 16A 230V bílá, bhílá, IP20,KOMPLET</t>
  </si>
  <si>
    <t>-1168518036</t>
  </si>
  <si>
    <t>345551030.1</t>
  </si>
  <si>
    <t>zásuvka parapetní 45x45 s ochranným kolíkem, bílá, 45 IP20,KOMPLET</t>
  </si>
  <si>
    <t>-128429099</t>
  </si>
  <si>
    <t>345551030.2</t>
  </si>
  <si>
    <t>zásuvka parapetní 45x45 s ochranným kolíkem, bílá, profil 45, IP20,se svodičem přepětí,45st.natoč.,Komplet</t>
  </si>
  <si>
    <t>480664038</t>
  </si>
  <si>
    <t>741313043</t>
  </si>
  <si>
    <t>Montáž zásuvek domovních se zapojením vodičů šroubové připojení polozapuštěných nebo zapuštěných 10/16 A, provedení 2x (2P + PE) dvojnásobná</t>
  </si>
  <si>
    <t>401158681</t>
  </si>
  <si>
    <t>345551230</t>
  </si>
  <si>
    <t>zásuvka 2násobná, 16A 230V,bílá, IP20,s natočenou dutinou,KOMPLET</t>
  </si>
  <si>
    <t>825073417</t>
  </si>
  <si>
    <t>345551230.1</t>
  </si>
  <si>
    <t>zásuvka 2násobná, 16A 230V,bílá, IP20,s natočenou dutinou,s přepěťovou ochranou,KOMPLET</t>
  </si>
  <si>
    <t>137581487</t>
  </si>
  <si>
    <t>742240008</t>
  </si>
  <si>
    <t>Montáž elekronické kontroly vstupu spínavého zdroje s krytem 12V, 3,5 A s akumulátorem 12V/17 Ah</t>
  </si>
  <si>
    <t>922148360</t>
  </si>
  <si>
    <t>2230000838</t>
  </si>
  <si>
    <t>zdroj 230/24V pro napájení pisoárů</t>
  </si>
  <si>
    <t>554446073</t>
  </si>
  <si>
    <t>741371102_EL3</t>
  </si>
  <si>
    <t>Montáž svítidel zářivkových se zapojením vodičů průmyslových stropních přisazených 1 zdroj s krytem</t>
  </si>
  <si>
    <t>1578741933</t>
  </si>
  <si>
    <t>Svítidlo EL1, dle PD</t>
  </si>
  <si>
    <t>825400961</t>
  </si>
  <si>
    <t>Svítidlo EL2, dle PD</t>
  </si>
  <si>
    <t>357783745</t>
  </si>
  <si>
    <t>Svítidlo EL3, dle PD</t>
  </si>
  <si>
    <t>-50000776</t>
  </si>
  <si>
    <t>Svítidlo EL4, dle PD</t>
  </si>
  <si>
    <t>1518721106</t>
  </si>
  <si>
    <t>Svítidlo EL5, dle PD</t>
  </si>
  <si>
    <t>-631686458</t>
  </si>
  <si>
    <t>Svítidlo EL6, dle PD</t>
  </si>
  <si>
    <t>-1047618551</t>
  </si>
  <si>
    <t>Svítidlo EL7, dle PD</t>
  </si>
  <si>
    <t>-2015873963</t>
  </si>
  <si>
    <t>Svítidlo EL8, dle PD</t>
  </si>
  <si>
    <t>1548613282</t>
  </si>
  <si>
    <t>Nouzové svítidlo přisazené, 230V, IP20, 60min, dle PD</t>
  </si>
  <si>
    <t>-1726195898</t>
  </si>
  <si>
    <t>741313043.1</t>
  </si>
  <si>
    <t>Montáž sady pro nouzovou signalizaci ABB 3280B-C10001 B</t>
  </si>
  <si>
    <t>1208875820</t>
  </si>
  <si>
    <t>345551230.1.1</t>
  </si>
  <si>
    <t>Sada pro nouzovou signalizaci ABB 3280B-C10001 B</t>
  </si>
  <si>
    <t>2013348741</t>
  </si>
  <si>
    <t>348144390.4.5</t>
  </si>
  <si>
    <t>MV1,Ventilátor do koupelny se síťkou proti hmyzu, Ø 125 mm, 230V,50W,IPx4</t>
  </si>
  <si>
    <t>76310165</t>
  </si>
  <si>
    <t>348144390.4.6</t>
  </si>
  <si>
    <t>MV2,Potrubní ventilátor radiální M Ø 150 mm,62dB(A),620m3/hod,355Pa,IPx4,230V,80W,čas.doběh</t>
  </si>
  <si>
    <t>1084195916</t>
  </si>
  <si>
    <t>348144390.4.7</t>
  </si>
  <si>
    <t>Podružný elektromateriál</t>
  </si>
  <si>
    <t>-254266012</t>
  </si>
  <si>
    <t>741128004.1</t>
  </si>
  <si>
    <t>Ostatní práce elektro - revize elektro</t>
  </si>
  <si>
    <t>1962707788</t>
  </si>
  <si>
    <t>741128004.3</t>
  </si>
  <si>
    <t>Ostatní práce elektro - zednické přípomoce vč. zpětného začištění omítek.</t>
  </si>
  <si>
    <t>-1053130629</t>
  </si>
  <si>
    <t>741128004.4</t>
  </si>
  <si>
    <t xml:space="preserve">Ostatní práce elektro - připojení el.zařízení </t>
  </si>
  <si>
    <t>52200260</t>
  </si>
  <si>
    <t>4 - Vytápění</t>
  </si>
  <si>
    <t>Ondřej Ludvík</t>
  </si>
  <si>
    <t xml:space="preserve">D1 - PSV      Práce a dodávky staveb</t>
  </si>
  <si>
    <t xml:space="preserve">    733 - Ústřední  vytápění – potrubí</t>
  </si>
  <si>
    <t xml:space="preserve">    734 - Ústřední  vytápění -armatury</t>
  </si>
  <si>
    <t xml:space="preserve">    735 - Ústřední  vytápění -otopná plocha</t>
  </si>
  <si>
    <t xml:space="preserve">    783 - Ústřední  vytápění -nátěry</t>
  </si>
  <si>
    <t>D1</t>
  </si>
  <si>
    <t xml:space="preserve">PSV      Práce a dodávky staveb</t>
  </si>
  <si>
    <t>713463411</t>
  </si>
  <si>
    <t>Montáž izolace tepelné potrubí a ohybů návlekovými izolačními pouzdry</t>
  </si>
  <si>
    <t>460508370</t>
  </si>
  <si>
    <t>283770430</t>
  </si>
  <si>
    <t>izolace potrubí 15x20mm</t>
  </si>
  <si>
    <t>-847099220</t>
  </si>
  <si>
    <t>283770440</t>
  </si>
  <si>
    <t>izolace potrubí 18x20mm</t>
  </si>
  <si>
    <t>-2087380880</t>
  </si>
  <si>
    <t>283770450</t>
  </si>
  <si>
    <t>izolace potrubí 22x20mm</t>
  </si>
  <si>
    <t>1497926218</t>
  </si>
  <si>
    <t>283770480</t>
  </si>
  <si>
    <t>izolace potrubí 28x20mm</t>
  </si>
  <si>
    <t>-1463999481</t>
  </si>
  <si>
    <t>283770500</t>
  </si>
  <si>
    <t>izolace potrubí 35x20mm</t>
  </si>
  <si>
    <t>-1512469457</t>
  </si>
  <si>
    <t>998713201</t>
  </si>
  <si>
    <t>Přesun hmot pro izolace v obj nad 6m výšky</t>
  </si>
  <si>
    <t>%</t>
  </si>
  <si>
    <t>117077019</t>
  </si>
  <si>
    <t>733</t>
  </si>
  <si>
    <t xml:space="preserve">Ústřední  vytápění – potrubí</t>
  </si>
  <si>
    <t>733222223</t>
  </si>
  <si>
    <t>Potrubí měděné polotvrdé spojované tvrdým pájením D 15x1mm</t>
  </si>
  <si>
    <t>-709011148</t>
  </si>
  <si>
    <t>733222203</t>
  </si>
  <si>
    <t>Potrubí měděné polotvrdé spojované tvrdým pájením D 18x1mm</t>
  </si>
  <si>
    <t>1733078279</t>
  </si>
  <si>
    <t>733222204</t>
  </si>
  <si>
    <t>Potrubí měděné polotvrdé spojované tvrdým pájením D 22x1mm</t>
  </si>
  <si>
    <t>1971455958</t>
  </si>
  <si>
    <t>733222205</t>
  </si>
  <si>
    <t>Potrubí měděné polotvrdé spojované tvrdým pájením D 28x1mm</t>
  </si>
  <si>
    <t>-1410639634</t>
  </si>
  <si>
    <t>733222206</t>
  </si>
  <si>
    <t>Potrubí měděné polotvrdé spojované tvrdým pájením D 35x2mm</t>
  </si>
  <si>
    <t>-270275771</t>
  </si>
  <si>
    <t>HZS2210</t>
  </si>
  <si>
    <t>Stavební přípomoce-sekání drážky pro potrubí a zához+začištění</t>
  </si>
  <si>
    <t>-857646803</t>
  </si>
  <si>
    <t>733 291 101</t>
  </si>
  <si>
    <t>Zkouška těsnosti potrubí měďěné do D 35x2</t>
  </si>
  <si>
    <t>-1210682391</t>
  </si>
  <si>
    <t>998 732 301</t>
  </si>
  <si>
    <t>Přesun hmot pro strojovny v obj nad 6m výšky</t>
  </si>
  <si>
    <t>-85513382</t>
  </si>
  <si>
    <t>734</t>
  </si>
  <si>
    <t xml:space="preserve">Ústřední  vytápění -armatury</t>
  </si>
  <si>
    <t>734 209 115</t>
  </si>
  <si>
    <t>Montáž armatury závitové s dvěma závity DN 15</t>
  </si>
  <si>
    <t>582915934</t>
  </si>
  <si>
    <t>734 292 713</t>
  </si>
  <si>
    <t>Termostatická hlavice DN 15 vč.montáže</t>
  </si>
  <si>
    <t>-1305015967</t>
  </si>
  <si>
    <t>734 292 715</t>
  </si>
  <si>
    <t>Kohout kulový přímý G 5/4,PN 10 do 185 st.C</t>
  </si>
  <si>
    <t>103410566</t>
  </si>
  <si>
    <t>998 734 401</t>
  </si>
  <si>
    <t>Přesun hmot pro armatury v obj nad 6m výšky</t>
  </si>
  <si>
    <t>1195248307</t>
  </si>
  <si>
    <t>735</t>
  </si>
  <si>
    <t xml:space="preserve">Ústřední  vytápění -otopná plocha</t>
  </si>
  <si>
    <t>735 151 822</t>
  </si>
  <si>
    <t>Demontáž otopného tělesa panelového</t>
  </si>
  <si>
    <t>soub.</t>
  </si>
  <si>
    <t>-862896847</t>
  </si>
  <si>
    <t>735 001 002</t>
  </si>
  <si>
    <t>Radiátorové deskové těleso jednořadé 11-6070 VK</t>
  </si>
  <si>
    <t>-1041356956</t>
  </si>
  <si>
    <t>735 001 003</t>
  </si>
  <si>
    <t>Radiátorové deskové těleso jednořadé 11-6080 VK</t>
  </si>
  <si>
    <t>1860709376</t>
  </si>
  <si>
    <t>735 001 004</t>
  </si>
  <si>
    <t>Radiátorové deskové těleso dvouřadé 22-6070 VK</t>
  </si>
  <si>
    <t>57753086</t>
  </si>
  <si>
    <t>735 001 005</t>
  </si>
  <si>
    <t>Radiátorové deskové těleso dvouřadé 22-6080 VK</t>
  </si>
  <si>
    <t>-803594134</t>
  </si>
  <si>
    <t>735 001 006</t>
  </si>
  <si>
    <t>Radiátorové deskové těleso dvouřadé 22-6100 VK</t>
  </si>
  <si>
    <t>-297801381</t>
  </si>
  <si>
    <t>735 001 007</t>
  </si>
  <si>
    <t>Radiátorové deskové těleso dvouřadé 22-6120 VK</t>
  </si>
  <si>
    <t>2139822724</t>
  </si>
  <si>
    <t>735 001 008</t>
  </si>
  <si>
    <t>Radiátorové deskové těleso dvouřadé 22-6140 VK</t>
  </si>
  <si>
    <t>474339235</t>
  </si>
  <si>
    <t>735 001 009</t>
  </si>
  <si>
    <t>Radiátorové deskové těleso trojřadé 33-6070 VK</t>
  </si>
  <si>
    <t>1654803632</t>
  </si>
  <si>
    <t>HZS2212</t>
  </si>
  <si>
    <t>Montáž radiátorového tělesa s dopojením</t>
  </si>
  <si>
    <t>kpl.</t>
  </si>
  <si>
    <t>1629196</t>
  </si>
  <si>
    <t>HZS2213</t>
  </si>
  <si>
    <t>Hodinová zúčtovací sazba instalatér odborný</t>
  </si>
  <si>
    <t>hod.</t>
  </si>
  <si>
    <t>-743159246</t>
  </si>
  <si>
    <t>937967088</t>
  </si>
  <si>
    <t xml:space="preserve">Ústřední  vytápění -nátěry</t>
  </si>
  <si>
    <t>783 001 001</t>
  </si>
  <si>
    <t>Nátěry potrubí měděného základní</t>
  </si>
  <si>
    <t>bm</t>
  </si>
  <si>
    <t>-2043126162</t>
  </si>
  <si>
    <t>783 001 002</t>
  </si>
  <si>
    <t>Nátěry potrubí měděného vrchní emailováním-odstín bílá RAL</t>
  </si>
  <si>
    <t>1365759060</t>
  </si>
  <si>
    <t>5 - Výtah</t>
  </si>
  <si>
    <t>OST - Ostatní</t>
  </si>
  <si>
    <t xml:space="preserve">    VYT - Výtahy</t>
  </si>
  <si>
    <t>OST</t>
  </si>
  <si>
    <t>Ostatní</t>
  </si>
  <si>
    <t>VYT</t>
  </si>
  <si>
    <t>Výtahy</t>
  </si>
  <si>
    <t>VYT-01</t>
  </si>
  <si>
    <t xml:space="preserve">Kompletní montáž + dodávka osobního výtahu s nosností 630 kg. Provedení dle P.D :_x000d_
dopravní rychlost : 1m/s_x000d_
počet stanic/nástupišť : 6/6 (4+2)_x000d_
zdvih : cca 11,56 m_x000d_
pohon : elektomechanický - lanový + frekvenční řízení (popřípadě synchronní - bezpřevodový)_x000d_
nosné prostředky - ocelová lana dla ČSN-EN_x000d_
kabina : průchozí, rozměry 1100/1400/2100mm_x000d_
kabinové a šachetní dveře : automatické teleskopické 900x2000mm_x000d_
Cena obsahuje : projekt, dodávku, dopravu, montáž, potřebné zkoušky a revize, žebřík do prohlubně. </t>
  </si>
  <si>
    <t>262144</t>
  </si>
  <si>
    <t>1203397184</t>
  </si>
  <si>
    <t>6.1 - Strukturovaná kabeláž</t>
  </si>
  <si>
    <t>Jiří Macháček</t>
  </si>
  <si>
    <t xml:space="preserve">    742 - Elektroinstalace - slaboproud</t>
  </si>
  <si>
    <t>742</t>
  </si>
  <si>
    <t>Elektroinstalace - slaboproud</t>
  </si>
  <si>
    <t>1189256.001</t>
  </si>
  <si>
    <t>Stojanový rozvaděč 19" 45U 800X1000, krytí IP20, nosnost až 1500kg Svařovaný skelet rozvaděče s odnímatelnými bočnicemi a zadním krytem</t>
  </si>
  <si>
    <t>SKS1942101</t>
  </si>
  <si>
    <t>Vertikální vyvazovací lišta pro datové rozvaděče - 45U</t>
  </si>
  <si>
    <t>SKS1942161</t>
  </si>
  <si>
    <t>ventilační jednotka 4x ventilátor do víka Příkon: 60W Počet ventilátorů: 4 Nastavení rozsahu teplot: bimetalový termostat Jmenovité napětí: 230/50-60</t>
  </si>
  <si>
    <t>742330002</t>
  </si>
  <si>
    <t>Montáž strukturované kabeláže rozvaděče stojanového</t>
  </si>
  <si>
    <t>CS ÚRS 2020 01</t>
  </si>
  <si>
    <t>SKS1942102</t>
  </si>
  <si>
    <t>Policka 1U/450mm,pevná 19", nosnost 40kg, nízký profil</t>
  </si>
  <si>
    <t>742330021</t>
  </si>
  <si>
    <t>Montáž strukturované kabeláže příslušenství a ostatní práce k rozvaděčům police</t>
  </si>
  <si>
    <t>SKS1942104</t>
  </si>
  <si>
    <t>19“ rozvodný panel 1U; 7 x zásuvka podle ČSN, max. 16 A; kabel 3 x 1,5 mm, 2 m + zástrčka univerzál CZ-DE max. 16 A; bleskojistka; podsvícený vypínač s bezpečnostním krytem; RAL 9005</t>
  </si>
  <si>
    <t>SKS1942170</t>
  </si>
  <si>
    <t>19“ rozvodný panel 14xIEC C13, 3x1,5mm, 2m kabel IEC320 C14</t>
  </si>
  <si>
    <t>742330022</t>
  </si>
  <si>
    <t>Montáž strukturované kabeláže příslušenství a ostatní práce k rozvaděčům napájecího panelu</t>
  </si>
  <si>
    <t>SKS1942106</t>
  </si>
  <si>
    <t>19" vyvaz.panel, 5x kovové oko 110mm, výška 1U, barva šedá</t>
  </si>
  <si>
    <t>742330023</t>
  </si>
  <si>
    <t>Montáž strukturované kabeláže příslušenství a ostatní práce k rozvaděčům vyvazovacíhoho panelu 1U</t>
  </si>
  <si>
    <t>SKS1942110</t>
  </si>
  <si>
    <t>Modulový optický rozváděč 19" 3U/144 je určen k uložení 144 optických konektorů ve 12-ti vertikálně uložených modulech ve vnitřním prostředí. Konstrukce rozváděče umožňuje jeho instalaci do 19“ rámu. Kapacita 144 optických konektorů Nosník konektorů SC, E2000 12 vertikálně uložených modulů Uložení rezervy optického vlákna Instalace do 19“ rámu Výška 3U Možnost instalace na přední i zadní lišty Možnost posuvu v horizontální poloze</t>
  </si>
  <si>
    <t>SKS1944113</t>
  </si>
  <si>
    <t>Modul pro kazety do šasi 3U/144, bez kazet, max. 12 konektorů.</t>
  </si>
  <si>
    <t>SKS1942114</t>
  </si>
  <si>
    <t>Panel zaslepovací - pro zaslepení volného prostoru</t>
  </si>
  <si>
    <t>SKS1942115</t>
  </si>
  <si>
    <t>Kazeta pro uložení 12 svárů Materiál - plast, Možnost sestavení do bloku, ochrana svárů, max. 45 mm, 2x držák svarů 6 vláken, víko</t>
  </si>
  <si>
    <t>SKS1942112</t>
  </si>
  <si>
    <t>Optická vana (222 31-0011.R00 )</t>
  </si>
  <si>
    <t>SKS1942111</t>
  </si>
  <si>
    <t>Box pro uložení rezerv kabelu, výška 1U zadní vstup, bez vyvazovacích ok</t>
  </si>
  <si>
    <t>742330023.1</t>
  </si>
  <si>
    <t>SKS1942116</t>
  </si>
  <si>
    <t>Optická spojka SC-Simplex, zircon, SM, modrá</t>
  </si>
  <si>
    <t>SKS1942117</t>
  </si>
  <si>
    <t>Spojka optického vlákna do panelu ( 222 31-0021.R00 )</t>
  </si>
  <si>
    <t>SKS1942118</t>
  </si>
  <si>
    <t>Pigtail SC 9/125µm OS2, Easy Strip, délka 2m, žlutá</t>
  </si>
  <si>
    <t>SKS1942119</t>
  </si>
  <si>
    <t>Teplem smrštitelná ochrana l = 45 mm</t>
  </si>
  <si>
    <t>SKS1942120</t>
  </si>
  <si>
    <t>Svar opt.vlákna vč.ochrany a pigtailu, první svar (222 31-0031.R00 	)</t>
  </si>
  <si>
    <t>SKS1942121</t>
  </si>
  <si>
    <t>Svar opt.vlákna vč.ochrany a pigtailu, další svar (222 31-0032.R00 	)</t>
  </si>
  <si>
    <t>HZS4232.001</t>
  </si>
  <si>
    <t>Hodinové zúčtovací sazby ostatních profesí revizní a kontrolní činnost technik odborný - Vyhotovení protokolu o měření optických kabelů</t>
  </si>
  <si>
    <t>SKS1942122</t>
  </si>
  <si>
    <t>19" patchpanel ISDN, 50xRJ-45 UTP, 3,6 / 4,5, 1U, RAL 7035</t>
  </si>
  <si>
    <t>SKS1942123</t>
  </si>
  <si>
    <t>19" patchpanel ISDN 25xRJ45 UTP, 1U, RAL 7035</t>
  </si>
  <si>
    <t>SKS1942124</t>
  </si>
  <si>
    <t>Patch panel (222 29-0971.R00 )</t>
  </si>
  <si>
    <t>10.049.150</t>
  </si>
  <si>
    <t>SYKFY 50x2x0,5</t>
  </si>
  <si>
    <t>10.051.328</t>
  </si>
  <si>
    <t>SYKFY 25x2x0,5</t>
  </si>
  <si>
    <t>742121002</t>
  </si>
  <si>
    <t>Montáž kabelů sdělovacích pro vnitřní rozvody počtu žil přes 15</t>
  </si>
  <si>
    <t>SKS1942125</t>
  </si>
  <si>
    <t>Kabelová forma přes 0,5 m do 50x2 (222300048R00)</t>
  </si>
  <si>
    <t>SKS1942126</t>
  </si>
  <si>
    <t>Kabelová forma přes 0,5 m do 25x2 (222300045R00)</t>
  </si>
  <si>
    <t>SKS1942127</t>
  </si>
  <si>
    <t>Stejnosm.měření na metal.míst.sděl.kabelu, 1.měř. (222 17-0001.R00 	)</t>
  </si>
  <si>
    <t>pár</t>
  </si>
  <si>
    <t>SKS1942128</t>
  </si>
  <si>
    <t>Stejnosm.měření na met.míst.sděl.kabelu,další měř. (222 17-0002.R00 	)</t>
  </si>
  <si>
    <t>SKS1942129</t>
  </si>
  <si>
    <t xml:space="preserve">19" patchpanel kompaktní, 24xRJ-45 UTP Cat.6  (třída E) 250 MHz, 1U, RAL 7035 šedá, zářezové svorkovnice typu KRONE LSA, pro kabely s průměrem vodiče AWG 26 – AWG 22, zapojení TIA 568 A/B, montážní sada součástí balení, normy ISO/IEC 11801, ČSN EN 50173-1, IEC 60603-7-5</t>
  </si>
  <si>
    <t>SKS1942124.1</t>
  </si>
  <si>
    <t>742330052</t>
  </si>
  <si>
    <t>Montáž strukturované kabeláže zásuvek datových popis portů patchpanelu</t>
  </si>
  <si>
    <t>SKS1942130</t>
  </si>
  <si>
    <t>Vypáskování kabelů v rozvaděči (222 29-3001.R00 )</t>
  </si>
  <si>
    <t>SKS1942131</t>
  </si>
  <si>
    <t>Kabelová forma UTP - včetně odstranění pláště kabelu, očištění, vyformování, zapojení, prozvonění a značení kabelu. (222300201R00)</t>
  </si>
  <si>
    <t>SKS1942132</t>
  </si>
  <si>
    <t>Měření do protokolu (222 29-3012.R00 )</t>
  </si>
  <si>
    <t>SKS1942134</t>
  </si>
  <si>
    <t>Propojovací kabel, Cat.6 250MHz, nestíněný U/UTP, 2xRJ-45, délka 2m,barva šedá, PVC plášť</t>
  </si>
  <si>
    <t>SKS1942135</t>
  </si>
  <si>
    <t>Propojovací kabel, Cat.6 250MHz, nestíněný U/UTP, 2xRJ-45, délka 3m,barva šedá, PVC plášť</t>
  </si>
  <si>
    <t>SKS1942136</t>
  </si>
  <si>
    <t>Propojovací kabel, Cat.6 250MHz, nestíněný U/UTP, 2xRJ-45, délka 5m,barva šedá, PVC plášť</t>
  </si>
  <si>
    <t>SKS1942137</t>
  </si>
  <si>
    <t>Kabel U/UTP Cat.6 4x2xAWG23 300 MHz, LS0H modrý, Eca</t>
  </si>
  <si>
    <t>742121001</t>
  </si>
  <si>
    <t>Montáž kabelů sdělovacích pro vnitřní rozvody počtu žil do 15</t>
  </si>
  <si>
    <t>SKS1942138</t>
  </si>
  <si>
    <t>Keystone modul RJ45 nestíněný,Cat.6 de-embedded, beznástrojové provedení, zářezová svorkovnice typu 110, IDC, třída E dle ISO/IEC 11801 a ČSN EN50173-1, průměr vodiče AWG 24/1 – AWG 22/1, zapojení TIA 568 A/B</t>
  </si>
  <si>
    <t>SKS1942139</t>
  </si>
  <si>
    <t>Datová zásuvka 45x22,5,mod.,neos., pro 1 keystone, 45°,RAL 9010</t>
  </si>
  <si>
    <t>1212402</t>
  </si>
  <si>
    <t>Kryt zásuvky komunikační s popisovým polem, s kovovým upevňovacím třmenem, barva bílá / bílá</t>
  </si>
  <si>
    <t>1183495</t>
  </si>
  <si>
    <t>Maska nosná se 2 otvory pro 2 komunikační zásuvky Modular Jack RJ s otvory dle ČSN EN 60 603-7</t>
  </si>
  <si>
    <t>1184645</t>
  </si>
  <si>
    <t>Rámeček jednonásobný, barva bílá / bílá</t>
  </si>
  <si>
    <t>742330041</t>
  </si>
  <si>
    <t>Montáž strukturované kabeláže zásuvek datových pod omítku, do nábytku, do parapetního žlabu nebo podlahové krabice jednozásuvky</t>
  </si>
  <si>
    <t>742330042</t>
  </si>
  <si>
    <t>Montáž strukturované kabeláže zásuvek datových pod omítku, do nábytku, do parapetního žlabu nebo podlahové krabice dvouzásuvky</t>
  </si>
  <si>
    <t>742330051</t>
  </si>
  <si>
    <t>Montáž strukturované kabeláže zásuvek datových popis portu zásuvky</t>
  </si>
  <si>
    <t>SKS1942160</t>
  </si>
  <si>
    <t>19“ dvoudílný nástěnný rozvaděč 18U hl.600mm krytm IP30, nosností 30kg, dveře celoskleněné s bezpečnostním tvrzeným sklem 4 mm k instalaci datových a telekomunikačních zařízení a jejích distribučních systémů</t>
  </si>
  <si>
    <t>742330001</t>
  </si>
  <si>
    <t>Montáž strukturované kabeláže rozvaděče nástěnného</t>
  </si>
  <si>
    <t>SKS1942162</t>
  </si>
  <si>
    <t>Policka 1U/350mm,pevná 19", nosnost 40kg, nízký profil</t>
  </si>
  <si>
    <t>742330021.1</t>
  </si>
  <si>
    <t>SKS1942104.1</t>
  </si>
  <si>
    <t>742330022.1</t>
  </si>
  <si>
    <t>742330023.2</t>
  </si>
  <si>
    <t>SKS1942164</t>
  </si>
  <si>
    <t>19" výsuvná vana pro 24x LC-D/SC-S v jedné rade,neosazená,1U</t>
  </si>
  <si>
    <t>SKS1942115.1</t>
  </si>
  <si>
    <t>SKS1942112.1</t>
  </si>
  <si>
    <t>SKS1942117.1</t>
  </si>
  <si>
    <t>SKS1942120.1</t>
  </si>
  <si>
    <t>SKS1942121.1</t>
  </si>
  <si>
    <t>HZS4232.001.1</t>
  </si>
  <si>
    <t>SKS1942141</t>
  </si>
  <si>
    <t>Mikro Kabe optickýl G.652D 12x9/125 SM OS2</t>
  </si>
  <si>
    <t>220182036</t>
  </si>
  <si>
    <t>Zafukování optického kabelu do trubky z HDPE</t>
  </si>
  <si>
    <t>SKS1942123.1</t>
  </si>
  <si>
    <t>SKS1942124.2</t>
  </si>
  <si>
    <t>SKS1942126.1</t>
  </si>
  <si>
    <t>SKS1942127.1</t>
  </si>
  <si>
    <t>SKS1942128.1</t>
  </si>
  <si>
    <t>SKS1942129.1</t>
  </si>
  <si>
    <t>SKS1942124.3</t>
  </si>
  <si>
    <t>742330052.1</t>
  </si>
  <si>
    <t>SKS1942130.1</t>
  </si>
  <si>
    <t>SKS1942131.1</t>
  </si>
  <si>
    <t>SKS1942132.1</t>
  </si>
  <si>
    <t>SKS1942133</t>
  </si>
  <si>
    <t>Propojovací kabel, Cat.6 250MHz, nestíněný U/UTP, 2xRJ-45, délka 1m,barva šedá, PVC plášť</t>
  </si>
  <si>
    <t>742121001.1</t>
  </si>
  <si>
    <t>SKS1942138.1</t>
  </si>
  <si>
    <t>SKS1942139.1</t>
  </si>
  <si>
    <t>1212402.1</t>
  </si>
  <si>
    <t>1183495.1</t>
  </si>
  <si>
    <t>1184645.1</t>
  </si>
  <si>
    <t>742330041.1</t>
  </si>
  <si>
    <t>742330051.1</t>
  </si>
  <si>
    <t>SKS1942140</t>
  </si>
  <si>
    <t>Optický box, IP54, výkl. management pro 48 svárů, 48xSC, průběž. vstupy, 335x420x133mm</t>
  </si>
  <si>
    <t>742330003</t>
  </si>
  <si>
    <t>Montáž strukturované kabeláže rozvaděče optického nástěnného</t>
  </si>
  <si>
    <t>SKS1942115.2</t>
  </si>
  <si>
    <t>SKS1942120.2</t>
  </si>
  <si>
    <t>SKS1942121.2</t>
  </si>
  <si>
    <t>SKS1942142</t>
  </si>
  <si>
    <t>Mikro Kabel optický G.652D 48x9/125 SM OS2</t>
  </si>
  <si>
    <t>SKS1942144</t>
  </si>
  <si>
    <t>Kabelový žlab 100/100 drátěný, galvanicky pozinkováno, včetně konzolí na stěnu / strop, kotvícího a spojovacího materiálu</t>
  </si>
  <si>
    <t>SKS1942145</t>
  </si>
  <si>
    <t>Kabelový žlab 200/100 drátěný, galvanicky pozinkováno, včetně konzolí na stěnu / strop, kotvícího a spojovacího materiálu</t>
  </si>
  <si>
    <t>742110102</t>
  </si>
  <si>
    <t>Montáž kabelového žlabu drátěného 150/100 mm</t>
  </si>
  <si>
    <t>742110104</t>
  </si>
  <si>
    <t>Montáž kabelového žlabu drátěného 250/100 mm</t>
  </si>
  <si>
    <t>1004505</t>
  </si>
  <si>
    <t>PRICHYTKA SONAP 46-52MM</t>
  </si>
  <si>
    <t>220261145</t>
  </si>
  <si>
    <t>Připevnění příchytky kabelové na konstrukci 41 až 54</t>
  </si>
  <si>
    <t>SKS1942156</t>
  </si>
  <si>
    <t xml:space="preserve">Parapetní žlab 160x65, montáž přístrojů modulové řady 45x45mm Společná trasa elektro  + slaboproud, trasa v kompletní dodávce profese elektro BEZ UVEDENÏ CENY</t>
  </si>
  <si>
    <t>kpl</t>
  </si>
  <si>
    <t>1178855</t>
  </si>
  <si>
    <t>PARAPETNI KANAL 110X70 Určen pro uložení silových a sdělovacích obvodů, zabezpečovacího vedení a dalších rozvodů.</t>
  </si>
  <si>
    <t>742110401</t>
  </si>
  <si>
    <t>Montáž instalačních kanálů plastových jednokomorových</t>
  </si>
  <si>
    <t>1216914</t>
  </si>
  <si>
    <t>LISTA PVC 70X40 MM BILA</t>
  </si>
  <si>
    <t>742110041</t>
  </si>
  <si>
    <t>Montáž lišt elektroinstalačních vkládacích</t>
  </si>
  <si>
    <t>1386133</t>
  </si>
  <si>
    <t>Svazkový kabelový držák 30x kabel 3x1,5, pásově zinkováno</t>
  </si>
  <si>
    <t>742110161</t>
  </si>
  <si>
    <t>Montáž kabelového žlabu spony pro uchycení kabelů</t>
  </si>
  <si>
    <t>34571063</t>
  </si>
  <si>
    <t>Ohebná elektroinstalační trubka PE, pr. 28,5/22,9 mm, mechanická odolnost 125N/5cm, bílá</t>
  </si>
  <si>
    <t>34571064</t>
  </si>
  <si>
    <t>Ohebná elektroinstalační trubka PE, pr. 34,5/28,4 mm, mechanická odolnost 125N/5cm, bílá</t>
  </si>
  <si>
    <t>34571065</t>
  </si>
  <si>
    <t>Ohebná elektroinstalační trubka PE, pr. 42,2/35,9 mm, mechanická odolnost 125N/5cm</t>
  </si>
  <si>
    <t>742110001</t>
  </si>
  <si>
    <t>Montáž trubek elektroinstalačních plastových ohebných uložených pod omítku včetně zasekání</t>
  </si>
  <si>
    <t>SKS1942146</t>
  </si>
  <si>
    <t>Mikrotrubička 12/8 zodolněná, oranžová s drážkovanou vnitřní stěnou, s kluzkou vrstvou, určeny pro přímou instalaci (bez další ochranné trubky), vysokohustotní polyethylen (PE-HD)</t>
  </si>
  <si>
    <t>742110013</t>
  </si>
  <si>
    <t>Montáž trubek elektroinstalačních plastových tuhých pro vnitřní rozvody pro optická vlákna</t>
  </si>
  <si>
    <t>SKS1942147</t>
  </si>
  <si>
    <t>Spojka mikrotrubičky 12/8 mm, přímá s metalickou vložkou</t>
  </si>
  <si>
    <t>SKS1942148</t>
  </si>
  <si>
    <t>Koncovka mikrotrubičky 12 mm, přímá s metalickou vložkou</t>
  </si>
  <si>
    <t>SKS1942149</t>
  </si>
  <si>
    <t>Těsnící průchodka pro mikrotrubičku 12 mm, mikrokabe 6,5-8mm Dělitelná průchodka slouží k utěsnění mikrokabelu vycházejícího z trubičky. Případně slouží i jako koncovka k uzavření prázdné trubičky. Vodo a tlaku těsná do 0,5 bar.</t>
  </si>
  <si>
    <t>1212052</t>
  </si>
  <si>
    <t>Krabice přístrojová - hloubka 66mm, průměr 73mm, vnitřní hloubka 65mm, spojení v souvislou řadu s roztečí 71 mm, pro přístroje s velkou hloubkou, materiál plast</t>
  </si>
  <si>
    <t>1198956</t>
  </si>
  <si>
    <t>Krabice odbočná pod omítku s víčkem - Hloubka 50 mm, průměr 103 mm, vnitřní hloubka 48 mm, Materiál Plast</t>
  </si>
  <si>
    <t>1185836</t>
  </si>
  <si>
    <t xml:space="preserve">Krabice pod omítku s víčkem  - hloubka 70mm, rozměr 128x128mm, vnitřní hloubka 68mm, materiál plast</t>
  </si>
  <si>
    <t>742110501</t>
  </si>
  <si>
    <t>Montáž krabic elektroinstalačních s víčkem zapuštěných plastových včetně zasekání odbočných kruhových</t>
  </si>
  <si>
    <t>971033141</t>
  </si>
  <si>
    <t>Vybourání otvorů ve zdivu základovém nebo nadzákladovém z cihel, tvárnic, příčkovek z cihel pálených na maltu vápennou nebo vápenocementovou průměru profilu do 60 mm, tl. do 300 mm</t>
  </si>
  <si>
    <t>971033171</t>
  </si>
  <si>
    <t>Vybourání otvorů ve zdivu základovém nebo nadzákladovém z cihel, tvárnic, příčkovek z cihel pálených na maltu vápennou nebo vápenocementovou průměru profilu do 60 mm, tl. do 750 mm</t>
  </si>
  <si>
    <t>971033341</t>
  </si>
  <si>
    <t>Vybourání otvorů ve zdivu základovém nebo nadzákladovém z cihel, tvárnic, příčkovek z cihel pálených na maltu vápennou nebo vápenocementovou plochy do 0,09 m2, tl. do 300 mm</t>
  </si>
  <si>
    <t>971033371</t>
  </si>
  <si>
    <t>Vybourání otvorů ve zdivu základovém nebo nadzákladovém z cihel, tvárnic, příčkovek z cihel pálených na maltu vápennou nebo vápenocementovou plochy do 0,09 m2, tl. do 750 mm</t>
  </si>
  <si>
    <t>972054241</t>
  </si>
  <si>
    <t>Vybourání otvorů ve stropech nebo klenbách železobetonových bez odstranění podlahy a násypu, plochy do 0,09 m2, tl. do 150 mm</t>
  </si>
  <si>
    <t>SKS1942152</t>
  </si>
  <si>
    <t>Protipožární intumescentní vodou ředitelný nátěr, balení 12,5kg</t>
  </si>
  <si>
    <t>742190004</t>
  </si>
  <si>
    <t>Ostatní práce pro trasy požárně těsnící materiál do prostupu</t>
  </si>
  <si>
    <t>POM</t>
  </si>
  <si>
    <t>Podružný materiál</t>
  </si>
  <si>
    <t>998742102</t>
  </si>
  <si>
    <t>Přesun hmot pro slaboproud stanovený z hmotnosti přesunovaného materiálu vodorovná dopravní vzdálenost do 50 m v objektech výšky přes 6 do 12 m</t>
  </si>
  <si>
    <t>HZS3221</t>
  </si>
  <si>
    <t>Pomocné práce nespecifikované . Hodinové zúčtovací sazby montáží technologických zařízení na stavebních objektech montér slaboproudých zařízení</t>
  </si>
  <si>
    <t>013254000</t>
  </si>
  <si>
    <t>Dokumentace skutečného provedení stavby</t>
  </si>
  <si>
    <t>030001000</t>
  </si>
  <si>
    <t>Zařízení staveniště</t>
  </si>
  <si>
    <t>040001000</t>
  </si>
  <si>
    <t>Inženýrská činnost</t>
  </si>
  <si>
    <t>045002000</t>
  </si>
  <si>
    <t>Kompletační a koordinační činnost</t>
  </si>
  <si>
    <t>092203000</t>
  </si>
  <si>
    <t>Náklady na zaškolení</t>
  </si>
  <si>
    <t>081002000</t>
  </si>
  <si>
    <t>Doprava zaměstnanců</t>
  </si>
  <si>
    <t>6.2 - Aktivní prvky</t>
  </si>
  <si>
    <t>742330011</t>
  </si>
  <si>
    <t>Montáž strukturované kabeláže zařízení do rozvaděče switche, UPS, DVR, server bez nastavení KONFIGURACI A NASTAVENÍ AKTIVNÍCH PRVKŮ ZAJISTÍ SPRÁVCE IT</t>
  </si>
  <si>
    <t>SKS1942003</t>
  </si>
  <si>
    <t>10gigabitový optický switch s 12 SFP+ porty v rackovém provedení 1U a webovým managmentem Výkonný switch pro podniková datová centra a rostoucí vysokokapacitní sítě Funkce: MSTP/RSTP/STP VLAN, Private VLAN, Voice VLAN Link Aggregation DHCP Snooping, IGMP Snooping TACACS+, RADIUS, 802.1X, MAC Filtering, ACL DiffServ, CoS Static Routing, Policy-Based Routing DHCP Server Functionality</t>
  </si>
  <si>
    <t>SKS1942004</t>
  </si>
  <si>
    <t>Singlemode 10G SFP+ modul pro přenos dat pomocí dvou vláken zakončenými LC konektory. Vlnová délka (Tx/Rx) tohoto modulu je 1310nm a je vhodný pro spojení až na vzdálenost 10km. Sada 2ks.</t>
  </si>
  <si>
    <t>sada</t>
  </si>
  <si>
    <t>SKS1942005</t>
  </si>
  <si>
    <t>Spravovatelný přepínač, stohovatelný, 48 portů RJ45 (10/100/1000 Mbps) s automatickou detekcí, 4 integrované 10GbE porty SFP+, podpora napájení přes Ethernet (poE+), jeden integrovaný střídavý napájecí zdroj 600 W. Počet LAN 1000 Mbps: 48 Max. přenosová rychlost [Gbps]: 128 Podporované rychlosti [Mb/s]: 1 000 Tabulka MAC adres: 16 000 Porty USB: Ano Počet portů SFP+: 4 Počet LAN 1000 Mbps: 48 Parametry Provedení: Rackmount Web management: Ano Funkce: QoS, Stohovatelný, VLAN</t>
  </si>
  <si>
    <t>SKS1942006</t>
  </si>
  <si>
    <t>L3 gigabit switch/ 24x 1GbE + 4x 10GbE SFP+ port/ stohovatelný/ management/ NBD on-site; Upgradujte stárnoucí sítě s přístupem 10/100 pomocí spravovaných přepínačů GbE vrstvy 3 Lite s připojením 10 GbE (uplink) a možností stohování 4 jednotek. Základní specifikace Počet portů: 24 x RJ45 1GbE + 4 x 10G SFP+ PoE: ne Kapacita přepínače: 128 Gb/s Rychlost směrování: 128 Mp/s Zdroj napájení: 40 W</t>
  </si>
  <si>
    <t>SKS1942001</t>
  </si>
  <si>
    <t>Záložní zdroj UPS Inteligentní a efektivní ochrana síťového napájení od základní úrovně po škálovatelnost za provozu. Ideální pro servery, prodejní terminály, směrovače, přepínače, rozbočovače a další síťová zařízení. VÝSTUP Kapacita výstupního výkonu [W]: 2700 Kapacita výstupního výkonu [VA]: 3000 Jmenovité výstupní napětí [V]: 230 Topologie: Line interaktivní Typ křivky: Sinusoida Výstupní přípojky: 8x IEC 320 C13 (Záložní provoz na baterie), 1x IEC 320 C19 (Záložní provoz na baterie), 3x IEC Jumpers (Záložní provoz na baterie) VSTUP Jmenovité vstupní napětí [V]: 230 Typ připojení vstupu: British BS1363A, IEC-320 C20, Schuko CEE 7/EU1-16P Kmitočet na vstupu [Hz]: 50/60 +/- 3 (autodetekce) Rozsah vstupního napětí pro napájení z rozvodné sítě [V]: 160 - 286 BATERIE A DOBA BĚHU Typ baterie: Bezúdržbový olověný zatavený akumulátor se suspendovaným elektrolytem: neteče Obvyklá doba nabíjení [Hod]: 3 Očekávaná životnost baterie: 3 - 5 Počet bateriových modulů: 1 KOMUNIKACE A SPRÁVA Port rozhraní: RJ-45 Serial, SmartSlot, USB Ovládací panel: Multifunkční LCD stavová a kontrolní konzola Zvukové upozornění: Upozornění na stav, kdy je systém napájen z baterie : zřetelné upozornění na nízkou kapacitu baterie : nastavitelná doba Množství rozhraní šachet SmartSlot™: 1</t>
  </si>
  <si>
    <t>SKS1942002</t>
  </si>
  <si>
    <t>Rožšiřující síťová karta pro kompatibilní UPS zařízení se SmartSlotem vzdálená kontrola přístroje a jeho nastavení CD se softwarem, Uživatelská příručka KOMUNIKACE A SPRÁVA: Protokoly; HTTP, HTTPS, IPv4, IPv6, NTP, SMTP, SNMP v1, SNMP v2c, SNMP v3, SSH V1, SSH V2, SSL, TCP/IP, Telnet Připojení síťových rozhraní: RJ-45 10/100 Base-T</t>
  </si>
  <si>
    <t>SKS1942009</t>
  </si>
  <si>
    <t>Záložní zdropj napájení UPS 750VA Inteligentní a efektivní ochrana síťového napájení od základní úrovně po škálovatelnost za provozu. Ideální pro servery, prodejní terminály, směrovače, přepínače, rozbočovače a další síťová zařízení. VÝSTUP Kapacita výstupního výkonu [W]: 500 Kapacita výstupního výkonu [VA]: 750 Jmenovité výstupní napětí [V]: 230 Topologie: Line interaktivní Typ křivky: Sinusoida Výstupní přípojky: 6x IEC 320 C13 (Záložní provoz na baterie), 2x IEC Jumpers (Záložní provoz na baterie) VSTUP Jmenovité vstupní napětí [V]: 230 Typ připojení vstupu: IEC-320 C14 Kmitočet na vstupu [Hz]: 50/60 +/- 3 (autodetekce) Rozsah vstupního napětí pro napájení z rozvodné sítě [V]: 160 - 280 BATERIE A DOBA BĚHU Typ baterie: Bezúdržbový olověný zatavený akumulátor se suspendovaným elektrolytem: neteče Obvyklá doba nabíjení [Hod]: 3 Očekávaná životnost baterie: 3 - 5 let Počet bateriových modulů: 1 KOMUNIKACE A SPRÁVA Port rozhraní: SmartSlot, USB Ovládací panel: Multifunkční LCD stavová a kontrolní konzola Zvukové upozornění: Upozornění na stav, kdy je systém napájen z baterie : zřetelné upozornění na nízkou kapacitu baterie : nastavitelná doba Počet šachet SmartSlot™: 1</t>
  </si>
  <si>
    <t>SKS1942007</t>
  </si>
  <si>
    <t>3x3 MIMO 2,4GHz i 5GHz Acess Point s rychlostí přenosu až 1300+450 Mbps a podporou norem 802.11a/b/g/n/ac Určeno například pro kanceláře, hotely, sklady a díky voděodolnému provedení i venkovní prostory Anténní systém obsahuje tři dualband 3 dBi antény s dosahem do vzdálenosti až 122 metrů. Plně podporuje také roaming při předávání asociovaných klientů mezi jednotlivými AP. Obsahuje 2x Gigabit LAN s 48V (44 až 57V) napájením přes PoE (pasivní i aktivní 802.3af/802.3at) a jedním portem USB 2.0.</t>
  </si>
  <si>
    <t>SKS1942008</t>
  </si>
  <si>
    <t>Univerzální montážní systém pro Wi-Fi Access Point Možnost montáže na zeď nebo na plastové krabičky různých velikostí ve zdi</t>
  </si>
  <si>
    <t>742330011.001</t>
  </si>
  <si>
    <t>Montáž zařízení Wi-Fi Access Pointu - bez nastavení</t>
  </si>
  <si>
    <t>6.3 - Poplachový zabezpečovací a tísňový systém</t>
  </si>
  <si>
    <t>PZTS1942001</t>
  </si>
  <si>
    <t>Deska ústředny 16-64 zón, 16-64 pg. výstupů, imp. zdroj 3A s ochranou proti přetížení a zkratu, až. 8 LCD klávesnic, 32+32 modulů (podpora všech typů INT-xx), možnost přístupového systému a bezdrátové nadstavby. 32 bloků / 8 objektů, 64 časovačů, 192+8+1 uživatelů (kód+karta+ovladač), paměť 5887 událostí. 16 (nebo dle INT-VG) hlasových zpráv, 64 SMS (GSM-5/LT1/LT2), 16 tel. č. uživatelů. Formáty CID/SIA/4+2 na 2+2 čísla PCO. RS-232 (RJ). EN50131 stupeň 2.</t>
  </si>
  <si>
    <t>PZTS1942002</t>
  </si>
  <si>
    <t>Univerzální plechový kryt s transformátorem 230VAC, 50VA, tamperem a pojistkou. Prostor pro 18Ah akumulátor. Rozměry: 325x400x98mm, zámek</t>
  </si>
  <si>
    <t>742220003</t>
  </si>
  <si>
    <t>Montáž ústředny PZTS s komunikátorem na PCO a zdrojem přes 48 do 520 zón a 32 podsystémů</t>
  </si>
  <si>
    <t>742220401</t>
  </si>
  <si>
    <t>Nastavení a oživení PZTS programování základních parametrů ústředny</t>
  </si>
  <si>
    <t>742220402</t>
  </si>
  <si>
    <t>Nastavení a oživení PZTS programování systému na jeden detektor</t>
  </si>
  <si>
    <t>742220411</t>
  </si>
  <si>
    <t>Nastavení a oživení PZTS oživení systému na jeden detektor</t>
  </si>
  <si>
    <t>742220511</t>
  </si>
  <si>
    <t>Zkoušky a revize PZTS revize výchozí systému PZTS</t>
  </si>
  <si>
    <t>HZS3221.2</t>
  </si>
  <si>
    <t>Zaškolení obsluhy . Hodinové zúčtovací sazby montáží technologických zařízení na stavebních objektech montér slaboproudých zařízení</t>
  </si>
  <si>
    <t>PK PZTS</t>
  </si>
  <si>
    <t>Provozní kniha „Poplachového, zabezpečovacího a tísňového systému – PZTS“ (dříve Elektrického zabezpečovacího systému – EZS). Provozní kniha obsahuje tabulky událostí, zaznamenávající poruchy, opravy, poplachy apod., tabulky pro zaznamenání revizí a kontrol systémů.</t>
  </si>
  <si>
    <t>PZTS1942003</t>
  </si>
  <si>
    <t>Expanzní modul 8 zón, podpora zapojení NO, NC, EOL, 2EOL a 3EOL, volitelná hodnota zakončovacích rezistorů, možnost připojení inteligentního napájecího zdroje, tamper vstup</t>
  </si>
  <si>
    <t>742220031</t>
  </si>
  <si>
    <t>Montáž koncentrátoru nebo expanderu pro PZTS</t>
  </si>
  <si>
    <t>PZTS1942004</t>
  </si>
  <si>
    <t>Akumulátor 17Ah/12V</t>
  </si>
  <si>
    <t>742220161</t>
  </si>
  <si>
    <t>Montáž akumulátoru 12V</t>
  </si>
  <si>
    <t>PZTS1942005</t>
  </si>
  <si>
    <t>LCD klávesnice s integrovanou čtečkou bezkontaktních ID, 2 zóny, tamper, RS-232, bíle podsvětlený displej 2x16 znaků, 6x LED indikace stavu systému, akustická signalizace, dvířka, barevné provedení: bílý předek, stříbrný rámeček, bílá záda.</t>
  </si>
  <si>
    <t>742220141</t>
  </si>
  <si>
    <t>Montáž klávesnice pro dodanou ústřednu</t>
  </si>
  <si>
    <t>PZTS1942006</t>
  </si>
  <si>
    <t>Digitální QUAD detektor, pokrytí 12x12m, 85°, 78 zón, hermeticky uzavřená optika, nastavitelný držák, volitelně čočka pro dlouhý dosah FL-60N (18m)</t>
  </si>
  <si>
    <t>PZTS1942007</t>
  </si>
  <si>
    <t>PIR detektor s otočnou čočkou, 20m x 20m široký úhel, nebo 45m x 2.4m dlouhý dosah, nastavitelná citlivost a počet pulsů, dvojité stínění a pokročilá teplotní kompenzace</t>
  </si>
  <si>
    <t>742220232</t>
  </si>
  <si>
    <t>Montáž příslušenství pro PZTS detektor na stěnu nebo na strop</t>
  </si>
  <si>
    <t>742220231</t>
  </si>
  <si>
    <t>Montáž příslušenství pro PZTS kombinovaný kloubový držák pro pohybový detektor na strop nebo na stěnu</t>
  </si>
  <si>
    <t>PZTS1942008</t>
  </si>
  <si>
    <t>Siréna vnitřní, 120dB/1m, 3 volitelné tóny, tamper, pracovní teplota -10° až 55°C, 12V DC/60-120mA, plast,kulatý tvar</t>
  </si>
  <si>
    <t>742220255</t>
  </si>
  <si>
    <t>Montáž příslušenství pro PZTS siréna vnitřní pro vyhlášení poplachu</t>
  </si>
  <si>
    <t>PZTS1942009</t>
  </si>
  <si>
    <t>Komunikační modul Ethernet pro připojení ústředen PZTS do sítě LAN (TCP/IP). Možnost vzdálené správy a ovládání a programování, obsahuje WEB server (JAVA platforma), 192Bit šifrovaný přenos, DHCP (client).</t>
  </si>
  <si>
    <t>742220172.1</t>
  </si>
  <si>
    <t>Montáž komunikátoru ETH do ústředny</t>
  </si>
  <si>
    <t>PZTS1942010</t>
  </si>
  <si>
    <t>GPRS vysílač PCO</t>
  </si>
  <si>
    <t>742220172</t>
  </si>
  <si>
    <t>Montáž komunikátoru do ústředny GSM</t>
  </si>
  <si>
    <t>PZTS1942011</t>
  </si>
  <si>
    <t>Kabel PZTS 4x0,22+2x0,5, provedení lanko, stínění hliníkovou fólií, barevné rozlišení jednotlivých vodičů</t>
  </si>
  <si>
    <t>trubka elektroinstalační ohebná z PVC (ČSN) 2323</t>
  </si>
  <si>
    <t>6.4 - Kamerový systém</t>
  </si>
  <si>
    <t>CCTV1942001</t>
  </si>
  <si>
    <t xml:space="preserve">NVR pro 16 IP kamer, až 8MP, H.265, 16x PoE, HDMI, 4K, I/O, bez HDD Síťový videorekordér (NVR) pro záznam 16 IP kamer. Záznamová kapacita až 160Mbps s podporou kamer s rozlišením až 8MP a kodekem H264(+) a H.265(+). Rekordér má 16x PoE vstupy pro IP kamery a disponuje VGA a HDMI s podporou 4K. Do rekordéru lze nainstalovat 2x HDD (max. 2x6TB). Podporoa kamer i jiných výrobců na platformě ONVIF. Podpora videoanalytických funkcí. Počet IP kamer (vestavěné licence)  16   Počet PoE portů  16   Max. počet IP kamer  16   Formát komprese  H.265; H.264; H.264+; MPEG4  Max. rozlišení IP záznamu  8 Megapixel  Datová propustnost (In / Out)  160 / 160 Mbps  Interní HDD  bez HDD  Max. počet HDD  2   Poplachový vstup / výstup  4 / 1  Výstup pro monitor  VGA; HDMI  USB  1x USB 2.0; 1x USB 3.0  Provedení  desktop</t>
  </si>
  <si>
    <t>CCTV1942002</t>
  </si>
  <si>
    <t>4TB HDD, spec. pro kamerové účely a pro trvalý provoz v náročných aplikacích a nonstop dohledech - pro trvalý provoz 24 x 7 v kamerových systémech - Funkce AllFrame - Eliminuje ztrátu snímků při záznamu videa z bezpečnostních kamer - IntelliSeek - softwarová technologie vyrovnání se otřesům - Nízká spotřeba energie - Pro systémy až s 64 kamerami Kapacita: 4 TB; Rozměr: 3,5 palců; Rozhraní: SATA 6 Gb/s; Rychlost otáčení: IntelliPower; Velikost vyrovnávací paměti: 64 MB</t>
  </si>
  <si>
    <t>742230001</t>
  </si>
  <si>
    <t>Montáž kamerového systému DVR nebo NAS, nahrávacího zařízení pro kamery</t>
  </si>
  <si>
    <t>742230102</t>
  </si>
  <si>
    <t>Montáž kamerového systému nastavení a instalace instalace a nastavení SW pro sledování kamer</t>
  </si>
  <si>
    <t>CCTV1942003</t>
  </si>
  <si>
    <t>Dome mini kamera Rozlišení do 4 Mpix (2560 x 1440) při 25sn/s; Reálný WDR režim 120 dB pro kvalitní zobrazení tmavých a zároveň světlých scén; Integrovaný IR přísvit do maximální vzdálenosti 10m; Venkovní IP66 a IK08 antivandal provedení; Podpora nových rozdílových kompresí - H.265, H.265+, H.264+, H.264</t>
  </si>
  <si>
    <t>742230003</t>
  </si>
  <si>
    <t>Montáž kamerového systému venkovní kamery</t>
  </si>
  <si>
    <t>742230103</t>
  </si>
  <si>
    <t>Montáž kamerového systému nastavení a instalace nastavení záběru podle přání uživatele</t>
  </si>
  <si>
    <t>742230101</t>
  </si>
  <si>
    <t>Montáž kamerového systému nastavení a instalace licence k připojení jedné kamery k SW</t>
  </si>
  <si>
    <t>CCTV1942004</t>
  </si>
  <si>
    <t>Samolepka / nálepka CCTV, Povinné označení monitorovaného prostoru. Rozměry: 11 x 15 cm.</t>
  </si>
  <si>
    <t>742230009</t>
  </si>
  <si>
    <t>Montáž kamerového systému samolepky "Střeženo kamerovým systémem"</t>
  </si>
  <si>
    <t>6.5 - Elektronická kontrola vstupu</t>
  </si>
  <si>
    <t>EKV1942001</t>
  </si>
  <si>
    <t>IP přístupový kontrolér, provedení plošný spoj, připojení 2x RFID čteček (Wiegand), ovládání 1 dveří obousměrně, kapacita 30 000 uživatelů, 100 000 událostí , komunikace s PC přes TCP/IP nebo RS485, LED signalizace stavů, 1x NO/NC relé zámku (5A/30VDC), 1x relé vstup dveřního kontaktu, 1x relé vstup odchodového tlačítka, 1x relé univerzální AUX výstup (2A/30VDC), SD slot pro export událostí, napájení 9,6 - 14,4 VDC, odběr max. 1A/12VDC (zdroj není součástí), rozměry 145x106x20mm, interiérové použití, umístění v chráněné zóně, možnost centrálního ovládání více kontrolérů přes software, podpora funkcí Online monitoring, Kalendář, Průchozí časová zóna, Anti-passback, Linkování Aux výstupů Interlock, Multi card autorizace a pod, přes software možné využít pro zpracování docházky</t>
  </si>
  <si>
    <t>742240005</t>
  </si>
  <si>
    <t>Montáž elekronické kontroly vstupu řídící jednotka pro připojení čteček</t>
  </si>
  <si>
    <t>EKV1942002</t>
  </si>
  <si>
    <t>Přístupová čtečka RFID, duální, čtení bezkontaktních karet a klíčenek (Mifare 13,56 MHz - 4 byty a EM 125 KHz - 3 byty), Wiegand 34 komunikace (2 vodiče) s Entry přístupovými zařízeními, zvuková a LED signalizace, napájení 12 V DC, odběr 70 mA / 12 V DC (zdroj není součástí), IP 65, exteriérové použití, povrchová montáž, rozměry 77,5 x 43,0 x 16,5 mm</t>
  </si>
  <si>
    <t>742240001</t>
  </si>
  <si>
    <t>Montáž elekronické kontroly vstupu čtečky karet</t>
  </si>
  <si>
    <t>EKV1942003</t>
  </si>
  <si>
    <t>Spínaný zdroj v kovovém krytu 13,8 Vss / 5A se signalizačními výstupy Spínaný zálohovaný zdroj v krytu pro použití v systémech PZTS. Zdroj má samostatný výstup s nastavitelnou hodnotou proudu pro dobíjení záložního akumulátoru, adpojovač akumulátoru a signalizační výstupy, které vychází z požadavků norem na zdroje v systémech PZTS. Provedení	 spínaný zdroj v krytu Napájecí napětí	 230 Vstř Transformátor	 150 VA Max. celkový trvalý odběr	 5 A Max. velikost dobíj. proudu do AKU	 nastavitelný 0,3 / 0,9 / 1,5 / 2,0 A Technologické výstupy	 výpadek sítě, porucha Typ technologických výstupů	 otevřený kolektor Zatížitelnost technolog. výstupů	 50 mA Ochrana AKU proti hlubokému vybití	 ano Sabotážní kontakt	 proti otevření krytu Barva	 bílá (RAL 9003) Výstupní napětí	 12 - 14,2 Vss Max. velikost dobíj. proudu do AKU	 2 A Max. velikost záložního AKU	 40 Ah</t>
  </si>
  <si>
    <t>EKV1942004</t>
  </si>
  <si>
    <t>Akumulátor 12V/17Ah se šroubovými svorkami M5 a životností až 5 let, VdS</t>
  </si>
  <si>
    <t>Montáž elekronické kontroly vstupu spínaného zdroje s krytem 12V, 3,5 A s akumulátorem 12V/17 Ah</t>
  </si>
  <si>
    <t>EKV19420005</t>
  </si>
  <si>
    <t>USB čtečka RFID karet a přívěsků - Registrace uživatelů do systému Zvuková a LED indikace 1,5m USB kabel EM, 125kHz</t>
  </si>
  <si>
    <t>742240022</t>
  </si>
  <si>
    <t>Montáž elekronické kontroly vstupu přístupového softwaru k dodanému HW, multilicence</t>
  </si>
  <si>
    <t>742240023</t>
  </si>
  <si>
    <t>Montáž elekronické kontroly vstupu nastavení PC, 10/100 dle doporučení výrobce SW, monitor 19", klávesnice, myš</t>
  </si>
  <si>
    <t>8500061012</t>
  </si>
  <si>
    <t>Elektrický dveřní zámek 12 V s odblokováním, FAB1211MB</t>
  </si>
  <si>
    <t>742320001</t>
  </si>
  <si>
    <t>Montáž elektricky ovládaných zámků s mechanickým přepínačem otevřeno/zavřeno do zárubně</t>
  </si>
  <si>
    <t>INTELEK27655142</t>
  </si>
  <si>
    <t>Instalační kabel Solarix CAT5E FTP PVC Eca 305m/box</t>
  </si>
  <si>
    <t>PKB.722803</t>
  </si>
  <si>
    <t>PRAFlaSafe X-J 3x1,5 RE</t>
  </si>
  <si>
    <t>km</t>
  </si>
  <si>
    <t>34571512</t>
  </si>
  <si>
    <t>krabice přístrojová instalační 500V, 71x71x42mm</t>
  </si>
  <si>
    <t>6.6 - Jednotný čas</t>
  </si>
  <si>
    <t>JC19420004</t>
  </si>
  <si>
    <t>Interiérové digitální hodiny, jednostranné, čtyřmístné - barva číslic červená, výška číslic 100 mm - čitelnost na vzdálenost 40 m - synchronizace NTP, napájení PoE, spotřeba 7 VA - vestavěné relé, FW pro spínací funkce, maximální zatížitelnost 230 VAC/ 6A - možnost střídavého zobrazení datum / čas - po připojení teplotního čidla možnost zobrazení teploty - rozměry (Š x V x H) 510 x 169 x 39 mm - rám hodin z hliníkových eloxovaných profilů - IP 40 - nástěnná montáž - černý / stříbrný rám</t>
  </si>
  <si>
    <t>742340002</t>
  </si>
  <si>
    <t>Montáž jednotného času hodin nástěnných</t>
  </si>
  <si>
    <t>JC17420002</t>
  </si>
  <si>
    <t>Zvonek s motorovým pohonem - napájecí napětí 12 V= - spotřeba 100 mA - hlasitost 95 dB /1 m - pr. 152 mm x 63 mm</t>
  </si>
  <si>
    <t>742340021</t>
  </si>
  <si>
    <t>Montáž jednotného času školního zvonku</t>
  </si>
  <si>
    <t>JC17420003</t>
  </si>
  <si>
    <t>Software pro - programování, spínací a signalizační funkce - umožňuje programovat každé hodiny samostatně či po skupinách (týdenní cyklus) - program odešle tabulku spínání do hodin; zařízení pak spínají dle této tabulky samostatně dle času (program nemusí být neustále spuštěn)</t>
  </si>
  <si>
    <t>742340011.001</t>
  </si>
  <si>
    <t>Instalace ovládacího SW JČ</t>
  </si>
  <si>
    <t>6.7 - Vybavení učeben</t>
  </si>
  <si>
    <t>AVT19420001</t>
  </si>
  <si>
    <t>Školní tabule Triptych 200x120 se zvedacím stojanem Al a držákem pro interaktivní dataprojektor Širokoúhlá třídílná magnetická tabule s dvouvrstvým keramickým povrchem e3 nejvyšší kvality, Odolná proti mechanickému poškození, všechny díly s povrchem pro popis fixem v barvě bílé, Rozměr tabule v zavřeném stavu 200 x 120 cm, možnost potisku křídel tabule rastrem dle výběru, Zvedací systém Stojan AL, hliníková konstrukce, tichý a hladký chod, rozsah zdvihu 56 cm, Univerzální rameno pro projektory s ultrakrátkou projekční vzdáleností, Odkládací hliníková polička Al, Držák dotekové jednotky</t>
  </si>
  <si>
    <t>742430001.001</t>
  </si>
  <si>
    <t>Montáž školní tabule s uchycením dle montážního návodu</t>
  </si>
  <si>
    <t>AVT19420002</t>
  </si>
  <si>
    <t>Interaktivní dataprojektor s ultrakrátkou projekční vzdáleností Projekční systém: 3LCD panel, Barevný i bílý světelný výstup: 3.500 lm (2.900 lm ECO), Rozlišení: WXGA, 1280 x 800, 16:10, Vysoké rozlišení (HD): HD ready, 16:10, Kontrast: 14.000 : 1, Lampa: 215 W, Životnost 5000 h (10.000 h ECO), Korekce lichoběžníku: Manuální - v: ± 3 °, h ± 3 °, Editace videa: 10 bitů, Reprodukce barev: Až 1,07 miliardy, OPTIKA Projekční poměr: 0,28:1 Zoom: Digital, Factor: 1 - 1,35. Úhlopříčka obrazu: 60 - 100"" Clonové číslo: 1,6, Ohnisko: 3,76 mm, Ostření: Manuální, Posun: 6 : 1, MOŽNOSTI PŘIPOJENÍ: Funkce USB Display: 3v1: obraz / myš / zvuk. Rozhraní: USB 2.0 A, USB 2.0 B, RS-232C, Ethernet (100 Base-TX / 10 Base-T), Bezdrátová síť LAN IEEE 802.11 b/g/n (volitelně), 2x VGA in, 1x VGA out, 3x HDMI in, 1x kompozit, MHL, Audio out, Audio in, vstup pro mikrofon, Vstup synchronizace, Výstup synchronizace, Připojení chytrého zařízení: Ad-hoc / Infrastruktura. POKROČILÉ FUNKCE: Bezpečnost: Kensington, Ochrana heslem, Otvor pro bezpečnostní kabel, Zámek jednotky bezdrátové sítě LAN, Zabezpečení bezdrátové sítě LAN, Ochrana heslem. Barevné režimy: Dynamický, Kino, Prezentace, sRGB, Tabule. Funkce a vlastnosti: Posuvník vypnutí zvuku a obrazu, Automatická úprava jasu, Automatická volba vstupního signálu, Vestavěný reproduktor, Kompatibilní se standardem CEC, Přizpůsobitelné logo uživatele, Digitální přiblížení, Funkce přímého zapnutí a vypnutí, Kompatibilní s vizualizéry, Dynamické ovládání lampy, Snadné předvolby nabídky OSD, Domovská obrazovka, Interaktivní, Lampa s dlouhou životností, Rozhraní MHL pro audio/video, Vstup pro mikrofon, Interaktivita více obrazovek, PC Interactive, Funkce rozdělení obrazovky. Interaktivita: Ano – pero a dotykové ovládání. Projector control: via: AMX, Crestron, Control4, Obsah dodávky: Jednotka pro dotykové ovládání, Digitální pera, Držák pera, Napájecí kabel, Úvodní příručka, Dálkové ovládání vč. baterií. USB kabel, Uživatelská příručka (na disku CD-ROM)</t>
  </si>
  <si>
    <t>742430001</t>
  </si>
  <si>
    <t>Montáž audiovizuální techniky projektoru včetně držáku a uchycením na strop nebo na stěnu</t>
  </si>
  <si>
    <t>AVT19420003</t>
  </si>
  <si>
    <t>Set aktivních reproboxů, 2 pásmové, 2x 30 W (sada - pár) s možností ovládání přes nástěnné ovladače ACP, ACPL a ACPR, dálkové ovládání s možností ovládání hlasitosti (MUTE), basů, výšek, On/Off, volbou vstupů A/B, A+B nebo vstupu nástěnného ovladače, Barva bílá, Výkon 30W RMS, Frekvenční rozsah 45 - 20000 Hz, Připojení	: RS 232, RJ-45, Jack 3,5 mm stereo, Euro Block, Součástí balení je držák na stěnu ve tvaru "U", dálkové ovládání, napájecí kabel 230 V</t>
  </si>
  <si>
    <t>742430003</t>
  </si>
  <si>
    <t>Montáž audiovizuální techniky reprosoustavy s konzolou</t>
  </si>
  <si>
    <t>AVT19420004</t>
  </si>
  <si>
    <t>set AV kabeláže - HDMI, USB, audio - do 15m katedra - montáž do parapetního žlabu: 1 ks předkonektorová zásuvka HDMI v1.4 1m, 45x45mm 1 ks zásuvka předkonektor. JACK 3,5mm 1M, bílá, 45x45mm tabule: 1 ks krabice instalační - 3 pozice 1 ks předkonektorová zásuvka HDMI v1.4 1m, 45x45mm 1 ks zásuvka předkonektor. JACK 3,5mm 1M, bílá, 45x45mm¨ kabeláž: 1 ks kabel HDMI/HDMI 10m 1 ks kabel audio 10m 1 ks propojovaci reproduktorový kabel CY 2x 1,5mm 10m 1 ks instalační, montážní a kotvicí materiál</t>
  </si>
  <si>
    <t>742430022</t>
  </si>
  <si>
    <t>Montáž audiovizuální techniky propojovacích kabelů pro AV techniku</t>
  </si>
  <si>
    <t>742430031</t>
  </si>
  <si>
    <t>Montáž audiovizuální techniky kabelu HDMI protažením a se zakončením v zásuvce nebo krabici</t>
  </si>
  <si>
    <t xml:space="preserve">BOZP - Činnost koordinátora bezpečnosti práce a zpracování plánu BOZP </t>
  </si>
  <si>
    <t xml:space="preserve">    BOZP - Bezpečnost práce a zpracování plánu</t>
  </si>
  <si>
    <t>Bezpečnost práce a zpracování plánu</t>
  </si>
  <si>
    <t>BOZP 01</t>
  </si>
  <si>
    <t>-325431194</t>
  </si>
  <si>
    <t>VRN - Vedlejší a ostatní náklady</t>
  </si>
  <si>
    <t>VRN - Vedlejší rozpočtové náklady</t>
  </si>
  <si>
    <t xml:space="preserve">    VRN1 - Průzkumné, geodetické a projektové práce</t>
  </si>
  <si>
    <t xml:space="preserve">    VRN3 - Zařízení staveniště</t>
  </si>
  <si>
    <t xml:space="preserve">    VRN7 - Provozní vlivy</t>
  </si>
  <si>
    <t>Vedlejší rozpočtové náklady</t>
  </si>
  <si>
    <t>VRN1</t>
  </si>
  <si>
    <t>Průzkumné, geodetické a projektové práce</t>
  </si>
  <si>
    <t>VRN1-01</t>
  </si>
  <si>
    <t>Geodetické vytyčení a vyhledání všech dotčených podzemních zařízení od jednotlivých správců sítí s vyznačením polohy zařízení přímo na staveništi k tomu oprávněnou osobou před zahájením zemních prací.</t>
  </si>
  <si>
    <t>1024</t>
  </si>
  <si>
    <t>-1681977314</t>
  </si>
  <si>
    <t>VRN1-02</t>
  </si>
  <si>
    <t>Geodetické vytyčení stavby k tomu oprávněnou osobou.</t>
  </si>
  <si>
    <t>-1863841947</t>
  </si>
  <si>
    <t>VRN1-03</t>
  </si>
  <si>
    <t>Geodetické zaměření skutečného stavu provedení stavby k tomu oprávněnou osobou.</t>
  </si>
  <si>
    <t>1858369630</t>
  </si>
  <si>
    <t>VRN1-04</t>
  </si>
  <si>
    <t>Stavebně-statický průzkum</t>
  </si>
  <si>
    <t>-1887945638</t>
  </si>
  <si>
    <t>VRN3</t>
  </si>
  <si>
    <t>VRN3-01</t>
  </si>
  <si>
    <t xml:space="preserve">Zařízení staveniště </t>
  </si>
  <si>
    <t>-802033248</t>
  </si>
  <si>
    <t>VRN7</t>
  </si>
  <si>
    <t>Provozní vlivy</t>
  </si>
  <si>
    <t>VRN7-01</t>
  </si>
  <si>
    <t>Provoz investora.</t>
  </si>
  <si>
    <t>-626556211</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</si>
  <si>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</si>
  <si>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</si>
  <si>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</si>
  <si>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</si>
  <si>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rFont val="Trebuchet MS"/>
        <charset val="238"/>
        <i val="1"/>
        <color auto="1"/>
        <sz val="9"/>
        <scheme val="none"/>
      </rPr>
      <t xml:space="preserve">Rekapitulace rekonstrukce </t>
    </r>
    <r>
      <rPr>
        <rFont val="Trebuchet MS"/>
        <charset val="238"/>
        <color auto="1"/>
        <sz val="9"/>
        <scheme val="none"/>
      </rPr>
      <t>obsahuje sestavu Rekapitulace rekonstrukce a Rekapitulace objektů rekonstrukce a soupisů prací.</t>
    </r>
  </si>
  <si>
    <r>
      <t xml:space="preserve">V sestavě </t>
    </r>
    <r>
      <rPr>
        <rFont val="Trebuchet MS"/>
        <charset val="238"/>
        <b val="1"/>
        <color auto="1"/>
        <sz val="9"/>
        <scheme val="none"/>
      </rPr>
      <t>Rekapitulace rekonstrukce</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</si>
  <si>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</si>
  <si>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</si>
  <si>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rekonstrukce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</si>
  <si>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</si>
  <si>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</si>
  <si>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</si>
  <si>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</si>
  <si>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</si>
  <si>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</si>
  <si>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</si>
  <si>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</si>
  <si>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</si>
  <si>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</si>
  <si>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</si>
  <si>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rekonstrukce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</si>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</sst>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7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167" fontId="23" fillId="2" borderId="23" xfId="0" applyNumberFormat="1" applyFont="1" applyFill="1" applyBorder="1" applyAlignment="1" applyProtection="1">
      <alignment vertical="center"/>
      <protection locked="0"/>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40" fillId="0" borderId="29" xfId="0" applyFont="1" applyBorder="1" applyAlignment="1">
      <alignment horizontal="left"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horizontal="left" vertical="center" wrapText="1"/>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2"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9" fillId="0" borderId="1" xfId="0" applyFont="1" applyBorder="1" applyAlignment="1">
      <alignment horizontal="center"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3"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1" fillId="0" borderId="1" xfId="0" applyFont="1" applyBorder="1" applyAlignment="1">
      <alignment horizontal="center" vertical="center"/>
    </xf>
    <xf numFmtId="0" fontId="41"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2"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8" fillId="0" borderId="1" xfId="0" applyFont="1" applyBorder="1" applyAlignment="1">
      <alignment horizontal="left" vertical="center" wrapText="1"/>
    </xf>
    <xf numFmtId="0" fontId="41"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3" fillId="0" borderId="0" xfId="0" applyFont="1" applyAlignment="1">
      <alignment vertical="center"/>
    </xf>
    <xf numFmtId="0" fontId="40" fillId="0" borderId="1" xfId="0" applyFont="1" applyBorder="1" applyAlignment="1">
      <alignment vertical="center"/>
    </xf>
    <xf numFmtId="0" fontId="43" fillId="0" borderId="29" xfId="0" applyFont="1" applyBorder="1" applyAlignment="1">
      <alignment vertical="center"/>
    </xf>
    <xf numFmtId="0" fontId="40" fillId="0" borderId="29" xfId="0" applyFont="1" applyBorder="1" applyAlignment="1">
      <alignment vertical="center"/>
    </xf>
    <xf numFmtId="0" fontId="0" fillId="0" borderId="1" xfId="0"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3"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1" xfId="0" applyFont="1" applyBorder="1" applyAlignment="1">
      <alignment horizontal="center" vertical="center"/>
    </xf>
    <xf numFmtId="0" fontId="38" fillId="0" borderId="1" xfId="0" applyFont="1" applyBorder="1" applyAlignment="1">
      <alignment horizontal="lef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styles" Target="styles.xml" /><Relationship Id="rId21" Type="http://schemas.openxmlformats.org/officeDocument/2006/relationships/theme" Target="theme/theme1.xml" /><Relationship Id="rId22" Type="http://schemas.openxmlformats.org/officeDocument/2006/relationships/calcChain" Target="calcChain.xml" /><Relationship Id="rId2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18</v>
      </c>
    </row>
    <row r="7" s="1" customFormat="1" ht="12" customHeight="1">
      <c r="B7" s="23"/>
      <c r="C7" s="24"/>
      <c r="D7" s="34" t="s">
        <v>19</v>
      </c>
      <c r="E7" s="24"/>
      <c r="F7" s="24"/>
      <c r="G7" s="24"/>
      <c r="H7" s="24"/>
      <c r="I7" s="24"/>
      <c r="J7" s="24"/>
      <c r="K7" s="29" t="s">
        <v>20</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21</v>
      </c>
      <c r="AL7" s="24"/>
      <c r="AM7" s="24"/>
      <c r="AN7" s="29" t="s">
        <v>22</v>
      </c>
      <c r="AO7" s="24"/>
      <c r="AP7" s="24"/>
      <c r="AQ7" s="24"/>
      <c r="AR7" s="22"/>
      <c r="BE7" s="33"/>
      <c r="BS7" s="19" t="s">
        <v>23</v>
      </c>
    </row>
    <row r="8" s="1" customFormat="1" ht="12" customHeight="1">
      <c r="B8" s="23"/>
      <c r="C8" s="24"/>
      <c r="D8" s="34" t="s">
        <v>24</v>
      </c>
      <c r="E8" s="24"/>
      <c r="F8" s="24"/>
      <c r="G8" s="24"/>
      <c r="H8" s="24"/>
      <c r="I8" s="24"/>
      <c r="J8" s="24"/>
      <c r="K8" s="29" t="s">
        <v>25</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26</v>
      </c>
      <c r="AL8" s="24"/>
      <c r="AM8" s="24"/>
      <c r="AN8" s="35" t="s">
        <v>27</v>
      </c>
      <c r="AO8" s="24"/>
      <c r="AP8" s="24"/>
      <c r="AQ8" s="24"/>
      <c r="AR8" s="22"/>
      <c r="BE8" s="33"/>
      <c r="BS8" s="19" t="s">
        <v>28</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29</v>
      </c>
    </row>
    <row r="10" s="1" customFormat="1" ht="12" customHeight="1">
      <c r="B10" s="23"/>
      <c r="C10" s="24"/>
      <c r="D10" s="34" t="s">
        <v>30</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31</v>
      </c>
      <c r="AL10" s="24"/>
      <c r="AM10" s="24"/>
      <c r="AN10" s="29" t="s">
        <v>22</v>
      </c>
      <c r="AO10" s="24"/>
      <c r="AP10" s="24"/>
      <c r="AQ10" s="24"/>
      <c r="AR10" s="22"/>
      <c r="BE10" s="33"/>
      <c r="BS10" s="19" t="s">
        <v>18</v>
      </c>
    </row>
    <row r="11" s="1" customFormat="1" ht="18.48" customHeight="1">
      <c r="B11" s="23"/>
      <c r="C11" s="24"/>
      <c r="D11" s="24"/>
      <c r="E11" s="29" t="s">
        <v>32</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33</v>
      </c>
      <c r="AL11" s="24"/>
      <c r="AM11" s="24"/>
      <c r="AN11" s="29" t="s">
        <v>22</v>
      </c>
      <c r="AO11" s="24"/>
      <c r="AP11" s="24"/>
      <c r="AQ11" s="24"/>
      <c r="AR11" s="22"/>
      <c r="BE11" s="33"/>
      <c r="BS11" s="19" t="s">
        <v>18</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18</v>
      </c>
    </row>
    <row r="13" s="1" customFormat="1" ht="12" customHeight="1">
      <c r="B13" s="23"/>
      <c r="C13" s="24"/>
      <c r="D13" s="34" t="s">
        <v>34</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31</v>
      </c>
      <c r="AL13" s="24"/>
      <c r="AM13" s="24"/>
      <c r="AN13" s="36" t="s">
        <v>35</v>
      </c>
      <c r="AO13" s="24"/>
      <c r="AP13" s="24"/>
      <c r="AQ13" s="24"/>
      <c r="AR13" s="22"/>
      <c r="BE13" s="33"/>
      <c r="BS13" s="19" t="s">
        <v>18</v>
      </c>
    </row>
    <row r="14">
      <c r="B14" s="23"/>
      <c r="C14" s="24"/>
      <c r="D14" s="24"/>
      <c r="E14" s="36" t="s">
        <v>35</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33</v>
      </c>
      <c r="AL14" s="24"/>
      <c r="AM14" s="24"/>
      <c r="AN14" s="36" t="s">
        <v>35</v>
      </c>
      <c r="AO14" s="24"/>
      <c r="AP14" s="24"/>
      <c r="AQ14" s="24"/>
      <c r="AR14" s="22"/>
      <c r="BE14" s="33"/>
      <c r="BS14" s="19" t="s">
        <v>18</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36</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31</v>
      </c>
      <c r="AL16" s="24"/>
      <c r="AM16" s="24"/>
      <c r="AN16" s="29" t="s">
        <v>37</v>
      </c>
      <c r="AO16" s="24"/>
      <c r="AP16" s="24"/>
      <c r="AQ16" s="24"/>
      <c r="AR16" s="22"/>
      <c r="BE16" s="33"/>
      <c r="BS16" s="19" t="s">
        <v>4</v>
      </c>
    </row>
    <row r="17" s="1" customFormat="1" ht="18.48" customHeight="1">
      <c r="B17" s="23"/>
      <c r="C17" s="24"/>
      <c r="D17" s="24"/>
      <c r="E17" s="29" t="s">
        <v>38</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33</v>
      </c>
      <c r="AL17" s="24"/>
      <c r="AM17" s="24"/>
      <c r="AN17" s="29" t="s">
        <v>22</v>
      </c>
      <c r="AO17" s="24"/>
      <c r="AP17" s="24"/>
      <c r="AQ17" s="24"/>
      <c r="AR17" s="22"/>
      <c r="BE17" s="33"/>
      <c r="BS17" s="19" t="s">
        <v>39</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40</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31</v>
      </c>
      <c r="AL19" s="24"/>
      <c r="AM19" s="24"/>
      <c r="AN19" s="29" t="s">
        <v>22</v>
      </c>
      <c r="AO19" s="24"/>
      <c r="AP19" s="24"/>
      <c r="AQ19" s="24"/>
      <c r="AR19" s="22"/>
      <c r="BE19" s="33"/>
      <c r="BS19" s="19" t="s">
        <v>6</v>
      </c>
    </row>
    <row r="20" s="1" customFormat="1" ht="18.48" customHeight="1">
      <c r="B20" s="23"/>
      <c r="C20" s="24"/>
      <c r="D20" s="24"/>
      <c r="E20" s="29" t="s">
        <v>41</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33</v>
      </c>
      <c r="AL20" s="24"/>
      <c r="AM20" s="24"/>
      <c r="AN20" s="29" t="s">
        <v>22</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42</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43</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44</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45</v>
      </c>
      <c r="M28" s="47"/>
      <c r="N28" s="47"/>
      <c r="O28" s="47"/>
      <c r="P28" s="47"/>
      <c r="Q28" s="42"/>
      <c r="R28" s="42"/>
      <c r="S28" s="42"/>
      <c r="T28" s="42"/>
      <c r="U28" s="42"/>
      <c r="V28" s="42"/>
      <c r="W28" s="47" t="s">
        <v>46</v>
      </c>
      <c r="X28" s="47"/>
      <c r="Y28" s="47"/>
      <c r="Z28" s="47"/>
      <c r="AA28" s="47"/>
      <c r="AB28" s="47"/>
      <c r="AC28" s="47"/>
      <c r="AD28" s="47"/>
      <c r="AE28" s="47"/>
      <c r="AF28" s="42"/>
      <c r="AG28" s="42"/>
      <c r="AH28" s="42"/>
      <c r="AI28" s="42"/>
      <c r="AJ28" s="42"/>
      <c r="AK28" s="47" t="s">
        <v>47</v>
      </c>
      <c r="AL28" s="47"/>
      <c r="AM28" s="47"/>
      <c r="AN28" s="47"/>
      <c r="AO28" s="47"/>
      <c r="AP28" s="42"/>
      <c r="AQ28" s="42"/>
      <c r="AR28" s="46"/>
      <c r="BE28" s="33"/>
    </row>
    <row r="29" s="3" customFormat="1" ht="14.4" customHeight="1">
      <c r="A29" s="3"/>
      <c r="B29" s="48"/>
      <c r="C29" s="49"/>
      <c r="D29" s="34" t="s">
        <v>48</v>
      </c>
      <c r="E29" s="49"/>
      <c r="F29" s="34" t="s">
        <v>49</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50</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51</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52</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53</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54</v>
      </c>
      <c r="E35" s="56"/>
      <c r="F35" s="56"/>
      <c r="G35" s="56"/>
      <c r="H35" s="56"/>
      <c r="I35" s="56"/>
      <c r="J35" s="56"/>
      <c r="K35" s="56"/>
      <c r="L35" s="56"/>
      <c r="M35" s="56"/>
      <c r="N35" s="56"/>
      <c r="O35" s="56"/>
      <c r="P35" s="56"/>
      <c r="Q35" s="56"/>
      <c r="R35" s="56"/>
      <c r="S35" s="56"/>
      <c r="T35" s="57" t="s">
        <v>55</v>
      </c>
      <c r="U35" s="56"/>
      <c r="V35" s="56"/>
      <c r="W35" s="56"/>
      <c r="X35" s="58" t="s">
        <v>56</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57</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ENASPRE</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Rekonstrukce elektroinstalace a rozvodů ZTI,vč. úpravy soc. zařízení a bezbariér vstupu obj. č.p. 931, Náchod</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24</v>
      </c>
      <c r="D47" s="42"/>
      <c r="E47" s="42"/>
      <c r="F47" s="42"/>
      <c r="G47" s="42"/>
      <c r="H47" s="42"/>
      <c r="I47" s="42"/>
      <c r="J47" s="42"/>
      <c r="K47" s="42"/>
      <c r="L47" s="73" t="str">
        <f>IF(K8="","",K8)</f>
        <v>Náchod</v>
      </c>
      <c r="M47" s="42"/>
      <c r="N47" s="42"/>
      <c r="O47" s="42"/>
      <c r="P47" s="42"/>
      <c r="Q47" s="42"/>
      <c r="R47" s="42"/>
      <c r="S47" s="42"/>
      <c r="T47" s="42"/>
      <c r="U47" s="42"/>
      <c r="V47" s="42"/>
      <c r="W47" s="42"/>
      <c r="X47" s="42"/>
      <c r="Y47" s="42"/>
      <c r="Z47" s="42"/>
      <c r="AA47" s="42"/>
      <c r="AB47" s="42"/>
      <c r="AC47" s="42"/>
      <c r="AD47" s="42"/>
      <c r="AE47" s="42"/>
      <c r="AF47" s="42"/>
      <c r="AG47" s="42"/>
      <c r="AH47" s="42"/>
      <c r="AI47" s="34" t="s">
        <v>26</v>
      </c>
      <c r="AJ47" s="42"/>
      <c r="AK47" s="42"/>
      <c r="AL47" s="42"/>
      <c r="AM47" s="74" t="str">
        <f>IF(AN8= "","",AN8)</f>
        <v>12. 2. 2020</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25.65" customHeight="1">
      <c r="A49" s="40"/>
      <c r="B49" s="41"/>
      <c r="C49" s="34" t="s">
        <v>30</v>
      </c>
      <c r="D49" s="42"/>
      <c r="E49" s="42"/>
      <c r="F49" s="42"/>
      <c r="G49" s="42"/>
      <c r="H49" s="42"/>
      <c r="I49" s="42"/>
      <c r="J49" s="42"/>
      <c r="K49" s="42"/>
      <c r="L49" s="66" t="str">
        <f>IF(E11= "","",E11)</f>
        <v>SPŠ stav. a Obch. akad. arch. Jana Letzela, Náchod</v>
      </c>
      <c r="M49" s="42"/>
      <c r="N49" s="42"/>
      <c r="O49" s="42"/>
      <c r="P49" s="42"/>
      <c r="Q49" s="42"/>
      <c r="R49" s="42"/>
      <c r="S49" s="42"/>
      <c r="T49" s="42"/>
      <c r="U49" s="42"/>
      <c r="V49" s="42"/>
      <c r="W49" s="42"/>
      <c r="X49" s="42"/>
      <c r="Y49" s="42"/>
      <c r="Z49" s="42"/>
      <c r="AA49" s="42"/>
      <c r="AB49" s="42"/>
      <c r="AC49" s="42"/>
      <c r="AD49" s="42"/>
      <c r="AE49" s="42"/>
      <c r="AF49" s="42"/>
      <c r="AG49" s="42"/>
      <c r="AH49" s="42"/>
      <c r="AI49" s="34" t="s">
        <v>36</v>
      </c>
      <c r="AJ49" s="42"/>
      <c r="AK49" s="42"/>
      <c r="AL49" s="42"/>
      <c r="AM49" s="75" t="str">
        <f>IF(E17="","",E17)</f>
        <v>Ing. Lukáš Polej - projektový a ing. atelier EGO</v>
      </c>
      <c r="AN49" s="66"/>
      <c r="AO49" s="66"/>
      <c r="AP49" s="66"/>
      <c r="AQ49" s="42"/>
      <c r="AR49" s="46"/>
      <c r="AS49" s="76" t="s">
        <v>58</v>
      </c>
      <c r="AT49" s="77"/>
      <c r="AU49" s="78"/>
      <c r="AV49" s="78"/>
      <c r="AW49" s="78"/>
      <c r="AX49" s="78"/>
      <c r="AY49" s="78"/>
      <c r="AZ49" s="78"/>
      <c r="BA49" s="78"/>
      <c r="BB49" s="78"/>
      <c r="BC49" s="78"/>
      <c r="BD49" s="79"/>
      <c r="BE49" s="40"/>
    </row>
    <row r="50" s="2" customFormat="1" ht="15.15" customHeight="1">
      <c r="A50" s="40"/>
      <c r="B50" s="41"/>
      <c r="C50" s="34" t="s">
        <v>34</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40</v>
      </c>
      <c r="AJ50" s="42"/>
      <c r="AK50" s="42"/>
      <c r="AL50" s="42"/>
      <c r="AM50" s="75" t="str">
        <f>IF(E20="","",E20)</f>
        <v>Jan Krčmář</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59</v>
      </c>
      <c r="D52" s="89"/>
      <c r="E52" s="89"/>
      <c r="F52" s="89"/>
      <c r="G52" s="89"/>
      <c r="H52" s="90"/>
      <c r="I52" s="91" t="s">
        <v>60</v>
      </c>
      <c r="J52" s="89"/>
      <c r="K52" s="89"/>
      <c r="L52" s="89"/>
      <c r="M52" s="89"/>
      <c r="N52" s="89"/>
      <c r="O52" s="89"/>
      <c r="P52" s="89"/>
      <c r="Q52" s="89"/>
      <c r="R52" s="89"/>
      <c r="S52" s="89"/>
      <c r="T52" s="89"/>
      <c r="U52" s="89"/>
      <c r="V52" s="89"/>
      <c r="W52" s="89"/>
      <c r="X52" s="89"/>
      <c r="Y52" s="89"/>
      <c r="Z52" s="89"/>
      <c r="AA52" s="89"/>
      <c r="AB52" s="89"/>
      <c r="AC52" s="89"/>
      <c r="AD52" s="89"/>
      <c r="AE52" s="89"/>
      <c r="AF52" s="89"/>
      <c r="AG52" s="92" t="s">
        <v>61</v>
      </c>
      <c r="AH52" s="89"/>
      <c r="AI52" s="89"/>
      <c r="AJ52" s="89"/>
      <c r="AK52" s="89"/>
      <c r="AL52" s="89"/>
      <c r="AM52" s="89"/>
      <c r="AN52" s="91" t="s">
        <v>62</v>
      </c>
      <c r="AO52" s="89"/>
      <c r="AP52" s="89"/>
      <c r="AQ52" s="93" t="s">
        <v>63</v>
      </c>
      <c r="AR52" s="46"/>
      <c r="AS52" s="94" t="s">
        <v>64</v>
      </c>
      <c r="AT52" s="95" t="s">
        <v>65</v>
      </c>
      <c r="AU52" s="95" t="s">
        <v>66</v>
      </c>
      <c r="AV52" s="95" t="s">
        <v>67</v>
      </c>
      <c r="AW52" s="95" t="s">
        <v>68</v>
      </c>
      <c r="AX52" s="95" t="s">
        <v>69</v>
      </c>
      <c r="AY52" s="95" t="s">
        <v>70</v>
      </c>
      <c r="AZ52" s="95" t="s">
        <v>71</v>
      </c>
      <c r="BA52" s="95" t="s">
        <v>72</v>
      </c>
      <c r="BB52" s="95" t="s">
        <v>73</v>
      </c>
      <c r="BC52" s="95" t="s">
        <v>74</v>
      </c>
      <c r="BD52" s="96" t="s">
        <v>75</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76</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ROUND(SUM(AG55:AG71),2)</f>
        <v>0</v>
      </c>
      <c r="AH54" s="103"/>
      <c r="AI54" s="103"/>
      <c r="AJ54" s="103"/>
      <c r="AK54" s="103"/>
      <c r="AL54" s="103"/>
      <c r="AM54" s="103"/>
      <c r="AN54" s="104">
        <f>SUM(AG54,AT54)</f>
        <v>0</v>
      </c>
      <c r="AO54" s="104"/>
      <c r="AP54" s="104"/>
      <c r="AQ54" s="105" t="s">
        <v>22</v>
      </c>
      <c r="AR54" s="106"/>
      <c r="AS54" s="107">
        <f>ROUND(SUM(AS55:AS71),2)</f>
        <v>0</v>
      </c>
      <c r="AT54" s="108">
        <f>ROUND(SUM(AV54:AW54),2)</f>
        <v>0</v>
      </c>
      <c r="AU54" s="109">
        <f>ROUND(SUM(AU55:AU71),5)</f>
        <v>0</v>
      </c>
      <c r="AV54" s="108">
        <f>ROUND(AZ54*L29,2)</f>
        <v>0</v>
      </c>
      <c r="AW54" s="108">
        <f>ROUND(BA54*L30,2)</f>
        <v>0</v>
      </c>
      <c r="AX54" s="108">
        <f>ROUND(BB54*L29,2)</f>
        <v>0</v>
      </c>
      <c r="AY54" s="108">
        <f>ROUND(BC54*L30,2)</f>
        <v>0</v>
      </c>
      <c r="AZ54" s="108">
        <f>ROUND(SUM(AZ55:AZ71),2)</f>
        <v>0</v>
      </c>
      <c r="BA54" s="108">
        <f>ROUND(SUM(BA55:BA71),2)</f>
        <v>0</v>
      </c>
      <c r="BB54" s="108">
        <f>ROUND(SUM(BB55:BB71),2)</f>
        <v>0</v>
      </c>
      <c r="BC54" s="108">
        <f>ROUND(SUM(BC55:BC71),2)</f>
        <v>0</v>
      </c>
      <c r="BD54" s="110">
        <f>ROUND(SUM(BD55:BD71),2)</f>
        <v>0</v>
      </c>
      <c r="BE54" s="6"/>
      <c r="BS54" s="111" t="s">
        <v>77</v>
      </c>
      <c r="BT54" s="111" t="s">
        <v>78</v>
      </c>
      <c r="BU54" s="112" t="s">
        <v>79</v>
      </c>
      <c r="BV54" s="111" t="s">
        <v>80</v>
      </c>
      <c r="BW54" s="111" t="s">
        <v>5</v>
      </c>
      <c r="BX54" s="111" t="s">
        <v>81</v>
      </c>
      <c r="CL54" s="111" t="s">
        <v>20</v>
      </c>
    </row>
    <row r="55" s="7" customFormat="1" ht="16.5" customHeight="1">
      <c r="A55" s="113" t="s">
        <v>82</v>
      </c>
      <c r="B55" s="114"/>
      <c r="C55" s="115"/>
      <c r="D55" s="116" t="s">
        <v>83</v>
      </c>
      <c r="E55" s="116"/>
      <c r="F55" s="116"/>
      <c r="G55" s="116"/>
      <c r="H55" s="116"/>
      <c r="I55" s="117"/>
      <c r="J55" s="116" t="s">
        <v>84</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'1.1 - Stavební část'!J30</f>
        <v>0</v>
      </c>
      <c r="AH55" s="117"/>
      <c r="AI55" s="117"/>
      <c r="AJ55" s="117"/>
      <c r="AK55" s="117"/>
      <c r="AL55" s="117"/>
      <c r="AM55" s="117"/>
      <c r="AN55" s="118">
        <f>SUM(AG55,AT55)</f>
        <v>0</v>
      </c>
      <c r="AO55" s="117"/>
      <c r="AP55" s="117"/>
      <c r="AQ55" s="119" t="s">
        <v>85</v>
      </c>
      <c r="AR55" s="120"/>
      <c r="AS55" s="121">
        <v>0</v>
      </c>
      <c r="AT55" s="122">
        <f>ROUND(SUM(AV55:AW55),2)</f>
        <v>0</v>
      </c>
      <c r="AU55" s="123">
        <f>'1.1 - Stavební část'!P120</f>
        <v>0</v>
      </c>
      <c r="AV55" s="122">
        <f>'1.1 - Stavební část'!J33</f>
        <v>0</v>
      </c>
      <c r="AW55" s="122">
        <f>'1.1 - Stavební část'!J34</f>
        <v>0</v>
      </c>
      <c r="AX55" s="122">
        <f>'1.1 - Stavební část'!J35</f>
        <v>0</v>
      </c>
      <c r="AY55" s="122">
        <f>'1.1 - Stavební část'!J36</f>
        <v>0</v>
      </c>
      <c r="AZ55" s="122">
        <f>'1.1 - Stavební část'!F33</f>
        <v>0</v>
      </c>
      <c r="BA55" s="122">
        <f>'1.1 - Stavební část'!F34</f>
        <v>0</v>
      </c>
      <c r="BB55" s="122">
        <f>'1.1 - Stavební část'!F35</f>
        <v>0</v>
      </c>
      <c r="BC55" s="122">
        <f>'1.1 - Stavební část'!F36</f>
        <v>0</v>
      </c>
      <c r="BD55" s="124">
        <f>'1.1 - Stavební část'!F37</f>
        <v>0</v>
      </c>
      <c r="BE55" s="7"/>
      <c r="BT55" s="125" t="s">
        <v>23</v>
      </c>
      <c r="BV55" s="125" t="s">
        <v>80</v>
      </c>
      <c r="BW55" s="125" t="s">
        <v>86</v>
      </c>
      <c r="BX55" s="125" t="s">
        <v>5</v>
      </c>
      <c r="CL55" s="125" t="s">
        <v>20</v>
      </c>
      <c r="CM55" s="125" t="s">
        <v>87</v>
      </c>
    </row>
    <row r="56" s="7" customFormat="1" ht="37.5" customHeight="1">
      <c r="A56" s="113" t="s">
        <v>82</v>
      </c>
      <c r="B56" s="114"/>
      <c r="C56" s="115"/>
      <c r="D56" s="116" t="s">
        <v>88</v>
      </c>
      <c r="E56" s="116"/>
      <c r="F56" s="116"/>
      <c r="G56" s="116"/>
      <c r="H56" s="116"/>
      <c r="I56" s="117"/>
      <c r="J56" s="116" t="s">
        <v>89</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'1.2 - Stavební část - nov...'!J30</f>
        <v>0</v>
      </c>
      <c r="AH56" s="117"/>
      <c r="AI56" s="117"/>
      <c r="AJ56" s="117"/>
      <c r="AK56" s="117"/>
      <c r="AL56" s="117"/>
      <c r="AM56" s="117"/>
      <c r="AN56" s="118">
        <f>SUM(AG56,AT56)</f>
        <v>0</v>
      </c>
      <c r="AO56" s="117"/>
      <c r="AP56" s="117"/>
      <c r="AQ56" s="119" t="s">
        <v>85</v>
      </c>
      <c r="AR56" s="120"/>
      <c r="AS56" s="121">
        <v>0</v>
      </c>
      <c r="AT56" s="122">
        <f>ROUND(SUM(AV56:AW56),2)</f>
        <v>0</v>
      </c>
      <c r="AU56" s="123">
        <f>'1.2 - Stavební část - nov...'!P88</f>
        <v>0</v>
      </c>
      <c r="AV56" s="122">
        <f>'1.2 - Stavební část - nov...'!J33</f>
        <v>0</v>
      </c>
      <c r="AW56" s="122">
        <f>'1.2 - Stavební část - nov...'!J34</f>
        <v>0</v>
      </c>
      <c r="AX56" s="122">
        <f>'1.2 - Stavební část - nov...'!J35</f>
        <v>0</v>
      </c>
      <c r="AY56" s="122">
        <f>'1.2 - Stavební část - nov...'!J36</f>
        <v>0</v>
      </c>
      <c r="AZ56" s="122">
        <f>'1.2 - Stavební část - nov...'!F33</f>
        <v>0</v>
      </c>
      <c r="BA56" s="122">
        <f>'1.2 - Stavební část - nov...'!F34</f>
        <v>0</v>
      </c>
      <c r="BB56" s="122">
        <f>'1.2 - Stavební část - nov...'!F35</f>
        <v>0</v>
      </c>
      <c r="BC56" s="122">
        <f>'1.2 - Stavební část - nov...'!F36</f>
        <v>0</v>
      </c>
      <c r="BD56" s="124">
        <f>'1.2 - Stavební část - nov...'!F37</f>
        <v>0</v>
      </c>
      <c r="BE56" s="7"/>
      <c r="BT56" s="125" t="s">
        <v>23</v>
      </c>
      <c r="BV56" s="125" t="s">
        <v>80</v>
      </c>
      <c r="BW56" s="125" t="s">
        <v>90</v>
      </c>
      <c r="BX56" s="125" t="s">
        <v>5</v>
      </c>
      <c r="CL56" s="125" t="s">
        <v>20</v>
      </c>
      <c r="CM56" s="125" t="s">
        <v>87</v>
      </c>
    </row>
    <row r="57" s="7" customFormat="1" ht="24.75" customHeight="1">
      <c r="A57" s="113" t="s">
        <v>82</v>
      </c>
      <c r="B57" s="114"/>
      <c r="C57" s="115"/>
      <c r="D57" s="116" t="s">
        <v>91</v>
      </c>
      <c r="E57" s="116"/>
      <c r="F57" s="116"/>
      <c r="G57" s="116"/>
      <c r="H57" s="116"/>
      <c r="I57" s="117"/>
      <c r="J57" s="116" t="s">
        <v>92</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'1.4 - Stavební část - ven...'!J30</f>
        <v>0</v>
      </c>
      <c r="AH57" s="117"/>
      <c r="AI57" s="117"/>
      <c r="AJ57" s="117"/>
      <c r="AK57" s="117"/>
      <c r="AL57" s="117"/>
      <c r="AM57" s="117"/>
      <c r="AN57" s="118">
        <f>SUM(AG57,AT57)</f>
        <v>0</v>
      </c>
      <c r="AO57" s="117"/>
      <c r="AP57" s="117"/>
      <c r="AQ57" s="119" t="s">
        <v>85</v>
      </c>
      <c r="AR57" s="120"/>
      <c r="AS57" s="121">
        <v>0</v>
      </c>
      <c r="AT57" s="122">
        <f>ROUND(SUM(AV57:AW57),2)</f>
        <v>0</v>
      </c>
      <c r="AU57" s="123">
        <f>'1.4 - Stavební část - ven...'!P91</f>
        <v>0</v>
      </c>
      <c r="AV57" s="122">
        <f>'1.4 - Stavební část - ven...'!J33</f>
        <v>0</v>
      </c>
      <c r="AW57" s="122">
        <f>'1.4 - Stavební část - ven...'!J34</f>
        <v>0</v>
      </c>
      <c r="AX57" s="122">
        <f>'1.4 - Stavební část - ven...'!J35</f>
        <v>0</v>
      </c>
      <c r="AY57" s="122">
        <f>'1.4 - Stavební část - ven...'!J36</f>
        <v>0</v>
      </c>
      <c r="AZ57" s="122">
        <f>'1.4 - Stavební část - ven...'!F33</f>
        <v>0</v>
      </c>
      <c r="BA57" s="122">
        <f>'1.4 - Stavební část - ven...'!F34</f>
        <v>0</v>
      </c>
      <c r="BB57" s="122">
        <f>'1.4 - Stavební část - ven...'!F35</f>
        <v>0</v>
      </c>
      <c r="BC57" s="122">
        <f>'1.4 - Stavební část - ven...'!F36</f>
        <v>0</v>
      </c>
      <c r="BD57" s="124">
        <f>'1.4 - Stavební část - ven...'!F37</f>
        <v>0</v>
      </c>
      <c r="BE57" s="7"/>
      <c r="BT57" s="125" t="s">
        <v>23</v>
      </c>
      <c r="BV57" s="125" t="s">
        <v>80</v>
      </c>
      <c r="BW57" s="125" t="s">
        <v>93</v>
      </c>
      <c r="BX57" s="125" t="s">
        <v>5</v>
      </c>
      <c r="CL57" s="125" t="s">
        <v>20</v>
      </c>
      <c r="CM57" s="125" t="s">
        <v>87</v>
      </c>
    </row>
    <row r="58" s="7" customFormat="1" ht="16.5" customHeight="1">
      <c r="A58" s="113" t="s">
        <v>82</v>
      </c>
      <c r="B58" s="114"/>
      <c r="C58" s="115"/>
      <c r="D58" s="116" t="s">
        <v>94</v>
      </c>
      <c r="E58" s="116"/>
      <c r="F58" s="116"/>
      <c r="G58" s="116"/>
      <c r="H58" s="116"/>
      <c r="I58" s="117"/>
      <c r="J58" s="116" t="s">
        <v>95</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'2.1 - Zdravotní technika ...'!J30</f>
        <v>0</v>
      </c>
      <c r="AH58" s="117"/>
      <c r="AI58" s="117"/>
      <c r="AJ58" s="117"/>
      <c r="AK58" s="117"/>
      <c r="AL58" s="117"/>
      <c r="AM58" s="117"/>
      <c r="AN58" s="118">
        <f>SUM(AG58,AT58)</f>
        <v>0</v>
      </c>
      <c r="AO58" s="117"/>
      <c r="AP58" s="117"/>
      <c r="AQ58" s="119" t="s">
        <v>85</v>
      </c>
      <c r="AR58" s="120"/>
      <c r="AS58" s="121">
        <v>0</v>
      </c>
      <c r="AT58" s="122">
        <f>ROUND(SUM(AV58:AW58),2)</f>
        <v>0</v>
      </c>
      <c r="AU58" s="123">
        <f>'2.1 - Zdravotní technika ...'!P86</f>
        <v>0</v>
      </c>
      <c r="AV58" s="122">
        <f>'2.1 - Zdravotní technika ...'!J33</f>
        <v>0</v>
      </c>
      <c r="AW58" s="122">
        <f>'2.1 - Zdravotní technika ...'!J34</f>
        <v>0</v>
      </c>
      <c r="AX58" s="122">
        <f>'2.1 - Zdravotní technika ...'!J35</f>
        <v>0</v>
      </c>
      <c r="AY58" s="122">
        <f>'2.1 - Zdravotní technika ...'!J36</f>
        <v>0</v>
      </c>
      <c r="AZ58" s="122">
        <f>'2.1 - Zdravotní technika ...'!F33</f>
        <v>0</v>
      </c>
      <c r="BA58" s="122">
        <f>'2.1 - Zdravotní technika ...'!F34</f>
        <v>0</v>
      </c>
      <c r="BB58" s="122">
        <f>'2.1 - Zdravotní technika ...'!F35</f>
        <v>0</v>
      </c>
      <c r="BC58" s="122">
        <f>'2.1 - Zdravotní technika ...'!F36</f>
        <v>0</v>
      </c>
      <c r="BD58" s="124">
        <f>'2.1 - Zdravotní technika ...'!F37</f>
        <v>0</v>
      </c>
      <c r="BE58" s="7"/>
      <c r="BT58" s="125" t="s">
        <v>23</v>
      </c>
      <c r="BV58" s="125" t="s">
        <v>80</v>
      </c>
      <c r="BW58" s="125" t="s">
        <v>96</v>
      </c>
      <c r="BX58" s="125" t="s">
        <v>5</v>
      </c>
      <c r="CL58" s="125" t="s">
        <v>20</v>
      </c>
      <c r="CM58" s="125" t="s">
        <v>87</v>
      </c>
    </row>
    <row r="59" s="7" customFormat="1" ht="16.5" customHeight="1">
      <c r="A59" s="113" t="s">
        <v>82</v>
      </c>
      <c r="B59" s="114"/>
      <c r="C59" s="115"/>
      <c r="D59" s="116" t="s">
        <v>97</v>
      </c>
      <c r="E59" s="116"/>
      <c r="F59" s="116"/>
      <c r="G59" s="116"/>
      <c r="H59" s="116"/>
      <c r="I59" s="117"/>
      <c r="J59" s="116" t="s">
        <v>98</v>
      </c>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8">
        <f>'2.2 - Zdravotní technika ...'!J30</f>
        <v>0</v>
      </c>
      <c r="AH59" s="117"/>
      <c r="AI59" s="117"/>
      <c r="AJ59" s="117"/>
      <c r="AK59" s="117"/>
      <c r="AL59" s="117"/>
      <c r="AM59" s="117"/>
      <c r="AN59" s="118">
        <f>SUM(AG59,AT59)</f>
        <v>0</v>
      </c>
      <c r="AO59" s="117"/>
      <c r="AP59" s="117"/>
      <c r="AQ59" s="119" t="s">
        <v>85</v>
      </c>
      <c r="AR59" s="120"/>
      <c r="AS59" s="121">
        <v>0</v>
      </c>
      <c r="AT59" s="122">
        <f>ROUND(SUM(AV59:AW59),2)</f>
        <v>0</v>
      </c>
      <c r="AU59" s="123">
        <f>'2.2 - Zdravotní technika ...'!P88</f>
        <v>0</v>
      </c>
      <c r="AV59" s="122">
        <f>'2.2 - Zdravotní technika ...'!J33</f>
        <v>0</v>
      </c>
      <c r="AW59" s="122">
        <f>'2.2 - Zdravotní technika ...'!J34</f>
        <v>0</v>
      </c>
      <c r="AX59" s="122">
        <f>'2.2 - Zdravotní technika ...'!J35</f>
        <v>0</v>
      </c>
      <c r="AY59" s="122">
        <f>'2.2 - Zdravotní technika ...'!J36</f>
        <v>0</v>
      </c>
      <c r="AZ59" s="122">
        <f>'2.2 - Zdravotní technika ...'!F33</f>
        <v>0</v>
      </c>
      <c r="BA59" s="122">
        <f>'2.2 - Zdravotní technika ...'!F34</f>
        <v>0</v>
      </c>
      <c r="BB59" s="122">
        <f>'2.2 - Zdravotní technika ...'!F35</f>
        <v>0</v>
      </c>
      <c r="BC59" s="122">
        <f>'2.2 - Zdravotní technika ...'!F36</f>
        <v>0</v>
      </c>
      <c r="BD59" s="124">
        <f>'2.2 - Zdravotní technika ...'!F37</f>
        <v>0</v>
      </c>
      <c r="BE59" s="7"/>
      <c r="BT59" s="125" t="s">
        <v>23</v>
      </c>
      <c r="BV59" s="125" t="s">
        <v>80</v>
      </c>
      <c r="BW59" s="125" t="s">
        <v>99</v>
      </c>
      <c r="BX59" s="125" t="s">
        <v>5</v>
      </c>
      <c r="CL59" s="125" t="s">
        <v>20</v>
      </c>
      <c r="CM59" s="125" t="s">
        <v>87</v>
      </c>
    </row>
    <row r="60" s="7" customFormat="1" ht="16.5" customHeight="1">
      <c r="A60" s="113" t="s">
        <v>82</v>
      </c>
      <c r="B60" s="114"/>
      <c r="C60" s="115"/>
      <c r="D60" s="116" t="s">
        <v>100</v>
      </c>
      <c r="E60" s="116"/>
      <c r="F60" s="116"/>
      <c r="G60" s="116"/>
      <c r="H60" s="116"/>
      <c r="I60" s="117"/>
      <c r="J60" s="116" t="s">
        <v>101</v>
      </c>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8">
        <f>'3 - Elektroinstalace - si...'!J30</f>
        <v>0</v>
      </c>
      <c r="AH60" s="117"/>
      <c r="AI60" s="117"/>
      <c r="AJ60" s="117"/>
      <c r="AK60" s="117"/>
      <c r="AL60" s="117"/>
      <c r="AM60" s="117"/>
      <c r="AN60" s="118">
        <f>SUM(AG60,AT60)</f>
        <v>0</v>
      </c>
      <c r="AO60" s="117"/>
      <c r="AP60" s="117"/>
      <c r="AQ60" s="119" t="s">
        <v>85</v>
      </c>
      <c r="AR60" s="120"/>
      <c r="AS60" s="121">
        <v>0</v>
      </c>
      <c r="AT60" s="122">
        <f>ROUND(SUM(AV60:AW60),2)</f>
        <v>0</v>
      </c>
      <c r="AU60" s="123">
        <f>'3 - Elektroinstalace - si...'!P81</f>
        <v>0</v>
      </c>
      <c r="AV60" s="122">
        <f>'3 - Elektroinstalace - si...'!J33</f>
        <v>0</v>
      </c>
      <c r="AW60" s="122">
        <f>'3 - Elektroinstalace - si...'!J34</f>
        <v>0</v>
      </c>
      <c r="AX60" s="122">
        <f>'3 - Elektroinstalace - si...'!J35</f>
        <v>0</v>
      </c>
      <c r="AY60" s="122">
        <f>'3 - Elektroinstalace - si...'!J36</f>
        <v>0</v>
      </c>
      <c r="AZ60" s="122">
        <f>'3 - Elektroinstalace - si...'!F33</f>
        <v>0</v>
      </c>
      <c r="BA60" s="122">
        <f>'3 - Elektroinstalace - si...'!F34</f>
        <v>0</v>
      </c>
      <c r="BB60" s="122">
        <f>'3 - Elektroinstalace - si...'!F35</f>
        <v>0</v>
      </c>
      <c r="BC60" s="122">
        <f>'3 - Elektroinstalace - si...'!F36</f>
        <v>0</v>
      </c>
      <c r="BD60" s="124">
        <f>'3 - Elektroinstalace - si...'!F37</f>
        <v>0</v>
      </c>
      <c r="BE60" s="7"/>
      <c r="BT60" s="125" t="s">
        <v>23</v>
      </c>
      <c r="BV60" s="125" t="s">
        <v>80</v>
      </c>
      <c r="BW60" s="125" t="s">
        <v>102</v>
      </c>
      <c r="BX60" s="125" t="s">
        <v>5</v>
      </c>
      <c r="CL60" s="125" t="s">
        <v>20</v>
      </c>
      <c r="CM60" s="125" t="s">
        <v>87</v>
      </c>
    </row>
    <row r="61" s="7" customFormat="1" ht="16.5" customHeight="1">
      <c r="A61" s="113" t="s">
        <v>82</v>
      </c>
      <c r="B61" s="114"/>
      <c r="C61" s="115"/>
      <c r="D61" s="116" t="s">
        <v>103</v>
      </c>
      <c r="E61" s="116"/>
      <c r="F61" s="116"/>
      <c r="G61" s="116"/>
      <c r="H61" s="116"/>
      <c r="I61" s="117"/>
      <c r="J61" s="116" t="s">
        <v>104</v>
      </c>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8">
        <f>'4 - Vytápění'!J30</f>
        <v>0</v>
      </c>
      <c r="AH61" s="117"/>
      <c r="AI61" s="117"/>
      <c r="AJ61" s="117"/>
      <c r="AK61" s="117"/>
      <c r="AL61" s="117"/>
      <c r="AM61" s="117"/>
      <c r="AN61" s="118">
        <f>SUM(AG61,AT61)</f>
        <v>0</v>
      </c>
      <c r="AO61" s="117"/>
      <c r="AP61" s="117"/>
      <c r="AQ61" s="119" t="s">
        <v>85</v>
      </c>
      <c r="AR61" s="120"/>
      <c r="AS61" s="121">
        <v>0</v>
      </c>
      <c r="AT61" s="122">
        <f>ROUND(SUM(AV61:AW61),2)</f>
        <v>0</v>
      </c>
      <c r="AU61" s="123">
        <f>'4 - Vytápění'!P85</f>
        <v>0</v>
      </c>
      <c r="AV61" s="122">
        <f>'4 - Vytápění'!J33</f>
        <v>0</v>
      </c>
      <c r="AW61" s="122">
        <f>'4 - Vytápění'!J34</f>
        <v>0</v>
      </c>
      <c r="AX61" s="122">
        <f>'4 - Vytápění'!J35</f>
        <v>0</v>
      </c>
      <c r="AY61" s="122">
        <f>'4 - Vytápění'!J36</f>
        <v>0</v>
      </c>
      <c r="AZ61" s="122">
        <f>'4 - Vytápění'!F33</f>
        <v>0</v>
      </c>
      <c r="BA61" s="122">
        <f>'4 - Vytápění'!F34</f>
        <v>0</v>
      </c>
      <c r="BB61" s="122">
        <f>'4 - Vytápění'!F35</f>
        <v>0</v>
      </c>
      <c r="BC61" s="122">
        <f>'4 - Vytápění'!F36</f>
        <v>0</v>
      </c>
      <c r="BD61" s="124">
        <f>'4 - Vytápění'!F37</f>
        <v>0</v>
      </c>
      <c r="BE61" s="7"/>
      <c r="BT61" s="125" t="s">
        <v>23</v>
      </c>
      <c r="BV61" s="125" t="s">
        <v>80</v>
      </c>
      <c r="BW61" s="125" t="s">
        <v>105</v>
      </c>
      <c r="BX61" s="125" t="s">
        <v>5</v>
      </c>
      <c r="CL61" s="125" t="s">
        <v>20</v>
      </c>
      <c r="CM61" s="125" t="s">
        <v>87</v>
      </c>
    </row>
    <row r="62" s="7" customFormat="1" ht="16.5" customHeight="1">
      <c r="A62" s="113" t="s">
        <v>82</v>
      </c>
      <c r="B62" s="114"/>
      <c r="C62" s="115"/>
      <c r="D62" s="116" t="s">
        <v>106</v>
      </c>
      <c r="E62" s="116"/>
      <c r="F62" s="116"/>
      <c r="G62" s="116"/>
      <c r="H62" s="116"/>
      <c r="I62" s="117"/>
      <c r="J62" s="116" t="s">
        <v>107</v>
      </c>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8">
        <f>'5 - Výtah'!J30</f>
        <v>0</v>
      </c>
      <c r="AH62" s="117"/>
      <c r="AI62" s="117"/>
      <c r="AJ62" s="117"/>
      <c r="AK62" s="117"/>
      <c r="AL62" s="117"/>
      <c r="AM62" s="117"/>
      <c r="AN62" s="118">
        <f>SUM(AG62,AT62)</f>
        <v>0</v>
      </c>
      <c r="AO62" s="117"/>
      <c r="AP62" s="117"/>
      <c r="AQ62" s="119" t="s">
        <v>85</v>
      </c>
      <c r="AR62" s="120"/>
      <c r="AS62" s="121">
        <v>0</v>
      </c>
      <c r="AT62" s="122">
        <f>ROUND(SUM(AV62:AW62),2)</f>
        <v>0</v>
      </c>
      <c r="AU62" s="123">
        <f>'5 - Výtah'!P81</f>
        <v>0</v>
      </c>
      <c r="AV62" s="122">
        <f>'5 - Výtah'!J33</f>
        <v>0</v>
      </c>
      <c r="AW62" s="122">
        <f>'5 - Výtah'!J34</f>
        <v>0</v>
      </c>
      <c r="AX62" s="122">
        <f>'5 - Výtah'!J35</f>
        <v>0</v>
      </c>
      <c r="AY62" s="122">
        <f>'5 - Výtah'!J36</f>
        <v>0</v>
      </c>
      <c r="AZ62" s="122">
        <f>'5 - Výtah'!F33</f>
        <v>0</v>
      </c>
      <c r="BA62" s="122">
        <f>'5 - Výtah'!F34</f>
        <v>0</v>
      </c>
      <c r="BB62" s="122">
        <f>'5 - Výtah'!F35</f>
        <v>0</v>
      </c>
      <c r="BC62" s="122">
        <f>'5 - Výtah'!F36</f>
        <v>0</v>
      </c>
      <c r="BD62" s="124">
        <f>'5 - Výtah'!F37</f>
        <v>0</v>
      </c>
      <c r="BE62" s="7"/>
      <c r="BT62" s="125" t="s">
        <v>23</v>
      </c>
      <c r="BV62" s="125" t="s">
        <v>80</v>
      </c>
      <c r="BW62" s="125" t="s">
        <v>108</v>
      </c>
      <c r="BX62" s="125" t="s">
        <v>5</v>
      </c>
      <c r="CL62" s="125" t="s">
        <v>20</v>
      </c>
      <c r="CM62" s="125" t="s">
        <v>87</v>
      </c>
    </row>
    <row r="63" s="7" customFormat="1" ht="16.5" customHeight="1">
      <c r="A63" s="113" t="s">
        <v>82</v>
      </c>
      <c r="B63" s="114"/>
      <c r="C63" s="115"/>
      <c r="D63" s="116" t="s">
        <v>109</v>
      </c>
      <c r="E63" s="116"/>
      <c r="F63" s="116"/>
      <c r="G63" s="116"/>
      <c r="H63" s="116"/>
      <c r="I63" s="117"/>
      <c r="J63" s="116" t="s">
        <v>110</v>
      </c>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8">
        <f>'6.1 - Strukturovaná kabeláž'!J30</f>
        <v>0</v>
      </c>
      <c r="AH63" s="117"/>
      <c r="AI63" s="117"/>
      <c r="AJ63" s="117"/>
      <c r="AK63" s="117"/>
      <c r="AL63" s="117"/>
      <c r="AM63" s="117"/>
      <c r="AN63" s="118">
        <f>SUM(AG63,AT63)</f>
        <v>0</v>
      </c>
      <c r="AO63" s="117"/>
      <c r="AP63" s="117"/>
      <c r="AQ63" s="119" t="s">
        <v>85</v>
      </c>
      <c r="AR63" s="120"/>
      <c r="AS63" s="121">
        <v>0</v>
      </c>
      <c r="AT63" s="122">
        <f>ROUND(SUM(AV63:AW63),2)</f>
        <v>0</v>
      </c>
      <c r="AU63" s="123">
        <f>'6.1 - Strukturovaná kabeláž'!P81</f>
        <v>0</v>
      </c>
      <c r="AV63" s="122">
        <f>'6.1 - Strukturovaná kabeláž'!J33</f>
        <v>0</v>
      </c>
      <c r="AW63" s="122">
        <f>'6.1 - Strukturovaná kabeláž'!J34</f>
        <v>0</v>
      </c>
      <c r="AX63" s="122">
        <f>'6.1 - Strukturovaná kabeláž'!J35</f>
        <v>0</v>
      </c>
      <c r="AY63" s="122">
        <f>'6.1 - Strukturovaná kabeláž'!J36</f>
        <v>0</v>
      </c>
      <c r="AZ63" s="122">
        <f>'6.1 - Strukturovaná kabeláž'!F33</f>
        <v>0</v>
      </c>
      <c r="BA63" s="122">
        <f>'6.1 - Strukturovaná kabeláž'!F34</f>
        <v>0</v>
      </c>
      <c r="BB63" s="122">
        <f>'6.1 - Strukturovaná kabeláž'!F35</f>
        <v>0</v>
      </c>
      <c r="BC63" s="122">
        <f>'6.1 - Strukturovaná kabeláž'!F36</f>
        <v>0</v>
      </c>
      <c r="BD63" s="124">
        <f>'6.1 - Strukturovaná kabeláž'!F37</f>
        <v>0</v>
      </c>
      <c r="BE63" s="7"/>
      <c r="BT63" s="125" t="s">
        <v>23</v>
      </c>
      <c r="BV63" s="125" t="s">
        <v>80</v>
      </c>
      <c r="BW63" s="125" t="s">
        <v>111</v>
      </c>
      <c r="BX63" s="125" t="s">
        <v>5</v>
      </c>
      <c r="CL63" s="125" t="s">
        <v>22</v>
      </c>
      <c r="CM63" s="125" t="s">
        <v>87</v>
      </c>
    </row>
    <row r="64" s="7" customFormat="1" ht="16.5" customHeight="1">
      <c r="A64" s="113" t="s">
        <v>82</v>
      </c>
      <c r="B64" s="114"/>
      <c r="C64" s="115"/>
      <c r="D64" s="116" t="s">
        <v>112</v>
      </c>
      <c r="E64" s="116"/>
      <c r="F64" s="116"/>
      <c r="G64" s="116"/>
      <c r="H64" s="116"/>
      <c r="I64" s="117"/>
      <c r="J64" s="116" t="s">
        <v>113</v>
      </c>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8">
        <f>'6.2 - Aktivní prvky'!J30</f>
        <v>0</v>
      </c>
      <c r="AH64" s="117"/>
      <c r="AI64" s="117"/>
      <c r="AJ64" s="117"/>
      <c r="AK64" s="117"/>
      <c r="AL64" s="117"/>
      <c r="AM64" s="117"/>
      <c r="AN64" s="118">
        <f>SUM(AG64,AT64)</f>
        <v>0</v>
      </c>
      <c r="AO64" s="117"/>
      <c r="AP64" s="117"/>
      <c r="AQ64" s="119" t="s">
        <v>85</v>
      </c>
      <c r="AR64" s="120"/>
      <c r="AS64" s="121">
        <v>0</v>
      </c>
      <c r="AT64" s="122">
        <f>ROUND(SUM(AV64:AW64),2)</f>
        <v>0</v>
      </c>
      <c r="AU64" s="123">
        <f>'6.2 - Aktivní prvky'!P81</f>
        <v>0</v>
      </c>
      <c r="AV64" s="122">
        <f>'6.2 - Aktivní prvky'!J33</f>
        <v>0</v>
      </c>
      <c r="AW64" s="122">
        <f>'6.2 - Aktivní prvky'!J34</f>
        <v>0</v>
      </c>
      <c r="AX64" s="122">
        <f>'6.2 - Aktivní prvky'!J35</f>
        <v>0</v>
      </c>
      <c r="AY64" s="122">
        <f>'6.2 - Aktivní prvky'!J36</f>
        <v>0</v>
      </c>
      <c r="AZ64" s="122">
        <f>'6.2 - Aktivní prvky'!F33</f>
        <v>0</v>
      </c>
      <c r="BA64" s="122">
        <f>'6.2 - Aktivní prvky'!F34</f>
        <v>0</v>
      </c>
      <c r="BB64" s="122">
        <f>'6.2 - Aktivní prvky'!F35</f>
        <v>0</v>
      </c>
      <c r="BC64" s="122">
        <f>'6.2 - Aktivní prvky'!F36</f>
        <v>0</v>
      </c>
      <c r="BD64" s="124">
        <f>'6.2 - Aktivní prvky'!F37</f>
        <v>0</v>
      </c>
      <c r="BE64" s="7"/>
      <c r="BT64" s="125" t="s">
        <v>23</v>
      </c>
      <c r="BV64" s="125" t="s">
        <v>80</v>
      </c>
      <c r="BW64" s="125" t="s">
        <v>114</v>
      </c>
      <c r="BX64" s="125" t="s">
        <v>5</v>
      </c>
      <c r="CL64" s="125" t="s">
        <v>22</v>
      </c>
      <c r="CM64" s="125" t="s">
        <v>87</v>
      </c>
    </row>
    <row r="65" s="7" customFormat="1" ht="24.75" customHeight="1">
      <c r="A65" s="113" t="s">
        <v>82</v>
      </c>
      <c r="B65" s="114"/>
      <c r="C65" s="115"/>
      <c r="D65" s="116" t="s">
        <v>115</v>
      </c>
      <c r="E65" s="116"/>
      <c r="F65" s="116"/>
      <c r="G65" s="116"/>
      <c r="H65" s="116"/>
      <c r="I65" s="117"/>
      <c r="J65" s="116" t="s">
        <v>116</v>
      </c>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8">
        <f>'6.3 - Poplachový zabezpeč...'!J30</f>
        <v>0</v>
      </c>
      <c r="AH65" s="117"/>
      <c r="AI65" s="117"/>
      <c r="AJ65" s="117"/>
      <c r="AK65" s="117"/>
      <c r="AL65" s="117"/>
      <c r="AM65" s="117"/>
      <c r="AN65" s="118">
        <f>SUM(AG65,AT65)</f>
        <v>0</v>
      </c>
      <c r="AO65" s="117"/>
      <c r="AP65" s="117"/>
      <c r="AQ65" s="119" t="s">
        <v>85</v>
      </c>
      <c r="AR65" s="120"/>
      <c r="AS65" s="121">
        <v>0</v>
      </c>
      <c r="AT65" s="122">
        <f>ROUND(SUM(AV65:AW65),2)</f>
        <v>0</v>
      </c>
      <c r="AU65" s="123">
        <f>'6.3 - Poplachový zabezpeč...'!P81</f>
        <v>0</v>
      </c>
      <c r="AV65" s="122">
        <f>'6.3 - Poplachový zabezpeč...'!J33</f>
        <v>0</v>
      </c>
      <c r="AW65" s="122">
        <f>'6.3 - Poplachový zabezpeč...'!J34</f>
        <v>0</v>
      </c>
      <c r="AX65" s="122">
        <f>'6.3 - Poplachový zabezpeč...'!J35</f>
        <v>0</v>
      </c>
      <c r="AY65" s="122">
        <f>'6.3 - Poplachový zabezpeč...'!J36</f>
        <v>0</v>
      </c>
      <c r="AZ65" s="122">
        <f>'6.3 - Poplachový zabezpeč...'!F33</f>
        <v>0</v>
      </c>
      <c r="BA65" s="122">
        <f>'6.3 - Poplachový zabezpeč...'!F34</f>
        <v>0</v>
      </c>
      <c r="BB65" s="122">
        <f>'6.3 - Poplachový zabezpeč...'!F35</f>
        <v>0</v>
      </c>
      <c r="BC65" s="122">
        <f>'6.3 - Poplachový zabezpeč...'!F36</f>
        <v>0</v>
      </c>
      <c r="BD65" s="124">
        <f>'6.3 - Poplachový zabezpeč...'!F37</f>
        <v>0</v>
      </c>
      <c r="BE65" s="7"/>
      <c r="BT65" s="125" t="s">
        <v>23</v>
      </c>
      <c r="BV65" s="125" t="s">
        <v>80</v>
      </c>
      <c r="BW65" s="125" t="s">
        <v>117</v>
      </c>
      <c r="BX65" s="125" t="s">
        <v>5</v>
      </c>
      <c r="CL65" s="125" t="s">
        <v>22</v>
      </c>
      <c r="CM65" s="125" t="s">
        <v>87</v>
      </c>
    </row>
    <row r="66" s="7" customFormat="1" ht="16.5" customHeight="1">
      <c r="A66" s="113" t="s">
        <v>82</v>
      </c>
      <c r="B66" s="114"/>
      <c r="C66" s="115"/>
      <c r="D66" s="116" t="s">
        <v>118</v>
      </c>
      <c r="E66" s="116"/>
      <c r="F66" s="116"/>
      <c r="G66" s="116"/>
      <c r="H66" s="116"/>
      <c r="I66" s="117"/>
      <c r="J66" s="116" t="s">
        <v>119</v>
      </c>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8">
        <f>'6.4 - Kamerový systém'!J30</f>
        <v>0</v>
      </c>
      <c r="AH66" s="117"/>
      <c r="AI66" s="117"/>
      <c r="AJ66" s="117"/>
      <c r="AK66" s="117"/>
      <c r="AL66" s="117"/>
      <c r="AM66" s="117"/>
      <c r="AN66" s="118">
        <f>SUM(AG66,AT66)</f>
        <v>0</v>
      </c>
      <c r="AO66" s="117"/>
      <c r="AP66" s="117"/>
      <c r="AQ66" s="119" t="s">
        <v>85</v>
      </c>
      <c r="AR66" s="120"/>
      <c r="AS66" s="121">
        <v>0</v>
      </c>
      <c r="AT66" s="122">
        <f>ROUND(SUM(AV66:AW66),2)</f>
        <v>0</v>
      </c>
      <c r="AU66" s="123">
        <f>'6.4 - Kamerový systém'!P81</f>
        <v>0</v>
      </c>
      <c r="AV66" s="122">
        <f>'6.4 - Kamerový systém'!J33</f>
        <v>0</v>
      </c>
      <c r="AW66" s="122">
        <f>'6.4 - Kamerový systém'!J34</f>
        <v>0</v>
      </c>
      <c r="AX66" s="122">
        <f>'6.4 - Kamerový systém'!J35</f>
        <v>0</v>
      </c>
      <c r="AY66" s="122">
        <f>'6.4 - Kamerový systém'!J36</f>
        <v>0</v>
      </c>
      <c r="AZ66" s="122">
        <f>'6.4 - Kamerový systém'!F33</f>
        <v>0</v>
      </c>
      <c r="BA66" s="122">
        <f>'6.4 - Kamerový systém'!F34</f>
        <v>0</v>
      </c>
      <c r="BB66" s="122">
        <f>'6.4 - Kamerový systém'!F35</f>
        <v>0</v>
      </c>
      <c r="BC66" s="122">
        <f>'6.4 - Kamerový systém'!F36</f>
        <v>0</v>
      </c>
      <c r="BD66" s="124">
        <f>'6.4 - Kamerový systém'!F37</f>
        <v>0</v>
      </c>
      <c r="BE66" s="7"/>
      <c r="BT66" s="125" t="s">
        <v>23</v>
      </c>
      <c r="BV66" s="125" t="s">
        <v>80</v>
      </c>
      <c r="BW66" s="125" t="s">
        <v>120</v>
      </c>
      <c r="BX66" s="125" t="s">
        <v>5</v>
      </c>
      <c r="CL66" s="125" t="s">
        <v>22</v>
      </c>
      <c r="CM66" s="125" t="s">
        <v>87</v>
      </c>
    </row>
    <row r="67" s="7" customFormat="1" ht="16.5" customHeight="1">
      <c r="A67" s="113" t="s">
        <v>82</v>
      </c>
      <c r="B67" s="114"/>
      <c r="C67" s="115"/>
      <c r="D67" s="116" t="s">
        <v>121</v>
      </c>
      <c r="E67" s="116"/>
      <c r="F67" s="116"/>
      <c r="G67" s="116"/>
      <c r="H67" s="116"/>
      <c r="I67" s="117"/>
      <c r="J67" s="116" t="s">
        <v>122</v>
      </c>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8">
        <f>'6.5 - Elektronická kontro...'!J30</f>
        <v>0</v>
      </c>
      <c r="AH67" s="117"/>
      <c r="AI67" s="117"/>
      <c r="AJ67" s="117"/>
      <c r="AK67" s="117"/>
      <c r="AL67" s="117"/>
      <c r="AM67" s="117"/>
      <c r="AN67" s="118">
        <f>SUM(AG67,AT67)</f>
        <v>0</v>
      </c>
      <c r="AO67" s="117"/>
      <c r="AP67" s="117"/>
      <c r="AQ67" s="119" t="s">
        <v>85</v>
      </c>
      <c r="AR67" s="120"/>
      <c r="AS67" s="121">
        <v>0</v>
      </c>
      <c r="AT67" s="122">
        <f>ROUND(SUM(AV67:AW67),2)</f>
        <v>0</v>
      </c>
      <c r="AU67" s="123">
        <f>'6.5 - Elektronická kontro...'!P81</f>
        <v>0</v>
      </c>
      <c r="AV67" s="122">
        <f>'6.5 - Elektronická kontro...'!J33</f>
        <v>0</v>
      </c>
      <c r="AW67" s="122">
        <f>'6.5 - Elektronická kontro...'!J34</f>
        <v>0</v>
      </c>
      <c r="AX67" s="122">
        <f>'6.5 - Elektronická kontro...'!J35</f>
        <v>0</v>
      </c>
      <c r="AY67" s="122">
        <f>'6.5 - Elektronická kontro...'!J36</f>
        <v>0</v>
      </c>
      <c r="AZ67" s="122">
        <f>'6.5 - Elektronická kontro...'!F33</f>
        <v>0</v>
      </c>
      <c r="BA67" s="122">
        <f>'6.5 - Elektronická kontro...'!F34</f>
        <v>0</v>
      </c>
      <c r="BB67" s="122">
        <f>'6.5 - Elektronická kontro...'!F35</f>
        <v>0</v>
      </c>
      <c r="BC67" s="122">
        <f>'6.5 - Elektronická kontro...'!F36</f>
        <v>0</v>
      </c>
      <c r="BD67" s="124">
        <f>'6.5 - Elektronická kontro...'!F37</f>
        <v>0</v>
      </c>
      <c r="BE67" s="7"/>
      <c r="BT67" s="125" t="s">
        <v>23</v>
      </c>
      <c r="BV67" s="125" t="s">
        <v>80</v>
      </c>
      <c r="BW67" s="125" t="s">
        <v>123</v>
      </c>
      <c r="BX67" s="125" t="s">
        <v>5</v>
      </c>
      <c r="CL67" s="125" t="s">
        <v>22</v>
      </c>
      <c r="CM67" s="125" t="s">
        <v>87</v>
      </c>
    </row>
    <row r="68" s="7" customFormat="1" ht="16.5" customHeight="1">
      <c r="A68" s="113" t="s">
        <v>82</v>
      </c>
      <c r="B68" s="114"/>
      <c r="C68" s="115"/>
      <c r="D68" s="116" t="s">
        <v>124</v>
      </c>
      <c r="E68" s="116"/>
      <c r="F68" s="116"/>
      <c r="G68" s="116"/>
      <c r="H68" s="116"/>
      <c r="I68" s="117"/>
      <c r="J68" s="116" t="s">
        <v>125</v>
      </c>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8">
        <f>'6.6 - Jednotný čas'!J30</f>
        <v>0</v>
      </c>
      <c r="AH68" s="117"/>
      <c r="AI68" s="117"/>
      <c r="AJ68" s="117"/>
      <c r="AK68" s="117"/>
      <c r="AL68" s="117"/>
      <c r="AM68" s="117"/>
      <c r="AN68" s="118">
        <f>SUM(AG68,AT68)</f>
        <v>0</v>
      </c>
      <c r="AO68" s="117"/>
      <c r="AP68" s="117"/>
      <c r="AQ68" s="119" t="s">
        <v>85</v>
      </c>
      <c r="AR68" s="120"/>
      <c r="AS68" s="121">
        <v>0</v>
      </c>
      <c r="AT68" s="122">
        <f>ROUND(SUM(AV68:AW68),2)</f>
        <v>0</v>
      </c>
      <c r="AU68" s="123">
        <f>'6.6 - Jednotný čas'!P81</f>
        <v>0</v>
      </c>
      <c r="AV68" s="122">
        <f>'6.6 - Jednotný čas'!J33</f>
        <v>0</v>
      </c>
      <c r="AW68" s="122">
        <f>'6.6 - Jednotný čas'!J34</f>
        <v>0</v>
      </c>
      <c r="AX68" s="122">
        <f>'6.6 - Jednotný čas'!J35</f>
        <v>0</v>
      </c>
      <c r="AY68" s="122">
        <f>'6.6 - Jednotný čas'!J36</f>
        <v>0</v>
      </c>
      <c r="AZ68" s="122">
        <f>'6.6 - Jednotný čas'!F33</f>
        <v>0</v>
      </c>
      <c r="BA68" s="122">
        <f>'6.6 - Jednotný čas'!F34</f>
        <v>0</v>
      </c>
      <c r="BB68" s="122">
        <f>'6.6 - Jednotný čas'!F35</f>
        <v>0</v>
      </c>
      <c r="BC68" s="122">
        <f>'6.6 - Jednotný čas'!F36</f>
        <v>0</v>
      </c>
      <c r="BD68" s="124">
        <f>'6.6 - Jednotný čas'!F37</f>
        <v>0</v>
      </c>
      <c r="BE68" s="7"/>
      <c r="BT68" s="125" t="s">
        <v>23</v>
      </c>
      <c r="BV68" s="125" t="s">
        <v>80</v>
      </c>
      <c r="BW68" s="125" t="s">
        <v>126</v>
      </c>
      <c r="BX68" s="125" t="s">
        <v>5</v>
      </c>
      <c r="CL68" s="125" t="s">
        <v>22</v>
      </c>
      <c r="CM68" s="125" t="s">
        <v>87</v>
      </c>
    </row>
    <row r="69" s="7" customFormat="1" ht="16.5" customHeight="1">
      <c r="A69" s="113" t="s">
        <v>82</v>
      </c>
      <c r="B69" s="114"/>
      <c r="C69" s="115"/>
      <c r="D69" s="116" t="s">
        <v>127</v>
      </c>
      <c r="E69" s="116"/>
      <c r="F69" s="116"/>
      <c r="G69" s="116"/>
      <c r="H69" s="116"/>
      <c r="I69" s="117"/>
      <c r="J69" s="116" t="s">
        <v>128</v>
      </c>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8">
        <f>'6.7 - Vybavení učeben'!J30</f>
        <v>0</v>
      </c>
      <c r="AH69" s="117"/>
      <c r="AI69" s="117"/>
      <c r="AJ69" s="117"/>
      <c r="AK69" s="117"/>
      <c r="AL69" s="117"/>
      <c r="AM69" s="117"/>
      <c r="AN69" s="118">
        <f>SUM(AG69,AT69)</f>
        <v>0</v>
      </c>
      <c r="AO69" s="117"/>
      <c r="AP69" s="117"/>
      <c r="AQ69" s="119" t="s">
        <v>85</v>
      </c>
      <c r="AR69" s="120"/>
      <c r="AS69" s="121">
        <v>0</v>
      </c>
      <c r="AT69" s="122">
        <f>ROUND(SUM(AV69:AW69),2)</f>
        <v>0</v>
      </c>
      <c r="AU69" s="123">
        <f>'6.7 - Vybavení učeben'!P81</f>
        <v>0</v>
      </c>
      <c r="AV69" s="122">
        <f>'6.7 - Vybavení učeben'!J33</f>
        <v>0</v>
      </c>
      <c r="AW69" s="122">
        <f>'6.7 - Vybavení učeben'!J34</f>
        <v>0</v>
      </c>
      <c r="AX69" s="122">
        <f>'6.7 - Vybavení učeben'!J35</f>
        <v>0</v>
      </c>
      <c r="AY69" s="122">
        <f>'6.7 - Vybavení učeben'!J36</f>
        <v>0</v>
      </c>
      <c r="AZ69" s="122">
        <f>'6.7 - Vybavení učeben'!F33</f>
        <v>0</v>
      </c>
      <c r="BA69" s="122">
        <f>'6.7 - Vybavení učeben'!F34</f>
        <v>0</v>
      </c>
      <c r="BB69" s="122">
        <f>'6.7 - Vybavení učeben'!F35</f>
        <v>0</v>
      </c>
      <c r="BC69" s="122">
        <f>'6.7 - Vybavení učeben'!F36</f>
        <v>0</v>
      </c>
      <c r="BD69" s="124">
        <f>'6.7 - Vybavení učeben'!F37</f>
        <v>0</v>
      </c>
      <c r="BE69" s="7"/>
      <c r="BT69" s="125" t="s">
        <v>23</v>
      </c>
      <c r="BV69" s="125" t="s">
        <v>80</v>
      </c>
      <c r="BW69" s="125" t="s">
        <v>129</v>
      </c>
      <c r="BX69" s="125" t="s">
        <v>5</v>
      </c>
      <c r="CL69" s="125" t="s">
        <v>22</v>
      </c>
      <c r="CM69" s="125" t="s">
        <v>87</v>
      </c>
    </row>
    <row r="70" s="7" customFormat="1" ht="24.75" customHeight="1">
      <c r="A70" s="113" t="s">
        <v>82</v>
      </c>
      <c r="B70" s="114"/>
      <c r="C70" s="115"/>
      <c r="D70" s="116" t="s">
        <v>130</v>
      </c>
      <c r="E70" s="116"/>
      <c r="F70" s="116"/>
      <c r="G70" s="116"/>
      <c r="H70" s="116"/>
      <c r="I70" s="117"/>
      <c r="J70" s="116" t="s">
        <v>131</v>
      </c>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8">
        <f>'BOZP - Činnost koordináto...'!J30</f>
        <v>0</v>
      </c>
      <c r="AH70" s="117"/>
      <c r="AI70" s="117"/>
      <c r="AJ70" s="117"/>
      <c r="AK70" s="117"/>
      <c r="AL70" s="117"/>
      <c r="AM70" s="117"/>
      <c r="AN70" s="118">
        <f>SUM(AG70,AT70)</f>
        <v>0</v>
      </c>
      <c r="AO70" s="117"/>
      <c r="AP70" s="117"/>
      <c r="AQ70" s="119" t="s">
        <v>85</v>
      </c>
      <c r="AR70" s="120"/>
      <c r="AS70" s="121">
        <v>0</v>
      </c>
      <c r="AT70" s="122">
        <f>ROUND(SUM(AV70:AW70),2)</f>
        <v>0</v>
      </c>
      <c r="AU70" s="123">
        <f>'BOZP - Činnost koordináto...'!P81</f>
        <v>0</v>
      </c>
      <c r="AV70" s="122">
        <f>'BOZP - Činnost koordináto...'!J33</f>
        <v>0</v>
      </c>
      <c r="AW70" s="122">
        <f>'BOZP - Činnost koordináto...'!J34</f>
        <v>0</v>
      </c>
      <c r="AX70" s="122">
        <f>'BOZP - Činnost koordináto...'!J35</f>
        <v>0</v>
      </c>
      <c r="AY70" s="122">
        <f>'BOZP - Činnost koordináto...'!J36</f>
        <v>0</v>
      </c>
      <c r="AZ70" s="122">
        <f>'BOZP - Činnost koordináto...'!F33</f>
        <v>0</v>
      </c>
      <c r="BA70" s="122">
        <f>'BOZP - Činnost koordináto...'!F34</f>
        <v>0</v>
      </c>
      <c r="BB70" s="122">
        <f>'BOZP - Činnost koordináto...'!F35</f>
        <v>0</v>
      </c>
      <c r="BC70" s="122">
        <f>'BOZP - Činnost koordináto...'!F36</f>
        <v>0</v>
      </c>
      <c r="BD70" s="124">
        <f>'BOZP - Činnost koordináto...'!F37</f>
        <v>0</v>
      </c>
      <c r="BE70" s="7"/>
      <c r="BT70" s="125" t="s">
        <v>23</v>
      </c>
      <c r="BV70" s="125" t="s">
        <v>80</v>
      </c>
      <c r="BW70" s="125" t="s">
        <v>132</v>
      </c>
      <c r="BX70" s="125" t="s">
        <v>5</v>
      </c>
      <c r="CL70" s="125" t="s">
        <v>22</v>
      </c>
      <c r="CM70" s="125" t="s">
        <v>87</v>
      </c>
    </row>
    <row r="71" s="7" customFormat="1" ht="16.5" customHeight="1">
      <c r="A71" s="113" t="s">
        <v>82</v>
      </c>
      <c r="B71" s="114"/>
      <c r="C71" s="115"/>
      <c r="D71" s="116" t="s">
        <v>133</v>
      </c>
      <c r="E71" s="116"/>
      <c r="F71" s="116"/>
      <c r="G71" s="116"/>
      <c r="H71" s="116"/>
      <c r="I71" s="117"/>
      <c r="J71" s="116" t="s">
        <v>134</v>
      </c>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8">
        <f>'VRN - Vedlejší a ostatní ...'!J30</f>
        <v>0</v>
      </c>
      <c r="AH71" s="117"/>
      <c r="AI71" s="117"/>
      <c r="AJ71" s="117"/>
      <c r="AK71" s="117"/>
      <c r="AL71" s="117"/>
      <c r="AM71" s="117"/>
      <c r="AN71" s="118">
        <f>SUM(AG71,AT71)</f>
        <v>0</v>
      </c>
      <c r="AO71" s="117"/>
      <c r="AP71" s="117"/>
      <c r="AQ71" s="119" t="s">
        <v>85</v>
      </c>
      <c r="AR71" s="120"/>
      <c r="AS71" s="126">
        <v>0</v>
      </c>
      <c r="AT71" s="127">
        <f>ROUND(SUM(AV71:AW71),2)</f>
        <v>0</v>
      </c>
      <c r="AU71" s="128">
        <f>'VRN - Vedlejší a ostatní ...'!P83</f>
        <v>0</v>
      </c>
      <c r="AV71" s="127">
        <f>'VRN - Vedlejší a ostatní ...'!J33</f>
        <v>0</v>
      </c>
      <c r="AW71" s="127">
        <f>'VRN - Vedlejší a ostatní ...'!J34</f>
        <v>0</v>
      </c>
      <c r="AX71" s="127">
        <f>'VRN - Vedlejší a ostatní ...'!J35</f>
        <v>0</v>
      </c>
      <c r="AY71" s="127">
        <f>'VRN - Vedlejší a ostatní ...'!J36</f>
        <v>0</v>
      </c>
      <c r="AZ71" s="127">
        <f>'VRN - Vedlejší a ostatní ...'!F33</f>
        <v>0</v>
      </c>
      <c r="BA71" s="127">
        <f>'VRN - Vedlejší a ostatní ...'!F34</f>
        <v>0</v>
      </c>
      <c r="BB71" s="127">
        <f>'VRN - Vedlejší a ostatní ...'!F35</f>
        <v>0</v>
      </c>
      <c r="BC71" s="127">
        <f>'VRN - Vedlejší a ostatní ...'!F36</f>
        <v>0</v>
      </c>
      <c r="BD71" s="129">
        <f>'VRN - Vedlejší a ostatní ...'!F37</f>
        <v>0</v>
      </c>
      <c r="BE71" s="7"/>
      <c r="BT71" s="125" t="s">
        <v>23</v>
      </c>
      <c r="BV71" s="125" t="s">
        <v>80</v>
      </c>
      <c r="BW71" s="125" t="s">
        <v>135</v>
      </c>
      <c r="BX71" s="125" t="s">
        <v>5</v>
      </c>
      <c r="CL71" s="125" t="s">
        <v>20</v>
      </c>
      <c r="CM71" s="125" t="s">
        <v>87</v>
      </c>
    </row>
    <row r="72" s="2" customFormat="1" ht="30" customHeight="1">
      <c r="A72" s="40"/>
      <c r="B72" s="41"/>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6"/>
      <c r="AS72" s="40"/>
      <c r="AT72" s="40"/>
      <c r="AU72" s="40"/>
      <c r="AV72" s="40"/>
      <c r="AW72" s="40"/>
      <c r="AX72" s="40"/>
      <c r="AY72" s="40"/>
      <c r="AZ72" s="40"/>
      <c r="BA72" s="40"/>
      <c r="BB72" s="40"/>
      <c r="BC72" s="40"/>
      <c r="BD72" s="40"/>
      <c r="BE72" s="40"/>
    </row>
    <row r="73" s="2" customFormat="1" ht="6.96" customHeight="1">
      <c r="A73" s="40"/>
      <c r="B73" s="61"/>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46"/>
      <c r="AS73" s="40"/>
      <c r="AT73" s="40"/>
      <c r="AU73" s="40"/>
      <c r="AV73" s="40"/>
      <c r="AW73" s="40"/>
      <c r="AX73" s="40"/>
      <c r="AY73" s="40"/>
      <c r="AZ73" s="40"/>
      <c r="BA73" s="40"/>
      <c r="BB73" s="40"/>
      <c r="BC73" s="40"/>
      <c r="BD73" s="40"/>
      <c r="BE73" s="40"/>
    </row>
  </sheetData>
  <sheetProtection sheet="1" formatColumns="0" formatRows="0" objects="1" scenarios="1" spinCount="100000" saltValue="sOZ4jDo4wBfpqB0prylrJ5w3u5Ah9oG9sUg1Cxm0BQzg5XcBPHfAESByDzvKpMFnK4St0VUX8xU4XWMTdtLi0A==" hashValue="XIsh6PdZXQFS2C+lLn5RjDBff1DdWMY4XtVqHhTxx+Zw0r+xQsfXJUcXkwZXlisCdOfUmgipxDohN0TqDaQ9AQ==" algorithmName="SHA-512" password="CEF7"/>
  <mergeCells count="106">
    <mergeCell ref="C52:G52"/>
    <mergeCell ref="D61:H61"/>
    <mergeCell ref="D58:H58"/>
    <mergeCell ref="D55:H55"/>
    <mergeCell ref="D59:H59"/>
    <mergeCell ref="D60:H60"/>
    <mergeCell ref="D56:H56"/>
    <mergeCell ref="D57:H57"/>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L45:AO45"/>
    <mergeCell ref="D65:H65"/>
    <mergeCell ref="J65:AF65"/>
    <mergeCell ref="D66:H66"/>
    <mergeCell ref="J66:AF66"/>
    <mergeCell ref="D67:H67"/>
    <mergeCell ref="J67:AF67"/>
    <mergeCell ref="D68:H68"/>
    <mergeCell ref="J68:AF68"/>
    <mergeCell ref="D69:H69"/>
    <mergeCell ref="J69:AF69"/>
    <mergeCell ref="D70:H70"/>
    <mergeCell ref="J70:AF70"/>
    <mergeCell ref="D71:H71"/>
    <mergeCell ref="J71:AF71"/>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3:AM63"/>
    <mergeCell ref="AG62:AM62"/>
    <mergeCell ref="AG52:AM52"/>
    <mergeCell ref="AG60:AM60"/>
    <mergeCell ref="AG55:AM55"/>
    <mergeCell ref="AG59:AM59"/>
    <mergeCell ref="AG61:AM61"/>
    <mergeCell ref="AG57:AM57"/>
    <mergeCell ref="AG64:AM64"/>
    <mergeCell ref="AG56:AM56"/>
    <mergeCell ref="AG58:AM58"/>
    <mergeCell ref="AM47:AN47"/>
    <mergeCell ref="AM49:AP49"/>
    <mergeCell ref="AM50:AP50"/>
    <mergeCell ref="AN64:AP64"/>
    <mergeCell ref="AN63:AP63"/>
    <mergeCell ref="AN57:AP57"/>
    <mergeCell ref="AN52:AP52"/>
    <mergeCell ref="AN62:AP62"/>
    <mergeCell ref="AN61:AP61"/>
    <mergeCell ref="AN56:AP56"/>
    <mergeCell ref="AN60:AP60"/>
    <mergeCell ref="AN58:AP58"/>
    <mergeCell ref="AN59:AP59"/>
    <mergeCell ref="AN55:AP55"/>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54:AP54"/>
  </mergeCells>
  <hyperlinks>
    <hyperlink ref="A55" location="'1.1 - Stavební část'!C2" display="/"/>
    <hyperlink ref="A56" location="'1.2 - Stavební část - nov...'!C2" display="/"/>
    <hyperlink ref="A57" location="'1.4 - Stavební část - ven...'!C2" display="/"/>
    <hyperlink ref="A58" location="'2.1 - Zdravotní technika ...'!C2" display="/"/>
    <hyperlink ref="A59" location="'2.2 - Zdravotní technika ...'!C2" display="/"/>
    <hyperlink ref="A60" location="'3 - Elektroinstalace - si...'!C2" display="/"/>
    <hyperlink ref="A61" location="'4 - Vytápění'!C2" display="/"/>
    <hyperlink ref="A62" location="'5 - Výtah'!C2" display="/"/>
    <hyperlink ref="A63" location="'6.1 - Strukturovaná kabeláž'!C2" display="/"/>
    <hyperlink ref="A64" location="'6.2 - Aktivní prvky'!C2" display="/"/>
    <hyperlink ref="A65" location="'6.3 - Poplachový zabezpeč...'!C2" display="/"/>
    <hyperlink ref="A66" location="'6.4 - Kamerový systém'!C2" display="/"/>
    <hyperlink ref="A67" location="'6.5 - Elektronická kontro...'!C2" display="/"/>
    <hyperlink ref="A68" location="'6.6 - Jednotný čas'!C2" display="/"/>
    <hyperlink ref="A69" location="'6.7 - Vybavení učeben'!C2" display="/"/>
    <hyperlink ref="A70" location="'BOZP - Činnost koordináto...'!C2" display="/"/>
    <hyperlink ref="A71" location="'VR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86</v>
      </c>
    </row>
    <row r="3" s="1" customFormat="1" ht="6.96" customHeight="1">
      <c r="B3" s="131"/>
      <c r="C3" s="132"/>
      <c r="D3" s="132"/>
      <c r="E3" s="132"/>
      <c r="F3" s="132"/>
      <c r="G3" s="132"/>
      <c r="H3" s="132"/>
      <c r="I3" s="133"/>
      <c r="J3" s="132"/>
      <c r="K3" s="132"/>
      <c r="L3" s="22"/>
      <c r="AT3" s="19" t="s">
        <v>87</v>
      </c>
    </row>
    <row r="4" s="1" customFormat="1" ht="24.96" customHeight="1">
      <c r="B4" s="22"/>
      <c r="D4" s="134" t="s">
        <v>136</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zakázky'!K6</f>
        <v>Rekonstrukce elektroinstalace a rozvodů ZTI,vč. úpravy soc. zařízení a bezbariér vstupu obj. č.p. 931, Náchod</v>
      </c>
      <c r="F7" s="136"/>
      <c r="G7" s="136"/>
      <c r="H7" s="136"/>
      <c r="I7" s="130"/>
      <c r="L7" s="22"/>
    </row>
    <row r="8" s="2" customFormat="1" ht="12" customHeight="1">
      <c r="A8" s="40"/>
      <c r="B8" s="46"/>
      <c r="C8" s="40"/>
      <c r="D8" s="136" t="s">
        <v>137</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138</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19</v>
      </c>
      <c r="E11" s="40"/>
      <c r="F11" s="141" t="s">
        <v>20</v>
      </c>
      <c r="G11" s="40"/>
      <c r="H11" s="40"/>
      <c r="I11" s="142" t="s">
        <v>21</v>
      </c>
      <c r="J11" s="141" t="s">
        <v>22</v>
      </c>
      <c r="K11" s="40"/>
      <c r="L11" s="139"/>
      <c r="S11" s="40"/>
      <c r="T11" s="40"/>
      <c r="U11" s="40"/>
      <c r="V11" s="40"/>
      <c r="W11" s="40"/>
      <c r="X11" s="40"/>
      <c r="Y11" s="40"/>
      <c r="Z11" s="40"/>
      <c r="AA11" s="40"/>
      <c r="AB11" s="40"/>
      <c r="AC11" s="40"/>
      <c r="AD11" s="40"/>
      <c r="AE11" s="40"/>
    </row>
    <row r="12" s="2" customFormat="1" ht="12" customHeight="1">
      <c r="A12" s="40"/>
      <c r="B12" s="46"/>
      <c r="C12" s="40"/>
      <c r="D12" s="136" t="s">
        <v>24</v>
      </c>
      <c r="E12" s="40"/>
      <c r="F12" s="141" t="s">
        <v>25</v>
      </c>
      <c r="G12" s="40"/>
      <c r="H12" s="40"/>
      <c r="I12" s="142" t="s">
        <v>26</v>
      </c>
      <c r="J12" s="143" t="str">
        <f>'Rekapitulace zakázky'!AN8</f>
        <v>12. 2. 2020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22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32</v>
      </c>
      <c r="F15" s="40"/>
      <c r="G15" s="40"/>
      <c r="H15" s="40"/>
      <c r="I15" s="142" t="s">
        <v>33</v>
      </c>
      <c r="J15" s="141" t="s">
        <v>22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34</v>
      </c>
      <c r="E17" s="40"/>
      <c r="F17" s="40"/>
      <c r="G17" s="40"/>
      <c r="H17" s="40"/>
      <c r="I17" s="142" t="s">
        <v>31</v>
      </c>
      <c r="J17" s="35"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zakázky'!E14</f>
        <v>Vyplň údaj</v>
      </c>
      <c r="F18" s="141"/>
      <c r="G18" s="141"/>
      <c r="H18" s="141"/>
      <c r="I18" s="142" t="s">
        <v>33</v>
      </c>
      <c r="J18" s="35"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36</v>
      </c>
      <c r="E20" s="40"/>
      <c r="F20" s="40"/>
      <c r="G20" s="40"/>
      <c r="H20" s="40"/>
      <c r="I20" s="142" t="s">
        <v>31</v>
      </c>
      <c r="J20" s="141" t="s">
        <v>37</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33</v>
      </c>
      <c r="J21" s="141" t="s">
        <v>22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22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41</v>
      </c>
      <c r="F24" s="40"/>
      <c r="G24" s="40"/>
      <c r="H24" s="40"/>
      <c r="I24" s="142" t="s">
        <v>33</v>
      </c>
      <c r="J24" s="141" t="s">
        <v>22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42</v>
      </c>
      <c r="E26" s="40"/>
      <c r="F26" s="40"/>
      <c r="G26" s="40"/>
      <c r="H26" s="40"/>
      <c r="I26" s="138"/>
      <c r="J26" s="40"/>
      <c r="K26" s="40"/>
      <c r="L26" s="139"/>
      <c r="S26" s="40"/>
      <c r="T26" s="40"/>
      <c r="U26" s="40"/>
      <c r="V26" s="40"/>
      <c r="W26" s="40"/>
      <c r="X26" s="40"/>
      <c r="Y26" s="40"/>
      <c r="Z26" s="40"/>
      <c r="AA26" s="40"/>
      <c r="AB26" s="40"/>
      <c r="AC26" s="40"/>
      <c r="AD26" s="40"/>
      <c r="AE26" s="40"/>
    </row>
    <row r="27" s="8" customFormat="1" ht="47.25" customHeight="1">
      <c r="A27" s="144"/>
      <c r="B27" s="145"/>
      <c r="C27" s="144"/>
      <c r="D27" s="144"/>
      <c r="E27" s="146" t="s">
        <v>43</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44</v>
      </c>
      <c r="E30" s="40"/>
      <c r="F30" s="40"/>
      <c r="G30" s="40"/>
      <c r="H30" s="40"/>
      <c r="I30" s="138"/>
      <c r="J30" s="152">
        <f>ROUND(J120,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46</v>
      </c>
      <c r="G32" s="40"/>
      <c r="H32" s="40"/>
      <c r="I32" s="154" t="s">
        <v>45</v>
      </c>
      <c r="J32" s="153" t="s">
        <v>47</v>
      </c>
      <c r="K32" s="40"/>
      <c r="L32" s="139"/>
      <c r="S32" s="40"/>
      <c r="T32" s="40"/>
      <c r="U32" s="40"/>
      <c r="V32" s="40"/>
      <c r="W32" s="40"/>
      <c r="X32" s="40"/>
      <c r="Y32" s="40"/>
      <c r="Z32" s="40"/>
      <c r="AA32" s="40"/>
      <c r="AB32" s="40"/>
      <c r="AC32" s="40"/>
      <c r="AD32" s="40"/>
      <c r="AE32" s="40"/>
    </row>
    <row r="33" s="2" customFormat="1" ht="14.4" customHeight="1">
      <c r="A33" s="40"/>
      <c r="B33" s="46"/>
      <c r="C33" s="40"/>
      <c r="D33" s="155" t="s">
        <v>48</v>
      </c>
      <c r="E33" s="136" t="s">
        <v>49</v>
      </c>
      <c r="F33" s="156">
        <f>ROUND((SUM(BE120:BE2129)),  2)</f>
        <v>0</v>
      </c>
      <c r="G33" s="40"/>
      <c r="H33" s="40"/>
      <c r="I33" s="157">
        <v>0.20999999999999999</v>
      </c>
      <c r="J33" s="156">
        <f>ROUND(((SUM(BE120:BE2129))*I33),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50</v>
      </c>
      <c r="F34" s="156">
        <f>ROUND((SUM(BF120:BF2129)),  2)</f>
        <v>0</v>
      </c>
      <c r="G34" s="40"/>
      <c r="H34" s="40"/>
      <c r="I34" s="157">
        <v>0.14999999999999999</v>
      </c>
      <c r="J34" s="156">
        <f>ROUND(((SUM(BF120:BF2129))*I34),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51</v>
      </c>
      <c r="F35" s="156">
        <f>ROUND((SUM(BG120:BG2129)),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52</v>
      </c>
      <c r="F36" s="156">
        <f>ROUND((SUM(BH120:BH2129)),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53</v>
      </c>
      <c r="F37" s="156">
        <f>ROUND((SUM(BI120:BI2129)),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54</v>
      </c>
      <c r="E39" s="160"/>
      <c r="F39" s="160"/>
      <c r="G39" s="161" t="s">
        <v>55</v>
      </c>
      <c r="H39" s="162" t="s">
        <v>56</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139</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Rekonstrukce elektroinstalace a rozvodů ZTI,vč. úpravy soc. zařízení a bezbariér vstupu obj. č.p. 931, Náchod</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137</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1.1 - Stavební část</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24</v>
      </c>
      <c r="D52" s="42"/>
      <c r="E52" s="42"/>
      <c r="F52" s="29" t="str">
        <f>F12</f>
        <v>Náchod</v>
      </c>
      <c r="G52" s="42"/>
      <c r="H52" s="42"/>
      <c r="I52" s="142" t="s">
        <v>26</v>
      </c>
      <c r="J52" s="74" t="str">
        <f>IF(J12="","",J12)</f>
        <v>12. 2. 2020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40.05" customHeight="1">
      <c r="A54" s="40"/>
      <c r="B54" s="41"/>
      <c r="C54" s="34" t="s">
        <v>30</v>
      </c>
      <c r="D54" s="42"/>
      <c r="E54" s="42"/>
      <c r="F54" s="29" t="str">
        <f>E15</f>
        <v>SPŠ stav. a Obch. akad. arch. Jana Letzela, Náchod</v>
      </c>
      <c r="G54" s="42"/>
      <c r="H54" s="42"/>
      <c r="I54" s="142" t="s">
        <v>36</v>
      </c>
      <c r="J54" s="38" t="str">
        <f>E21</f>
        <v>Ing. Lukáš Polej - projektový a ing. atelier EGO</v>
      </c>
      <c r="K54" s="42"/>
      <c r="L54" s="139"/>
      <c r="S54" s="40"/>
      <c r="T54" s="40"/>
      <c r="U54" s="40"/>
      <c r="V54" s="40"/>
      <c r="W54" s="40"/>
      <c r="X54" s="40"/>
      <c r="Y54" s="40"/>
      <c r="Z54" s="40"/>
      <c r="AA54" s="40"/>
      <c r="AB54" s="40"/>
      <c r="AC54" s="40"/>
      <c r="AD54" s="40"/>
      <c r="AE54" s="40"/>
    </row>
    <row r="55" s="2" customFormat="1" ht="15.15" customHeight="1">
      <c r="A55" s="40"/>
      <c r="B55" s="41"/>
      <c r="C55" s="34" t="s">
        <v>34</v>
      </c>
      <c r="D55" s="42"/>
      <c r="E55" s="42"/>
      <c r="F55" s="29" t="str">
        <f>IF(E18="","",E18)</f>
        <v>Vyplň údaj</v>
      </c>
      <c r="G55" s="42"/>
      <c r="H55" s="42"/>
      <c r="I55" s="142" t="s">
        <v>40</v>
      </c>
      <c r="J55" s="38" t="str">
        <f>E24</f>
        <v>Jan Krčmář</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140</v>
      </c>
      <c r="D57" s="174"/>
      <c r="E57" s="174"/>
      <c r="F57" s="174"/>
      <c r="G57" s="174"/>
      <c r="H57" s="174"/>
      <c r="I57" s="175"/>
      <c r="J57" s="176" t="s">
        <v>141</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76</v>
      </c>
      <c r="D59" s="42"/>
      <c r="E59" s="42"/>
      <c r="F59" s="42"/>
      <c r="G59" s="42"/>
      <c r="H59" s="42"/>
      <c r="I59" s="138"/>
      <c r="J59" s="104">
        <f>J120</f>
        <v>0</v>
      </c>
      <c r="K59" s="42"/>
      <c r="L59" s="139"/>
      <c r="S59" s="40"/>
      <c r="T59" s="40"/>
      <c r="U59" s="40"/>
      <c r="V59" s="40"/>
      <c r="W59" s="40"/>
      <c r="X59" s="40"/>
      <c r="Y59" s="40"/>
      <c r="Z59" s="40"/>
      <c r="AA59" s="40"/>
      <c r="AB59" s="40"/>
      <c r="AC59" s="40"/>
      <c r="AD59" s="40"/>
      <c r="AE59" s="40"/>
      <c r="AU59" s="19" t="s">
        <v>142</v>
      </c>
    </row>
    <row r="60" s="9" customFormat="1" ht="24.96" customHeight="1">
      <c r="A60" s="9"/>
      <c r="B60" s="178"/>
      <c r="C60" s="179"/>
      <c r="D60" s="180" t="s">
        <v>143</v>
      </c>
      <c r="E60" s="181"/>
      <c r="F60" s="181"/>
      <c r="G60" s="181"/>
      <c r="H60" s="181"/>
      <c r="I60" s="182"/>
      <c r="J60" s="183">
        <f>J121</f>
        <v>0</v>
      </c>
      <c r="K60" s="179"/>
      <c r="L60" s="184"/>
      <c r="S60" s="9"/>
      <c r="T60" s="9"/>
      <c r="U60" s="9"/>
      <c r="V60" s="9"/>
      <c r="W60" s="9"/>
      <c r="X60" s="9"/>
      <c r="Y60" s="9"/>
      <c r="Z60" s="9"/>
      <c r="AA60" s="9"/>
      <c r="AB60" s="9"/>
      <c r="AC60" s="9"/>
      <c r="AD60" s="9"/>
      <c r="AE60" s="9"/>
    </row>
    <row r="61" s="10" customFormat="1" ht="19.92" customHeight="1">
      <c r="A61" s="10"/>
      <c r="B61" s="185"/>
      <c r="C61" s="186"/>
      <c r="D61" s="187" t="s">
        <v>144</v>
      </c>
      <c r="E61" s="188"/>
      <c r="F61" s="188"/>
      <c r="G61" s="188"/>
      <c r="H61" s="188"/>
      <c r="I61" s="189"/>
      <c r="J61" s="190">
        <f>J122</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145</v>
      </c>
      <c r="E62" s="188"/>
      <c r="F62" s="188"/>
      <c r="G62" s="188"/>
      <c r="H62" s="188"/>
      <c r="I62" s="189"/>
      <c r="J62" s="190">
        <f>J160</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146</v>
      </c>
      <c r="E63" s="188"/>
      <c r="F63" s="188"/>
      <c r="G63" s="188"/>
      <c r="H63" s="188"/>
      <c r="I63" s="189"/>
      <c r="J63" s="190">
        <f>J180</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147</v>
      </c>
      <c r="E64" s="188"/>
      <c r="F64" s="188"/>
      <c r="G64" s="188"/>
      <c r="H64" s="188"/>
      <c r="I64" s="189"/>
      <c r="J64" s="190">
        <f>J396</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148</v>
      </c>
      <c r="E65" s="188"/>
      <c r="F65" s="188"/>
      <c r="G65" s="188"/>
      <c r="H65" s="188"/>
      <c r="I65" s="189"/>
      <c r="J65" s="190">
        <f>J440</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149</v>
      </c>
      <c r="E66" s="188"/>
      <c r="F66" s="188"/>
      <c r="G66" s="188"/>
      <c r="H66" s="188"/>
      <c r="I66" s="189"/>
      <c r="J66" s="190">
        <f>J816</f>
        <v>0</v>
      </c>
      <c r="K66" s="186"/>
      <c r="L66" s="191"/>
      <c r="S66" s="10"/>
      <c r="T66" s="10"/>
      <c r="U66" s="10"/>
      <c r="V66" s="10"/>
      <c r="W66" s="10"/>
      <c r="X66" s="10"/>
      <c r="Y66" s="10"/>
      <c r="Z66" s="10"/>
      <c r="AA66" s="10"/>
      <c r="AB66" s="10"/>
      <c r="AC66" s="10"/>
      <c r="AD66" s="10"/>
      <c r="AE66" s="10"/>
    </row>
    <row r="67" s="10" customFormat="1" ht="19.92" customHeight="1">
      <c r="A67" s="10"/>
      <c r="B67" s="185"/>
      <c r="C67" s="186"/>
      <c r="D67" s="187" t="s">
        <v>150</v>
      </c>
      <c r="E67" s="188"/>
      <c r="F67" s="188"/>
      <c r="G67" s="188"/>
      <c r="H67" s="188"/>
      <c r="I67" s="189"/>
      <c r="J67" s="190">
        <f>J820</f>
        <v>0</v>
      </c>
      <c r="K67" s="186"/>
      <c r="L67" s="191"/>
      <c r="S67" s="10"/>
      <c r="T67" s="10"/>
      <c r="U67" s="10"/>
      <c r="V67" s="10"/>
      <c r="W67" s="10"/>
      <c r="X67" s="10"/>
      <c r="Y67" s="10"/>
      <c r="Z67" s="10"/>
      <c r="AA67" s="10"/>
      <c r="AB67" s="10"/>
      <c r="AC67" s="10"/>
      <c r="AD67" s="10"/>
      <c r="AE67" s="10"/>
    </row>
    <row r="68" s="10" customFormat="1" ht="19.92" customHeight="1">
      <c r="A68" s="10"/>
      <c r="B68" s="185"/>
      <c r="C68" s="186"/>
      <c r="D68" s="187" t="s">
        <v>151</v>
      </c>
      <c r="E68" s="188"/>
      <c r="F68" s="188"/>
      <c r="G68" s="188"/>
      <c r="H68" s="188"/>
      <c r="I68" s="189"/>
      <c r="J68" s="190">
        <f>J843</f>
        <v>0</v>
      </c>
      <c r="K68" s="186"/>
      <c r="L68" s="191"/>
      <c r="S68" s="10"/>
      <c r="T68" s="10"/>
      <c r="U68" s="10"/>
      <c r="V68" s="10"/>
      <c r="W68" s="10"/>
      <c r="X68" s="10"/>
      <c r="Y68" s="10"/>
      <c r="Z68" s="10"/>
      <c r="AA68" s="10"/>
      <c r="AB68" s="10"/>
      <c r="AC68" s="10"/>
      <c r="AD68" s="10"/>
      <c r="AE68" s="10"/>
    </row>
    <row r="69" s="10" customFormat="1" ht="19.92" customHeight="1">
      <c r="A69" s="10"/>
      <c r="B69" s="185"/>
      <c r="C69" s="186"/>
      <c r="D69" s="187" t="s">
        <v>152</v>
      </c>
      <c r="E69" s="188"/>
      <c r="F69" s="188"/>
      <c r="G69" s="188"/>
      <c r="H69" s="188"/>
      <c r="I69" s="189"/>
      <c r="J69" s="190">
        <f>J882</f>
        <v>0</v>
      </c>
      <c r="K69" s="186"/>
      <c r="L69" s="191"/>
      <c r="S69" s="10"/>
      <c r="T69" s="10"/>
      <c r="U69" s="10"/>
      <c r="V69" s="10"/>
      <c r="W69" s="10"/>
      <c r="X69" s="10"/>
      <c r="Y69" s="10"/>
      <c r="Z69" s="10"/>
      <c r="AA69" s="10"/>
      <c r="AB69" s="10"/>
      <c r="AC69" s="10"/>
      <c r="AD69" s="10"/>
      <c r="AE69" s="10"/>
    </row>
    <row r="70" s="10" customFormat="1" ht="19.92" customHeight="1">
      <c r="A70" s="10"/>
      <c r="B70" s="185"/>
      <c r="C70" s="186"/>
      <c r="D70" s="187" t="s">
        <v>153</v>
      </c>
      <c r="E70" s="188"/>
      <c r="F70" s="188"/>
      <c r="G70" s="188"/>
      <c r="H70" s="188"/>
      <c r="I70" s="189"/>
      <c r="J70" s="190">
        <f>J1118</f>
        <v>0</v>
      </c>
      <c r="K70" s="186"/>
      <c r="L70" s="191"/>
      <c r="S70" s="10"/>
      <c r="T70" s="10"/>
      <c r="U70" s="10"/>
      <c r="V70" s="10"/>
      <c r="W70" s="10"/>
      <c r="X70" s="10"/>
      <c r="Y70" s="10"/>
      <c r="Z70" s="10"/>
      <c r="AA70" s="10"/>
      <c r="AB70" s="10"/>
      <c r="AC70" s="10"/>
      <c r="AD70" s="10"/>
      <c r="AE70" s="10"/>
    </row>
    <row r="71" s="9" customFormat="1" ht="24.96" customHeight="1">
      <c r="A71" s="9"/>
      <c r="B71" s="178"/>
      <c r="C71" s="179"/>
      <c r="D71" s="180" t="s">
        <v>154</v>
      </c>
      <c r="E71" s="181"/>
      <c r="F71" s="181"/>
      <c r="G71" s="181"/>
      <c r="H71" s="181"/>
      <c r="I71" s="182"/>
      <c r="J71" s="183">
        <f>J1120</f>
        <v>0</v>
      </c>
      <c r="K71" s="179"/>
      <c r="L71" s="184"/>
      <c r="S71" s="9"/>
      <c r="T71" s="9"/>
      <c r="U71" s="9"/>
      <c r="V71" s="9"/>
      <c r="W71" s="9"/>
      <c r="X71" s="9"/>
      <c r="Y71" s="9"/>
      <c r="Z71" s="9"/>
      <c r="AA71" s="9"/>
      <c r="AB71" s="9"/>
      <c r="AC71" s="9"/>
      <c r="AD71" s="9"/>
      <c r="AE71" s="9"/>
    </row>
    <row r="72" s="10" customFormat="1" ht="19.92" customHeight="1">
      <c r="A72" s="10"/>
      <c r="B72" s="185"/>
      <c r="C72" s="186"/>
      <c r="D72" s="187" t="s">
        <v>155</v>
      </c>
      <c r="E72" s="188"/>
      <c r="F72" s="188"/>
      <c r="G72" s="188"/>
      <c r="H72" s="188"/>
      <c r="I72" s="189"/>
      <c r="J72" s="190">
        <f>J1121</f>
        <v>0</v>
      </c>
      <c r="K72" s="186"/>
      <c r="L72" s="191"/>
      <c r="S72" s="10"/>
      <c r="T72" s="10"/>
      <c r="U72" s="10"/>
      <c r="V72" s="10"/>
      <c r="W72" s="10"/>
      <c r="X72" s="10"/>
      <c r="Y72" s="10"/>
      <c r="Z72" s="10"/>
      <c r="AA72" s="10"/>
      <c r="AB72" s="10"/>
      <c r="AC72" s="10"/>
      <c r="AD72" s="10"/>
      <c r="AE72" s="10"/>
    </row>
    <row r="73" s="10" customFormat="1" ht="19.92" customHeight="1">
      <c r="A73" s="10"/>
      <c r="B73" s="185"/>
      <c r="C73" s="186"/>
      <c r="D73" s="187" t="s">
        <v>156</v>
      </c>
      <c r="E73" s="188"/>
      <c r="F73" s="188"/>
      <c r="G73" s="188"/>
      <c r="H73" s="188"/>
      <c r="I73" s="189"/>
      <c r="J73" s="190">
        <f>J1160</f>
        <v>0</v>
      </c>
      <c r="K73" s="186"/>
      <c r="L73" s="191"/>
      <c r="S73" s="10"/>
      <c r="T73" s="10"/>
      <c r="U73" s="10"/>
      <c r="V73" s="10"/>
      <c r="W73" s="10"/>
      <c r="X73" s="10"/>
      <c r="Y73" s="10"/>
      <c r="Z73" s="10"/>
      <c r="AA73" s="10"/>
      <c r="AB73" s="10"/>
      <c r="AC73" s="10"/>
      <c r="AD73" s="10"/>
      <c r="AE73" s="10"/>
    </row>
    <row r="74" s="10" customFormat="1" ht="19.92" customHeight="1">
      <c r="A74" s="10"/>
      <c r="B74" s="185"/>
      <c r="C74" s="186"/>
      <c r="D74" s="187" t="s">
        <v>157</v>
      </c>
      <c r="E74" s="188"/>
      <c r="F74" s="188"/>
      <c r="G74" s="188"/>
      <c r="H74" s="188"/>
      <c r="I74" s="189"/>
      <c r="J74" s="190">
        <f>J1171</f>
        <v>0</v>
      </c>
      <c r="K74" s="186"/>
      <c r="L74" s="191"/>
      <c r="S74" s="10"/>
      <c r="T74" s="10"/>
      <c r="U74" s="10"/>
      <c r="V74" s="10"/>
      <c r="W74" s="10"/>
      <c r="X74" s="10"/>
      <c r="Y74" s="10"/>
      <c r="Z74" s="10"/>
      <c r="AA74" s="10"/>
      <c r="AB74" s="10"/>
      <c r="AC74" s="10"/>
      <c r="AD74" s="10"/>
      <c r="AE74" s="10"/>
    </row>
    <row r="75" s="10" customFormat="1" ht="19.92" customHeight="1">
      <c r="A75" s="10"/>
      <c r="B75" s="185"/>
      <c r="C75" s="186"/>
      <c r="D75" s="187" t="s">
        <v>158</v>
      </c>
      <c r="E75" s="188"/>
      <c r="F75" s="188"/>
      <c r="G75" s="188"/>
      <c r="H75" s="188"/>
      <c r="I75" s="189"/>
      <c r="J75" s="190">
        <f>J1221</f>
        <v>0</v>
      </c>
      <c r="K75" s="186"/>
      <c r="L75" s="191"/>
      <c r="S75" s="10"/>
      <c r="T75" s="10"/>
      <c r="U75" s="10"/>
      <c r="V75" s="10"/>
      <c r="W75" s="10"/>
      <c r="X75" s="10"/>
      <c r="Y75" s="10"/>
      <c r="Z75" s="10"/>
      <c r="AA75" s="10"/>
      <c r="AB75" s="10"/>
      <c r="AC75" s="10"/>
      <c r="AD75" s="10"/>
      <c r="AE75" s="10"/>
    </row>
    <row r="76" s="10" customFormat="1" ht="19.92" customHeight="1">
      <c r="A76" s="10"/>
      <c r="B76" s="185"/>
      <c r="C76" s="186"/>
      <c r="D76" s="187" t="s">
        <v>159</v>
      </c>
      <c r="E76" s="188"/>
      <c r="F76" s="188"/>
      <c r="G76" s="188"/>
      <c r="H76" s="188"/>
      <c r="I76" s="189"/>
      <c r="J76" s="190">
        <f>J1243</f>
        <v>0</v>
      </c>
      <c r="K76" s="186"/>
      <c r="L76" s="191"/>
      <c r="S76" s="10"/>
      <c r="T76" s="10"/>
      <c r="U76" s="10"/>
      <c r="V76" s="10"/>
      <c r="W76" s="10"/>
      <c r="X76" s="10"/>
      <c r="Y76" s="10"/>
      <c r="Z76" s="10"/>
      <c r="AA76" s="10"/>
      <c r="AB76" s="10"/>
      <c r="AC76" s="10"/>
      <c r="AD76" s="10"/>
      <c r="AE76" s="10"/>
    </row>
    <row r="77" s="10" customFormat="1" ht="19.92" customHeight="1">
      <c r="A77" s="10"/>
      <c r="B77" s="185"/>
      <c r="C77" s="186"/>
      <c r="D77" s="187" t="s">
        <v>160</v>
      </c>
      <c r="E77" s="188"/>
      <c r="F77" s="188"/>
      <c r="G77" s="188"/>
      <c r="H77" s="188"/>
      <c r="I77" s="189"/>
      <c r="J77" s="190">
        <f>J1251</f>
        <v>0</v>
      </c>
      <c r="K77" s="186"/>
      <c r="L77" s="191"/>
      <c r="S77" s="10"/>
      <c r="T77" s="10"/>
      <c r="U77" s="10"/>
      <c r="V77" s="10"/>
      <c r="W77" s="10"/>
      <c r="X77" s="10"/>
      <c r="Y77" s="10"/>
      <c r="Z77" s="10"/>
      <c r="AA77" s="10"/>
      <c r="AB77" s="10"/>
      <c r="AC77" s="10"/>
      <c r="AD77" s="10"/>
      <c r="AE77" s="10"/>
    </row>
    <row r="78" s="10" customFormat="1" ht="19.92" customHeight="1">
      <c r="A78" s="10"/>
      <c r="B78" s="185"/>
      <c r="C78" s="186"/>
      <c r="D78" s="187" t="s">
        <v>161</v>
      </c>
      <c r="E78" s="188"/>
      <c r="F78" s="188"/>
      <c r="G78" s="188"/>
      <c r="H78" s="188"/>
      <c r="I78" s="189"/>
      <c r="J78" s="190">
        <f>J1275</f>
        <v>0</v>
      </c>
      <c r="K78" s="186"/>
      <c r="L78" s="191"/>
      <c r="S78" s="10"/>
      <c r="T78" s="10"/>
      <c r="U78" s="10"/>
      <c r="V78" s="10"/>
      <c r="W78" s="10"/>
      <c r="X78" s="10"/>
      <c r="Y78" s="10"/>
      <c r="Z78" s="10"/>
      <c r="AA78" s="10"/>
      <c r="AB78" s="10"/>
      <c r="AC78" s="10"/>
      <c r="AD78" s="10"/>
      <c r="AE78" s="10"/>
    </row>
    <row r="79" s="10" customFormat="1" ht="19.92" customHeight="1">
      <c r="A79" s="10"/>
      <c r="B79" s="185"/>
      <c r="C79" s="186"/>
      <c r="D79" s="187" t="s">
        <v>162</v>
      </c>
      <c r="E79" s="188"/>
      <c r="F79" s="188"/>
      <c r="G79" s="188"/>
      <c r="H79" s="188"/>
      <c r="I79" s="189"/>
      <c r="J79" s="190">
        <f>J1285</f>
        <v>0</v>
      </c>
      <c r="K79" s="186"/>
      <c r="L79" s="191"/>
      <c r="S79" s="10"/>
      <c r="T79" s="10"/>
      <c r="U79" s="10"/>
      <c r="V79" s="10"/>
      <c r="W79" s="10"/>
      <c r="X79" s="10"/>
      <c r="Y79" s="10"/>
      <c r="Z79" s="10"/>
      <c r="AA79" s="10"/>
      <c r="AB79" s="10"/>
      <c r="AC79" s="10"/>
      <c r="AD79" s="10"/>
      <c r="AE79" s="10"/>
    </row>
    <row r="80" s="10" customFormat="1" ht="19.92" customHeight="1">
      <c r="A80" s="10"/>
      <c r="B80" s="185"/>
      <c r="C80" s="186"/>
      <c r="D80" s="187" t="s">
        <v>163</v>
      </c>
      <c r="E80" s="188"/>
      <c r="F80" s="188"/>
      <c r="G80" s="188"/>
      <c r="H80" s="188"/>
      <c r="I80" s="189"/>
      <c r="J80" s="190">
        <f>J1391</f>
        <v>0</v>
      </c>
      <c r="K80" s="186"/>
      <c r="L80" s="191"/>
      <c r="S80" s="10"/>
      <c r="T80" s="10"/>
      <c r="U80" s="10"/>
      <c r="V80" s="10"/>
      <c r="W80" s="10"/>
      <c r="X80" s="10"/>
      <c r="Y80" s="10"/>
      <c r="Z80" s="10"/>
      <c r="AA80" s="10"/>
      <c r="AB80" s="10"/>
      <c r="AC80" s="10"/>
      <c r="AD80" s="10"/>
      <c r="AE80" s="10"/>
    </row>
    <row r="81" s="10" customFormat="1" ht="19.92" customHeight="1">
      <c r="A81" s="10"/>
      <c r="B81" s="185"/>
      <c r="C81" s="186"/>
      <c r="D81" s="187" t="s">
        <v>164</v>
      </c>
      <c r="E81" s="188"/>
      <c r="F81" s="188"/>
      <c r="G81" s="188"/>
      <c r="H81" s="188"/>
      <c r="I81" s="189"/>
      <c r="J81" s="190">
        <f>J1400</f>
        <v>0</v>
      </c>
      <c r="K81" s="186"/>
      <c r="L81" s="191"/>
      <c r="S81" s="10"/>
      <c r="T81" s="10"/>
      <c r="U81" s="10"/>
      <c r="V81" s="10"/>
      <c r="W81" s="10"/>
      <c r="X81" s="10"/>
      <c r="Y81" s="10"/>
      <c r="Z81" s="10"/>
      <c r="AA81" s="10"/>
      <c r="AB81" s="10"/>
      <c r="AC81" s="10"/>
      <c r="AD81" s="10"/>
      <c r="AE81" s="10"/>
    </row>
    <row r="82" s="10" customFormat="1" ht="19.92" customHeight="1">
      <c r="A82" s="10"/>
      <c r="B82" s="185"/>
      <c r="C82" s="186"/>
      <c r="D82" s="187" t="s">
        <v>165</v>
      </c>
      <c r="E82" s="188"/>
      <c r="F82" s="188"/>
      <c r="G82" s="188"/>
      <c r="H82" s="188"/>
      <c r="I82" s="189"/>
      <c r="J82" s="190">
        <f>J1435</f>
        <v>0</v>
      </c>
      <c r="K82" s="186"/>
      <c r="L82" s="191"/>
      <c r="S82" s="10"/>
      <c r="T82" s="10"/>
      <c r="U82" s="10"/>
      <c r="V82" s="10"/>
      <c r="W82" s="10"/>
      <c r="X82" s="10"/>
      <c r="Y82" s="10"/>
      <c r="Z82" s="10"/>
      <c r="AA82" s="10"/>
      <c r="AB82" s="10"/>
      <c r="AC82" s="10"/>
      <c r="AD82" s="10"/>
      <c r="AE82" s="10"/>
    </row>
    <row r="83" s="10" customFormat="1" ht="19.92" customHeight="1">
      <c r="A83" s="10"/>
      <c r="B83" s="185"/>
      <c r="C83" s="186"/>
      <c r="D83" s="187" t="s">
        <v>166</v>
      </c>
      <c r="E83" s="188"/>
      <c r="F83" s="188"/>
      <c r="G83" s="188"/>
      <c r="H83" s="188"/>
      <c r="I83" s="189"/>
      <c r="J83" s="190">
        <f>J1453</f>
        <v>0</v>
      </c>
      <c r="K83" s="186"/>
      <c r="L83" s="191"/>
      <c r="S83" s="10"/>
      <c r="T83" s="10"/>
      <c r="U83" s="10"/>
      <c r="V83" s="10"/>
      <c r="W83" s="10"/>
      <c r="X83" s="10"/>
      <c r="Y83" s="10"/>
      <c r="Z83" s="10"/>
      <c r="AA83" s="10"/>
      <c r="AB83" s="10"/>
      <c r="AC83" s="10"/>
      <c r="AD83" s="10"/>
      <c r="AE83" s="10"/>
    </row>
    <row r="84" s="10" customFormat="1" ht="19.92" customHeight="1">
      <c r="A84" s="10"/>
      <c r="B84" s="185"/>
      <c r="C84" s="186"/>
      <c r="D84" s="187" t="s">
        <v>167</v>
      </c>
      <c r="E84" s="188"/>
      <c r="F84" s="188"/>
      <c r="G84" s="188"/>
      <c r="H84" s="188"/>
      <c r="I84" s="189"/>
      <c r="J84" s="190">
        <f>J1520</f>
        <v>0</v>
      </c>
      <c r="K84" s="186"/>
      <c r="L84" s="191"/>
      <c r="S84" s="10"/>
      <c r="T84" s="10"/>
      <c r="U84" s="10"/>
      <c r="V84" s="10"/>
      <c r="W84" s="10"/>
      <c r="X84" s="10"/>
      <c r="Y84" s="10"/>
      <c r="Z84" s="10"/>
      <c r="AA84" s="10"/>
      <c r="AB84" s="10"/>
      <c r="AC84" s="10"/>
      <c r="AD84" s="10"/>
      <c r="AE84" s="10"/>
    </row>
    <row r="85" s="10" customFormat="1" ht="19.92" customHeight="1">
      <c r="A85" s="10"/>
      <c r="B85" s="185"/>
      <c r="C85" s="186"/>
      <c r="D85" s="187" t="s">
        <v>168</v>
      </c>
      <c r="E85" s="188"/>
      <c r="F85" s="188"/>
      <c r="G85" s="188"/>
      <c r="H85" s="188"/>
      <c r="I85" s="189"/>
      <c r="J85" s="190">
        <f>J1541</f>
        <v>0</v>
      </c>
      <c r="K85" s="186"/>
      <c r="L85" s="191"/>
      <c r="S85" s="10"/>
      <c r="T85" s="10"/>
      <c r="U85" s="10"/>
      <c r="V85" s="10"/>
      <c r="W85" s="10"/>
      <c r="X85" s="10"/>
      <c r="Y85" s="10"/>
      <c r="Z85" s="10"/>
      <c r="AA85" s="10"/>
      <c r="AB85" s="10"/>
      <c r="AC85" s="10"/>
      <c r="AD85" s="10"/>
      <c r="AE85" s="10"/>
    </row>
    <row r="86" s="10" customFormat="1" ht="19.92" customHeight="1">
      <c r="A86" s="10"/>
      <c r="B86" s="185"/>
      <c r="C86" s="186"/>
      <c r="D86" s="187" t="s">
        <v>169</v>
      </c>
      <c r="E86" s="188"/>
      <c r="F86" s="188"/>
      <c r="G86" s="188"/>
      <c r="H86" s="188"/>
      <c r="I86" s="189"/>
      <c r="J86" s="190">
        <f>J1546</f>
        <v>0</v>
      </c>
      <c r="K86" s="186"/>
      <c r="L86" s="191"/>
      <c r="S86" s="10"/>
      <c r="T86" s="10"/>
      <c r="U86" s="10"/>
      <c r="V86" s="10"/>
      <c r="W86" s="10"/>
      <c r="X86" s="10"/>
      <c r="Y86" s="10"/>
      <c r="Z86" s="10"/>
      <c r="AA86" s="10"/>
      <c r="AB86" s="10"/>
      <c r="AC86" s="10"/>
      <c r="AD86" s="10"/>
      <c r="AE86" s="10"/>
    </row>
    <row r="87" s="10" customFormat="1" ht="19.92" customHeight="1">
      <c r="A87" s="10"/>
      <c r="B87" s="185"/>
      <c r="C87" s="186"/>
      <c r="D87" s="187" t="s">
        <v>170</v>
      </c>
      <c r="E87" s="188"/>
      <c r="F87" s="188"/>
      <c r="G87" s="188"/>
      <c r="H87" s="188"/>
      <c r="I87" s="189"/>
      <c r="J87" s="190">
        <f>J1549</f>
        <v>0</v>
      </c>
      <c r="K87" s="186"/>
      <c r="L87" s="191"/>
      <c r="S87" s="10"/>
      <c r="T87" s="10"/>
      <c r="U87" s="10"/>
      <c r="V87" s="10"/>
      <c r="W87" s="10"/>
      <c r="X87" s="10"/>
      <c r="Y87" s="10"/>
      <c r="Z87" s="10"/>
      <c r="AA87" s="10"/>
      <c r="AB87" s="10"/>
      <c r="AC87" s="10"/>
      <c r="AD87" s="10"/>
      <c r="AE87" s="10"/>
    </row>
    <row r="88" s="10" customFormat="1" ht="19.92" customHeight="1">
      <c r="A88" s="10"/>
      <c r="B88" s="185"/>
      <c r="C88" s="186"/>
      <c r="D88" s="187" t="s">
        <v>171</v>
      </c>
      <c r="E88" s="188"/>
      <c r="F88" s="188"/>
      <c r="G88" s="188"/>
      <c r="H88" s="188"/>
      <c r="I88" s="189"/>
      <c r="J88" s="190">
        <f>J1690</f>
        <v>0</v>
      </c>
      <c r="K88" s="186"/>
      <c r="L88" s="191"/>
      <c r="S88" s="10"/>
      <c r="T88" s="10"/>
      <c r="U88" s="10"/>
      <c r="V88" s="10"/>
      <c r="W88" s="10"/>
      <c r="X88" s="10"/>
      <c r="Y88" s="10"/>
      <c r="Z88" s="10"/>
      <c r="AA88" s="10"/>
      <c r="AB88" s="10"/>
      <c r="AC88" s="10"/>
      <c r="AD88" s="10"/>
      <c r="AE88" s="10"/>
    </row>
    <row r="89" s="10" customFormat="1" ht="19.92" customHeight="1">
      <c r="A89" s="10"/>
      <c r="B89" s="185"/>
      <c r="C89" s="186"/>
      <c r="D89" s="187" t="s">
        <v>172</v>
      </c>
      <c r="E89" s="188"/>
      <c r="F89" s="188"/>
      <c r="G89" s="188"/>
      <c r="H89" s="188"/>
      <c r="I89" s="189"/>
      <c r="J89" s="190">
        <f>J1705</f>
        <v>0</v>
      </c>
      <c r="K89" s="186"/>
      <c r="L89" s="191"/>
      <c r="S89" s="10"/>
      <c r="T89" s="10"/>
      <c r="U89" s="10"/>
      <c r="V89" s="10"/>
      <c r="W89" s="10"/>
      <c r="X89" s="10"/>
      <c r="Y89" s="10"/>
      <c r="Z89" s="10"/>
      <c r="AA89" s="10"/>
      <c r="AB89" s="10"/>
      <c r="AC89" s="10"/>
      <c r="AD89" s="10"/>
      <c r="AE89" s="10"/>
    </row>
    <row r="90" s="10" customFormat="1" ht="19.92" customHeight="1">
      <c r="A90" s="10"/>
      <c r="B90" s="185"/>
      <c r="C90" s="186"/>
      <c r="D90" s="187" t="s">
        <v>173</v>
      </c>
      <c r="E90" s="188"/>
      <c r="F90" s="188"/>
      <c r="G90" s="188"/>
      <c r="H90" s="188"/>
      <c r="I90" s="189"/>
      <c r="J90" s="190">
        <f>J1707</f>
        <v>0</v>
      </c>
      <c r="K90" s="186"/>
      <c r="L90" s="191"/>
      <c r="S90" s="10"/>
      <c r="T90" s="10"/>
      <c r="U90" s="10"/>
      <c r="V90" s="10"/>
      <c r="W90" s="10"/>
      <c r="X90" s="10"/>
      <c r="Y90" s="10"/>
      <c r="Z90" s="10"/>
      <c r="AA90" s="10"/>
      <c r="AB90" s="10"/>
      <c r="AC90" s="10"/>
      <c r="AD90" s="10"/>
      <c r="AE90" s="10"/>
    </row>
    <row r="91" s="10" customFormat="1" ht="19.92" customHeight="1">
      <c r="A91" s="10"/>
      <c r="B91" s="185"/>
      <c r="C91" s="186"/>
      <c r="D91" s="187" t="s">
        <v>174</v>
      </c>
      <c r="E91" s="188"/>
      <c r="F91" s="188"/>
      <c r="G91" s="188"/>
      <c r="H91" s="188"/>
      <c r="I91" s="189"/>
      <c r="J91" s="190">
        <f>J1710</f>
        <v>0</v>
      </c>
      <c r="K91" s="186"/>
      <c r="L91" s="191"/>
      <c r="S91" s="10"/>
      <c r="T91" s="10"/>
      <c r="U91" s="10"/>
      <c r="V91" s="10"/>
      <c r="W91" s="10"/>
      <c r="X91" s="10"/>
      <c r="Y91" s="10"/>
      <c r="Z91" s="10"/>
      <c r="AA91" s="10"/>
      <c r="AB91" s="10"/>
      <c r="AC91" s="10"/>
      <c r="AD91" s="10"/>
      <c r="AE91" s="10"/>
    </row>
    <row r="92" s="10" customFormat="1" ht="19.92" customHeight="1">
      <c r="A92" s="10"/>
      <c r="B92" s="185"/>
      <c r="C92" s="186"/>
      <c r="D92" s="187" t="s">
        <v>175</v>
      </c>
      <c r="E92" s="188"/>
      <c r="F92" s="188"/>
      <c r="G92" s="188"/>
      <c r="H92" s="188"/>
      <c r="I92" s="189"/>
      <c r="J92" s="190">
        <f>J1781</f>
        <v>0</v>
      </c>
      <c r="K92" s="186"/>
      <c r="L92" s="191"/>
      <c r="S92" s="10"/>
      <c r="T92" s="10"/>
      <c r="U92" s="10"/>
      <c r="V92" s="10"/>
      <c r="W92" s="10"/>
      <c r="X92" s="10"/>
      <c r="Y92" s="10"/>
      <c r="Z92" s="10"/>
      <c r="AA92" s="10"/>
      <c r="AB92" s="10"/>
      <c r="AC92" s="10"/>
      <c r="AD92" s="10"/>
      <c r="AE92" s="10"/>
    </row>
    <row r="93" s="10" customFormat="1" ht="19.92" customHeight="1">
      <c r="A93" s="10"/>
      <c r="B93" s="185"/>
      <c r="C93" s="186"/>
      <c r="D93" s="187" t="s">
        <v>176</v>
      </c>
      <c r="E93" s="188"/>
      <c r="F93" s="188"/>
      <c r="G93" s="188"/>
      <c r="H93" s="188"/>
      <c r="I93" s="189"/>
      <c r="J93" s="190">
        <f>J1795</f>
        <v>0</v>
      </c>
      <c r="K93" s="186"/>
      <c r="L93" s="191"/>
      <c r="S93" s="10"/>
      <c r="T93" s="10"/>
      <c r="U93" s="10"/>
      <c r="V93" s="10"/>
      <c r="W93" s="10"/>
      <c r="X93" s="10"/>
      <c r="Y93" s="10"/>
      <c r="Z93" s="10"/>
      <c r="AA93" s="10"/>
      <c r="AB93" s="10"/>
      <c r="AC93" s="10"/>
      <c r="AD93" s="10"/>
      <c r="AE93" s="10"/>
    </row>
    <row r="94" s="10" customFormat="1" ht="19.92" customHeight="1">
      <c r="A94" s="10"/>
      <c r="B94" s="185"/>
      <c r="C94" s="186"/>
      <c r="D94" s="187" t="s">
        <v>177</v>
      </c>
      <c r="E94" s="188"/>
      <c r="F94" s="188"/>
      <c r="G94" s="188"/>
      <c r="H94" s="188"/>
      <c r="I94" s="189"/>
      <c r="J94" s="190">
        <f>J1958</f>
        <v>0</v>
      </c>
      <c r="K94" s="186"/>
      <c r="L94" s="191"/>
      <c r="S94" s="10"/>
      <c r="T94" s="10"/>
      <c r="U94" s="10"/>
      <c r="V94" s="10"/>
      <c r="W94" s="10"/>
      <c r="X94" s="10"/>
      <c r="Y94" s="10"/>
      <c r="Z94" s="10"/>
      <c r="AA94" s="10"/>
      <c r="AB94" s="10"/>
      <c r="AC94" s="10"/>
      <c r="AD94" s="10"/>
      <c r="AE94" s="10"/>
    </row>
    <row r="95" s="10" customFormat="1" ht="19.92" customHeight="1">
      <c r="A95" s="10"/>
      <c r="B95" s="185"/>
      <c r="C95" s="186"/>
      <c r="D95" s="187" t="s">
        <v>178</v>
      </c>
      <c r="E95" s="188"/>
      <c r="F95" s="188"/>
      <c r="G95" s="188"/>
      <c r="H95" s="188"/>
      <c r="I95" s="189"/>
      <c r="J95" s="190">
        <f>J1964</f>
        <v>0</v>
      </c>
      <c r="K95" s="186"/>
      <c r="L95" s="191"/>
      <c r="S95" s="10"/>
      <c r="T95" s="10"/>
      <c r="U95" s="10"/>
      <c r="V95" s="10"/>
      <c r="W95" s="10"/>
      <c r="X95" s="10"/>
      <c r="Y95" s="10"/>
      <c r="Z95" s="10"/>
      <c r="AA95" s="10"/>
      <c r="AB95" s="10"/>
      <c r="AC95" s="10"/>
      <c r="AD95" s="10"/>
      <c r="AE95" s="10"/>
    </row>
    <row r="96" s="10" customFormat="1" ht="19.92" customHeight="1">
      <c r="A96" s="10"/>
      <c r="B96" s="185"/>
      <c r="C96" s="186"/>
      <c r="D96" s="187" t="s">
        <v>179</v>
      </c>
      <c r="E96" s="188"/>
      <c r="F96" s="188"/>
      <c r="G96" s="188"/>
      <c r="H96" s="188"/>
      <c r="I96" s="189"/>
      <c r="J96" s="190">
        <f>J1977</f>
        <v>0</v>
      </c>
      <c r="K96" s="186"/>
      <c r="L96" s="191"/>
      <c r="S96" s="10"/>
      <c r="T96" s="10"/>
      <c r="U96" s="10"/>
      <c r="V96" s="10"/>
      <c r="W96" s="10"/>
      <c r="X96" s="10"/>
      <c r="Y96" s="10"/>
      <c r="Z96" s="10"/>
      <c r="AA96" s="10"/>
      <c r="AB96" s="10"/>
      <c r="AC96" s="10"/>
      <c r="AD96" s="10"/>
      <c r="AE96" s="10"/>
    </row>
    <row r="97" s="10" customFormat="1" ht="19.92" customHeight="1">
      <c r="A97" s="10"/>
      <c r="B97" s="185"/>
      <c r="C97" s="186"/>
      <c r="D97" s="187" t="s">
        <v>180</v>
      </c>
      <c r="E97" s="188"/>
      <c r="F97" s="188"/>
      <c r="G97" s="188"/>
      <c r="H97" s="188"/>
      <c r="I97" s="189"/>
      <c r="J97" s="190">
        <f>J2118</f>
        <v>0</v>
      </c>
      <c r="K97" s="186"/>
      <c r="L97" s="191"/>
      <c r="S97" s="10"/>
      <c r="T97" s="10"/>
      <c r="U97" s="10"/>
      <c r="V97" s="10"/>
      <c r="W97" s="10"/>
      <c r="X97" s="10"/>
      <c r="Y97" s="10"/>
      <c r="Z97" s="10"/>
      <c r="AA97" s="10"/>
      <c r="AB97" s="10"/>
      <c r="AC97" s="10"/>
      <c r="AD97" s="10"/>
      <c r="AE97" s="10"/>
    </row>
    <row r="98" s="10" customFormat="1" ht="19.92" customHeight="1">
      <c r="A98" s="10"/>
      <c r="B98" s="185"/>
      <c r="C98" s="186"/>
      <c r="D98" s="187" t="s">
        <v>181</v>
      </c>
      <c r="E98" s="188"/>
      <c r="F98" s="188"/>
      <c r="G98" s="188"/>
      <c r="H98" s="188"/>
      <c r="I98" s="189"/>
      <c r="J98" s="190">
        <f>J2122</f>
        <v>0</v>
      </c>
      <c r="K98" s="186"/>
      <c r="L98" s="191"/>
      <c r="S98" s="10"/>
      <c r="T98" s="10"/>
      <c r="U98" s="10"/>
      <c r="V98" s="10"/>
      <c r="W98" s="10"/>
      <c r="X98" s="10"/>
      <c r="Y98" s="10"/>
      <c r="Z98" s="10"/>
      <c r="AA98" s="10"/>
      <c r="AB98" s="10"/>
      <c r="AC98" s="10"/>
      <c r="AD98" s="10"/>
      <c r="AE98" s="10"/>
    </row>
    <row r="99" s="9" customFormat="1" ht="24.96" customHeight="1">
      <c r="A99" s="9"/>
      <c r="B99" s="178"/>
      <c r="C99" s="179"/>
      <c r="D99" s="180" t="s">
        <v>182</v>
      </c>
      <c r="E99" s="181"/>
      <c r="F99" s="181"/>
      <c r="G99" s="181"/>
      <c r="H99" s="181"/>
      <c r="I99" s="182"/>
      <c r="J99" s="183">
        <f>J2125</f>
        <v>0</v>
      </c>
      <c r="K99" s="179"/>
      <c r="L99" s="184"/>
      <c r="S99" s="9"/>
      <c r="T99" s="9"/>
      <c r="U99" s="9"/>
      <c r="V99" s="9"/>
      <c r="W99" s="9"/>
      <c r="X99" s="9"/>
      <c r="Y99" s="9"/>
      <c r="Z99" s="9"/>
      <c r="AA99" s="9"/>
      <c r="AB99" s="9"/>
      <c r="AC99" s="9"/>
      <c r="AD99" s="9"/>
      <c r="AE99" s="9"/>
    </row>
    <row r="100" s="10" customFormat="1" ht="19.92" customHeight="1">
      <c r="A100" s="10"/>
      <c r="B100" s="185"/>
      <c r="C100" s="186"/>
      <c r="D100" s="187" t="s">
        <v>183</v>
      </c>
      <c r="E100" s="188"/>
      <c r="F100" s="188"/>
      <c r="G100" s="188"/>
      <c r="H100" s="188"/>
      <c r="I100" s="189"/>
      <c r="J100" s="190">
        <f>J2126</f>
        <v>0</v>
      </c>
      <c r="K100" s="186"/>
      <c r="L100" s="191"/>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138"/>
      <c r="J101" s="42"/>
      <c r="K101" s="42"/>
      <c r="L101" s="139"/>
      <c r="S101" s="40"/>
      <c r="T101" s="40"/>
      <c r="U101" s="40"/>
      <c r="V101" s="40"/>
      <c r="W101" s="40"/>
      <c r="X101" s="40"/>
      <c r="Y101" s="40"/>
      <c r="Z101" s="40"/>
      <c r="AA101" s="40"/>
      <c r="AB101" s="40"/>
      <c r="AC101" s="40"/>
      <c r="AD101" s="40"/>
      <c r="AE101" s="40"/>
    </row>
    <row r="102" s="2" customFormat="1" ht="6.96" customHeight="1">
      <c r="A102" s="40"/>
      <c r="B102" s="61"/>
      <c r="C102" s="62"/>
      <c r="D102" s="62"/>
      <c r="E102" s="62"/>
      <c r="F102" s="62"/>
      <c r="G102" s="62"/>
      <c r="H102" s="62"/>
      <c r="I102" s="168"/>
      <c r="J102" s="62"/>
      <c r="K102" s="62"/>
      <c r="L102" s="139"/>
      <c r="S102" s="40"/>
      <c r="T102" s="40"/>
      <c r="U102" s="40"/>
      <c r="V102" s="40"/>
      <c r="W102" s="40"/>
      <c r="X102" s="40"/>
      <c r="Y102" s="40"/>
      <c r="Z102" s="40"/>
      <c r="AA102" s="40"/>
      <c r="AB102" s="40"/>
      <c r="AC102" s="40"/>
      <c r="AD102" s="40"/>
      <c r="AE102" s="40"/>
    </row>
    <row r="106" s="2" customFormat="1" ht="6.96" customHeight="1">
      <c r="A106" s="40"/>
      <c r="B106" s="63"/>
      <c r="C106" s="64"/>
      <c r="D106" s="64"/>
      <c r="E106" s="64"/>
      <c r="F106" s="64"/>
      <c r="G106" s="64"/>
      <c r="H106" s="64"/>
      <c r="I106" s="171"/>
      <c r="J106" s="64"/>
      <c r="K106" s="64"/>
      <c r="L106" s="139"/>
      <c r="S106" s="40"/>
      <c r="T106" s="40"/>
      <c r="U106" s="40"/>
      <c r="V106" s="40"/>
      <c r="W106" s="40"/>
      <c r="X106" s="40"/>
      <c r="Y106" s="40"/>
      <c r="Z106" s="40"/>
      <c r="AA106" s="40"/>
      <c r="AB106" s="40"/>
      <c r="AC106" s="40"/>
      <c r="AD106" s="40"/>
      <c r="AE106" s="40"/>
    </row>
    <row r="107" s="2" customFormat="1" ht="24.96" customHeight="1">
      <c r="A107" s="40"/>
      <c r="B107" s="41"/>
      <c r="C107" s="25" t="s">
        <v>184</v>
      </c>
      <c r="D107" s="42"/>
      <c r="E107" s="42"/>
      <c r="F107" s="42"/>
      <c r="G107" s="42"/>
      <c r="H107" s="42"/>
      <c r="I107" s="138"/>
      <c r="J107" s="42"/>
      <c r="K107" s="42"/>
      <c r="L107" s="139"/>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38"/>
      <c r="J108" s="42"/>
      <c r="K108" s="42"/>
      <c r="L108" s="139"/>
      <c r="S108" s="40"/>
      <c r="T108" s="40"/>
      <c r="U108" s="40"/>
      <c r="V108" s="40"/>
      <c r="W108" s="40"/>
      <c r="X108" s="40"/>
      <c r="Y108" s="40"/>
      <c r="Z108" s="40"/>
      <c r="AA108" s="40"/>
      <c r="AB108" s="40"/>
      <c r="AC108" s="40"/>
      <c r="AD108" s="40"/>
      <c r="AE108" s="40"/>
    </row>
    <row r="109" s="2" customFormat="1" ht="12" customHeight="1">
      <c r="A109" s="40"/>
      <c r="B109" s="41"/>
      <c r="C109" s="34" t="s">
        <v>16</v>
      </c>
      <c r="D109" s="42"/>
      <c r="E109" s="42"/>
      <c r="F109" s="42"/>
      <c r="G109" s="42"/>
      <c r="H109" s="42"/>
      <c r="I109" s="138"/>
      <c r="J109" s="42"/>
      <c r="K109" s="42"/>
      <c r="L109" s="139"/>
      <c r="S109" s="40"/>
      <c r="T109" s="40"/>
      <c r="U109" s="40"/>
      <c r="V109" s="40"/>
      <c r="W109" s="40"/>
      <c r="X109" s="40"/>
      <c r="Y109" s="40"/>
      <c r="Z109" s="40"/>
      <c r="AA109" s="40"/>
      <c r="AB109" s="40"/>
      <c r="AC109" s="40"/>
      <c r="AD109" s="40"/>
      <c r="AE109" s="40"/>
    </row>
    <row r="110" s="2" customFormat="1" ht="16.5" customHeight="1">
      <c r="A110" s="40"/>
      <c r="B110" s="41"/>
      <c r="C110" s="42"/>
      <c r="D110" s="42"/>
      <c r="E110" s="172" t="str">
        <f>E7</f>
        <v>Rekonstrukce elektroinstalace a rozvodů ZTI,vč. úpravy soc. zařízení a bezbariér vstupu obj. č.p. 931, Náchod</v>
      </c>
      <c r="F110" s="34"/>
      <c r="G110" s="34"/>
      <c r="H110" s="34"/>
      <c r="I110" s="138"/>
      <c r="J110" s="42"/>
      <c r="K110" s="42"/>
      <c r="L110" s="139"/>
      <c r="S110" s="40"/>
      <c r="T110" s="40"/>
      <c r="U110" s="40"/>
      <c r="V110" s="40"/>
      <c r="W110" s="40"/>
      <c r="X110" s="40"/>
      <c r="Y110" s="40"/>
      <c r="Z110" s="40"/>
      <c r="AA110" s="40"/>
      <c r="AB110" s="40"/>
      <c r="AC110" s="40"/>
      <c r="AD110" s="40"/>
      <c r="AE110" s="40"/>
    </row>
    <row r="111" s="2" customFormat="1" ht="12" customHeight="1">
      <c r="A111" s="40"/>
      <c r="B111" s="41"/>
      <c r="C111" s="34" t="s">
        <v>137</v>
      </c>
      <c r="D111" s="42"/>
      <c r="E111" s="42"/>
      <c r="F111" s="42"/>
      <c r="G111" s="42"/>
      <c r="H111" s="42"/>
      <c r="I111" s="138"/>
      <c r="J111" s="42"/>
      <c r="K111" s="42"/>
      <c r="L111" s="139"/>
      <c r="S111" s="40"/>
      <c r="T111" s="40"/>
      <c r="U111" s="40"/>
      <c r="V111" s="40"/>
      <c r="W111" s="40"/>
      <c r="X111" s="40"/>
      <c r="Y111" s="40"/>
      <c r="Z111" s="40"/>
      <c r="AA111" s="40"/>
      <c r="AB111" s="40"/>
      <c r="AC111" s="40"/>
      <c r="AD111" s="40"/>
      <c r="AE111" s="40"/>
    </row>
    <row r="112" s="2" customFormat="1" ht="16.5" customHeight="1">
      <c r="A112" s="40"/>
      <c r="B112" s="41"/>
      <c r="C112" s="42"/>
      <c r="D112" s="42"/>
      <c r="E112" s="71" t="str">
        <f>E9</f>
        <v>1.1 - Stavební část</v>
      </c>
      <c r="F112" s="42"/>
      <c r="G112" s="42"/>
      <c r="H112" s="42"/>
      <c r="I112" s="138"/>
      <c r="J112" s="42"/>
      <c r="K112" s="42"/>
      <c r="L112" s="139"/>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38"/>
      <c r="J113" s="42"/>
      <c r="K113" s="42"/>
      <c r="L113" s="139"/>
      <c r="S113" s="40"/>
      <c r="T113" s="40"/>
      <c r="U113" s="40"/>
      <c r="V113" s="40"/>
      <c r="W113" s="40"/>
      <c r="X113" s="40"/>
      <c r="Y113" s="40"/>
      <c r="Z113" s="40"/>
      <c r="AA113" s="40"/>
      <c r="AB113" s="40"/>
      <c r="AC113" s="40"/>
      <c r="AD113" s="40"/>
      <c r="AE113" s="40"/>
    </row>
    <row r="114" s="2" customFormat="1" ht="12" customHeight="1">
      <c r="A114" s="40"/>
      <c r="B114" s="41"/>
      <c r="C114" s="34" t="s">
        <v>24</v>
      </c>
      <c r="D114" s="42"/>
      <c r="E114" s="42"/>
      <c r="F114" s="29" t="str">
        <f>F12</f>
        <v>Náchod</v>
      </c>
      <c r="G114" s="42"/>
      <c r="H114" s="42"/>
      <c r="I114" s="142" t="s">
        <v>26</v>
      </c>
      <c r="J114" s="74" t="str">
        <f>IF(J12="","",J12)</f>
        <v>12. 2. 2020</v>
      </c>
      <c r="K114" s="42"/>
      <c r="L114" s="139"/>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38"/>
      <c r="J115" s="42"/>
      <c r="K115" s="42"/>
      <c r="L115" s="139"/>
      <c r="S115" s="40"/>
      <c r="T115" s="40"/>
      <c r="U115" s="40"/>
      <c r="V115" s="40"/>
      <c r="W115" s="40"/>
      <c r="X115" s="40"/>
      <c r="Y115" s="40"/>
      <c r="Z115" s="40"/>
      <c r="AA115" s="40"/>
      <c r="AB115" s="40"/>
      <c r="AC115" s="40"/>
      <c r="AD115" s="40"/>
      <c r="AE115" s="40"/>
    </row>
    <row r="116" s="2" customFormat="1" ht="40.05" customHeight="1">
      <c r="A116" s="40"/>
      <c r="B116" s="41"/>
      <c r="C116" s="34" t="s">
        <v>30</v>
      </c>
      <c r="D116" s="42"/>
      <c r="E116" s="42"/>
      <c r="F116" s="29" t="str">
        <f>E15</f>
        <v>SPŠ stav. a Obch. akad. arch. Jana Letzela, Náchod</v>
      </c>
      <c r="G116" s="42"/>
      <c r="H116" s="42"/>
      <c r="I116" s="142" t="s">
        <v>36</v>
      </c>
      <c r="J116" s="38" t="str">
        <f>E21</f>
        <v>Ing. Lukáš Polej - projektový a ing. atelier EGO</v>
      </c>
      <c r="K116" s="42"/>
      <c r="L116" s="139"/>
      <c r="S116" s="40"/>
      <c r="T116" s="40"/>
      <c r="U116" s="40"/>
      <c r="V116" s="40"/>
      <c r="W116" s="40"/>
      <c r="X116" s="40"/>
      <c r="Y116" s="40"/>
      <c r="Z116" s="40"/>
      <c r="AA116" s="40"/>
      <c r="AB116" s="40"/>
      <c r="AC116" s="40"/>
      <c r="AD116" s="40"/>
      <c r="AE116" s="40"/>
    </row>
    <row r="117" s="2" customFormat="1" ht="15.15" customHeight="1">
      <c r="A117" s="40"/>
      <c r="B117" s="41"/>
      <c r="C117" s="34" t="s">
        <v>34</v>
      </c>
      <c r="D117" s="42"/>
      <c r="E117" s="42"/>
      <c r="F117" s="29" t="str">
        <f>IF(E18="","",E18)</f>
        <v>Vyplň údaj</v>
      </c>
      <c r="G117" s="42"/>
      <c r="H117" s="42"/>
      <c r="I117" s="142" t="s">
        <v>40</v>
      </c>
      <c r="J117" s="38" t="str">
        <f>E24</f>
        <v>Jan Krčmář</v>
      </c>
      <c r="K117" s="42"/>
      <c r="L117" s="139"/>
      <c r="S117" s="40"/>
      <c r="T117" s="40"/>
      <c r="U117" s="40"/>
      <c r="V117" s="40"/>
      <c r="W117" s="40"/>
      <c r="X117" s="40"/>
      <c r="Y117" s="40"/>
      <c r="Z117" s="40"/>
      <c r="AA117" s="40"/>
      <c r="AB117" s="40"/>
      <c r="AC117" s="40"/>
      <c r="AD117" s="40"/>
      <c r="AE117" s="40"/>
    </row>
    <row r="118" s="2" customFormat="1" ht="10.32" customHeight="1">
      <c r="A118" s="40"/>
      <c r="B118" s="41"/>
      <c r="C118" s="42"/>
      <c r="D118" s="42"/>
      <c r="E118" s="42"/>
      <c r="F118" s="42"/>
      <c r="G118" s="42"/>
      <c r="H118" s="42"/>
      <c r="I118" s="138"/>
      <c r="J118" s="42"/>
      <c r="K118" s="42"/>
      <c r="L118" s="139"/>
      <c r="S118" s="40"/>
      <c r="T118" s="40"/>
      <c r="U118" s="40"/>
      <c r="V118" s="40"/>
      <c r="W118" s="40"/>
      <c r="X118" s="40"/>
      <c r="Y118" s="40"/>
      <c r="Z118" s="40"/>
      <c r="AA118" s="40"/>
      <c r="AB118" s="40"/>
      <c r="AC118" s="40"/>
      <c r="AD118" s="40"/>
      <c r="AE118" s="40"/>
    </row>
    <row r="119" s="11" customFormat="1" ht="29.28" customHeight="1">
      <c r="A119" s="192"/>
      <c r="B119" s="193"/>
      <c r="C119" s="194" t="s">
        <v>185</v>
      </c>
      <c r="D119" s="195" t="s">
        <v>63</v>
      </c>
      <c r="E119" s="195" t="s">
        <v>59</v>
      </c>
      <c r="F119" s="195" t="s">
        <v>60</v>
      </c>
      <c r="G119" s="195" t="s">
        <v>186</v>
      </c>
      <c r="H119" s="195" t="s">
        <v>187</v>
      </c>
      <c r="I119" s="196" t="s">
        <v>188</v>
      </c>
      <c r="J119" s="195" t="s">
        <v>141</v>
      </c>
      <c r="K119" s="197" t="s">
        <v>189</v>
      </c>
      <c r="L119" s="198"/>
      <c r="M119" s="94" t="s">
        <v>22</v>
      </c>
      <c r="N119" s="95" t="s">
        <v>48</v>
      </c>
      <c r="O119" s="95" t="s">
        <v>190</v>
      </c>
      <c r="P119" s="95" t="s">
        <v>191</v>
      </c>
      <c r="Q119" s="95" t="s">
        <v>192</v>
      </c>
      <c r="R119" s="95" t="s">
        <v>193</v>
      </c>
      <c r="S119" s="95" t="s">
        <v>194</v>
      </c>
      <c r="T119" s="96" t="s">
        <v>195</v>
      </c>
      <c r="U119" s="192"/>
      <c r="V119" s="192"/>
      <c r="W119" s="192"/>
      <c r="X119" s="192"/>
      <c r="Y119" s="192"/>
      <c r="Z119" s="192"/>
      <c r="AA119" s="192"/>
      <c r="AB119" s="192"/>
      <c r="AC119" s="192"/>
      <c r="AD119" s="192"/>
      <c r="AE119" s="192"/>
    </row>
    <row r="120" s="2" customFormat="1" ht="22.8" customHeight="1">
      <c r="A120" s="40"/>
      <c r="B120" s="41"/>
      <c r="C120" s="101" t="s">
        <v>196</v>
      </c>
      <c r="D120" s="42"/>
      <c r="E120" s="42"/>
      <c r="F120" s="42"/>
      <c r="G120" s="42"/>
      <c r="H120" s="42"/>
      <c r="I120" s="138"/>
      <c r="J120" s="199">
        <f>BK120</f>
        <v>0</v>
      </c>
      <c r="K120" s="42"/>
      <c r="L120" s="46"/>
      <c r="M120" s="97"/>
      <c r="N120" s="200"/>
      <c r="O120" s="98"/>
      <c r="P120" s="201">
        <f>P121+P1120+P2125</f>
        <v>0</v>
      </c>
      <c r="Q120" s="98"/>
      <c r="R120" s="201">
        <f>R121+R1120+R2125</f>
        <v>417.17815717012797</v>
      </c>
      <c r="S120" s="98"/>
      <c r="T120" s="202">
        <f>T121+T1120+T2125</f>
        <v>258.42901785999999</v>
      </c>
      <c r="U120" s="40"/>
      <c r="V120" s="40"/>
      <c r="W120" s="40"/>
      <c r="X120" s="40"/>
      <c r="Y120" s="40"/>
      <c r="Z120" s="40"/>
      <c r="AA120" s="40"/>
      <c r="AB120" s="40"/>
      <c r="AC120" s="40"/>
      <c r="AD120" s="40"/>
      <c r="AE120" s="40"/>
      <c r="AT120" s="19" t="s">
        <v>77</v>
      </c>
      <c r="AU120" s="19" t="s">
        <v>142</v>
      </c>
      <c r="BK120" s="203">
        <f>BK121+BK1120+BK2125</f>
        <v>0</v>
      </c>
    </row>
    <row r="121" s="12" customFormat="1" ht="25.92" customHeight="1">
      <c r="A121" s="12"/>
      <c r="B121" s="204"/>
      <c r="C121" s="205"/>
      <c r="D121" s="206" t="s">
        <v>77</v>
      </c>
      <c r="E121" s="207" t="s">
        <v>197</v>
      </c>
      <c r="F121" s="207" t="s">
        <v>198</v>
      </c>
      <c r="G121" s="205"/>
      <c r="H121" s="205"/>
      <c r="I121" s="208"/>
      <c r="J121" s="209">
        <f>BK121</f>
        <v>0</v>
      </c>
      <c r="K121" s="205"/>
      <c r="L121" s="210"/>
      <c r="M121" s="211"/>
      <c r="N121" s="212"/>
      <c r="O121" s="212"/>
      <c r="P121" s="213">
        <f>P122+P160+P180+P396+P440+P816+P820+P843+P882+P1118</f>
        <v>0</v>
      </c>
      <c r="Q121" s="212"/>
      <c r="R121" s="213">
        <f>R122+R160+R180+R396+R440+R816+R820+R843+R882+R1118</f>
        <v>347.24563592999999</v>
      </c>
      <c r="S121" s="212"/>
      <c r="T121" s="214">
        <f>T122+T160+T180+T396+T440+T816+T820+T843+T882+T1118</f>
        <v>238.95441600000001</v>
      </c>
      <c r="U121" s="12"/>
      <c r="V121" s="12"/>
      <c r="W121" s="12"/>
      <c r="X121" s="12"/>
      <c r="Y121" s="12"/>
      <c r="Z121" s="12"/>
      <c r="AA121" s="12"/>
      <c r="AB121" s="12"/>
      <c r="AC121" s="12"/>
      <c r="AD121" s="12"/>
      <c r="AE121" s="12"/>
      <c r="AR121" s="215" t="s">
        <v>23</v>
      </c>
      <c r="AT121" s="216" t="s">
        <v>77</v>
      </c>
      <c r="AU121" s="216" t="s">
        <v>78</v>
      </c>
      <c r="AY121" s="215" t="s">
        <v>199</v>
      </c>
      <c r="BK121" s="217">
        <f>BK122+BK160+BK180+BK396+BK440+BK816+BK820+BK843+BK882+BK1118</f>
        <v>0</v>
      </c>
    </row>
    <row r="122" s="12" customFormat="1" ht="22.8" customHeight="1">
      <c r="A122" s="12"/>
      <c r="B122" s="204"/>
      <c r="C122" s="205"/>
      <c r="D122" s="206" t="s">
        <v>77</v>
      </c>
      <c r="E122" s="218" t="s">
        <v>23</v>
      </c>
      <c r="F122" s="218" t="s">
        <v>200</v>
      </c>
      <c r="G122" s="205"/>
      <c r="H122" s="205"/>
      <c r="I122" s="208"/>
      <c r="J122" s="219">
        <f>BK122</f>
        <v>0</v>
      </c>
      <c r="K122" s="205"/>
      <c r="L122" s="210"/>
      <c r="M122" s="211"/>
      <c r="N122" s="212"/>
      <c r="O122" s="212"/>
      <c r="P122" s="213">
        <f>SUM(P123:P159)</f>
        <v>0</v>
      </c>
      <c r="Q122" s="212"/>
      <c r="R122" s="213">
        <f>SUM(R123:R159)</f>
        <v>0.034981480000000002</v>
      </c>
      <c r="S122" s="212"/>
      <c r="T122" s="214">
        <f>SUM(T123:T159)</f>
        <v>0</v>
      </c>
      <c r="U122" s="12"/>
      <c r="V122" s="12"/>
      <c r="W122" s="12"/>
      <c r="X122" s="12"/>
      <c r="Y122" s="12"/>
      <c r="Z122" s="12"/>
      <c r="AA122" s="12"/>
      <c r="AB122" s="12"/>
      <c r="AC122" s="12"/>
      <c r="AD122" s="12"/>
      <c r="AE122" s="12"/>
      <c r="AR122" s="215" t="s">
        <v>23</v>
      </c>
      <c r="AT122" s="216" t="s">
        <v>77</v>
      </c>
      <c r="AU122" s="216" t="s">
        <v>23</v>
      </c>
      <c r="AY122" s="215" t="s">
        <v>199</v>
      </c>
      <c r="BK122" s="217">
        <f>SUM(BK123:BK159)</f>
        <v>0</v>
      </c>
    </row>
    <row r="123" s="2" customFormat="1" ht="21.75" customHeight="1">
      <c r="A123" s="40"/>
      <c r="B123" s="41"/>
      <c r="C123" s="220" t="s">
        <v>23</v>
      </c>
      <c r="D123" s="220" t="s">
        <v>201</v>
      </c>
      <c r="E123" s="221" t="s">
        <v>202</v>
      </c>
      <c r="F123" s="222" t="s">
        <v>203</v>
      </c>
      <c r="G123" s="223" t="s">
        <v>204</v>
      </c>
      <c r="H123" s="224">
        <v>25.48</v>
      </c>
      <c r="I123" s="225"/>
      <c r="J123" s="226">
        <f>ROUND(I123*H123,2)</f>
        <v>0</v>
      </c>
      <c r="K123" s="222" t="s">
        <v>205</v>
      </c>
      <c r="L123" s="46"/>
      <c r="M123" s="227" t="s">
        <v>22</v>
      </c>
      <c r="N123" s="228" t="s">
        <v>49</v>
      </c>
      <c r="O123" s="86"/>
      <c r="P123" s="229">
        <f>O123*H123</f>
        <v>0</v>
      </c>
      <c r="Q123" s="229">
        <v>0</v>
      </c>
      <c r="R123" s="229">
        <f>Q123*H123</f>
        <v>0</v>
      </c>
      <c r="S123" s="229">
        <v>0</v>
      </c>
      <c r="T123" s="230">
        <f>S123*H123</f>
        <v>0</v>
      </c>
      <c r="U123" s="40"/>
      <c r="V123" s="40"/>
      <c r="W123" s="40"/>
      <c r="X123" s="40"/>
      <c r="Y123" s="40"/>
      <c r="Z123" s="40"/>
      <c r="AA123" s="40"/>
      <c r="AB123" s="40"/>
      <c r="AC123" s="40"/>
      <c r="AD123" s="40"/>
      <c r="AE123" s="40"/>
      <c r="AR123" s="231" t="s">
        <v>103</v>
      </c>
      <c r="AT123" s="231" t="s">
        <v>201</v>
      </c>
      <c r="AU123" s="231" t="s">
        <v>87</v>
      </c>
      <c r="AY123" s="19" t="s">
        <v>199</v>
      </c>
      <c r="BE123" s="232">
        <f>IF(N123="základní",J123,0)</f>
        <v>0</v>
      </c>
      <c r="BF123" s="232">
        <f>IF(N123="snížená",J123,0)</f>
        <v>0</v>
      </c>
      <c r="BG123" s="232">
        <f>IF(N123="zákl. přenesená",J123,0)</f>
        <v>0</v>
      </c>
      <c r="BH123" s="232">
        <f>IF(N123="sníž. přenesená",J123,0)</f>
        <v>0</v>
      </c>
      <c r="BI123" s="232">
        <f>IF(N123="nulová",J123,0)</f>
        <v>0</v>
      </c>
      <c r="BJ123" s="19" t="s">
        <v>23</v>
      </c>
      <c r="BK123" s="232">
        <f>ROUND(I123*H123,2)</f>
        <v>0</v>
      </c>
      <c r="BL123" s="19" t="s">
        <v>103</v>
      </c>
      <c r="BM123" s="231" t="s">
        <v>206</v>
      </c>
    </row>
    <row r="124" s="13" customFormat="1">
      <c r="A124" s="13"/>
      <c r="B124" s="233"/>
      <c r="C124" s="234"/>
      <c r="D124" s="235" t="s">
        <v>207</v>
      </c>
      <c r="E124" s="236" t="s">
        <v>22</v>
      </c>
      <c r="F124" s="237" t="s">
        <v>208</v>
      </c>
      <c r="G124" s="234"/>
      <c r="H124" s="238">
        <v>25.48</v>
      </c>
      <c r="I124" s="239"/>
      <c r="J124" s="234"/>
      <c r="K124" s="234"/>
      <c r="L124" s="240"/>
      <c r="M124" s="241"/>
      <c r="N124" s="242"/>
      <c r="O124" s="242"/>
      <c r="P124" s="242"/>
      <c r="Q124" s="242"/>
      <c r="R124" s="242"/>
      <c r="S124" s="242"/>
      <c r="T124" s="243"/>
      <c r="U124" s="13"/>
      <c r="V124" s="13"/>
      <c r="W124" s="13"/>
      <c r="X124" s="13"/>
      <c r="Y124" s="13"/>
      <c r="Z124" s="13"/>
      <c r="AA124" s="13"/>
      <c r="AB124" s="13"/>
      <c r="AC124" s="13"/>
      <c r="AD124" s="13"/>
      <c r="AE124" s="13"/>
      <c r="AT124" s="244" t="s">
        <v>207</v>
      </c>
      <c r="AU124" s="244" t="s">
        <v>87</v>
      </c>
      <c r="AV124" s="13" t="s">
        <v>87</v>
      </c>
      <c r="AW124" s="13" t="s">
        <v>39</v>
      </c>
      <c r="AX124" s="13" t="s">
        <v>23</v>
      </c>
      <c r="AY124" s="244" t="s">
        <v>199</v>
      </c>
    </row>
    <row r="125" s="2" customFormat="1" ht="21.75" customHeight="1">
      <c r="A125" s="40"/>
      <c r="B125" s="41"/>
      <c r="C125" s="220" t="s">
        <v>87</v>
      </c>
      <c r="D125" s="220" t="s">
        <v>201</v>
      </c>
      <c r="E125" s="221" t="s">
        <v>209</v>
      </c>
      <c r="F125" s="222" t="s">
        <v>210</v>
      </c>
      <c r="G125" s="223" t="s">
        <v>204</v>
      </c>
      <c r="H125" s="224">
        <v>7.6440000000000001</v>
      </c>
      <c r="I125" s="225"/>
      <c r="J125" s="226">
        <f>ROUND(I125*H125,2)</f>
        <v>0</v>
      </c>
      <c r="K125" s="222" t="s">
        <v>205</v>
      </c>
      <c r="L125" s="46"/>
      <c r="M125" s="227" t="s">
        <v>22</v>
      </c>
      <c r="N125" s="228" t="s">
        <v>49</v>
      </c>
      <c r="O125" s="86"/>
      <c r="P125" s="229">
        <f>O125*H125</f>
        <v>0</v>
      </c>
      <c r="Q125" s="229">
        <v>0</v>
      </c>
      <c r="R125" s="229">
        <f>Q125*H125</f>
        <v>0</v>
      </c>
      <c r="S125" s="229">
        <v>0</v>
      </c>
      <c r="T125" s="230">
        <f>S125*H125</f>
        <v>0</v>
      </c>
      <c r="U125" s="40"/>
      <c r="V125" s="40"/>
      <c r="W125" s="40"/>
      <c r="X125" s="40"/>
      <c r="Y125" s="40"/>
      <c r="Z125" s="40"/>
      <c r="AA125" s="40"/>
      <c r="AB125" s="40"/>
      <c r="AC125" s="40"/>
      <c r="AD125" s="40"/>
      <c r="AE125" s="40"/>
      <c r="AR125" s="231" t="s">
        <v>103</v>
      </c>
      <c r="AT125" s="231" t="s">
        <v>201</v>
      </c>
      <c r="AU125" s="231" t="s">
        <v>87</v>
      </c>
      <c r="AY125" s="19" t="s">
        <v>199</v>
      </c>
      <c r="BE125" s="232">
        <f>IF(N125="základní",J125,0)</f>
        <v>0</v>
      </c>
      <c r="BF125" s="232">
        <f>IF(N125="snížená",J125,0)</f>
        <v>0</v>
      </c>
      <c r="BG125" s="232">
        <f>IF(N125="zákl. přenesená",J125,0)</f>
        <v>0</v>
      </c>
      <c r="BH125" s="232">
        <f>IF(N125="sníž. přenesená",J125,0)</f>
        <v>0</v>
      </c>
      <c r="BI125" s="232">
        <f>IF(N125="nulová",J125,0)</f>
        <v>0</v>
      </c>
      <c r="BJ125" s="19" t="s">
        <v>23</v>
      </c>
      <c r="BK125" s="232">
        <f>ROUND(I125*H125,2)</f>
        <v>0</v>
      </c>
      <c r="BL125" s="19" t="s">
        <v>103</v>
      </c>
      <c r="BM125" s="231" t="s">
        <v>211</v>
      </c>
    </row>
    <row r="126" s="13" customFormat="1">
      <c r="A126" s="13"/>
      <c r="B126" s="233"/>
      <c r="C126" s="234"/>
      <c r="D126" s="235" t="s">
        <v>207</v>
      </c>
      <c r="E126" s="236" t="s">
        <v>22</v>
      </c>
      <c r="F126" s="237" t="s">
        <v>212</v>
      </c>
      <c r="G126" s="234"/>
      <c r="H126" s="238">
        <v>7.6440000000000001</v>
      </c>
      <c r="I126" s="239"/>
      <c r="J126" s="234"/>
      <c r="K126" s="234"/>
      <c r="L126" s="240"/>
      <c r="M126" s="241"/>
      <c r="N126" s="242"/>
      <c r="O126" s="242"/>
      <c r="P126" s="242"/>
      <c r="Q126" s="242"/>
      <c r="R126" s="242"/>
      <c r="S126" s="242"/>
      <c r="T126" s="243"/>
      <c r="U126" s="13"/>
      <c r="V126" s="13"/>
      <c r="W126" s="13"/>
      <c r="X126" s="13"/>
      <c r="Y126" s="13"/>
      <c r="Z126" s="13"/>
      <c r="AA126" s="13"/>
      <c r="AB126" s="13"/>
      <c r="AC126" s="13"/>
      <c r="AD126" s="13"/>
      <c r="AE126" s="13"/>
      <c r="AT126" s="244" t="s">
        <v>207</v>
      </c>
      <c r="AU126" s="244" t="s">
        <v>87</v>
      </c>
      <c r="AV126" s="13" t="s">
        <v>87</v>
      </c>
      <c r="AW126" s="13" t="s">
        <v>39</v>
      </c>
      <c r="AX126" s="13" t="s">
        <v>23</v>
      </c>
      <c r="AY126" s="244" t="s">
        <v>199</v>
      </c>
    </row>
    <row r="127" s="2" customFormat="1" ht="21.75" customHeight="1">
      <c r="A127" s="40"/>
      <c r="B127" s="41"/>
      <c r="C127" s="220" t="s">
        <v>100</v>
      </c>
      <c r="D127" s="220" t="s">
        <v>201</v>
      </c>
      <c r="E127" s="221" t="s">
        <v>213</v>
      </c>
      <c r="F127" s="222" t="s">
        <v>214</v>
      </c>
      <c r="G127" s="223" t="s">
        <v>204</v>
      </c>
      <c r="H127" s="224">
        <v>0.70199999999999996</v>
      </c>
      <c r="I127" s="225"/>
      <c r="J127" s="226">
        <f>ROUND(I127*H127,2)</f>
        <v>0</v>
      </c>
      <c r="K127" s="222" t="s">
        <v>205</v>
      </c>
      <c r="L127" s="46"/>
      <c r="M127" s="227" t="s">
        <v>22</v>
      </c>
      <c r="N127" s="228" t="s">
        <v>49</v>
      </c>
      <c r="O127" s="86"/>
      <c r="P127" s="229">
        <f>O127*H127</f>
        <v>0</v>
      </c>
      <c r="Q127" s="229">
        <v>0</v>
      </c>
      <c r="R127" s="229">
        <f>Q127*H127</f>
        <v>0</v>
      </c>
      <c r="S127" s="229">
        <v>0</v>
      </c>
      <c r="T127" s="230">
        <f>S127*H127</f>
        <v>0</v>
      </c>
      <c r="U127" s="40"/>
      <c r="V127" s="40"/>
      <c r="W127" s="40"/>
      <c r="X127" s="40"/>
      <c r="Y127" s="40"/>
      <c r="Z127" s="40"/>
      <c r="AA127" s="40"/>
      <c r="AB127" s="40"/>
      <c r="AC127" s="40"/>
      <c r="AD127" s="40"/>
      <c r="AE127" s="40"/>
      <c r="AR127" s="231" t="s">
        <v>103</v>
      </c>
      <c r="AT127" s="231" t="s">
        <v>201</v>
      </c>
      <c r="AU127" s="231" t="s">
        <v>87</v>
      </c>
      <c r="AY127" s="19" t="s">
        <v>199</v>
      </c>
      <c r="BE127" s="232">
        <f>IF(N127="základní",J127,0)</f>
        <v>0</v>
      </c>
      <c r="BF127" s="232">
        <f>IF(N127="snížená",J127,0)</f>
        <v>0</v>
      </c>
      <c r="BG127" s="232">
        <f>IF(N127="zákl. přenesená",J127,0)</f>
        <v>0</v>
      </c>
      <c r="BH127" s="232">
        <f>IF(N127="sníž. přenesená",J127,0)</f>
        <v>0</v>
      </c>
      <c r="BI127" s="232">
        <f>IF(N127="nulová",J127,0)</f>
        <v>0</v>
      </c>
      <c r="BJ127" s="19" t="s">
        <v>23</v>
      </c>
      <c r="BK127" s="232">
        <f>ROUND(I127*H127,2)</f>
        <v>0</v>
      </c>
      <c r="BL127" s="19" t="s">
        <v>103</v>
      </c>
      <c r="BM127" s="231" t="s">
        <v>215</v>
      </c>
    </row>
    <row r="128" s="13" customFormat="1">
      <c r="A128" s="13"/>
      <c r="B128" s="233"/>
      <c r="C128" s="234"/>
      <c r="D128" s="235" t="s">
        <v>207</v>
      </c>
      <c r="E128" s="236" t="s">
        <v>22</v>
      </c>
      <c r="F128" s="237" t="s">
        <v>216</v>
      </c>
      <c r="G128" s="234"/>
      <c r="H128" s="238">
        <v>0.70199999999999996</v>
      </c>
      <c r="I128" s="239"/>
      <c r="J128" s="234"/>
      <c r="K128" s="234"/>
      <c r="L128" s="240"/>
      <c r="M128" s="241"/>
      <c r="N128" s="242"/>
      <c r="O128" s="242"/>
      <c r="P128" s="242"/>
      <c r="Q128" s="242"/>
      <c r="R128" s="242"/>
      <c r="S128" s="242"/>
      <c r="T128" s="243"/>
      <c r="U128" s="13"/>
      <c r="V128" s="13"/>
      <c r="W128" s="13"/>
      <c r="X128" s="13"/>
      <c r="Y128" s="13"/>
      <c r="Z128" s="13"/>
      <c r="AA128" s="13"/>
      <c r="AB128" s="13"/>
      <c r="AC128" s="13"/>
      <c r="AD128" s="13"/>
      <c r="AE128" s="13"/>
      <c r="AT128" s="244" t="s">
        <v>207</v>
      </c>
      <c r="AU128" s="244" t="s">
        <v>87</v>
      </c>
      <c r="AV128" s="13" t="s">
        <v>87</v>
      </c>
      <c r="AW128" s="13" t="s">
        <v>39</v>
      </c>
      <c r="AX128" s="13" t="s">
        <v>23</v>
      </c>
      <c r="AY128" s="244" t="s">
        <v>199</v>
      </c>
    </row>
    <row r="129" s="2" customFormat="1" ht="21.75" customHeight="1">
      <c r="A129" s="40"/>
      <c r="B129" s="41"/>
      <c r="C129" s="220" t="s">
        <v>103</v>
      </c>
      <c r="D129" s="220" t="s">
        <v>201</v>
      </c>
      <c r="E129" s="221" t="s">
        <v>217</v>
      </c>
      <c r="F129" s="222" t="s">
        <v>218</v>
      </c>
      <c r="G129" s="223" t="s">
        <v>204</v>
      </c>
      <c r="H129" s="224">
        <v>0.21099999999999999</v>
      </c>
      <c r="I129" s="225"/>
      <c r="J129" s="226">
        <f>ROUND(I129*H129,2)</f>
        <v>0</v>
      </c>
      <c r="K129" s="222" t="s">
        <v>205</v>
      </c>
      <c r="L129" s="46"/>
      <c r="M129" s="227" t="s">
        <v>22</v>
      </c>
      <c r="N129" s="228" t="s">
        <v>49</v>
      </c>
      <c r="O129" s="86"/>
      <c r="P129" s="229">
        <f>O129*H129</f>
        <v>0</v>
      </c>
      <c r="Q129" s="229">
        <v>0</v>
      </c>
      <c r="R129" s="229">
        <f>Q129*H129</f>
        <v>0</v>
      </c>
      <c r="S129" s="229">
        <v>0</v>
      </c>
      <c r="T129" s="230">
        <f>S129*H129</f>
        <v>0</v>
      </c>
      <c r="U129" s="40"/>
      <c r="V129" s="40"/>
      <c r="W129" s="40"/>
      <c r="X129" s="40"/>
      <c r="Y129" s="40"/>
      <c r="Z129" s="40"/>
      <c r="AA129" s="40"/>
      <c r="AB129" s="40"/>
      <c r="AC129" s="40"/>
      <c r="AD129" s="40"/>
      <c r="AE129" s="40"/>
      <c r="AR129" s="231" t="s">
        <v>103</v>
      </c>
      <c r="AT129" s="231" t="s">
        <v>201</v>
      </c>
      <c r="AU129" s="231" t="s">
        <v>87</v>
      </c>
      <c r="AY129" s="19" t="s">
        <v>199</v>
      </c>
      <c r="BE129" s="232">
        <f>IF(N129="základní",J129,0)</f>
        <v>0</v>
      </c>
      <c r="BF129" s="232">
        <f>IF(N129="snížená",J129,0)</f>
        <v>0</v>
      </c>
      <c r="BG129" s="232">
        <f>IF(N129="zákl. přenesená",J129,0)</f>
        <v>0</v>
      </c>
      <c r="BH129" s="232">
        <f>IF(N129="sníž. přenesená",J129,0)</f>
        <v>0</v>
      </c>
      <c r="BI129" s="232">
        <f>IF(N129="nulová",J129,0)</f>
        <v>0</v>
      </c>
      <c r="BJ129" s="19" t="s">
        <v>23</v>
      </c>
      <c r="BK129" s="232">
        <f>ROUND(I129*H129,2)</f>
        <v>0</v>
      </c>
      <c r="BL129" s="19" t="s">
        <v>103</v>
      </c>
      <c r="BM129" s="231" t="s">
        <v>219</v>
      </c>
    </row>
    <row r="130" s="13" customFormat="1">
      <c r="A130" s="13"/>
      <c r="B130" s="233"/>
      <c r="C130" s="234"/>
      <c r="D130" s="235" t="s">
        <v>207</v>
      </c>
      <c r="E130" s="236" t="s">
        <v>22</v>
      </c>
      <c r="F130" s="237" t="s">
        <v>220</v>
      </c>
      <c r="G130" s="234"/>
      <c r="H130" s="238">
        <v>0.21099999999999999</v>
      </c>
      <c r="I130" s="239"/>
      <c r="J130" s="234"/>
      <c r="K130" s="234"/>
      <c r="L130" s="240"/>
      <c r="M130" s="241"/>
      <c r="N130" s="242"/>
      <c r="O130" s="242"/>
      <c r="P130" s="242"/>
      <c r="Q130" s="242"/>
      <c r="R130" s="242"/>
      <c r="S130" s="242"/>
      <c r="T130" s="243"/>
      <c r="U130" s="13"/>
      <c r="V130" s="13"/>
      <c r="W130" s="13"/>
      <c r="X130" s="13"/>
      <c r="Y130" s="13"/>
      <c r="Z130" s="13"/>
      <c r="AA130" s="13"/>
      <c r="AB130" s="13"/>
      <c r="AC130" s="13"/>
      <c r="AD130" s="13"/>
      <c r="AE130" s="13"/>
      <c r="AT130" s="244" t="s">
        <v>207</v>
      </c>
      <c r="AU130" s="244" t="s">
        <v>87</v>
      </c>
      <c r="AV130" s="13" t="s">
        <v>87</v>
      </c>
      <c r="AW130" s="13" t="s">
        <v>39</v>
      </c>
      <c r="AX130" s="13" t="s">
        <v>23</v>
      </c>
      <c r="AY130" s="244" t="s">
        <v>199</v>
      </c>
    </row>
    <row r="131" s="2" customFormat="1" ht="21.75" customHeight="1">
      <c r="A131" s="40"/>
      <c r="B131" s="41"/>
      <c r="C131" s="220" t="s">
        <v>106</v>
      </c>
      <c r="D131" s="220" t="s">
        <v>201</v>
      </c>
      <c r="E131" s="221" t="s">
        <v>221</v>
      </c>
      <c r="F131" s="222" t="s">
        <v>222</v>
      </c>
      <c r="G131" s="223" t="s">
        <v>204</v>
      </c>
      <c r="H131" s="224">
        <v>2.1000000000000001</v>
      </c>
      <c r="I131" s="225"/>
      <c r="J131" s="226">
        <f>ROUND(I131*H131,2)</f>
        <v>0</v>
      </c>
      <c r="K131" s="222" t="s">
        <v>205</v>
      </c>
      <c r="L131" s="46"/>
      <c r="M131" s="227" t="s">
        <v>22</v>
      </c>
      <c r="N131" s="228" t="s">
        <v>49</v>
      </c>
      <c r="O131" s="86"/>
      <c r="P131" s="229">
        <f>O131*H131</f>
        <v>0</v>
      </c>
      <c r="Q131" s="229">
        <v>0</v>
      </c>
      <c r="R131" s="229">
        <f>Q131*H131</f>
        <v>0</v>
      </c>
      <c r="S131" s="229">
        <v>0</v>
      </c>
      <c r="T131" s="230">
        <f>S131*H131</f>
        <v>0</v>
      </c>
      <c r="U131" s="40"/>
      <c r="V131" s="40"/>
      <c r="W131" s="40"/>
      <c r="X131" s="40"/>
      <c r="Y131" s="40"/>
      <c r="Z131" s="40"/>
      <c r="AA131" s="40"/>
      <c r="AB131" s="40"/>
      <c r="AC131" s="40"/>
      <c r="AD131" s="40"/>
      <c r="AE131" s="40"/>
      <c r="AR131" s="231" t="s">
        <v>103</v>
      </c>
      <c r="AT131" s="231" t="s">
        <v>201</v>
      </c>
      <c r="AU131" s="231" t="s">
        <v>87</v>
      </c>
      <c r="AY131" s="19" t="s">
        <v>199</v>
      </c>
      <c r="BE131" s="232">
        <f>IF(N131="základní",J131,0)</f>
        <v>0</v>
      </c>
      <c r="BF131" s="232">
        <f>IF(N131="snížená",J131,0)</f>
        <v>0</v>
      </c>
      <c r="BG131" s="232">
        <f>IF(N131="zákl. přenesená",J131,0)</f>
        <v>0</v>
      </c>
      <c r="BH131" s="232">
        <f>IF(N131="sníž. přenesená",J131,0)</f>
        <v>0</v>
      </c>
      <c r="BI131" s="232">
        <f>IF(N131="nulová",J131,0)</f>
        <v>0</v>
      </c>
      <c r="BJ131" s="19" t="s">
        <v>23</v>
      </c>
      <c r="BK131" s="232">
        <f>ROUND(I131*H131,2)</f>
        <v>0</v>
      </c>
      <c r="BL131" s="19" t="s">
        <v>103</v>
      </c>
      <c r="BM131" s="231" t="s">
        <v>223</v>
      </c>
    </row>
    <row r="132" s="13" customFormat="1">
      <c r="A132" s="13"/>
      <c r="B132" s="233"/>
      <c r="C132" s="234"/>
      <c r="D132" s="235" t="s">
        <v>207</v>
      </c>
      <c r="E132" s="236" t="s">
        <v>22</v>
      </c>
      <c r="F132" s="237" t="s">
        <v>224</v>
      </c>
      <c r="G132" s="234"/>
      <c r="H132" s="238">
        <v>2.1000000000000001</v>
      </c>
      <c r="I132" s="239"/>
      <c r="J132" s="234"/>
      <c r="K132" s="234"/>
      <c r="L132" s="240"/>
      <c r="M132" s="241"/>
      <c r="N132" s="242"/>
      <c r="O132" s="242"/>
      <c r="P132" s="242"/>
      <c r="Q132" s="242"/>
      <c r="R132" s="242"/>
      <c r="S132" s="242"/>
      <c r="T132" s="243"/>
      <c r="U132" s="13"/>
      <c r="V132" s="13"/>
      <c r="W132" s="13"/>
      <c r="X132" s="13"/>
      <c r="Y132" s="13"/>
      <c r="Z132" s="13"/>
      <c r="AA132" s="13"/>
      <c r="AB132" s="13"/>
      <c r="AC132" s="13"/>
      <c r="AD132" s="13"/>
      <c r="AE132" s="13"/>
      <c r="AT132" s="244" t="s">
        <v>207</v>
      </c>
      <c r="AU132" s="244" t="s">
        <v>87</v>
      </c>
      <c r="AV132" s="13" t="s">
        <v>87</v>
      </c>
      <c r="AW132" s="13" t="s">
        <v>39</v>
      </c>
      <c r="AX132" s="13" t="s">
        <v>23</v>
      </c>
      <c r="AY132" s="244" t="s">
        <v>199</v>
      </c>
    </row>
    <row r="133" s="2" customFormat="1" ht="33" customHeight="1">
      <c r="A133" s="40"/>
      <c r="B133" s="41"/>
      <c r="C133" s="220" t="s">
        <v>225</v>
      </c>
      <c r="D133" s="220" t="s">
        <v>201</v>
      </c>
      <c r="E133" s="221" t="s">
        <v>226</v>
      </c>
      <c r="F133" s="222" t="s">
        <v>227</v>
      </c>
      <c r="G133" s="223" t="s">
        <v>204</v>
      </c>
      <c r="H133" s="224">
        <v>0.63</v>
      </c>
      <c r="I133" s="225"/>
      <c r="J133" s="226">
        <f>ROUND(I133*H133,2)</f>
        <v>0</v>
      </c>
      <c r="K133" s="222" t="s">
        <v>205</v>
      </c>
      <c r="L133" s="46"/>
      <c r="M133" s="227" t="s">
        <v>22</v>
      </c>
      <c r="N133" s="228" t="s">
        <v>49</v>
      </c>
      <c r="O133" s="86"/>
      <c r="P133" s="229">
        <f>O133*H133</f>
        <v>0</v>
      </c>
      <c r="Q133" s="229">
        <v>0</v>
      </c>
      <c r="R133" s="229">
        <f>Q133*H133</f>
        <v>0</v>
      </c>
      <c r="S133" s="229">
        <v>0</v>
      </c>
      <c r="T133" s="230">
        <f>S133*H133</f>
        <v>0</v>
      </c>
      <c r="U133" s="40"/>
      <c r="V133" s="40"/>
      <c r="W133" s="40"/>
      <c r="X133" s="40"/>
      <c r="Y133" s="40"/>
      <c r="Z133" s="40"/>
      <c r="AA133" s="40"/>
      <c r="AB133" s="40"/>
      <c r="AC133" s="40"/>
      <c r="AD133" s="40"/>
      <c r="AE133" s="40"/>
      <c r="AR133" s="231" t="s">
        <v>103</v>
      </c>
      <c r="AT133" s="231" t="s">
        <v>201</v>
      </c>
      <c r="AU133" s="231" t="s">
        <v>87</v>
      </c>
      <c r="AY133" s="19" t="s">
        <v>199</v>
      </c>
      <c r="BE133" s="232">
        <f>IF(N133="základní",J133,0)</f>
        <v>0</v>
      </c>
      <c r="BF133" s="232">
        <f>IF(N133="snížená",J133,0)</f>
        <v>0</v>
      </c>
      <c r="BG133" s="232">
        <f>IF(N133="zákl. přenesená",J133,0)</f>
        <v>0</v>
      </c>
      <c r="BH133" s="232">
        <f>IF(N133="sníž. přenesená",J133,0)</f>
        <v>0</v>
      </c>
      <c r="BI133" s="232">
        <f>IF(N133="nulová",J133,0)</f>
        <v>0</v>
      </c>
      <c r="BJ133" s="19" t="s">
        <v>23</v>
      </c>
      <c r="BK133" s="232">
        <f>ROUND(I133*H133,2)</f>
        <v>0</v>
      </c>
      <c r="BL133" s="19" t="s">
        <v>103</v>
      </c>
      <c r="BM133" s="231" t="s">
        <v>228</v>
      </c>
    </row>
    <row r="134" s="13" customFormat="1">
      <c r="A134" s="13"/>
      <c r="B134" s="233"/>
      <c r="C134" s="234"/>
      <c r="D134" s="235" t="s">
        <v>207</v>
      </c>
      <c r="E134" s="236" t="s">
        <v>22</v>
      </c>
      <c r="F134" s="237" t="s">
        <v>229</v>
      </c>
      <c r="G134" s="234"/>
      <c r="H134" s="238">
        <v>0.63</v>
      </c>
      <c r="I134" s="239"/>
      <c r="J134" s="234"/>
      <c r="K134" s="234"/>
      <c r="L134" s="240"/>
      <c r="M134" s="241"/>
      <c r="N134" s="242"/>
      <c r="O134" s="242"/>
      <c r="P134" s="242"/>
      <c r="Q134" s="242"/>
      <c r="R134" s="242"/>
      <c r="S134" s="242"/>
      <c r="T134" s="243"/>
      <c r="U134" s="13"/>
      <c r="V134" s="13"/>
      <c r="W134" s="13"/>
      <c r="X134" s="13"/>
      <c r="Y134" s="13"/>
      <c r="Z134" s="13"/>
      <c r="AA134" s="13"/>
      <c r="AB134" s="13"/>
      <c r="AC134" s="13"/>
      <c r="AD134" s="13"/>
      <c r="AE134" s="13"/>
      <c r="AT134" s="244" t="s">
        <v>207</v>
      </c>
      <c r="AU134" s="244" t="s">
        <v>87</v>
      </c>
      <c r="AV134" s="13" t="s">
        <v>87</v>
      </c>
      <c r="AW134" s="13" t="s">
        <v>39</v>
      </c>
      <c r="AX134" s="13" t="s">
        <v>23</v>
      </c>
      <c r="AY134" s="244" t="s">
        <v>199</v>
      </c>
    </row>
    <row r="135" s="2" customFormat="1" ht="21.75" customHeight="1">
      <c r="A135" s="40"/>
      <c r="B135" s="41"/>
      <c r="C135" s="220" t="s">
        <v>230</v>
      </c>
      <c r="D135" s="220" t="s">
        <v>201</v>
      </c>
      <c r="E135" s="221" t="s">
        <v>231</v>
      </c>
      <c r="F135" s="222" t="s">
        <v>232</v>
      </c>
      <c r="G135" s="223" t="s">
        <v>233</v>
      </c>
      <c r="H135" s="224">
        <v>29.579999999999998</v>
      </c>
      <c r="I135" s="225"/>
      <c r="J135" s="226">
        <f>ROUND(I135*H135,2)</f>
        <v>0</v>
      </c>
      <c r="K135" s="222" t="s">
        <v>205</v>
      </c>
      <c r="L135" s="46"/>
      <c r="M135" s="227" t="s">
        <v>22</v>
      </c>
      <c r="N135" s="228" t="s">
        <v>49</v>
      </c>
      <c r="O135" s="86"/>
      <c r="P135" s="229">
        <f>O135*H135</f>
        <v>0</v>
      </c>
      <c r="Q135" s="229">
        <v>0.00084999999999999995</v>
      </c>
      <c r="R135" s="229">
        <f>Q135*H135</f>
        <v>0.025142999999999999</v>
      </c>
      <c r="S135" s="229">
        <v>0</v>
      </c>
      <c r="T135" s="230">
        <f>S135*H135</f>
        <v>0</v>
      </c>
      <c r="U135" s="40"/>
      <c r="V135" s="40"/>
      <c r="W135" s="40"/>
      <c r="X135" s="40"/>
      <c r="Y135" s="40"/>
      <c r="Z135" s="40"/>
      <c r="AA135" s="40"/>
      <c r="AB135" s="40"/>
      <c r="AC135" s="40"/>
      <c r="AD135" s="40"/>
      <c r="AE135" s="40"/>
      <c r="AR135" s="231" t="s">
        <v>103</v>
      </c>
      <c r="AT135" s="231" t="s">
        <v>201</v>
      </c>
      <c r="AU135" s="231" t="s">
        <v>87</v>
      </c>
      <c r="AY135" s="19" t="s">
        <v>199</v>
      </c>
      <c r="BE135" s="232">
        <f>IF(N135="základní",J135,0)</f>
        <v>0</v>
      </c>
      <c r="BF135" s="232">
        <f>IF(N135="snížená",J135,0)</f>
        <v>0</v>
      </c>
      <c r="BG135" s="232">
        <f>IF(N135="zákl. přenesená",J135,0)</f>
        <v>0</v>
      </c>
      <c r="BH135" s="232">
        <f>IF(N135="sníž. přenesená",J135,0)</f>
        <v>0</v>
      </c>
      <c r="BI135" s="232">
        <f>IF(N135="nulová",J135,0)</f>
        <v>0</v>
      </c>
      <c r="BJ135" s="19" t="s">
        <v>23</v>
      </c>
      <c r="BK135" s="232">
        <f>ROUND(I135*H135,2)</f>
        <v>0</v>
      </c>
      <c r="BL135" s="19" t="s">
        <v>103</v>
      </c>
      <c r="BM135" s="231" t="s">
        <v>234</v>
      </c>
    </row>
    <row r="136" s="13" customFormat="1">
      <c r="A136" s="13"/>
      <c r="B136" s="233"/>
      <c r="C136" s="234"/>
      <c r="D136" s="235" t="s">
        <v>207</v>
      </c>
      <c r="E136" s="236" t="s">
        <v>22</v>
      </c>
      <c r="F136" s="237" t="s">
        <v>235</v>
      </c>
      <c r="G136" s="234"/>
      <c r="H136" s="238">
        <v>29.579999999999998</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207</v>
      </c>
      <c r="AU136" s="244" t="s">
        <v>87</v>
      </c>
      <c r="AV136" s="13" t="s">
        <v>87</v>
      </c>
      <c r="AW136" s="13" t="s">
        <v>39</v>
      </c>
      <c r="AX136" s="13" t="s">
        <v>23</v>
      </c>
      <c r="AY136" s="244" t="s">
        <v>199</v>
      </c>
    </row>
    <row r="137" s="2" customFormat="1" ht="21.75" customHeight="1">
      <c r="A137" s="40"/>
      <c r="B137" s="41"/>
      <c r="C137" s="220" t="s">
        <v>236</v>
      </c>
      <c r="D137" s="220" t="s">
        <v>201</v>
      </c>
      <c r="E137" s="221" t="s">
        <v>237</v>
      </c>
      <c r="F137" s="222" t="s">
        <v>238</v>
      </c>
      <c r="G137" s="223" t="s">
        <v>233</v>
      </c>
      <c r="H137" s="224">
        <v>29.579999999999998</v>
      </c>
      <c r="I137" s="225"/>
      <c r="J137" s="226">
        <f>ROUND(I137*H137,2)</f>
        <v>0</v>
      </c>
      <c r="K137" s="222" t="s">
        <v>205</v>
      </c>
      <c r="L137" s="46"/>
      <c r="M137" s="227" t="s">
        <v>22</v>
      </c>
      <c r="N137" s="228" t="s">
        <v>49</v>
      </c>
      <c r="O137" s="86"/>
      <c r="P137" s="229">
        <f>O137*H137</f>
        <v>0</v>
      </c>
      <c r="Q137" s="229">
        <v>0</v>
      </c>
      <c r="R137" s="229">
        <f>Q137*H137</f>
        <v>0</v>
      </c>
      <c r="S137" s="229">
        <v>0</v>
      </c>
      <c r="T137" s="230">
        <f>S137*H137</f>
        <v>0</v>
      </c>
      <c r="U137" s="40"/>
      <c r="V137" s="40"/>
      <c r="W137" s="40"/>
      <c r="X137" s="40"/>
      <c r="Y137" s="40"/>
      <c r="Z137" s="40"/>
      <c r="AA137" s="40"/>
      <c r="AB137" s="40"/>
      <c r="AC137" s="40"/>
      <c r="AD137" s="40"/>
      <c r="AE137" s="40"/>
      <c r="AR137" s="231" t="s">
        <v>103</v>
      </c>
      <c r="AT137" s="231" t="s">
        <v>201</v>
      </c>
      <c r="AU137" s="231" t="s">
        <v>87</v>
      </c>
      <c r="AY137" s="19" t="s">
        <v>199</v>
      </c>
      <c r="BE137" s="232">
        <f>IF(N137="základní",J137,0)</f>
        <v>0</v>
      </c>
      <c r="BF137" s="232">
        <f>IF(N137="snížená",J137,0)</f>
        <v>0</v>
      </c>
      <c r="BG137" s="232">
        <f>IF(N137="zákl. přenesená",J137,0)</f>
        <v>0</v>
      </c>
      <c r="BH137" s="232">
        <f>IF(N137="sníž. přenesená",J137,0)</f>
        <v>0</v>
      </c>
      <c r="BI137" s="232">
        <f>IF(N137="nulová",J137,0)</f>
        <v>0</v>
      </c>
      <c r="BJ137" s="19" t="s">
        <v>23</v>
      </c>
      <c r="BK137" s="232">
        <f>ROUND(I137*H137,2)</f>
        <v>0</v>
      </c>
      <c r="BL137" s="19" t="s">
        <v>103</v>
      </c>
      <c r="BM137" s="231" t="s">
        <v>239</v>
      </c>
    </row>
    <row r="138" s="2" customFormat="1" ht="16.5" customHeight="1">
      <c r="A138" s="40"/>
      <c r="B138" s="41"/>
      <c r="C138" s="220" t="s">
        <v>240</v>
      </c>
      <c r="D138" s="220" t="s">
        <v>201</v>
      </c>
      <c r="E138" s="221" t="s">
        <v>241</v>
      </c>
      <c r="F138" s="222" t="s">
        <v>242</v>
      </c>
      <c r="G138" s="223" t="s">
        <v>204</v>
      </c>
      <c r="H138" s="224">
        <v>21.388000000000002</v>
      </c>
      <c r="I138" s="225"/>
      <c r="J138" s="226">
        <f>ROUND(I138*H138,2)</f>
        <v>0</v>
      </c>
      <c r="K138" s="222" t="s">
        <v>205</v>
      </c>
      <c r="L138" s="46"/>
      <c r="M138" s="227" t="s">
        <v>22</v>
      </c>
      <c r="N138" s="228" t="s">
        <v>49</v>
      </c>
      <c r="O138" s="86"/>
      <c r="P138" s="229">
        <f>O138*H138</f>
        <v>0</v>
      </c>
      <c r="Q138" s="229">
        <v>0.00046000000000000001</v>
      </c>
      <c r="R138" s="229">
        <f>Q138*H138</f>
        <v>0.0098384800000000019</v>
      </c>
      <c r="S138" s="229">
        <v>0</v>
      </c>
      <c r="T138" s="230">
        <f>S138*H138</f>
        <v>0</v>
      </c>
      <c r="U138" s="40"/>
      <c r="V138" s="40"/>
      <c r="W138" s="40"/>
      <c r="X138" s="40"/>
      <c r="Y138" s="40"/>
      <c r="Z138" s="40"/>
      <c r="AA138" s="40"/>
      <c r="AB138" s="40"/>
      <c r="AC138" s="40"/>
      <c r="AD138" s="40"/>
      <c r="AE138" s="40"/>
      <c r="AR138" s="231" t="s">
        <v>103</v>
      </c>
      <c r="AT138" s="231" t="s">
        <v>201</v>
      </c>
      <c r="AU138" s="231" t="s">
        <v>87</v>
      </c>
      <c r="AY138" s="19" t="s">
        <v>199</v>
      </c>
      <c r="BE138" s="232">
        <f>IF(N138="základní",J138,0)</f>
        <v>0</v>
      </c>
      <c r="BF138" s="232">
        <f>IF(N138="snížená",J138,0)</f>
        <v>0</v>
      </c>
      <c r="BG138" s="232">
        <f>IF(N138="zákl. přenesená",J138,0)</f>
        <v>0</v>
      </c>
      <c r="BH138" s="232">
        <f>IF(N138="sníž. přenesená",J138,0)</f>
        <v>0</v>
      </c>
      <c r="BI138" s="232">
        <f>IF(N138="nulová",J138,0)</f>
        <v>0</v>
      </c>
      <c r="BJ138" s="19" t="s">
        <v>23</v>
      </c>
      <c r="BK138" s="232">
        <f>ROUND(I138*H138,2)</f>
        <v>0</v>
      </c>
      <c r="BL138" s="19" t="s">
        <v>103</v>
      </c>
      <c r="BM138" s="231" t="s">
        <v>243</v>
      </c>
    </row>
    <row r="139" s="13" customFormat="1">
      <c r="A139" s="13"/>
      <c r="B139" s="233"/>
      <c r="C139" s="234"/>
      <c r="D139" s="235" t="s">
        <v>207</v>
      </c>
      <c r="E139" s="236" t="s">
        <v>22</v>
      </c>
      <c r="F139" s="237" t="s">
        <v>244</v>
      </c>
      <c r="G139" s="234"/>
      <c r="H139" s="238">
        <v>21.388000000000002</v>
      </c>
      <c r="I139" s="239"/>
      <c r="J139" s="234"/>
      <c r="K139" s="234"/>
      <c r="L139" s="240"/>
      <c r="M139" s="241"/>
      <c r="N139" s="242"/>
      <c r="O139" s="242"/>
      <c r="P139" s="242"/>
      <c r="Q139" s="242"/>
      <c r="R139" s="242"/>
      <c r="S139" s="242"/>
      <c r="T139" s="243"/>
      <c r="U139" s="13"/>
      <c r="V139" s="13"/>
      <c r="W139" s="13"/>
      <c r="X139" s="13"/>
      <c r="Y139" s="13"/>
      <c r="Z139" s="13"/>
      <c r="AA139" s="13"/>
      <c r="AB139" s="13"/>
      <c r="AC139" s="13"/>
      <c r="AD139" s="13"/>
      <c r="AE139" s="13"/>
      <c r="AT139" s="244" t="s">
        <v>207</v>
      </c>
      <c r="AU139" s="244" t="s">
        <v>87</v>
      </c>
      <c r="AV139" s="13" t="s">
        <v>87</v>
      </c>
      <c r="AW139" s="13" t="s">
        <v>39</v>
      </c>
      <c r="AX139" s="13" t="s">
        <v>23</v>
      </c>
      <c r="AY139" s="244" t="s">
        <v>199</v>
      </c>
    </row>
    <row r="140" s="2" customFormat="1" ht="21.75" customHeight="1">
      <c r="A140" s="40"/>
      <c r="B140" s="41"/>
      <c r="C140" s="220" t="s">
        <v>28</v>
      </c>
      <c r="D140" s="220" t="s">
        <v>201</v>
      </c>
      <c r="E140" s="221" t="s">
        <v>245</v>
      </c>
      <c r="F140" s="222" t="s">
        <v>246</v>
      </c>
      <c r="G140" s="223" t="s">
        <v>204</v>
      </c>
      <c r="H140" s="224">
        <v>21.388000000000002</v>
      </c>
      <c r="I140" s="225"/>
      <c r="J140" s="226">
        <f>ROUND(I140*H140,2)</f>
        <v>0</v>
      </c>
      <c r="K140" s="222" t="s">
        <v>205</v>
      </c>
      <c r="L140" s="46"/>
      <c r="M140" s="227" t="s">
        <v>22</v>
      </c>
      <c r="N140" s="228" t="s">
        <v>49</v>
      </c>
      <c r="O140" s="86"/>
      <c r="P140" s="229">
        <f>O140*H140</f>
        <v>0</v>
      </c>
      <c r="Q140" s="229">
        <v>0</v>
      </c>
      <c r="R140" s="229">
        <f>Q140*H140</f>
        <v>0</v>
      </c>
      <c r="S140" s="229">
        <v>0</v>
      </c>
      <c r="T140" s="230">
        <f>S140*H140</f>
        <v>0</v>
      </c>
      <c r="U140" s="40"/>
      <c r="V140" s="40"/>
      <c r="W140" s="40"/>
      <c r="X140" s="40"/>
      <c r="Y140" s="40"/>
      <c r="Z140" s="40"/>
      <c r="AA140" s="40"/>
      <c r="AB140" s="40"/>
      <c r="AC140" s="40"/>
      <c r="AD140" s="40"/>
      <c r="AE140" s="40"/>
      <c r="AR140" s="231" t="s">
        <v>103</v>
      </c>
      <c r="AT140" s="231" t="s">
        <v>201</v>
      </c>
      <c r="AU140" s="231" t="s">
        <v>87</v>
      </c>
      <c r="AY140" s="19" t="s">
        <v>199</v>
      </c>
      <c r="BE140" s="232">
        <f>IF(N140="základní",J140,0)</f>
        <v>0</v>
      </c>
      <c r="BF140" s="232">
        <f>IF(N140="snížená",J140,0)</f>
        <v>0</v>
      </c>
      <c r="BG140" s="232">
        <f>IF(N140="zákl. přenesená",J140,0)</f>
        <v>0</v>
      </c>
      <c r="BH140" s="232">
        <f>IF(N140="sníž. přenesená",J140,0)</f>
        <v>0</v>
      </c>
      <c r="BI140" s="232">
        <f>IF(N140="nulová",J140,0)</f>
        <v>0</v>
      </c>
      <c r="BJ140" s="19" t="s">
        <v>23</v>
      </c>
      <c r="BK140" s="232">
        <f>ROUND(I140*H140,2)</f>
        <v>0</v>
      </c>
      <c r="BL140" s="19" t="s">
        <v>103</v>
      </c>
      <c r="BM140" s="231" t="s">
        <v>247</v>
      </c>
    </row>
    <row r="141" s="2" customFormat="1" ht="21.75" customHeight="1">
      <c r="A141" s="40"/>
      <c r="B141" s="41"/>
      <c r="C141" s="220" t="s">
        <v>248</v>
      </c>
      <c r="D141" s="220" t="s">
        <v>201</v>
      </c>
      <c r="E141" s="221" t="s">
        <v>249</v>
      </c>
      <c r="F141" s="222" t="s">
        <v>250</v>
      </c>
      <c r="G141" s="223" t="s">
        <v>204</v>
      </c>
      <c r="H141" s="224">
        <v>27.579999999999998</v>
      </c>
      <c r="I141" s="225"/>
      <c r="J141" s="226">
        <f>ROUND(I141*H141,2)</f>
        <v>0</v>
      </c>
      <c r="K141" s="222" t="s">
        <v>205</v>
      </c>
      <c r="L141" s="46"/>
      <c r="M141" s="227" t="s">
        <v>22</v>
      </c>
      <c r="N141" s="228" t="s">
        <v>49</v>
      </c>
      <c r="O141" s="86"/>
      <c r="P141" s="229">
        <f>O141*H141</f>
        <v>0</v>
      </c>
      <c r="Q141" s="229">
        <v>0</v>
      </c>
      <c r="R141" s="229">
        <f>Q141*H141</f>
        <v>0</v>
      </c>
      <c r="S141" s="229">
        <v>0</v>
      </c>
      <c r="T141" s="230">
        <f>S141*H141</f>
        <v>0</v>
      </c>
      <c r="U141" s="40"/>
      <c r="V141" s="40"/>
      <c r="W141" s="40"/>
      <c r="X141" s="40"/>
      <c r="Y141" s="40"/>
      <c r="Z141" s="40"/>
      <c r="AA141" s="40"/>
      <c r="AB141" s="40"/>
      <c r="AC141" s="40"/>
      <c r="AD141" s="40"/>
      <c r="AE141" s="40"/>
      <c r="AR141" s="231" t="s">
        <v>103</v>
      </c>
      <c r="AT141" s="231" t="s">
        <v>201</v>
      </c>
      <c r="AU141" s="231" t="s">
        <v>87</v>
      </c>
      <c r="AY141" s="19" t="s">
        <v>199</v>
      </c>
      <c r="BE141" s="232">
        <f>IF(N141="základní",J141,0)</f>
        <v>0</v>
      </c>
      <c r="BF141" s="232">
        <f>IF(N141="snížená",J141,0)</f>
        <v>0</v>
      </c>
      <c r="BG141" s="232">
        <f>IF(N141="zákl. přenesená",J141,0)</f>
        <v>0</v>
      </c>
      <c r="BH141" s="232">
        <f>IF(N141="sníž. přenesená",J141,0)</f>
        <v>0</v>
      </c>
      <c r="BI141" s="232">
        <f>IF(N141="nulová",J141,0)</f>
        <v>0</v>
      </c>
      <c r="BJ141" s="19" t="s">
        <v>23</v>
      </c>
      <c r="BK141" s="232">
        <f>ROUND(I141*H141,2)</f>
        <v>0</v>
      </c>
      <c r="BL141" s="19" t="s">
        <v>103</v>
      </c>
      <c r="BM141" s="231" t="s">
        <v>251</v>
      </c>
    </row>
    <row r="142" s="13" customFormat="1">
      <c r="A142" s="13"/>
      <c r="B142" s="233"/>
      <c r="C142" s="234"/>
      <c r="D142" s="235" t="s">
        <v>207</v>
      </c>
      <c r="E142" s="236" t="s">
        <v>22</v>
      </c>
      <c r="F142" s="237" t="s">
        <v>208</v>
      </c>
      <c r="G142" s="234"/>
      <c r="H142" s="238">
        <v>25.48</v>
      </c>
      <c r="I142" s="239"/>
      <c r="J142" s="234"/>
      <c r="K142" s="234"/>
      <c r="L142" s="240"/>
      <c r="M142" s="241"/>
      <c r="N142" s="242"/>
      <c r="O142" s="242"/>
      <c r="P142" s="242"/>
      <c r="Q142" s="242"/>
      <c r="R142" s="242"/>
      <c r="S142" s="242"/>
      <c r="T142" s="243"/>
      <c r="U142" s="13"/>
      <c r="V142" s="13"/>
      <c r="W142" s="13"/>
      <c r="X142" s="13"/>
      <c r="Y142" s="13"/>
      <c r="Z142" s="13"/>
      <c r="AA142" s="13"/>
      <c r="AB142" s="13"/>
      <c r="AC142" s="13"/>
      <c r="AD142" s="13"/>
      <c r="AE142" s="13"/>
      <c r="AT142" s="244" t="s">
        <v>207</v>
      </c>
      <c r="AU142" s="244" t="s">
        <v>87</v>
      </c>
      <c r="AV142" s="13" t="s">
        <v>87</v>
      </c>
      <c r="AW142" s="13" t="s">
        <v>39</v>
      </c>
      <c r="AX142" s="13" t="s">
        <v>78</v>
      </c>
      <c r="AY142" s="244" t="s">
        <v>199</v>
      </c>
    </row>
    <row r="143" s="13" customFormat="1">
      <c r="A143" s="13"/>
      <c r="B143" s="233"/>
      <c r="C143" s="234"/>
      <c r="D143" s="235" t="s">
        <v>207</v>
      </c>
      <c r="E143" s="236" t="s">
        <v>22</v>
      </c>
      <c r="F143" s="237" t="s">
        <v>224</v>
      </c>
      <c r="G143" s="234"/>
      <c r="H143" s="238">
        <v>2.1000000000000001</v>
      </c>
      <c r="I143" s="239"/>
      <c r="J143" s="234"/>
      <c r="K143" s="234"/>
      <c r="L143" s="240"/>
      <c r="M143" s="241"/>
      <c r="N143" s="242"/>
      <c r="O143" s="242"/>
      <c r="P143" s="242"/>
      <c r="Q143" s="242"/>
      <c r="R143" s="242"/>
      <c r="S143" s="242"/>
      <c r="T143" s="243"/>
      <c r="U143" s="13"/>
      <c r="V143" s="13"/>
      <c r="W143" s="13"/>
      <c r="X143" s="13"/>
      <c r="Y143" s="13"/>
      <c r="Z143" s="13"/>
      <c r="AA143" s="13"/>
      <c r="AB143" s="13"/>
      <c r="AC143" s="13"/>
      <c r="AD143" s="13"/>
      <c r="AE143" s="13"/>
      <c r="AT143" s="244" t="s">
        <v>207</v>
      </c>
      <c r="AU143" s="244" t="s">
        <v>87</v>
      </c>
      <c r="AV143" s="13" t="s">
        <v>87</v>
      </c>
      <c r="AW143" s="13" t="s">
        <v>39</v>
      </c>
      <c r="AX143" s="13" t="s">
        <v>78</v>
      </c>
      <c r="AY143" s="244" t="s">
        <v>199</v>
      </c>
    </row>
    <row r="144" s="14" customFormat="1">
      <c r="A144" s="14"/>
      <c r="B144" s="245"/>
      <c r="C144" s="246"/>
      <c r="D144" s="235" t="s">
        <v>207</v>
      </c>
      <c r="E144" s="247" t="s">
        <v>22</v>
      </c>
      <c r="F144" s="248" t="s">
        <v>252</v>
      </c>
      <c r="G144" s="246"/>
      <c r="H144" s="249">
        <v>27.579999999999998</v>
      </c>
      <c r="I144" s="250"/>
      <c r="J144" s="246"/>
      <c r="K144" s="246"/>
      <c r="L144" s="251"/>
      <c r="M144" s="252"/>
      <c r="N144" s="253"/>
      <c r="O144" s="253"/>
      <c r="P144" s="253"/>
      <c r="Q144" s="253"/>
      <c r="R144" s="253"/>
      <c r="S144" s="253"/>
      <c r="T144" s="254"/>
      <c r="U144" s="14"/>
      <c r="V144" s="14"/>
      <c r="W144" s="14"/>
      <c r="X144" s="14"/>
      <c r="Y144" s="14"/>
      <c r="Z144" s="14"/>
      <c r="AA144" s="14"/>
      <c r="AB144" s="14"/>
      <c r="AC144" s="14"/>
      <c r="AD144" s="14"/>
      <c r="AE144" s="14"/>
      <c r="AT144" s="255" t="s">
        <v>207</v>
      </c>
      <c r="AU144" s="255" t="s">
        <v>87</v>
      </c>
      <c r="AV144" s="14" t="s">
        <v>103</v>
      </c>
      <c r="AW144" s="14" t="s">
        <v>39</v>
      </c>
      <c r="AX144" s="14" t="s">
        <v>23</v>
      </c>
      <c r="AY144" s="255" t="s">
        <v>199</v>
      </c>
    </row>
    <row r="145" s="2" customFormat="1" ht="21.75" customHeight="1">
      <c r="A145" s="40"/>
      <c r="B145" s="41"/>
      <c r="C145" s="220" t="s">
        <v>253</v>
      </c>
      <c r="D145" s="220" t="s">
        <v>201</v>
      </c>
      <c r="E145" s="221" t="s">
        <v>254</v>
      </c>
      <c r="F145" s="222" t="s">
        <v>255</v>
      </c>
      <c r="G145" s="223" t="s">
        <v>204</v>
      </c>
      <c r="H145" s="224">
        <v>22.454000000000001</v>
      </c>
      <c r="I145" s="225"/>
      <c r="J145" s="226">
        <f>ROUND(I145*H145,2)</f>
        <v>0</v>
      </c>
      <c r="K145" s="222" t="s">
        <v>205</v>
      </c>
      <c r="L145" s="46"/>
      <c r="M145" s="227" t="s">
        <v>22</v>
      </c>
      <c r="N145" s="228" t="s">
        <v>49</v>
      </c>
      <c r="O145" s="86"/>
      <c r="P145" s="229">
        <f>O145*H145</f>
        <v>0</v>
      </c>
      <c r="Q145" s="229">
        <v>0</v>
      </c>
      <c r="R145" s="229">
        <f>Q145*H145</f>
        <v>0</v>
      </c>
      <c r="S145" s="229">
        <v>0</v>
      </c>
      <c r="T145" s="230">
        <f>S145*H145</f>
        <v>0</v>
      </c>
      <c r="U145" s="40"/>
      <c r="V145" s="40"/>
      <c r="W145" s="40"/>
      <c r="X145" s="40"/>
      <c r="Y145" s="40"/>
      <c r="Z145" s="40"/>
      <c r="AA145" s="40"/>
      <c r="AB145" s="40"/>
      <c r="AC145" s="40"/>
      <c r="AD145" s="40"/>
      <c r="AE145" s="40"/>
      <c r="AR145" s="231" t="s">
        <v>103</v>
      </c>
      <c r="AT145" s="231" t="s">
        <v>201</v>
      </c>
      <c r="AU145" s="231" t="s">
        <v>87</v>
      </c>
      <c r="AY145" s="19" t="s">
        <v>199</v>
      </c>
      <c r="BE145" s="232">
        <f>IF(N145="základní",J145,0)</f>
        <v>0</v>
      </c>
      <c r="BF145" s="232">
        <f>IF(N145="snížená",J145,0)</f>
        <v>0</v>
      </c>
      <c r="BG145" s="232">
        <f>IF(N145="zákl. přenesená",J145,0)</f>
        <v>0</v>
      </c>
      <c r="BH145" s="232">
        <f>IF(N145="sníž. přenesená",J145,0)</f>
        <v>0</v>
      </c>
      <c r="BI145" s="232">
        <f>IF(N145="nulová",J145,0)</f>
        <v>0</v>
      </c>
      <c r="BJ145" s="19" t="s">
        <v>23</v>
      </c>
      <c r="BK145" s="232">
        <f>ROUND(I145*H145,2)</f>
        <v>0</v>
      </c>
      <c r="BL145" s="19" t="s">
        <v>103</v>
      </c>
      <c r="BM145" s="231" t="s">
        <v>256</v>
      </c>
    </row>
    <row r="146" s="13" customFormat="1">
      <c r="A146" s="13"/>
      <c r="B146" s="233"/>
      <c r="C146" s="234"/>
      <c r="D146" s="235" t="s">
        <v>207</v>
      </c>
      <c r="E146" s="236" t="s">
        <v>22</v>
      </c>
      <c r="F146" s="237" t="s">
        <v>257</v>
      </c>
      <c r="G146" s="234"/>
      <c r="H146" s="238">
        <v>22.454000000000001</v>
      </c>
      <c r="I146" s="239"/>
      <c r="J146" s="234"/>
      <c r="K146" s="234"/>
      <c r="L146" s="240"/>
      <c r="M146" s="241"/>
      <c r="N146" s="242"/>
      <c r="O146" s="242"/>
      <c r="P146" s="242"/>
      <c r="Q146" s="242"/>
      <c r="R146" s="242"/>
      <c r="S146" s="242"/>
      <c r="T146" s="243"/>
      <c r="U146" s="13"/>
      <c r="V146" s="13"/>
      <c r="W146" s="13"/>
      <c r="X146" s="13"/>
      <c r="Y146" s="13"/>
      <c r="Z146" s="13"/>
      <c r="AA146" s="13"/>
      <c r="AB146" s="13"/>
      <c r="AC146" s="13"/>
      <c r="AD146" s="13"/>
      <c r="AE146" s="13"/>
      <c r="AT146" s="244" t="s">
        <v>207</v>
      </c>
      <c r="AU146" s="244" t="s">
        <v>87</v>
      </c>
      <c r="AV146" s="13" t="s">
        <v>87</v>
      </c>
      <c r="AW146" s="13" t="s">
        <v>39</v>
      </c>
      <c r="AX146" s="13" t="s">
        <v>23</v>
      </c>
      <c r="AY146" s="244" t="s">
        <v>199</v>
      </c>
    </row>
    <row r="147" s="2" customFormat="1" ht="33" customHeight="1">
      <c r="A147" s="40"/>
      <c r="B147" s="41"/>
      <c r="C147" s="220" t="s">
        <v>258</v>
      </c>
      <c r="D147" s="220" t="s">
        <v>201</v>
      </c>
      <c r="E147" s="221" t="s">
        <v>259</v>
      </c>
      <c r="F147" s="222" t="s">
        <v>260</v>
      </c>
      <c r="G147" s="223" t="s">
        <v>204</v>
      </c>
      <c r="H147" s="224">
        <v>22.454000000000001</v>
      </c>
      <c r="I147" s="225"/>
      <c r="J147" s="226">
        <f>ROUND(I147*H147,2)</f>
        <v>0</v>
      </c>
      <c r="K147" s="222" t="s">
        <v>205</v>
      </c>
      <c r="L147" s="46"/>
      <c r="M147" s="227" t="s">
        <v>22</v>
      </c>
      <c r="N147" s="228" t="s">
        <v>49</v>
      </c>
      <c r="O147" s="86"/>
      <c r="P147" s="229">
        <f>O147*H147</f>
        <v>0</v>
      </c>
      <c r="Q147" s="229">
        <v>0</v>
      </c>
      <c r="R147" s="229">
        <f>Q147*H147</f>
        <v>0</v>
      </c>
      <c r="S147" s="229">
        <v>0</v>
      </c>
      <c r="T147" s="230">
        <f>S147*H147</f>
        <v>0</v>
      </c>
      <c r="U147" s="40"/>
      <c r="V147" s="40"/>
      <c r="W147" s="40"/>
      <c r="X147" s="40"/>
      <c r="Y147" s="40"/>
      <c r="Z147" s="40"/>
      <c r="AA147" s="40"/>
      <c r="AB147" s="40"/>
      <c r="AC147" s="40"/>
      <c r="AD147" s="40"/>
      <c r="AE147" s="40"/>
      <c r="AR147" s="231" t="s">
        <v>103</v>
      </c>
      <c r="AT147" s="231" t="s">
        <v>201</v>
      </c>
      <c r="AU147" s="231" t="s">
        <v>87</v>
      </c>
      <c r="AY147" s="19" t="s">
        <v>199</v>
      </c>
      <c r="BE147" s="232">
        <f>IF(N147="základní",J147,0)</f>
        <v>0</v>
      </c>
      <c r="BF147" s="232">
        <f>IF(N147="snížená",J147,0)</f>
        <v>0</v>
      </c>
      <c r="BG147" s="232">
        <f>IF(N147="zákl. přenesená",J147,0)</f>
        <v>0</v>
      </c>
      <c r="BH147" s="232">
        <f>IF(N147="sníž. přenesená",J147,0)</f>
        <v>0</v>
      </c>
      <c r="BI147" s="232">
        <f>IF(N147="nulová",J147,0)</f>
        <v>0</v>
      </c>
      <c r="BJ147" s="19" t="s">
        <v>23</v>
      </c>
      <c r="BK147" s="232">
        <f>ROUND(I147*H147,2)</f>
        <v>0</v>
      </c>
      <c r="BL147" s="19" t="s">
        <v>103</v>
      </c>
      <c r="BM147" s="231" t="s">
        <v>261</v>
      </c>
    </row>
    <row r="148" s="13" customFormat="1">
      <c r="A148" s="13"/>
      <c r="B148" s="233"/>
      <c r="C148" s="234"/>
      <c r="D148" s="235" t="s">
        <v>207</v>
      </c>
      <c r="E148" s="236" t="s">
        <v>22</v>
      </c>
      <c r="F148" s="237" t="s">
        <v>262</v>
      </c>
      <c r="G148" s="234"/>
      <c r="H148" s="238">
        <v>22.454000000000001</v>
      </c>
      <c r="I148" s="239"/>
      <c r="J148" s="234"/>
      <c r="K148" s="234"/>
      <c r="L148" s="240"/>
      <c r="M148" s="241"/>
      <c r="N148" s="242"/>
      <c r="O148" s="242"/>
      <c r="P148" s="242"/>
      <c r="Q148" s="242"/>
      <c r="R148" s="242"/>
      <c r="S148" s="242"/>
      <c r="T148" s="243"/>
      <c r="U148" s="13"/>
      <c r="V148" s="13"/>
      <c r="W148" s="13"/>
      <c r="X148" s="13"/>
      <c r="Y148" s="13"/>
      <c r="Z148" s="13"/>
      <c r="AA148" s="13"/>
      <c r="AB148" s="13"/>
      <c r="AC148" s="13"/>
      <c r="AD148" s="13"/>
      <c r="AE148" s="13"/>
      <c r="AT148" s="244" t="s">
        <v>207</v>
      </c>
      <c r="AU148" s="244" t="s">
        <v>87</v>
      </c>
      <c r="AV148" s="13" t="s">
        <v>87</v>
      </c>
      <c r="AW148" s="13" t="s">
        <v>39</v>
      </c>
      <c r="AX148" s="13" t="s">
        <v>23</v>
      </c>
      <c r="AY148" s="244" t="s">
        <v>199</v>
      </c>
    </row>
    <row r="149" s="2" customFormat="1" ht="21.75" customHeight="1">
      <c r="A149" s="40"/>
      <c r="B149" s="41"/>
      <c r="C149" s="220" t="s">
        <v>263</v>
      </c>
      <c r="D149" s="220" t="s">
        <v>201</v>
      </c>
      <c r="E149" s="221" t="s">
        <v>264</v>
      </c>
      <c r="F149" s="222" t="s">
        <v>265</v>
      </c>
      <c r="G149" s="223" t="s">
        <v>204</v>
      </c>
      <c r="H149" s="224">
        <v>22.454000000000001</v>
      </c>
      <c r="I149" s="225"/>
      <c r="J149" s="226">
        <f>ROUND(I149*H149,2)</f>
        <v>0</v>
      </c>
      <c r="K149" s="222" t="s">
        <v>205</v>
      </c>
      <c r="L149" s="46"/>
      <c r="M149" s="227" t="s">
        <v>22</v>
      </c>
      <c r="N149" s="228" t="s">
        <v>49</v>
      </c>
      <c r="O149" s="86"/>
      <c r="P149" s="229">
        <f>O149*H149</f>
        <v>0</v>
      </c>
      <c r="Q149" s="229">
        <v>0</v>
      </c>
      <c r="R149" s="229">
        <f>Q149*H149</f>
        <v>0</v>
      </c>
      <c r="S149" s="229">
        <v>0</v>
      </c>
      <c r="T149" s="230">
        <f>S149*H149</f>
        <v>0</v>
      </c>
      <c r="U149" s="40"/>
      <c r="V149" s="40"/>
      <c r="W149" s="40"/>
      <c r="X149" s="40"/>
      <c r="Y149" s="40"/>
      <c r="Z149" s="40"/>
      <c r="AA149" s="40"/>
      <c r="AB149" s="40"/>
      <c r="AC149" s="40"/>
      <c r="AD149" s="40"/>
      <c r="AE149" s="40"/>
      <c r="AR149" s="231" t="s">
        <v>103</v>
      </c>
      <c r="AT149" s="231" t="s">
        <v>201</v>
      </c>
      <c r="AU149" s="231" t="s">
        <v>87</v>
      </c>
      <c r="AY149" s="19" t="s">
        <v>199</v>
      </c>
      <c r="BE149" s="232">
        <f>IF(N149="základní",J149,0)</f>
        <v>0</v>
      </c>
      <c r="BF149" s="232">
        <f>IF(N149="snížená",J149,0)</f>
        <v>0</v>
      </c>
      <c r="BG149" s="232">
        <f>IF(N149="zákl. přenesená",J149,0)</f>
        <v>0</v>
      </c>
      <c r="BH149" s="232">
        <f>IF(N149="sníž. přenesená",J149,0)</f>
        <v>0</v>
      </c>
      <c r="BI149" s="232">
        <f>IF(N149="nulová",J149,0)</f>
        <v>0</v>
      </c>
      <c r="BJ149" s="19" t="s">
        <v>23</v>
      </c>
      <c r="BK149" s="232">
        <f>ROUND(I149*H149,2)</f>
        <v>0</v>
      </c>
      <c r="BL149" s="19" t="s">
        <v>103</v>
      </c>
      <c r="BM149" s="231" t="s">
        <v>266</v>
      </c>
    </row>
    <row r="150" s="13" customFormat="1">
      <c r="A150" s="13"/>
      <c r="B150" s="233"/>
      <c r="C150" s="234"/>
      <c r="D150" s="235" t="s">
        <v>207</v>
      </c>
      <c r="E150" s="236" t="s">
        <v>22</v>
      </c>
      <c r="F150" s="237" t="s">
        <v>267</v>
      </c>
      <c r="G150" s="234"/>
      <c r="H150" s="238">
        <v>22.454000000000001</v>
      </c>
      <c r="I150" s="239"/>
      <c r="J150" s="234"/>
      <c r="K150" s="234"/>
      <c r="L150" s="240"/>
      <c r="M150" s="241"/>
      <c r="N150" s="242"/>
      <c r="O150" s="242"/>
      <c r="P150" s="242"/>
      <c r="Q150" s="242"/>
      <c r="R150" s="242"/>
      <c r="S150" s="242"/>
      <c r="T150" s="243"/>
      <c r="U150" s="13"/>
      <c r="V150" s="13"/>
      <c r="W150" s="13"/>
      <c r="X150" s="13"/>
      <c r="Y150" s="13"/>
      <c r="Z150" s="13"/>
      <c r="AA150" s="13"/>
      <c r="AB150" s="13"/>
      <c r="AC150" s="13"/>
      <c r="AD150" s="13"/>
      <c r="AE150" s="13"/>
      <c r="AT150" s="244" t="s">
        <v>207</v>
      </c>
      <c r="AU150" s="244" t="s">
        <v>87</v>
      </c>
      <c r="AV150" s="13" t="s">
        <v>87</v>
      </c>
      <c r="AW150" s="13" t="s">
        <v>39</v>
      </c>
      <c r="AX150" s="13" t="s">
        <v>23</v>
      </c>
      <c r="AY150" s="244" t="s">
        <v>199</v>
      </c>
    </row>
    <row r="151" s="2" customFormat="1" ht="33" customHeight="1">
      <c r="A151" s="40"/>
      <c r="B151" s="41"/>
      <c r="C151" s="220" t="s">
        <v>8</v>
      </c>
      <c r="D151" s="220" t="s">
        <v>201</v>
      </c>
      <c r="E151" s="221" t="s">
        <v>268</v>
      </c>
      <c r="F151" s="222" t="s">
        <v>269</v>
      </c>
      <c r="G151" s="223" t="s">
        <v>204</v>
      </c>
      <c r="H151" s="224">
        <v>179.63200000000001</v>
      </c>
      <c r="I151" s="225"/>
      <c r="J151" s="226">
        <f>ROUND(I151*H151,2)</f>
        <v>0</v>
      </c>
      <c r="K151" s="222" t="s">
        <v>205</v>
      </c>
      <c r="L151" s="46"/>
      <c r="M151" s="227" t="s">
        <v>22</v>
      </c>
      <c r="N151" s="228" t="s">
        <v>49</v>
      </c>
      <c r="O151" s="86"/>
      <c r="P151" s="229">
        <f>O151*H151</f>
        <v>0</v>
      </c>
      <c r="Q151" s="229">
        <v>0</v>
      </c>
      <c r="R151" s="229">
        <f>Q151*H151</f>
        <v>0</v>
      </c>
      <c r="S151" s="229">
        <v>0</v>
      </c>
      <c r="T151" s="230">
        <f>S151*H151</f>
        <v>0</v>
      </c>
      <c r="U151" s="40"/>
      <c r="V151" s="40"/>
      <c r="W151" s="40"/>
      <c r="X151" s="40"/>
      <c r="Y151" s="40"/>
      <c r="Z151" s="40"/>
      <c r="AA151" s="40"/>
      <c r="AB151" s="40"/>
      <c r="AC151" s="40"/>
      <c r="AD151" s="40"/>
      <c r="AE151" s="40"/>
      <c r="AR151" s="231" t="s">
        <v>103</v>
      </c>
      <c r="AT151" s="231" t="s">
        <v>201</v>
      </c>
      <c r="AU151" s="231" t="s">
        <v>87</v>
      </c>
      <c r="AY151" s="19" t="s">
        <v>199</v>
      </c>
      <c r="BE151" s="232">
        <f>IF(N151="základní",J151,0)</f>
        <v>0</v>
      </c>
      <c r="BF151" s="232">
        <f>IF(N151="snížená",J151,0)</f>
        <v>0</v>
      </c>
      <c r="BG151" s="232">
        <f>IF(N151="zákl. přenesená",J151,0)</f>
        <v>0</v>
      </c>
      <c r="BH151" s="232">
        <f>IF(N151="sníž. přenesená",J151,0)</f>
        <v>0</v>
      </c>
      <c r="BI151" s="232">
        <f>IF(N151="nulová",J151,0)</f>
        <v>0</v>
      </c>
      <c r="BJ151" s="19" t="s">
        <v>23</v>
      </c>
      <c r="BK151" s="232">
        <f>ROUND(I151*H151,2)</f>
        <v>0</v>
      </c>
      <c r="BL151" s="19" t="s">
        <v>103</v>
      </c>
      <c r="BM151" s="231" t="s">
        <v>270</v>
      </c>
    </row>
    <row r="152" s="13" customFormat="1">
      <c r="A152" s="13"/>
      <c r="B152" s="233"/>
      <c r="C152" s="234"/>
      <c r="D152" s="235" t="s">
        <v>207</v>
      </c>
      <c r="E152" s="236" t="s">
        <v>22</v>
      </c>
      <c r="F152" s="237" t="s">
        <v>271</v>
      </c>
      <c r="G152" s="234"/>
      <c r="H152" s="238">
        <v>179.63200000000001</v>
      </c>
      <c r="I152" s="239"/>
      <c r="J152" s="234"/>
      <c r="K152" s="234"/>
      <c r="L152" s="240"/>
      <c r="M152" s="241"/>
      <c r="N152" s="242"/>
      <c r="O152" s="242"/>
      <c r="P152" s="242"/>
      <c r="Q152" s="242"/>
      <c r="R152" s="242"/>
      <c r="S152" s="242"/>
      <c r="T152" s="243"/>
      <c r="U152" s="13"/>
      <c r="V152" s="13"/>
      <c r="W152" s="13"/>
      <c r="X152" s="13"/>
      <c r="Y152" s="13"/>
      <c r="Z152" s="13"/>
      <c r="AA152" s="13"/>
      <c r="AB152" s="13"/>
      <c r="AC152" s="13"/>
      <c r="AD152" s="13"/>
      <c r="AE152" s="13"/>
      <c r="AT152" s="244" t="s">
        <v>207</v>
      </c>
      <c r="AU152" s="244" t="s">
        <v>87</v>
      </c>
      <c r="AV152" s="13" t="s">
        <v>87</v>
      </c>
      <c r="AW152" s="13" t="s">
        <v>39</v>
      </c>
      <c r="AX152" s="13" t="s">
        <v>23</v>
      </c>
      <c r="AY152" s="244" t="s">
        <v>199</v>
      </c>
    </row>
    <row r="153" s="2" customFormat="1" ht="21.75" customHeight="1">
      <c r="A153" s="40"/>
      <c r="B153" s="41"/>
      <c r="C153" s="220" t="s">
        <v>272</v>
      </c>
      <c r="D153" s="220" t="s">
        <v>201</v>
      </c>
      <c r="E153" s="221" t="s">
        <v>273</v>
      </c>
      <c r="F153" s="222" t="s">
        <v>274</v>
      </c>
      <c r="G153" s="223" t="s">
        <v>204</v>
      </c>
      <c r="H153" s="224">
        <v>22.454000000000001</v>
      </c>
      <c r="I153" s="225"/>
      <c r="J153" s="226">
        <f>ROUND(I153*H153,2)</f>
        <v>0</v>
      </c>
      <c r="K153" s="222" t="s">
        <v>205</v>
      </c>
      <c r="L153" s="46"/>
      <c r="M153" s="227" t="s">
        <v>22</v>
      </c>
      <c r="N153" s="228" t="s">
        <v>49</v>
      </c>
      <c r="O153" s="86"/>
      <c r="P153" s="229">
        <f>O153*H153</f>
        <v>0</v>
      </c>
      <c r="Q153" s="229">
        <v>0</v>
      </c>
      <c r="R153" s="229">
        <f>Q153*H153</f>
        <v>0</v>
      </c>
      <c r="S153" s="229">
        <v>0</v>
      </c>
      <c r="T153" s="230">
        <f>S153*H153</f>
        <v>0</v>
      </c>
      <c r="U153" s="40"/>
      <c r="V153" s="40"/>
      <c r="W153" s="40"/>
      <c r="X153" s="40"/>
      <c r="Y153" s="40"/>
      <c r="Z153" s="40"/>
      <c r="AA153" s="40"/>
      <c r="AB153" s="40"/>
      <c r="AC153" s="40"/>
      <c r="AD153" s="40"/>
      <c r="AE153" s="40"/>
      <c r="AR153" s="231" t="s">
        <v>103</v>
      </c>
      <c r="AT153" s="231" t="s">
        <v>201</v>
      </c>
      <c r="AU153" s="231" t="s">
        <v>87</v>
      </c>
      <c r="AY153" s="19" t="s">
        <v>199</v>
      </c>
      <c r="BE153" s="232">
        <f>IF(N153="základní",J153,0)</f>
        <v>0</v>
      </c>
      <c r="BF153" s="232">
        <f>IF(N153="snížená",J153,0)</f>
        <v>0</v>
      </c>
      <c r="BG153" s="232">
        <f>IF(N153="zákl. přenesená",J153,0)</f>
        <v>0</v>
      </c>
      <c r="BH153" s="232">
        <f>IF(N153="sníž. přenesená",J153,0)</f>
        <v>0</v>
      </c>
      <c r="BI153" s="232">
        <f>IF(N153="nulová",J153,0)</f>
        <v>0</v>
      </c>
      <c r="BJ153" s="19" t="s">
        <v>23</v>
      </c>
      <c r="BK153" s="232">
        <f>ROUND(I153*H153,2)</f>
        <v>0</v>
      </c>
      <c r="BL153" s="19" t="s">
        <v>103</v>
      </c>
      <c r="BM153" s="231" t="s">
        <v>275</v>
      </c>
    </row>
    <row r="154" s="2" customFormat="1" ht="21.75" customHeight="1">
      <c r="A154" s="40"/>
      <c r="B154" s="41"/>
      <c r="C154" s="220" t="s">
        <v>276</v>
      </c>
      <c r="D154" s="220" t="s">
        <v>201</v>
      </c>
      <c r="E154" s="221" t="s">
        <v>277</v>
      </c>
      <c r="F154" s="222" t="s">
        <v>278</v>
      </c>
      <c r="G154" s="223" t="s">
        <v>279</v>
      </c>
      <c r="H154" s="224">
        <v>40.417000000000002</v>
      </c>
      <c r="I154" s="225"/>
      <c r="J154" s="226">
        <f>ROUND(I154*H154,2)</f>
        <v>0</v>
      </c>
      <c r="K154" s="222" t="s">
        <v>205</v>
      </c>
      <c r="L154" s="46"/>
      <c r="M154" s="227" t="s">
        <v>22</v>
      </c>
      <c r="N154" s="228" t="s">
        <v>49</v>
      </c>
      <c r="O154" s="86"/>
      <c r="P154" s="229">
        <f>O154*H154</f>
        <v>0</v>
      </c>
      <c r="Q154" s="229">
        <v>0</v>
      </c>
      <c r="R154" s="229">
        <f>Q154*H154</f>
        <v>0</v>
      </c>
      <c r="S154" s="229">
        <v>0</v>
      </c>
      <c r="T154" s="230">
        <f>S154*H154</f>
        <v>0</v>
      </c>
      <c r="U154" s="40"/>
      <c r="V154" s="40"/>
      <c r="W154" s="40"/>
      <c r="X154" s="40"/>
      <c r="Y154" s="40"/>
      <c r="Z154" s="40"/>
      <c r="AA154" s="40"/>
      <c r="AB154" s="40"/>
      <c r="AC154" s="40"/>
      <c r="AD154" s="40"/>
      <c r="AE154" s="40"/>
      <c r="AR154" s="231" t="s">
        <v>103</v>
      </c>
      <c r="AT154" s="231" t="s">
        <v>201</v>
      </c>
      <c r="AU154" s="231" t="s">
        <v>87</v>
      </c>
      <c r="AY154" s="19" t="s">
        <v>199</v>
      </c>
      <c r="BE154" s="232">
        <f>IF(N154="základní",J154,0)</f>
        <v>0</v>
      </c>
      <c r="BF154" s="232">
        <f>IF(N154="snížená",J154,0)</f>
        <v>0</v>
      </c>
      <c r="BG154" s="232">
        <f>IF(N154="zákl. přenesená",J154,0)</f>
        <v>0</v>
      </c>
      <c r="BH154" s="232">
        <f>IF(N154="sníž. přenesená",J154,0)</f>
        <v>0</v>
      </c>
      <c r="BI154" s="232">
        <f>IF(N154="nulová",J154,0)</f>
        <v>0</v>
      </c>
      <c r="BJ154" s="19" t="s">
        <v>23</v>
      </c>
      <c r="BK154" s="232">
        <f>ROUND(I154*H154,2)</f>
        <v>0</v>
      </c>
      <c r="BL154" s="19" t="s">
        <v>103</v>
      </c>
      <c r="BM154" s="231" t="s">
        <v>280</v>
      </c>
    </row>
    <row r="155" s="13" customFormat="1">
      <c r="A155" s="13"/>
      <c r="B155" s="233"/>
      <c r="C155" s="234"/>
      <c r="D155" s="235" t="s">
        <v>207</v>
      </c>
      <c r="E155" s="236" t="s">
        <v>22</v>
      </c>
      <c r="F155" s="237" t="s">
        <v>281</v>
      </c>
      <c r="G155" s="234"/>
      <c r="H155" s="238">
        <v>40.417000000000002</v>
      </c>
      <c r="I155" s="239"/>
      <c r="J155" s="234"/>
      <c r="K155" s="234"/>
      <c r="L155" s="240"/>
      <c r="M155" s="241"/>
      <c r="N155" s="242"/>
      <c r="O155" s="242"/>
      <c r="P155" s="242"/>
      <c r="Q155" s="242"/>
      <c r="R155" s="242"/>
      <c r="S155" s="242"/>
      <c r="T155" s="243"/>
      <c r="U155" s="13"/>
      <c r="V155" s="13"/>
      <c r="W155" s="13"/>
      <c r="X155" s="13"/>
      <c r="Y155" s="13"/>
      <c r="Z155" s="13"/>
      <c r="AA155" s="13"/>
      <c r="AB155" s="13"/>
      <c r="AC155" s="13"/>
      <c r="AD155" s="13"/>
      <c r="AE155" s="13"/>
      <c r="AT155" s="244" t="s">
        <v>207</v>
      </c>
      <c r="AU155" s="244" t="s">
        <v>87</v>
      </c>
      <c r="AV155" s="13" t="s">
        <v>87</v>
      </c>
      <c r="AW155" s="13" t="s">
        <v>39</v>
      </c>
      <c r="AX155" s="13" t="s">
        <v>23</v>
      </c>
      <c r="AY155" s="244" t="s">
        <v>199</v>
      </c>
    </row>
    <row r="156" s="2" customFormat="1" ht="21.75" customHeight="1">
      <c r="A156" s="40"/>
      <c r="B156" s="41"/>
      <c r="C156" s="220" t="s">
        <v>282</v>
      </c>
      <c r="D156" s="220" t="s">
        <v>201</v>
      </c>
      <c r="E156" s="221" t="s">
        <v>283</v>
      </c>
      <c r="F156" s="222" t="s">
        <v>284</v>
      </c>
      <c r="G156" s="223" t="s">
        <v>204</v>
      </c>
      <c r="H156" s="224">
        <v>5.8280000000000003</v>
      </c>
      <c r="I156" s="225"/>
      <c r="J156" s="226">
        <f>ROUND(I156*H156,2)</f>
        <v>0</v>
      </c>
      <c r="K156" s="222" t="s">
        <v>205</v>
      </c>
      <c r="L156" s="46"/>
      <c r="M156" s="227" t="s">
        <v>22</v>
      </c>
      <c r="N156" s="228" t="s">
        <v>49</v>
      </c>
      <c r="O156" s="86"/>
      <c r="P156" s="229">
        <f>O156*H156</f>
        <v>0</v>
      </c>
      <c r="Q156" s="229">
        <v>0</v>
      </c>
      <c r="R156" s="229">
        <f>Q156*H156</f>
        <v>0</v>
      </c>
      <c r="S156" s="229">
        <v>0</v>
      </c>
      <c r="T156" s="230">
        <f>S156*H156</f>
        <v>0</v>
      </c>
      <c r="U156" s="40"/>
      <c r="V156" s="40"/>
      <c r="W156" s="40"/>
      <c r="X156" s="40"/>
      <c r="Y156" s="40"/>
      <c r="Z156" s="40"/>
      <c r="AA156" s="40"/>
      <c r="AB156" s="40"/>
      <c r="AC156" s="40"/>
      <c r="AD156" s="40"/>
      <c r="AE156" s="40"/>
      <c r="AR156" s="231" t="s">
        <v>103</v>
      </c>
      <c r="AT156" s="231" t="s">
        <v>201</v>
      </c>
      <c r="AU156" s="231" t="s">
        <v>87</v>
      </c>
      <c r="AY156" s="19" t="s">
        <v>199</v>
      </c>
      <c r="BE156" s="232">
        <f>IF(N156="základní",J156,0)</f>
        <v>0</v>
      </c>
      <c r="BF156" s="232">
        <f>IF(N156="snížená",J156,0)</f>
        <v>0</v>
      </c>
      <c r="BG156" s="232">
        <f>IF(N156="zákl. přenesená",J156,0)</f>
        <v>0</v>
      </c>
      <c r="BH156" s="232">
        <f>IF(N156="sníž. přenesená",J156,0)</f>
        <v>0</v>
      </c>
      <c r="BI156" s="232">
        <f>IF(N156="nulová",J156,0)</f>
        <v>0</v>
      </c>
      <c r="BJ156" s="19" t="s">
        <v>23</v>
      </c>
      <c r="BK156" s="232">
        <f>ROUND(I156*H156,2)</f>
        <v>0</v>
      </c>
      <c r="BL156" s="19" t="s">
        <v>103</v>
      </c>
      <c r="BM156" s="231" t="s">
        <v>285</v>
      </c>
    </row>
    <row r="157" s="15" customFormat="1">
      <c r="A157" s="15"/>
      <c r="B157" s="256"/>
      <c r="C157" s="257"/>
      <c r="D157" s="235" t="s">
        <v>207</v>
      </c>
      <c r="E157" s="258" t="s">
        <v>22</v>
      </c>
      <c r="F157" s="259" t="s">
        <v>286</v>
      </c>
      <c r="G157" s="257"/>
      <c r="H157" s="258" t="s">
        <v>22</v>
      </c>
      <c r="I157" s="260"/>
      <c r="J157" s="257"/>
      <c r="K157" s="257"/>
      <c r="L157" s="261"/>
      <c r="M157" s="262"/>
      <c r="N157" s="263"/>
      <c r="O157" s="263"/>
      <c r="P157" s="263"/>
      <c r="Q157" s="263"/>
      <c r="R157" s="263"/>
      <c r="S157" s="263"/>
      <c r="T157" s="264"/>
      <c r="U157" s="15"/>
      <c r="V157" s="15"/>
      <c r="W157" s="15"/>
      <c r="X157" s="15"/>
      <c r="Y157" s="15"/>
      <c r="Z157" s="15"/>
      <c r="AA157" s="15"/>
      <c r="AB157" s="15"/>
      <c r="AC157" s="15"/>
      <c r="AD157" s="15"/>
      <c r="AE157" s="15"/>
      <c r="AT157" s="265" t="s">
        <v>207</v>
      </c>
      <c r="AU157" s="265" t="s">
        <v>87</v>
      </c>
      <c r="AV157" s="15" t="s">
        <v>23</v>
      </c>
      <c r="AW157" s="15" t="s">
        <v>39</v>
      </c>
      <c r="AX157" s="15" t="s">
        <v>78</v>
      </c>
      <c r="AY157" s="265" t="s">
        <v>199</v>
      </c>
    </row>
    <row r="158" s="13" customFormat="1">
      <c r="A158" s="13"/>
      <c r="B158" s="233"/>
      <c r="C158" s="234"/>
      <c r="D158" s="235" t="s">
        <v>207</v>
      </c>
      <c r="E158" s="236" t="s">
        <v>22</v>
      </c>
      <c r="F158" s="237" t="s">
        <v>287</v>
      </c>
      <c r="G158" s="234"/>
      <c r="H158" s="238">
        <v>5.8280000000000003</v>
      </c>
      <c r="I158" s="239"/>
      <c r="J158" s="234"/>
      <c r="K158" s="234"/>
      <c r="L158" s="240"/>
      <c r="M158" s="241"/>
      <c r="N158" s="242"/>
      <c r="O158" s="242"/>
      <c r="P158" s="242"/>
      <c r="Q158" s="242"/>
      <c r="R158" s="242"/>
      <c r="S158" s="242"/>
      <c r="T158" s="243"/>
      <c r="U158" s="13"/>
      <c r="V158" s="13"/>
      <c r="W158" s="13"/>
      <c r="X158" s="13"/>
      <c r="Y158" s="13"/>
      <c r="Z158" s="13"/>
      <c r="AA158" s="13"/>
      <c r="AB158" s="13"/>
      <c r="AC158" s="13"/>
      <c r="AD158" s="13"/>
      <c r="AE158" s="13"/>
      <c r="AT158" s="244" t="s">
        <v>207</v>
      </c>
      <c r="AU158" s="244" t="s">
        <v>87</v>
      </c>
      <c r="AV158" s="13" t="s">
        <v>87</v>
      </c>
      <c r="AW158" s="13" t="s">
        <v>39</v>
      </c>
      <c r="AX158" s="13" t="s">
        <v>78</v>
      </c>
      <c r="AY158" s="244" t="s">
        <v>199</v>
      </c>
    </row>
    <row r="159" s="14" customFormat="1">
      <c r="A159" s="14"/>
      <c r="B159" s="245"/>
      <c r="C159" s="246"/>
      <c r="D159" s="235" t="s">
        <v>207</v>
      </c>
      <c r="E159" s="247" t="s">
        <v>22</v>
      </c>
      <c r="F159" s="248" t="s">
        <v>252</v>
      </c>
      <c r="G159" s="246"/>
      <c r="H159" s="249">
        <v>5.8280000000000003</v>
      </c>
      <c r="I159" s="250"/>
      <c r="J159" s="246"/>
      <c r="K159" s="246"/>
      <c r="L159" s="251"/>
      <c r="M159" s="252"/>
      <c r="N159" s="253"/>
      <c r="O159" s="253"/>
      <c r="P159" s="253"/>
      <c r="Q159" s="253"/>
      <c r="R159" s="253"/>
      <c r="S159" s="253"/>
      <c r="T159" s="254"/>
      <c r="U159" s="14"/>
      <c r="V159" s="14"/>
      <c r="W159" s="14"/>
      <c r="X159" s="14"/>
      <c r="Y159" s="14"/>
      <c r="Z159" s="14"/>
      <c r="AA159" s="14"/>
      <c r="AB159" s="14"/>
      <c r="AC159" s="14"/>
      <c r="AD159" s="14"/>
      <c r="AE159" s="14"/>
      <c r="AT159" s="255" t="s">
        <v>207</v>
      </c>
      <c r="AU159" s="255" t="s">
        <v>87</v>
      </c>
      <c r="AV159" s="14" t="s">
        <v>103</v>
      </c>
      <c r="AW159" s="14" t="s">
        <v>39</v>
      </c>
      <c r="AX159" s="14" t="s">
        <v>23</v>
      </c>
      <c r="AY159" s="255" t="s">
        <v>199</v>
      </c>
    </row>
    <row r="160" s="12" customFormat="1" ht="22.8" customHeight="1">
      <c r="A160" s="12"/>
      <c r="B160" s="204"/>
      <c r="C160" s="205"/>
      <c r="D160" s="206" t="s">
        <v>77</v>
      </c>
      <c r="E160" s="218" t="s">
        <v>87</v>
      </c>
      <c r="F160" s="218" t="s">
        <v>288</v>
      </c>
      <c r="G160" s="205"/>
      <c r="H160" s="205"/>
      <c r="I160" s="208"/>
      <c r="J160" s="219">
        <f>BK160</f>
        <v>0</v>
      </c>
      <c r="K160" s="205"/>
      <c r="L160" s="210"/>
      <c r="M160" s="211"/>
      <c r="N160" s="212"/>
      <c r="O160" s="212"/>
      <c r="P160" s="213">
        <f>SUM(P161:P179)</f>
        <v>0</v>
      </c>
      <c r="Q160" s="212"/>
      <c r="R160" s="213">
        <f>SUM(R161:R179)</f>
        <v>32.734742680000004</v>
      </c>
      <c r="S160" s="212"/>
      <c r="T160" s="214">
        <f>SUM(T161:T179)</f>
        <v>0</v>
      </c>
      <c r="U160" s="12"/>
      <c r="V160" s="12"/>
      <c r="W160" s="12"/>
      <c r="X160" s="12"/>
      <c r="Y160" s="12"/>
      <c r="Z160" s="12"/>
      <c r="AA160" s="12"/>
      <c r="AB160" s="12"/>
      <c r="AC160" s="12"/>
      <c r="AD160" s="12"/>
      <c r="AE160" s="12"/>
      <c r="AR160" s="215" t="s">
        <v>23</v>
      </c>
      <c r="AT160" s="216" t="s">
        <v>77</v>
      </c>
      <c r="AU160" s="216" t="s">
        <v>23</v>
      </c>
      <c r="AY160" s="215" t="s">
        <v>199</v>
      </c>
      <c r="BK160" s="217">
        <f>SUM(BK161:BK179)</f>
        <v>0</v>
      </c>
    </row>
    <row r="161" s="2" customFormat="1" ht="16.5" customHeight="1">
      <c r="A161" s="40"/>
      <c r="B161" s="41"/>
      <c r="C161" s="220" t="s">
        <v>289</v>
      </c>
      <c r="D161" s="220" t="s">
        <v>201</v>
      </c>
      <c r="E161" s="221" t="s">
        <v>290</v>
      </c>
      <c r="F161" s="222" t="s">
        <v>291</v>
      </c>
      <c r="G161" s="223" t="s">
        <v>204</v>
      </c>
      <c r="H161" s="224">
        <v>8.3879999999999999</v>
      </c>
      <c r="I161" s="225"/>
      <c r="J161" s="226">
        <f>ROUND(I161*H161,2)</f>
        <v>0</v>
      </c>
      <c r="K161" s="222" t="s">
        <v>205</v>
      </c>
      <c r="L161" s="46"/>
      <c r="M161" s="227" t="s">
        <v>22</v>
      </c>
      <c r="N161" s="228" t="s">
        <v>49</v>
      </c>
      <c r="O161" s="86"/>
      <c r="P161" s="229">
        <f>O161*H161</f>
        <v>0</v>
      </c>
      <c r="Q161" s="229">
        <v>2.1600000000000001</v>
      </c>
      <c r="R161" s="229">
        <f>Q161*H161</f>
        <v>18.118080000000003</v>
      </c>
      <c r="S161" s="229">
        <v>0</v>
      </c>
      <c r="T161" s="230">
        <f>S161*H161</f>
        <v>0</v>
      </c>
      <c r="U161" s="40"/>
      <c r="V161" s="40"/>
      <c r="W161" s="40"/>
      <c r="X161" s="40"/>
      <c r="Y161" s="40"/>
      <c r="Z161" s="40"/>
      <c r="AA161" s="40"/>
      <c r="AB161" s="40"/>
      <c r="AC161" s="40"/>
      <c r="AD161" s="40"/>
      <c r="AE161" s="40"/>
      <c r="AR161" s="231" t="s">
        <v>103</v>
      </c>
      <c r="AT161" s="231" t="s">
        <v>201</v>
      </c>
      <c r="AU161" s="231" t="s">
        <v>87</v>
      </c>
      <c r="AY161" s="19" t="s">
        <v>199</v>
      </c>
      <c r="BE161" s="232">
        <f>IF(N161="základní",J161,0)</f>
        <v>0</v>
      </c>
      <c r="BF161" s="232">
        <f>IF(N161="snížená",J161,0)</f>
        <v>0</v>
      </c>
      <c r="BG161" s="232">
        <f>IF(N161="zákl. přenesená",J161,0)</f>
        <v>0</v>
      </c>
      <c r="BH161" s="232">
        <f>IF(N161="sníž. přenesená",J161,0)</f>
        <v>0</v>
      </c>
      <c r="BI161" s="232">
        <f>IF(N161="nulová",J161,0)</f>
        <v>0</v>
      </c>
      <c r="BJ161" s="19" t="s">
        <v>23</v>
      </c>
      <c r="BK161" s="232">
        <f>ROUND(I161*H161,2)</f>
        <v>0</v>
      </c>
      <c r="BL161" s="19" t="s">
        <v>103</v>
      </c>
      <c r="BM161" s="231" t="s">
        <v>292</v>
      </c>
    </row>
    <row r="162" s="13" customFormat="1">
      <c r="A162" s="13"/>
      <c r="B162" s="233"/>
      <c r="C162" s="234"/>
      <c r="D162" s="235" t="s">
        <v>207</v>
      </c>
      <c r="E162" s="236" t="s">
        <v>22</v>
      </c>
      <c r="F162" s="237" t="s">
        <v>293</v>
      </c>
      <c r="G162" s="234"/>
      <c r="H162" s="238">
        <v>8.3879999999999999</v>
      </c>
      <c r="I162" s="239"/>
      <c r="J162" s="234"/>
      <c r="K162" s="234"/>
      <c r="L162" s="240"/>
      <c r="M162" s="241"/>
      <c r="N162" s="242"/>
      <c r="O162" s="242"/>
      <c r="P162" s="242"/>
      <c r="Q162" s="242"/>
      <c r="R162" s="242"/>
      <c r="S162" s="242"/>
      <c r="T162" s="243"/>
      <c r="U162" s="13"/>
      <c r="V162" s="13"/>
      <c r="W162" s="13"/>
      <c r="X162" s="13"/>
      <c r="Y162" s="13"/>
      <c r="Z162" s="13"/>
      <c r="AA162" s="13"/>
      <c r="AB162" s="13"/>
      <c r="AC162" s="13"/>
      <c r="AD162" s="13"/>
      <c r="AE162" s="13"/>
      <c r="AT162" s="244" t="s">
        <v>207</v>
      </c>
      <c r="AU162" s="244" t="s">
        <v>87</v>
      </c>
      <c r="AV162" s="13" t="s">
        <v>87</v>
      </c>
      <c r="AW162" s="13" t="s">
        <v>39</v>
      </c>
      <c r="AX162" s="13" t="s">
        <v>23</v>
      </c>
      <c r="AY162" s="244" t="s">
        <v>199</v>
      </c>
    </row>
    <row r="163" s="2" customFormat="1" ht="16.5" customHeight="1">
      <c r="A163" s="40"/>
      <c r="B163" s="41"/>
      <c r="C163" s="220" t="s">
        <v>294</v>
      </c>
      <c r="D163" s="220" t="s">
        <v>201</v>
      </c>
      <c r="E163" s="221" t="s">
        <v>295</v>
      </c>
      <c r="F163" s="222" t="s">
        <v>296</v>
      </c>
      <c r="G163" s="223" t="s">
        <v>204</v>
      </c>
      <c r="H163" s="224">
        <v>2.1070000000000002</v>
      </c>
      <c r="I163" s="225"/>
      <c r="J163" s="226">
        <f>ROUND(I163*H163,2)</f>
        <v>0</v>
      </c>
      <c r="K163" s="222" t="s">
        <v>22</v>
      </c>
      <c r="L163" s="46"/>
      <c r="M163" s="227" t="s">
        <v>22</v>
      </c>
      <c r="N163" s="228" t="s">
        <v>49</v>
      </c>
      <c r="O163" s="86"/>
      <c r="P163" s="229">
        <f>O163*H163</f>
        <v>0</v>
      </c>
      <c r="Q163" s="229">
        <v>2.45329</v>
      </c>
      <c r="R163" s="229">
        <f>Q163*H163</f>
        <v>5.1690820300000002</v>
      </c>
      <c r="S163" s="229">
        <v>0</v>
      </c>
      <c r="T163" s="230">
        <f>S163*H163</f>
        <v>0</v>
      </c>
      <c r="U163" s="40"/>
      <c r="V163" s="40"/>
      <c r="W163" s="40"/>
      <c r="X163" s="40"/>
      <c r="Y163" s="40"/>
      <c r="Z163" s="40"/>
      <c r="AA163" s="40"/>
      <c r="AB163" s="40"/>
      <c r="AC163" s="40"/>
      <c r="AD163" s="40"/>
      <c r="AE163" s="40"/>
      <c r="AR163" s="231" t="s">
        <v>103</v>
      </c>
      <c r="AT163" s="231" t="s">
        <v>201</v>
      </c>
      <c r="AU163" s="231" t="s">
        <v>87</v>
      </c>
      <c r="AY163" s="19" t="s">
        <v>199</v>
      </c>
      <c r="BE163" s="232">
        <f>IF(N163="základní",J163,0)</f>
        <v>0</v>
      </c>
      <c r="BF163" s="232">
        <f>IF(N163="snížená",J163,0)</f>
        <v>0</v>
      </c>
      <c r="BG163" s="232">
        <f>IF(N163="zákl. přenesená",J163,0)</f>
        <v>0</v>
      </c>
      <c r="BH163" s="232">
        <f>IF(N163="sníž. přenesená",J163,0)</f>
        <v>0</v>
      </c>
      <c r="BI163" s="232">
        <f>IF(N163="nulová",J163,0)</f>
        <v>0</v>
      </c>
      <c r="BJ163" s="19" t="s">
        <v>23</v>
      </c>
      <c r="BK163" s="232">
        <f>ROUND(I163*H163,2)</f>
        <v>0</v>
      </c>
      <c r="BL163" s="19" t="s">
        <v>103</v>
      </c>
      <c r="BM163" s="231" t="s">
        <v>297</v>
      </c>
    </row>
    <row r="164" s="13" customFormat="1">
      <c r="A164" s="13"/>
      <c r="B164" s="233"/>
      <c r="C164" s="234"/>
      <c r="D164" s="235" t="s">
        <v>207</v>
      </c>
      <c r="E164" s="236" t="s">
        <v>22</v>
      </c>
      <c r="F164" s="237" t="s">
        <v>298</v>
      </c>
      <c r="G164" s="234"/>
      <c r="H164" s="238">
        <v>2.1070000000000002</v>
      </c>
      <c r="I164" s="239"/>
      <c r="J164" s="234"/>
      <c r="K164" s="234"/>
      <c r="L164" s="240"/>
      <c r="M164" s="241"/>
      <c r="N164" s="242"/>
      <c r="O164" s="242"/>
      <c r="P164" s="242"/>
      <c r="Q164" s="242"/>
      <c r="R164" s="242"/>
      <c r="S164" s="242"/>
      <c r="T164" s="243"/>
      <c r="U164" s="13"/>
      <c r="V164" s="13"/>
      <c r="W164" s="13"/>
      <c r="X164" s="13"/>
      <c r="Y164" s="13"/>
      <c r="Z164" s="13"/>
      <c r="AA164" s="13"/>
      <c r="AB164" s="13"/>
      <c r="AC164" s="13"/>
      <c r="AD164" s="13"/>
      <c r="AE164" s="13"/>
      <c r="AT164" s="244" t="s">
        <v>207</v>
      </c>
      <c r="AU164" s="244" t="s">
        <v>87</v>
      </c>
      <c r="AV164" s="13" t="s">
        <v>87</v>
      </c>
      <c r="AW164" s="13" t="s">
        <v>39</v>
      </c>
      <c r="AX164" s="13" t="s">
        <v>23</v>
      </c>
      <c r="AY164" s="244" t="s">
        <v>199</v>
      </c>
    </row>
    <row r="165" s="2" customFormat="1" ht="16.5" customHeight="1">
      <c r="A165" s="40"/>
      <c r="B165" s="41"/>
      <c r="C165" s="220" t="s">
        <v>7</v>
      </c>
      <c r="D165" s="220" t="s">
        <v>201</v>
      </c>
      <c r="E165" s="221" t="s">
        <v>299</v>
      </c>
      <c r="F165" s="222" t="s">
        <v>300</v>
      </c>
      <c r="G165" s="223" t="s">
        <v>279</v>
      </c>
      <c r="H165" s="224">
        <v>0.251</v>
      </c>
      <c r="I165" s="225"/>
      <c r="J165" s="226">
        <f>ROUND(I165*H165,2)</f>
        <v>0</v>
      </c>
      <c r="K165" s="222" t="s">
        <v>205</v>
      </c>
      <c r="L165" s="46"/>
      <c r="M165" s="227" t="s">
        <v>22</v>
      </c>
      <c r="N165" s="228" t="s">
        <v>49</v>
      </c>
      <c r="O165" s="86"/>
      <c r="P165" s="229">
        <f>O165*H165</f>
        <v>0</v>
      </c>
      <c r="Q165" s="229">
        <v>1.0601700000000001</v>
      </c>
      <c r="R165" s="229">
        <f>Q165*H165</f>
        <v>0.26610267000000004</v>
      </c>
      <c r="S165" s="229">
        <v>0</v>
      </c>
      <c r="T165" s="230">
        <f>S165*H165</f>
        <v>0</v>
      </c>
      <c r="U165" s="40"/>
      <c r="V165" s="40"/>
      <c r="W165" s="40"/>
      <c r="X165" s="40"/>
      <c r="Y165" s="40"/>
      <c r="Z165" s="40"/>
      <c r="AA165" s="40"/>
      <c r="AB165" s="40"/>
      <c r="AC165" s="40"/>
      <c r="AD165" s="40"/>
      <c r="AE165" s="40"/>
      <c r="AR165" s="231" t="s">
        <v>103</v>
      </c>
      <c r="AT165" s="231" t="s">
        <v>201</v>
      </c>
      <c r="AU165" s="231" t="s">
        <v>87</v>
      </c>
      <c r="AY165" s="19" t="s">
        <v>199</v>
      </c>
      <c r="BE165" s="232">
        <f>IF(N165="základní",J165,0)</f>
        <v>0</v>
      </c>
      <c r="BF165" s="232">
        <f>IF(N165="snížená",J165,0)</f>
        <v>0</v>
      </c>
      <c r="BG165" s="232">
        <f>IF(N165="zákl. přenesená",J165,0)</f>
        <v>0</v>
      </c>
      <c r="BH165" s="232">
        <f>IF(N165="sníž. přenesená",J165,0)</f>
        <v>0</v>
      </c>
      <c r="BI165" s="232">
        <f>IF(N165="nulová",J165,0)</f>
        <v>0</v>
      </c>
      <c r="BJ165" s="19" t="s">
        <v>23</v>
      </c>
      <c r="BK165" s="232">
        <f>ROUND(I165*H165,2)</f>
        <v>0</v>
      </c>
      <c r="BL165" s="19" t="s">
        <v>103</v>
      </c>
      <c r="BM165" s="231" t="s">
        <v>301</v>
      </c>
    </row>
    <row r="166" s="13" customFormat="1">
      <c r="A166" s="13"/>
      <c r="B166" s="233"/>
      <c r="C166" s="234"/>
      <c r="D166" s="235" t="s">
        <v>207</v>
      </c>
      <c r="E166" s="236" t="s">
        <v>22</v>
      </c>
      <c r="F166" s="237" t="s">
        <v>302</v>
      </c>
      <c r="G166" s="234"/>
      <c r="H166" s="238">
        <v>0.214</v>
      </c>
      <c r="I166" s="239"/>
      <c r="J166" s="234"/>
      <c r="K166" s="234"/>
      <c r="L166" s="240"/>
      <c r="M166" s="241"/>
      <c r="N166" s="242"/>
      <c r="O166" s="242"/>
      <c r="P166" s="242"/>
      <c r="Q166" s="242"/>
      <c r="R166" s="242"/>
      <c r="S166" s="242"/>
      <c r="T166" s="243"/>
      <c r="U166" s="13"/>
      <c r="V166" s="13"/>
      <c r="W166" s="13"/>
      <c r="X166" s="13"/>
      <c r="Y166" s="13"/>
      <c r="Z166" s="13"/>
      <c r="AA166" s="13"/>
      <c r="AB166" s="13"/>
      <c r="AC166" s="13"/>
      <c r="AD166" s="13"/>
      <c r="AE166" s="13"/>
      <c r="AT166" s="244" t="s">
        <v>207</v>
      </c>
      <c r="AU166" s="244" t="s">
        <v>87</v>
      </c>
      <c r="AV166" s="13" t="s">
        <v>87</v>
      </c>
      <c r="AW166" s="13" t="s">
        <v>39</v>
      </c>
      <c r="AX166" s="13" t="s">
        <v>78</v>
      </c>
      <c r="AY166" s="244" t="s">
        <v>199</v>
      </c>
    </row>
    <row r="167" s="13" customFormat="1">
      <c r="A167" s="13"/>
      <c r="B167" s="233"/>
      <c r="C167" s="234"/>
      <c r="D167" s="235" t="s">
        <v>207</v>
      </c>
      <c r="E167" s="236" t="s">
        <v>22</v>
      </c>
      <c r="F167" s="237" t="s">
        <v>303</v>
      </c>
      <c r="G167" s="234"/>
      <c r="H167" s="238">
        <v>0.036999999999999998</v>
      </c>
      <c r="I167" s="239"/>
      <c r="J167" s="234"/>
      <c r="K167" s="234"/>
      <c r="L167" s="240"/>
      <c r="M167" s="241"/>
      <c r="N167" s="242"/>
      <c r="O167" s="242"/>
      <c r="P167" s="242"/>
      <c r="Q167" s="242"/>
      <c r="R167" s="242"/>
      <c r="S167" s="242"/>
      <c r="T167" s="243"/>
      <c r="U167" s="13"/>
      <c r="V167" s="13"/>
      <c r="W167" s="13"/>
      <c r="X167" s="13"/>
      <c r="Y167" s="13"/>
      <c r="Z167" s="13"/>
      <c r="AA167" s="13"/>
      <c r="AB167" s="13"/>
      <c r="AC167" s="13"/>
      <c r="AD167" s="13"/>
      <c r="AE167" s="13"/>
      <c r="AT167" s="244" t="s">
        <v>207</v>
      </c>
      <c r="AU167" s="244" t="s">
        <v>87</v>
      </c>
      <c r="AV167" s="13" t="s">
        <v>87</v>
      </c>
      <c r="AW167" s="13" t="s">
        <v>39</v>
      </c>
      <c r="AX167" s="13" t="s">
        <v>78</v>
      </c>
      <c r="AY167" s="244" t="s">
        <v>199</v>
      </c>
    </row>
    <row r="168" s="14" customFormat="1">
      <c r="A168" s="14"/>
      <c r="B168" s="245"/>
      <c r="C168" s="246"/>
      <c r="D168" s="235" t="s">
        <v>207</v>
      </c>
      <c r="E168" s="247" t="s">
        <v>22</v>
      </c>
      <c r="F168" s="248" t="s">
        <v>252</v>
      </c>
      <c r="G168" s="246"/>
      <c r="H168" s="249">
        <v>0.251</v>
      </c>
      <c r="I168" s="250"/>
      <c r="J168" s="246"/>
      <c r="K168" s="246"/>
      <c r="L168" s="251"/>
      <c r="M168" s="252"/>
      <c r="N168" s="253"/>
      <c r="O168" s="253"/>
      <c r="P168" s="253"/>
      <c r="Q168" s="253"/>
      <c r="R168" s="253"/>
      <c r="S168" s="253"/>
      <c r="T168" s="254"/>
      <c r="U168" s="14"/>
      <c r="V168" s="14"/>
      <c r="W168" s="14"/>
      <c r="X168" s="14"/>
      <c r="Y168" s="14"/>
      <c r="Z168" s="14"/>
      <c r="AA168" s="14"/>
      <c r="AB168" s="14"/>
      <c r="AC168" s="14"/>
      <c r="AD168" s="14"/>
      <c r="AE168" s="14"/>
      <c r="AT168" s="255" t="s">
        <v>207</v>
      </c>
      <c r="AU168" s="255" t="s">
        <v>87</v>
      </c>
      <c r="AV168" s="14" t="s">
        <v>103</v>
      </c>
      <c r="AW168" s="14" t="s">
        <v>39</v>
      </c>
      <c r="AX168" s="14" t="s">
        <v>23</v>
      </c>
      <c r="AY168" s="255" t="s">
        <v>199</v>
      </c>
    </row>
    <row r="169" s="2" customFormat="1" ht="16.5" customHeight="1">
      <c r="A169" s="40"/>
      <c r="B169" s="41"/>
      <c r="C169" s="220" t="s">
        <v>304</v>
      </c>
      <c r="D169" s="220" t="s">
        <v>201</v>
      </c>
      <c r="E169" s="221" t="s">
        <v>305</v>
      </c>
      <c r="F169" s="222" t="s">
        <v>306</v>
      </c>
      <c r="G169" s="223" t="s">
        <v>204</v>
      </c>
      <c r="H169" s="224">
        <v>0.86099999999999999</v>
      </c>
      <c r="I169" s="225"/>
      <c r="J169" s="226">
        <f>ROUND(I169*H169,2)</f>
        <v>0</v>
      </c>
      <c r="K169" s="222" t="s">
        <v>205</v>
      </c>
      <c r="L169" s="46"/>
      <c r="M169" s="227" t="s">
        <v>22</v>
      </c>
      <c r="N169" s="228" t="s">
        <v>49</v>
      </c>
      <c r="O169" s="86"/>
      <c r="P169" s="229">
        <f>O169*H169</f>
        <v>0</v>
      </c>
      <c r="Q169" s="229">
        <v>2.45329</v>
      </c>
      <c r="R169" s="229">
        <f>Q169*H169</f>
        <v>2.1122826899999998</v>
      </c>
      <c r="S169" s="229">
        <v>0</v>
      </c>
      <c r="T169" s="230">
        <f>S169*H169</f>
        <v>0</v>
      </c>
      <c r="U169" s="40"/>
      <c r="V169" s="40"/>
      <c r="W169" s="40"/>
      <c r="X169" s="40"/>
      <c r="Y169" s="40"/>
      <c r="Z169" s="40"/>
      <c r="AA169" s="40"/>
      <c r="AB169" s="40"/>
      <c r="AC169" s="40"/>
      <c r="AD169" s="40"/>
      <c r="AE169" s="40"/>
      <c r="AR169" s="231" t="s">
        <v>103</v>
      </c>
      <c r="AT169" s="231" t="s">
        <v>201</v>
      </c>
      <c r="AU169" s="231" t="s">
        <v>87</v>
      </c>
      <c r="AY169" s="19" t="s">
        <v>199</v>
      </c>
      <c r="BE169" s="232">
        <f>IF(N169="základní",J169,0)</f>
        <v>0</v>
      </c>
      <c r="BF169" s="232">
        <f>IF(N169="snížená",J169,0)</f>
        <v>0</v>
      </c>
      <c r="BG169" s="232">
        <f>IF(N169="zákl. přenesená",J169,0)</f>
        <v>0</v>
      </c>
      <c r="BH169" s="232">
        <f>IF(N169="sníž. přenesená",J169,0)</f>
        <v>0</v>
      </c>
      <c r="BI169" s="232">
        <f>IF(N169="nulová",J169,0)</f>
        <v>0</v>
      </c>
      <c r="BJ169" s="19" t="s">
        <v>23</v>
      </c>
      <c r="BK169" s="232">
        <f>ROUND(I169*H169,2)</f>
        <v>0</v>
      </c>
      <c r="BL169" s="19" t="s">
        <v>103</v>
      </c>
      <c r="BM169" s="231" t="s">
        <v>307</v>
      </c>
    </row>
    <row r="170" s="13" customFormat="1">
      <c r="A170" s="13"/>
      <c r="B170" s="233"/>
      <c r="C170" s="234"/>
      <c r="D170" s="235" t="s">
        <v>207</v>
      </c>
      <c r="E170" s="236" t="s">
        <v>22</v>
      </c>
      <c r="F170" s="237" t="s">
        <v>308</v>
      </c>
      <c r="G170" s="234"/>
      <c r="H170" s="238">
        <v>0.83199999999999996</v>
      </c>
      <c r="I170" s="239"/>
      <c r="J170" s="234"/>
      <c r="K170" s="234"/>
      <c r="L170" s="240"/>
      <c r="M170" s="241"/>
      <c r="N170" s="242"/>
      <c r="O170" s="242"/>
      <c r="P170" s="242"/>
      <c r="Q170" s="242"/>
      <c r="R170" s="242"/>
      <c r="S170" s="242"/>
      <c r="T170" s="243"/>
      <c r="U170" s="13"/>
      <c r="V170" s="13"/>
      <c r="W170" s="13"/>
      <c r="X170" s="13"/>
      <c r="Y170" s="13"/>
      <c r="Z170" s="13"/>
      <c r="AA170" s="13"/>
      <c r="AB170" s="13"/>
      <c r="AC170" s="13"/>
      <c r="AD170" s="13"/>
      <c r="AE170" s="13"/>
      <c r="AT170" s="244" t="s">
        <v>207</v>
      </c>
      <c r="AU170" s="244" t="s">
        <v>87</v>
      </c>
      <c r="AV170" s="13" t="s">
        <v>87</v>
      </c>
      <c r="AW170" s="13" t="s">
        <v>39</v>
      </c>
      <c r="AX170" s="13" t="s">
        <v>78</v>
      </c>
      <c r="AY170" s="244" t="s">
        <v>199</v>
      </c>
    </row>
    <row r="171" s="13" customFormat="1">
      <c r="A171" s="13"/>
      <c r="B171" s="233"/>
      <c r="C171" s="234"/>
      <c r="D171" s="235" t="s">
        <v>207</v>
      </c>
      <c r="E171" s="236" t="s">
        <v>22</v>
      </c>
      <c r="F171" s="237" t="s">
        <v>309</v>
      </c>
      <c r="G171" s="234"/>
      <c r="H171" s="238">
        <v>0.029000000000000001</v>
      </c>
      <c r="I171" s="239"/>
      <c r="J171" s="234"/>
      <c r="K171" s="234"/>
      <c r="L171" s="240"/>
      <c r="M171" s="241"/>
      <c r="N171" s="242"/>
      <c r="O171" s="242"/>
      <c r="P171" s="242"/>
      <c r="Q171" s="242"/>
      <c r="R171" s="242"/>
      <c r="S171" s="242"/>
      <c r="T171" s="243"/>
      <c r="U171" s="13"/>
      <c r="V171" s="13"/>
      <c r="W171" s="13"/>
      <c r="X171" s="13"/>
      <c r="Y171" s="13"/>
      <c r="Z171" s="13"/>
      <c r="AA171" s="13"/>
      <c r="AB171" s="13"/>
      <c r="AC171" s="13"/>
      <c r="AD171" s="13"/>
      <c r="AE171" s="13"/>
      <c r="AT171" s="244" t="s">
        <v>207</v>
      </c>
      <c r="AU171" s="244" t="s">
        <v>87</v>
      </c>
      <c r="AV171" s="13" t="s">
        <v>87</v>
      </c>
      <c r="AW171" s="13" t="s">
        <v>39</v>
      </c>
      <c r="AX171" s="13" t="s">
        <v>78</v>
      </c>
      <c r="AY171" s="244" t="s">
        <v>199</v>
      </c>
    </row>
    <row r="172" s="14" customFormat="1">
      <c r="A172" s="14"/>
      <c r="B172" s="245"/>
      <c r="C172" s="246"/>
      <c r="D172" s="235" t="s">
        <v>207</v>
      </c>
      <c r="E172" s="247" t="s">
        <v>22</v>
      </c>
      <c r="F172" s="248" t="s">
        <v>252</v>
      </c>
      <c r="G172" s="246"/>
      <c r="H172" s="249">
        <v>0.86099999999999999</v>
      </c>
      <c r="I172" s="250"/>
      <c r="J172" s="246"/>
      <c r="K172" s="246"/>
      <c r="L172" s="251"/>
      <c r="M172" s="252"/>
      <c r="N172" s="253"/>
      <c r="O172" s="253"/>
      <c r="P172" s="253"/>
      <c r="Q172" s="253"/>
      <c r="R172" s="253"/>
      <c r="S172" s="253"/>
      <c r="T172" s="254"/>
      <c r="U172" s="14"/>
      <c r="V172" s="14"/>
      <c r="W172" s="14"/>
      <c r="X172" s="14"/>
      <c r="Y172" s="14"/>
      <c r="Z172" s="14"/>
      <c r="AA172" s="14"/>
      <c r="AB172" s="14"/>
      <c r="AC172" s="14"/>
      <c r="AD172" s="14"/>
      <c r="AE172" s="14"/>
      <c r="AT172" s="255" t="s">
        <v>207</v>
      </c>
      <c r="AU172" s="255" t="s">
        <v>87</v>
      </c>
      <c r="AV172" s="14" t="s">
        <v>103</v>
      </c>
      <c r="AW172" s="14" t="s">
        <v>39</v>
      </c>
      <c r="AX172" s="14" t="s">
        <v>23</v>
      </c>
      <c r="AY172" s="255" t="s">
        <v>199</v>
      </c>
    </row>
    <row r="173" s="2" customFormat="1" ht="16.5" customHeight="1">
      <c r="A173" s="40"/>
      <c r="B173" s="41"/>
      <c r="C173" s="220" t="s">
        <v>310</v>
      </c>
      <c r="D173" s="220" t="s">
        <v>201</v>
      </c>
      <c r="E173" s="221" t="s">
        <v>311</v>
      </c>
      <c r="F173" s="222" t="s">
        <v>312</v>
      </c>
      <c r="G173" s="223" t="s">
        <v>233</v>
      </c>
      <c r="H173" s="224">
        <v>0.56000000000000005</v>
      </c>
      <c r="I173" s="225"/>
      <c r="J173" s="226">
        <f>ROUND(I173*H173,2)</f>
        <v>0</v>
      </c>
      <c r="K173" s="222" t="s">
        <v>205</v>
      </c>
      <c r="L173" s="46"/>
      <c r="M173" s="227" t="s">
        <v>22</v>
      </c>
      <c r="N173" s="228" t="s">
        <v>49</v>
      </c>
      <c r="O173" s="86"/>
      <c r="P173" s="229">
        <f>O173*H173</f>
        <v>0</v>
      </c>
      <c r="Q173" s="229">
        <v>0.0026900000000000001</v>
      </c>
      <c r="R173" s="229">
        <f>Q173*H173</f>
        <v>0.0015064000000000002</v>
      </c>
      <c r="S173" s="229">
        <v>0</v>
      </c>
      <c r="T173" s="230">
        <f>S173*H173</f>
        <v>0</v>
      </c>
      <c r="U173" s="40"/>
      <c r="V173" s="40"/>
      <c r="W173" s="40"/>
      <c r="X173" s="40"/>
      <c r="Y173" s="40"/>
      <c r="Z173" s="40"/>
      <c r="AA173" s="40"/>
      <c r="AB173" s="40"/>
      <c r="AC173" s="40"/>
      <c r="AD173" s="40"/>
      <c r="AE173" s="40"/>
      <c r="AR173" s="231" t="s">
        <v>103</v>
      </c>
      <c r="AT173" s="231" t="s">
        <v>201</v>
      </c>
      <c r="AU173" s="231" t="s">
        <v>87</v>
      </c>
      <c r="AY173" s="19" t="s">
        <v>199</v>
      </c>
      <c r="BE173" s="232">
        <f>IF(N173="základní",J173,0)</f>
        <v>0</v>
      </c>
      <c r="BF173" s="232">
        <f>IF(N173="snížená",J173,0)</f>
        <v>0</v>
      </c>
      <c r="BG173" s="232">
        <f>IF(N173="zákl. přenesená",J173,0)</f>
        <v>0</v>
      </c>
      <c r="BH173" s="232">
        <f>IF(N173="sníž. přenesená",J173,0)</f>
        <v>0</v>
      </c>
      <c r="BI173" s="232">
        <f>IF(N173="nulová",J173,0)</f>
        <v>0</v>
      </c>
      <c r="BJ173" s="19" t="s">
        <v>23</v>
      </c>
      <c r="BK173" s="232">
        <f>ROUND(I173*H173,2)</f>
        <v>0</v>
      </c>
      <c r="BL173" s="19" t="s">
        <v>103</v>
      </c>
      <c r="BM173" s="231" t="s">
        <v>313</v>
      </c>
    </row>
    <row r="174" s="13" customFormat="1">
      <c r="A174" s="13"/>
      <c r="B174" s="233"/>
      <c r="C174" s="234"/>
      <c r="D174" s="235" t="s">
        <v>207</v>
      </c>
      <c r="E174" s="236" t="s">
        <v>22</v>
      </c>
      <c r="F174" s="237" t="s">
        <v>314</v>
      </c>
      <c r="G174" s="234"/>
      <c r="H174" s="238">
        <v>0.56000000000000005</v>
      </c>
      <c r="I174" s="239"/>
      <c r="J174" s="234"/>
      <c r="K174" s="234"/>
      <c r="L174" s="240"/>
      <c r="M174" s="241"/>
      <c r="N174" s="242"/>
      <c r="O174" s="242"/>
      <c r="P174" s="242"/>
      <c r="Q174" s="242"/>
      <c r="R174" s="242"/>
      <c r="S174" s="242"/>
      <c r="T174" s="243"/>
      <c r="U174" s="13"/>
      <c r="V174" s="13"/>
      <c r="W174" s="13"/>
      <c r="X174" s="13"/>
      <c r="Y174" s="13"/>
      <c r="Z174" s="13"/>
      <c r="AA174" s="13"/>
      <c r="AB174" s="13"/>
      <c r="AC174" s="13"/>
      <c r="AD174" s="13"/>
      <c r="AE174" s="13"/>
      <c r="AT174" s="244" t="s">
        <v>207</v>
      </c>
      <c r="AU174" s="244" t="s">
        <v>87</v>
      </c>
      <c r="AV174" s="13" t="s">
        <v>87</v>
      </c>
      <c r="AW174" s="13" t="s">
        <v>39</v>
      </c>
      <c r="AX174" s="13" t="s">
        <v>23</v>
      </c>
      <c r="AY174" s="244" t="s">
        <v>199</v>
      </c>
    </row>
    <row r="175" s="2" customFormat="1" ht="16.5" customHeight="1">
      <c r="A175" s="40"/>
      <c r="B175" s="41"/>
      <c r="C175" s="220" t="s">
        <v>315</v>
      </c>
      <c r="D175" s="220" t="s">
        <v>201</v>
      </c>
      <c r="E175" s="221" t="s">
        <v>316</v>
      </c>
      <c r="F175" s="222" t="s">
        <v>317</v>
      </c>
      <c r="G175" s="223" t="s">
        <v>233</v>
      </c>
      <c r="H175" s="224">
        <v>0.56000000000000005</v>
      </c>
      <c r="I175" s="225"/>
      <c r="J175" s="226">
        <f>ROUND(I175*H175,2)</f>
        <v>0</v>
      </c>
      <c r="K175" s="222" t="s">
        <v>205</v>
      </c>
      <c r="L175" s="46"/>
      <c r="M175" s="227" t="s">
        <v>22</v>
      </c>
      <c r="N175" s="228" t="s">
        <v>49</v>
      </c>
      <c r="O175" s="86"/>
      <c r="P175" s="229">
        <f>O175*H175</f>
        <v>0</v>
      </c>
      <c r="Q175" s="229">
        <v>0</v>
      </c>
      <c r="R175" s="229">
        <f>Q175*H175</f>
        <v>0</v>
      </c>
      <c r="S175" s="229">
        <v>0</v>
      </c>
      <c r="T175" s="230">
        <f>S175*H175</f>
        <v>0</v>
      </c>
      <c r="U175" s="40"/>
      <c r="V175" s="40"/>
      <c r="W175" s="40"/>
      <c r="X175" s="40"/>
      <c r="Y175" s="40"/>
      <c r="Z175" s="40"/>
      <c r="AA175" s="40"/>
      <c r="AB175" s="40"/>
      <c r="AC175" s="40"/>
      <c r="AD175" s="40"/>
      <c r="AE175" s="40"/>
      <c r="AR175" s="231" t="s">
        <v>103</v>
      </c>
      <c r="AT175" s="231" t="s">
        <v>201</v>
      </c>
      <c r="AU175" s="231" t="s">
        <v>87</v>
      </c>
      <c r="AY175" s="19" t="s">
        <v>199</v>
      </c>
      <c r="BE175" s="232">
        <f>IF(N175="základní",J175,0)</f>
        <v>0</v>
      </c>
      <c r="BF175" s="232">
        <f>IF(N175="snížená",J175,0)</f>
        <v>0</v>
      </c>
      <c r="BG175" s="232">
        <f>IF(N175="zákl. přenesená",J175,0)</f>
        <v>0</v>
      </c>
      <c r="BH175" s="232">
        <f>IF(N175="sníž. přenesená",J175,0)</f>
        <v>0</v>
      </c>
      <c r="BI175" s="232">
        <f>IF(N175="nulová",J175,0)</f>
        <v>0</v>
      </c>
      <c r="BJ175" s="19" t="s">
        <v>23</v>
      </c>
      <c r="BK175" s="232">
        <f>ROUND(I175*H175,2)</f>
        <v>0</v>
      </c>
      <c r="BL175" s="19" t="s">
        <v>103</v>
      </c>
      <c r="BM175" s="231" t="s">
        <v>318</v>
      </c>
    </row>
    <row r="176" s="2" customFormat="1" ht="21.75" customHeight="1">
      <c r="A176" s="40"/>
      <c r="B176" s="41"/>
      <c r="C176" s="220" t="s">
        <v>319</v>
      </c>
      <c r="D176" s="220" t="s">
        <v>201</v>
      </c>
      <c r="E176" s="221" t="s">
        <v>320</v>
      </c>
      <c r="F176" s="222" t="s">
        <v>321</v>
      </c>
      <c r="G176" s="223" t="s">
        <v>233</v>
      </c>
      <c r="H176" s="224">
        <v>15.5</v>
      </c>
      <c r="I176" s="225"/>
      <c r="J176" s="226">
        <f>ROUND(I176*H176,2)</f>
        <v>0</v>
      </c>
      <c r="K176" s="222" t="s">
        <v>22</v>
      </c>
      <c r="L176" s="46"/>
      <c r="M176" s="227" t="s">
        <v>22</v>
      </c>
      <c r="N176" s="228" t="s">
        <v>49</v>
      </c>
      <c r="O176" s="86"/>
      <c r="P176" s="229">
        <f>O176*H176</f>
        <v>0</v>
      </c>
      <c r="Q176" s="229">
        <v>0.45195000000000002</v>
      </c>
      <c r="R176" s="229">
        <f>Q176*H176</f>
        <v>7.0052250000000003</v>
      </c>
      <c r="S176" s="229">
        <v>0</v>
      </c>
      <c r="T176" s="230">
        <f>S176*H176</f>
        <v>0</v>
      </c>
      <c r="U176" s="40"/>
      <c r="V176" s="40"/>
      <c r="W176" s="40"/>
      <c r="X176" s="40"/>
      <c r="Y176" s="40"/>
      <c r="Z176" s="40"/>
      <c r="AA176" s="40"/>
      <c r="AB176" s="40"/>
      <c r="AC176" s="40"/>
      <c r="AD176" s="40"/>
      <c r="AE176" s="40"/>
      <c r="AR176" s="231" t="s">
        <v>103</v>
      </c>
      <c r="AT176" s="231" t="s">
        <v>201</v>
      </c>
      <c r="AU176" s="231" t="s">
        <v>87</v>
      </c>
      <c r="AY176" s="19" t="s">
        <v>199</v>
      </c>
      <c r="BE176" s="232">
        <f>IF(N176="základní",J176,0)</f>
        <v>0</v>
      </c>
      <c r="BF176" s="232">
        <f>IF(N176="snížená",J176,0)</f>
        <v>0</v>
      </c>
      <c r="BG176" s="232">
        <f>IF(N176="zákl. přenesená",J176,0)</f>
        <v>0</v>
      </c>
      <c r="BH176" s="232">
        <f>IF(N176="sníž. přenesená",J176,0)</f>
        <v>0</v>
      </c>
      <c r="BI176" s="232">
        <f>IF(N176="nulová",J176,0)</f>
        <v>0</v>
      </c>
      <c r="BJ176" s="19" t="s">
        <v>23</v>
      </c>
      <c r="BK176" s="232">
        <f>ROUND(I176*H176,2)</f>
        <v>0</v>
      </c>
      <c r="BL176" s="19" t="s">
        <v>103</v>
      </c>
      <c r="BM176" s="231" t="s">
        <v>322</v>
      </c>
    </row>
    <row r="177" s="13" customFormat="1">
      <c r="A177" s="13"/>
      <c r="B177" s="233"/>
      <c r="C177" s="234"/>
      <c r="D177" s="235" t="s">
        <v>207</v>
      </c>
      <c r="E177" s="236" t="s">
        <v>22</v>
      </c>
      <c r="F177" s="237" t="s">
        <v>323</v>
      </c>
      <c r="G177" s="234"/>
      <c r="H177" s="238">
        <v>15.5</v>
      </c>
      <c r="I177" s="239"/>
      <c r="J177" s="234"/>
      <c r="K177" s="234"/>
      <c r="L177" s="240"/>
      <c r="M177" s="241"/>
      <c r="N177" s="242"/>
      <c r="O177" s="242"/>
      <c r="P177" s="242"/>
      <c r="Q177" s="242"/>
      <c r="R177" s="242"/>
      <c r="S177" s="242"/>
      <c r="T177" s="243"/>
      <c r="U177" s="13"/>
      <c r="V177" s="13"/>
      <c r="W177" s="13"/>
      <c r="X177" s="13"/>
      <c r="Y177" s="13"/>
      <c r="Z177" s="13"/>
      <c r="AA177" s="13"/>
      <c r="AB177" s="13"/>
      <c r="AC177" s="13"/>
      <c r="AD177" s="13"/>
      <c r="AE177" s="13"/>
      <c r="AT177" s="244" t="s">
        <v>207</v>
      </c>
      <c r="AU177" s="244" t="s">
        <v>87</v>
      </c>
      <c r="AV177" s="13" t="s">
        <v>87</v>
      </c>
      <c r="AW177" s="13" t="s">
        <v>39</v>
      </c>
      <c r="AX177" s="13" t="s">
        <v>23</v>
      </c>
      <c r="AY177" s="244" t="s">
        <v>199</v>
      </c>
    </row>
    <row r="178" s="2" customFormat="1" ht="21.75" customHeight="1">
      <c r="A178" s="40"/>
      <c r="B178" s="41"/>
      <c r="C178" s="220" t="s">
        <v>324</v>
      </c>
      <c r="D178" s="220" t="s">
        <v>201</v>
      </c>
      <c r="E178" s="221" t="s">
        <v>325</v>
      </c>
      <c r="F178" s="222" t="s">
        <v>326</v>
      </c>
      <c r="G178" s="223" t="s">
        <v>279</v>
      </c>
      <c r="H178" s="224">
        <v>0.058999999999999997</v>
      </c>
      <c r="I178" s="225"/>
      <c r="J178" s="226">
        <f>ROUND(I178*H178,2)</f>
        <v>0</v>
      </c>
      <c r="K178" s="222" t="s">
        <v>205</v>
      </c>
      <c r="L178" s="46"/>
      <c r="M178" s="227" t="s">
        <v>22</v>
      </c>
      <c r="N178" s="228" t="s">
        <v>49</v>
      </c>
      <c r="O178" s="86"/>
      <c r="P178" s="229">
        <f>O178*H178</f>
        <v>0</v>
      </c>
      <c r="Q178" s="229">
        <v>1.05871</v>
      </c>
      <c r="R178" s="229">
        <f>Q178*H178</f>
        <v>0.062463890000000001</v>
      </c>
      <c r="S178" s="229">
        <v>0</v>
      </c>
      <c r="T178" s="230">
        <f>S178*H178</f>
        <v>0</v>
      </c>
      <c r="U178" s="40"/>
      <c r="V178" s="40"/>
      <c r="W178" s="40"/>
      <c r="X178" s="40"/>
      <c r="Y178" s="40"/>
      <c r="Z178" s="40"/>
      <c r="AA178" s="40"/>
      <c r="AB178" s="40"/>
      <c r="AC178" s="40"/>
      <c r="AD178" s="40"/>
      <c r="AE178" s="40"/>
      <c r="AR178" s="231" t="s">
        <v>103</v>
      </c>
      <c r="AT178" s="231" t="s">
        <v>201</v>
      </c>
      <c r="AU178" s="231" t="s">
        <v>87</v>
      </c>
      <c r="AY178" s="19" t="s">
        <v>199</v>
      </c>
      <c r="BE178" s="232">
        <f>IF(N178="základní",J178,0)</f>
        <v>0</v>
      </c>
      <c r="BF178" s="232">
        <f>IF(N178="snížená",J178,0)</f>
        <v>0</v>
      </c>
      <c r="BG178" s="232">
        <f>IF(N178="zákl. přenesená",J178,0)</f>
        <v>0</v>
      </c>
      <c r="BH178" s="232">
        <f>IF(N178="sníž. přenesená",J178,0)</f>
        <v>0</v>
      </c>
      <c r="BI178" s="232">
        <f>IF(N178="nulová",J178,0)</f>
        <v>0</v>
      </c>
      <c r="BJ178" s="19" t="s">
        <v>23</v>
      </c>
      <c r="BK178" s="232">
        <f>ROUND(I178*H178,2)</f>
        <v>0</v>
      </c>
      <c r="BL178" s="19" t="s">
        <v>103</v>
      </c>
      <c r="BM178" s="231" t="s">
        <v>327</v>
      </c>
    </row>
    <row r="179" s="13" customFormat="1">
      <c r="A179" s="13"/>
      <c r="B179" s="233"/>
      <c r="C179" s="234"/>
      <c r="D179" s="235" t="s">
        <v>207</v>
      </c>
      <c r="E179" s="236" t="s">
        <v>22</v>
      </c>
      <c r="F179" s="237" t="s">
        <v>328</v>
      </c>
      <c r="G179" s="234"/>
      <c r="H179" s="238">
        <v>0.058999999999999997</v>
      </c>
      <c r="I179" s="239"/>
      <c r="J179" s="234"/>
      <c r="K179" s="234"/>
      <c r="L179" s="240"/>
      <c r="M179" s="241"/>
      <c r="N179" s="242"/>
      <c r="O179" s="242"/>
      <c r="P179" s="242"/>
      <c r="Q179" s="242"/>
      <c r="R179" s="242"/>
      <c r="S179" s="242"/>
      <c r="T179" s="243"/>
      <c r="U179" s="13"/>
      <c r="V179" s="13"/>
      <c r="W179" s="13"/>
      <c r="X179" s="13"/>
      <c r="Y179" s="13"/>
      <c r="Z179" s="13"/>
      <c r="AA179" s="13"/>
      <c r="AB179" s="13"/>
      <c r="AC179" s="13"/>
      <c r="AD179" s="13"/>
      <c r="AE179" s="13"/>
      <c r="AT179" s="244" t="s">
        <v>207</v>
      </c>
      <c r="AU179" s="244" t="s">
        <v>87</v>
      </c>
      <c r="AV179" s="13" t="s">
        <v>87</v>
      </c>
      <c r="AW179" s="13" t="s">
        <v>39</v>
      </c>
      <c r="AX179" s="13" t="s">
        <v>23</v>
      </c>
      <c r="AY179" s="244" t="s">
        <v>199</v>
      </c>
    </row>
    <row r="180" s="12" customFormat="1" ht="22.8" customHeight="1">
      <c r="A180" s="12"/>
      <c r="B180" s="204"/>
      <c r="C180" s="205"/>
      <c r="D180" s="206" t="s">
        <v>77</v>
      </c>
      <c r="E180" s="218" t="s">
        <v>100</v>
      </c>
      <c r="F180" s="218" t="s">
        <v>329</v>
      </c>
      <c r="G180" s="205"/>
      <c r="H180" s="205"/>
      <c r="I180" s="208"/>
      <c r="J180" s="219">
        <f>BK180</f>
        <v>0</v>
      </c>
      <c r="K180" s="205"/>
      <c r="L180" s="210"/>
      <c r="M180" s="211"/>
      <c r="N180" s="212"/>
      <c r="O180" s="212"/>
      <c r="P180" s="213">
        <f>SUM(P181:P395)</f>
        <v>0</v>
      </c>
      <c r="Q180" s="212"/>
      <c r="R180" s="213">
        <f>SUM(R181:R395)</f>
        <v>138.52921856000003</v>
      </c>
      <c r="S180" s="212"/>
      <c r="T180" s="214">
        <f>SUM(T181:T395)</f>
        <v>0</v>
      </c>
      <c r="U180" s="12"/>
      <c r="V180" s="12"/>
      <c r="W180" s="12"/>
      <c r="X180" s="12"/>
      <c r="Y180" s="12"/>
      <c r="Z180" s="12"/>
      <c r="AA180" s="12"/>
      <c r="AB180" s="12"/>
      <c r="AC180" s="12"/>
      <c r="AD180" s="12"/>
      <c r="AE180" s="12"/>
      <c r="AR180" s="215" t="s">
        <v>23</v>
      </c>
      <c r="AT180" s="216" t="s">
        <v>77</v>
      </c>
      <c r="AU180" s="216" t="s">
        <v>23</v>
      </c>
      <c r="AY180" s="215" t="s">
        <v>199</v>
      </c>
      <c r="BK180" s="217">
        <f>SUM(BK181:BK395)</f>
        <v>0</v>
      </c>
    </row>
    <row r="181" s="2" customFormat="1" ht="21.75" customHeight="1">
      <c r="A181" s="40"/>
      <c r="B181" s="41"/>
      <c r="C181" s="220" t="s">
        <v>330</v>
      </c>
      <c r="D181" s="220" t="s">
        <v>201</v>
      </c>
      <c r="E181" s="221" t="s">
        <v>331</v>
      </c>
      <c r="F181" s="222" t="s">
        <v>332</v>
      </c>
      <c r="G181" s="223" t="s">
        <v>333</v>
      </c>
      <c r="H181" s="224">
        <v>4</v>
      </c>
      <c r="I181" s="225"/>
      <c r="J181" s="226">
        <f>ROUND(I181*H181,2)</f>
        <v>0</v>
      </c>
      <c r="K181" s="222" t="s">
        <v>205</v>
      </c>
      <c r="L181" s="46"/>
      <c r="M181" s="227" t="s">
        <v>22</v>
      </c>
      <c r="N181" s="228" t="s">
        <v>49</v>
      </c>
      <c r="O181" s="86"/>
      <c r="P181" s="229">
        <f>O181*H181</f>
        <v>0</v>
      </c>
      <c r="Q181" s="229">
        <v>0.048430000000000001</v>
      </c>
      <c r="R181" s="229">
        <f>Q181*H181</f>
        <v>0.19372</v>
      </c>
      <c r="S181" s="229">
        <v>0</v>
      </c>
      <c r="T181" s="230">
        <f>S181*H181</f>
        <v>0</v>
      </c>
      <c r="U181" s="40"/>
      <c r="V181" s="40"/>
      <c r="W181" s="40"/>
      <c r="X181" s="40"/>
      <c r="Y181" s="40"/>
      <c r="Z181" s="40"/>
      <c r="AA181" s="40"/>
      <c r="AB181" s="40"/>
      <c r="AC181" s="40"/>
      <c r="AD181" s="40"/>
      <c r="AE181" s="40"/>
      <c r="AR181" s="231" t="s">
        <v>103</v>
      </c>
      <c r="AT181" s="231" t="s">
        <v>201</v>
      </c>
      <c r="AU181" s="231" t="s">
        <v>87</v>
      </c>
      <c r="AY181" s="19" t="s">
        <v>199</v>
      </c>
      <c r="BE181" s="232">
        <f>IF(N181="základní",J181,0)</f>
        <v>0</v>
      </c>
      <c r="BF181" s="232">
        <f>IF(N181="snížená",J181,0)</f>
        <v>0</v>
      </c>
      <c r="BG181" s="232">
        <f>IF(N181="zákl. přenesená",J181,0)</f>
        <v>0</v>
      </c>
      <c r="BH181" s="232">
        <f>IF(N181="sníž. přenesená",J181,0)</f>
        <v>0</v>
      </c>
      <c r="BI181" s="232">
        <f>IF(N181="nulová",J181,0)</f>
        <v>0</v>
      </c>
      <c r="BJ181" s="19" t="s">
        <v>23</v>
      </c>
      <c r="BK181" s="232">
        <f>ROUND(I181*H181,2)</f>
        <v>0</v>
      </c>
      <c r="BL181" s="19" t="s">
        <v>103</v>
      </c>
      <c r="BM181" s="231" t="s">
        <v>334</v>
      </c>
    </row>
    <row r="182" s="15" customFormat="1">
      <c r="A182" s="15"/>
      <c r="B182" s="256"/>
      <c r="C182" s="257"/>
      <c r="D182" s="235" t="s">
        <v>207</v>
      </c>
      <c r="E182" s="258" t="s">
        <v>22</v>
      </c>
      <c r="F182" s="259" t="s">
        <v>335</v>
      </c>
      <c r="G182" s="257"/>
      <c r="H182" s="258" t="s">
        <v>22</v>
      </c>
      <c r="I182" s="260"/>
      <c r="J182" s="257"/>
      <c r="K182" s="257"/>
      <c r="L182" s="261"/>
      <c r="M182" s="262"/>
      <c r="N182" s="263"/>
      <c r="O182" s="263"/>
      <c r="P182" s="263"/>
      <c r="Q182" s="263"/>
      <c r="R182" s="263"/>
      <c r="S182" s="263"/>
      <c r="T182" s="264"/>
      <c r="U182" s="15"/>
      <c r="V182" s="15"/>
      <c r="W182" s="15"/>
      <c r="X182" s="15"/>
      <c r="Y182" s="15"/>
      <c r="Z182" s="15"/>
      <c r="AA182" s="15"/>
      <c r="AB182" s="15"/>
      <c r="AC182" s="15"/>
      <c r="AD182" s="15"/>
      <c r="AE182" s="15"/>
      <c r="AT182" s="265" t="s">
        <v>207</v>
      </c>
      <c r="AU182" s="265" t="s">
        <v>87</v>
      </c>
      <c r="AV182" s="15" t="s">
        <v>23</v>
      </c>
      <c r="AW182" s="15" t="s">
        <v>39</v>
      </c>
      <c r="AX182" s="15" t="s">
        <v>78</v>
      </c>
      <c r="AY182" s="265" t="s">
        <v>199</v>
      </c>
    </row>
    <row r="183" s="13" customFormat="1">
      <c r="A183" s="13"/>
      <c r="B183" s="233"/>
      <c r="C183" s="234"/>
      <c r="D183" s="235" t="s">
        <v>207</v>
      </c>
      <c r="E183" s="236" t="s">
        <v>22</v>
      </c>
      <c r="F183" s="237" t="s">
        <v>336</v>
      </c>
      <c r="G183" s="234"/>
      <c r="H183" s="238">
        <v>4</v>
      </c>
      <c r="I183" s="239"/>
      <c r="J183" s="234"/>
      <c r="K183" s="234"/>
      <c r="L183" s="240"/>
      <c r="M183" s="241"/>
      <c r="N183" s="242"/>
      <c r="O183" s="242"/>
      <c r="P183" s="242"/>
      <c r="Q183" s="242"/>
      <c r="R183" s="242"/>
      <c r="S183" s="242"/>
      <c r="T183" s="243"/>
      <c r="U183" s="13"/>
      <c r="V183" s="13"/>
      <c r="W183" s="13"/>
      <c r="X183" s="13"/>
      <c r="Y183" s="13"/>
      <c r="Z183" s="13"/>
      <c r="AA183" s="13"/>
      <c r="AB183" s="13"/>
      <c r="AC183" s="13"/>
      <c r="AD183" s="13"/>
      <c r="AE183" s="13"/>
      <c r="AT183" s="244" t="s">
        <v>207</v>
      </c>
      <c r="AU183" s="244" t="s">
        <v>87</v>
      </c>
      <c r="AV183" s="13" t="s">
        <v>87</v>
      </c>
      <c r="AW183" s="13" t="s">
        <v>39</v>
      </c>
      <c r="AX183" s="13" t="s">
        <v>23</v>
      </c>
      <c r="AY183" s="244" t="s">
        <v>199</v>
      </c>
    </row>
    <row r="184" s="2" customFormat="1" ht="21.75" customHeight="1">
      <c r="A184" s="40"/>
      <c r="B184" s="41"/>
      <c r="C184" s="220" t="s">
        <v>337</v>
      </c>
      <c r="D184" s="220" t="s">
        <v>201</v>
      </c>
      <c r="E184" s="221" t="s">
        <v>338</v>
      </c>
      <c r="F184" s="222" t="s">
        <v>339</v>
      </c>
      <c r="G184" s="223" t="s">
        <v>204</v>
      </c>
      <c r="H184" s="224">
        <v>3</v>
      </c>
      <c r="I184" s="225"/>
      <c r="J184" s="226">
        <f>ROUND(I184*H184,2)</f>
        <v>0</v>
      </c>
      <c r="K184" s="222" t="s">
        <v>205</v>
      </c>
      <c r="L184" s="46"/>
      <c r="M184" s="227" t="s">
        <v>22</v>
      </c>
      <c r="N184" s="228" t="s">
        <v>49</v>
      </c>
      <c r="O184" s="86"/>
      <c r="P184" s="229">
        <f>O184*H184</f>
        <v>0</v>
      </c>
      <c r="Q184" s="229">
        <v>1.8775</v>
      </c>
      <c r="R184" s="229">
        <f>Q184*H184</f>
        <v>5.6325000000000003</v>
      </c>
      <c r="S184" s="229">
        <v>0</v>
      </c>
      <c r="T184" s="230">
        <f>S184*H184</f>
        <v>0</v>
      </c>
      <c r="U184" s="40"/>
      <c r="V184" s="40"/>
      <c r="W184" s="40"/>
      <c r="X184" s="40"/>
      <c r="Y184" s="40"/>
      <c r="Z184" s="40"/>
      <c r="AA184" s="40"/>
      <c r="AB184" s="40"/>
      <c r="AC184" s="40"/>
      <c r="AD184" s="40"/>
      <c r="AE184" s="40"/>
      <c r="AR184" s="231" t="s">
        <v>103</v>
      </c>
      <c r="AT184" s="231" t="s">
        <v>201</v>
      </c>
      <c r="AU184" s="231" t="s">
        <v>87</v>
      </c>
      <c r="AY184" s="19" t="s">
        <v>199</v>
      </c>
      <c r="BE184" s="232">
        <f>IF(N184="základní",J184,0)</f>
        <v>0</v>
      </c>
      <c r="BF184" s="232">
        <f>IF(N184="snížená",J184,0)</f>
        <v>0</v>
      </c>
      <c r="BG184" s="232">
        <f>IF(N184="zákl. přenesená",J184,0)</f>
        <v>0</v>
      </c>
      <c r="BH184" s="232">
        <f>IF(N184="sníž. přenesená",J184,0)</f>
        <v>0</v>
      </c>
      <c r="BI184" s="232">
        <f>IF(N184="nulová",J184,0)</f>
        <v>0</v>
      </c>
      <c r="BJ184" s="19" t="s">
        <v>23</v>
      </c>
      <c r="BK184" s="232">
        <f>ROUND(I184*H184,2)</f>
        <v>0</v>
      </c>
      <c r="BL184" s="19" t="s">
        <v>103</v>
      </c>
      <c r="BM184" s="231" t="s">
        <v>340</v>
      </c>
    </row>
    <row r="185" s="13" customFormat="1">
      <c r="A185" s="13"/>
      <c r="B185" s="233"/>
      <c r="C185" s="234"/>
      <c r="D185" s="235" t="s">
        <v>207</v>
      </c>
      <c r="E185" s="236" t="s">
        <v>22</v>
      </c>
      <c r="F185" s="237" t="s">
        <v>341</v>
      </c>
      <c r="G185" s="234"/>
      <c r="H185" s="238">
        <v>3</v>
      </c>
      <c r="I185" s="239"/>
      <c r="J185" s="234"/>
      <c r="K185" s="234"/>
      <c r="L185" s="240"/>
      <c r="M185" s="241"/>
      <c r="N185" s="242"/>
      <c r="O185" s="242"/>
      <c r="P185" s="242"/>
      <c r="Q185" s="242"/>
      <c r="R185" s="242"/>
      <c r="S185" s="242"/>
      <c r="T185" s="243"/>
      <c r="U185" s="13"/>
      <c r="V185" s="13"/>
      <c r="W185" s="13"/>
      <c r="X185" s="13"/>
      <c r="Y185" s="13"/>
      <c r="Z185" s="13"/>
      <c r="AA185" s="13"/>
      <c r="AB185" s="13"/>
      <c r="AC185" s="13"/>
      <c r="AD185" s="13"/>
      <c r="AE185" s="13"/>
      <c r="AT185" s="244" t="s">
        <v>207</v>
      </c>
      <c r="AU185" s="244" t="s">
        <v>87</v>
      </c>
      <c r="AV185" s="13" t="s">
        <v>87</v>
      </c>
      <c r="AW185" s="13" t="s">
        <v>39</v>
      </c>
      <c r="AX185" s="13" t="s">
        <v>23</v>
      </c>
      <c r="AY185" s="244" t="s">
        <v>199</v>
      </c>
    </row>
    <row r="186" s="2" customFormat="1" ht="21.75" customHeight="1">
      <c r="A186" s="40"/>
      <c r="B186" s="41"/>
      <c r="C186" s="220" t="s">
        <v>342</v>
      </c>
      <c r="D186" s="220" t="s">
        <v>201</v>
      </c>
      <c r="E186" s="221" t="s">
        <v>343</v>
      </c>
      <c r="F186" s="222" t="s">
        <v>344</v>
      </c>
      <c r="G186" s="223" t="s">
        <v>204</v>
      </c>
      <c r="H186" s="224">
        <v>4.7039999999999997</v>
      </c>
      <c r="I186" s="225"/>
      <c r="J186" s="226">
        <f>ROUND(I186*H186,2)</f>
        <v>0</v>
      </c>
      <c r="K186" s="222" t="s">
        <v>205</v>
      </c>
      <c r="L186" s="46"/>
      <c r="M186" s="227" t="s">
        <v>22</v>
      </c>
      <c r="N186" s="228" t="s">
        <v>49</v>
      </c>
      <c r="O186" s="86"/>
      <c r="P186" s="229">
        <f>O186*H186</f>
        <v>0</v>
      </c>
      <c r="Q186" s="229">
        <v>1.8775</v>
      </c>
      <c r="R186" s="229">
        <f>Q186*H186</f>
        <v>8.8317599999999992</v>
      </c>
      <c r="S186" s="229">
        <v>0</v>
      </c>
      <c r="T186" s="230">
        <f>S186*H186</f>
        <v>0</v>
      </c>
      <c r="U186" s="40"/>
      <c r="V186" s="40"/>
      <c r="W186" s="40"/>
      <c r="X186" s="40"/>
      <c r="Y186" s="40"/>
      <c r="Z186" s="40"/>
      <c r="AA186" s="40"/>
      <c r="AB186" s="40"/>
      <c r="AC186" s="40"/>
      <c r="AD186" s="40"/>
      <c r="AE186" s="40"/>
      <c r="AR186" s="231" t="s">
        <v>103</v>
      </c>
      <c r="AT186" s="231" t="s">
        <v>201</v>
      </c>
      <c r="AU186" s="231" t="s">
        <v>87</v>
      </c>
      <c r="AY186" s="19" t="s">
        <v>199</v>
      </c>
      <c r="BE186" s="232">
        <f>IF(N186="základní",J186,0)</f>
        <v>0</v>
      </c>
      <c r="BF186" s="232">
        <f>IF(N186="snížená",J186,0)</f>
        <v>0</v>
      </c>
      <c r="BG186" s="232">
        <f>IF(N186="zákl. přenesená",J186,0)</f>
        <v>0</v>
      </c>
      <c r="BH186" s="232">
        <f>IF(N186="sníž. přenesená",J186,0)</f>
        <v>0</v>
      </c>
      <c r="BI186" s="232">
        <f>IF(N186="nulová",J186,0)</f>
        <v>0</v>
      </c>
      <c r="BJ186" s="19" t="s">
        <v>23</v>
      </c>
      <c r="BK186" s="232">
        <f>ROUND(I186*H186,2)</f>
        <v>0</v>
      </c>
      <c r="BL186" s="19" t="s">
        <v>103</v>
      </c>
      <c r="BM186" s="231" t="s">
        <v>345</v>
      </c>
    </row>
    <row r="187" s="13" customFormat="1">
      <c r="A187" s="13"/>
      <c r="B187" s="233"/>
      <c r="C187" s="234"/>
      <c r="D187" s="235" t="s">
        <v>207</v>
      </c>
      <c r="E187" s="236" t="s">
        <v>22</v>
      </c>
      <c r="F187" s="237" t="s">
        <v>346</v>
      </c>
      <c r="G187" s="234"/>
      <c r="H187" s="238">
        <v>1.5900000000000001</v>
      </c>
      <c r="I187" s="239"/>
      <c r="J187" s="234"/>
      <c r="K187" s="234"/>
      <c r="L187" s="240"/>
      <c r="M187" s="241"/>
      <c r="N187" s="242"/>
      <c r="O187" s="242"/>
      <c r="P187" s="242"/>
      <c r="Q187" s="242"/>
      <c r="R187" s="242"/>
      <c r="S187" s="242"/>
      <c r="T187" s="243"/>
      <c r="U187" s="13"/>
      <c r="V187" s="13"/>
      <c r="W187" s="13"/>
      <c r="X187" s="13"/>
      <c r="Y187" s="13"/>
      <c r="Z187" s="13"/>
      <c r="AA187" s="13"/>
      <c r="AB187" s="13"/>
      <c r="AC187" s="13"/>
      <c r="AD187" s="13"/>
      <c r="AE187" s="13"/>
      <c r="AT187" s="244" t="s">
        <v>207</v>
      </c>
      <c r="AU187" s="244" t="s">
        <v>87</v>
      </c>
      <c r="AV187" s="13" t="s">
        <v>87</v>
      </c>
      <c r="AW187" s="13" t="s">
        <v>39</v>
      </c>
      <c r="AX187" s="13" t="s">
        <v>78</v>
      </c>
      <c r="AY187" s="244" t="s">
        <v>199</v>
      </c>
    </row>
    <row r="188" s="13" customFormat="1">
      <c r="A188" s="13"/>
      <c r="B188" s="233"/>
      <c r="C188" s="234"/>
      <c r="D188" s="235" t="s">
        <v>207</v>
      </c>
      <c r="E188" s="236" t="s">
        <v>22</v>
      </c>
      <c r="F188" s="237" t="s">
        <v>347</v>
      </c>
      <c r="G188" s="234"/>
      <c r="H188" s="238">
        <v>1.272</v>
      </c>
      <c r="I188" s="239"/>
      <c r="J188" s="234"/>
      <c r="K188" s="234"/>
      <c r="L188" s="240"/>
      <c r="M188" s="241"/>
      <c r="N188" s="242"/>
      <c r="O188" s="242"/>
      <c r="P188" s="242"/>
      <c r="Q188" s="242"/>
      <c r="R188" s="242"/>
      <c r="S188" s="242"/>
      <c r="T188" s="243"/>
      <c r="U188" s="13"/>
      <c r="V188" s="13"/>
      <c r="W188" s="13"/>
      <c r="X188" s="13"/>
      <c r="Y188" s="13"/>
      <c r="Z188" s="13"/>
      <c r="AA188" s="13"/>
      <c r="AB188" s="13"/>
      <c r="AC188" s="13"/>
      <c r="AD188" s="13"/>
      <c r="AE188" s="13"/>
      <c r="AT188" s="244" t="s">
        <v>207</v>
      </c>
      <c r="AU188" s="244" t="s">
        <v>87</v>
      </c>
      <c r="AV188" s="13" t="s">
        <v>87</v>
      </c>
      <c r="AW188" s="13" t="s">
        <v>39</v>
      </c>
      <c r="AX188" s="13" t="s">
        <v>78</v>
      </c>
      <c r="AY188" s="244" t="s">
        <v>199</v>
      </c>
    </row>
    <row r="189" s="13" customFormat="1">
      <c r="A189" s="13"/>
      <c r="B189" s="233"/>
      <c r="C189" s="234"/>
      <c r="D189" s="235" t="s">
        <v>207</v>
      </c>
      <c r="E189" s="236" t="s">
        <v>22</v>
      </c>
      <c r="F189" s="237" t="s">
        <v>348</v>
      </c>
      <c r="G189" s="234"/>
      <c r="H189" s="238">
        <v>1.272</v>
      </c>
      <c r="I189" s="239"/>
      <c r="J189" s="234"/>
      <c r="K189" s="234"/>
      <c r="L189" s="240"/>
      <c r="M189" s="241"/>
      <c r="N189" s="242"/>
      <c r="O189" s="242"/>
      <c r="P189" s="242"/>
      <c r="Q189" s="242"/>
      <c r="R189" s="242"/>
      <c r="S189" s="242"/>
      <c r="T189" s="243"/>
      <c r="U189" s="13"/>
      <c r="V189" s="13"/>
      <c r="W189" s="13"/>
      <c r="X189" s="13"/>
      <c r="Y189" s="13"/>
      <c r="Z189" s="13"/>
      <c r="AA189" s="13"/>
      <c r="AB189" s="13"/>
      <c r="AC189" s="13"/>
      <c r="AD189" s="13"/>
      <c r="AE189" s="13"/>
      <c r="AT189" s="244" t="s">
        <v>207</v>
      </c>
      <c r="AU189" s="244" t="s">
        <v>87</v>
      </c>
      <c r="AV189" s="13" t="s">
        <v>87</v>
      </c>
      <c r="AW189" s="13" t="s">
        <v>39</v>
      </c>
      <c r="AX189" s="13" t="s">
        <v>78</v>
      </c>
      <c r="AY189" s="244" t="s">
        <v>199</v>
      </c>
    </row>
    <row r="190" s="13" customFormat="1">
      <c r="A190" s="13"/>
      <c r="B190" s="233"/>
      <c r="C190" s="234"/>
      <c r="D190" s="235" t="s">
        <v>207</v>
      </c>
      <c r="E190" s="236" t="s">
        <v>22</v>
      </c>
      <c r="F190" s="237" t="s">
        <v>349</v>
      </c>
      <c r="G190" s="234"/>
      <c r="H190" s="238">
        <v>0.56999999999999995</v>
      </c>
      <c r="I190" s="239"/>
      <c r="J190" s="234"/>
      <c r="K190" s="234"/>
      <c r="L190" s="240"/>
      <c r="M190" s="241"/>
      <c r="N190" s="242"/>
      <c r="O190" s="242"/>
      <c r="P190" s="242"/>
      <c r="Q190" s="242"/>
      <c r="R190" s="242"/>
      <c r="S190" s="242"/>
      <c r="T190" s="243"/>
      <c r="U190" s="13"/>
      <c r="V190" s="13"/>
      <c r="W190" s="13"/>
      <c r="X190" s="13"/>
      <c r="Y190" s="13"/>
      <c r="Z190" s="13"/>
      <c r="AA190" s="13"/>
      <c r="AB190" s="13"/>
      <c r="AC190" s="13"/>
      <c r="AD190" s="13"/>
      <c r="AE190" s="13"/>
      <c r="AT190" s="244" t="s">
        <v>207</v>
      </c>
      <c r="AU190" s="244" t="s">
        <v>87</v>
      </c>
      <c r="AV190" s="13" t="s">
        <v>87</v>
      </c>
      <c r="AW190" s="13" t="s">
        <v>39</v>
      </c>
      <c r="AX190" s="13" t="s">
        <v>78</v>
      </c>
      <c r="AY190" s="244" t="s">
        <v>199</v>
      </c>
    </row>
    <row r="191" s="14" customFormat="1">
      <c r="A191" s="14"/>
      <c r="B191" s="245"/>
      <c r="C191" s="246"/>
      <c r="D191" s="235" t="s">
        <v>207</v>
      </c>
      <c r="E191" s="247" t="s">
        <v>22</v>
      </c>
      <c r="F191" s="248" t="s">
        <v>252</v>
      </c>
      <c r="G191" s="246"/>
      <c r="H191" s="249">
        <v>4.7039999999999997</v>
      </c>
      <c r="I191" s="250"/>
      <c r="J191" s="246"/>
      <c r="K191" s="246"/>
      <c r="L191" s="251"/>
      <c r="M191" s="252"/>
      <c r="N191" s="253"/>
      <c r="O191" s="253"/>
      <c r="P191" s="253"/>
      <c r="Q191" s="253"/>
      <c r="R191" s="253"/>
      <c r="S191" s="253"/>
      <c r="T191" s="254"/>
      <c r="U191" s="14"/>
      <c r="V191" s="14"/>
      <c r="W191" s="14"/>
      <c r="X191" s="14"/>
      <c r="Y191" s="14"/>
      <c r="Z191" s="14"/>
      <c r="AA191" s="14"/>
      <c r="AB191" s="14"/>
      <c r="AC191" s="14"/>
      <c r="AD191" s="14"/>
      <c r="AE191" s="14"/>
      <c r="AT191" s="255" t="s">
        <v>207</v>
      </c>
      <c r="AU191" s="255" t="s">
        <v>87</v>
      </c>
      <c r="AV191" s="14" t="s">
        <v>103</v>
      </c>
      <c r="AW191" s="14" t="s">
        <v>39</v>
      </c>
      <c r="AX191" s="14" t="s">
        <v>23</v>
      </c>
      <c r="AY191" s="255" t="s">
        <v>199</v>
      </c>
    </row>
    <row r="192" s="2" customFormat="1" ht="21.75" customHeight="1">
      <c r="A192" s="40"/>
      <c r="B192" s="41"/>
      <c r="C192" s="220" t="s">
        <v>350</v>
      </c>
      <c r="D192" s="220" t="s">
        <v>201</v>
      </c>
      <c r="E192" s="221" t="s">
        <v>351</v>
      </c>
      <c r="F192" s="222" t="s">
        <v>352</v>
      </c>
      <c r="G192" s="223" t="s">
        <v>204</v>
      </c>
      <c r="H192" s="224">
        <v>14.109</v>
      </c>
      <c r="I192" s="225"/>
      <c r="J192" s="226">
        <f>ROUND(I192*H192,2)</f>
        <v>0</v>
      </c>
      <c r="K192" s="222" t="s">
        <v>22</v>
      </c>
      <c r="L192" s="46"/>
      <c r="M192" s="227" t="s">
        <v>22</v>
      </c>
      <c r="N192" s="228" t="s">
        <v>49</v>
      </c>
      <c r="O192" s="86"/>
      <c r="P192" s="229">
        <f>O192*H192</f>
        <v>0</v>
      </c>
      <c r="Q192" s="229">
        <v>0.65000000000000002</v>
      </c>
      <c r="R192" s="229">
        <f>Q192*H192</f>
        <v>9.1708499999999997</v>
      </c>
      <c r="S192" s="229">
        <v>0</v>
      </c>
      <c r="T192" s="230">
        <f>S192*H192</f>
        <v>0</v>
      </c>
      <c r="U192" s="40"/>
      <c r="V192" s="40"/>
      <c r="W192" s="40"/>
      <c r="X192" s="40"/>
      <c r="Y192" s="40"/>
      <c r="Z192" s="40"/>
      <c r="AA192" s="40"/>
      <c r="AB192" s="40"/>
      <c r="AC192" s="40"/>
      <c r="AD192" s="40"/>
      <c r="AE192" s="40"/>
      <c r="AR192" s="231" t="s">
        <v>103</v>
      </c>
      <c r="AT192" s="231" t="s">
        <v>201</v>
      </c>
      <c r="AU192" s="231" t="s">
        <v>87</v>
      </c>
      <c r="AY192" s="19" t="s">
        <v>199</v>
      </c>
      <c r="BE192" s="232">
        <f>IF(N192="základní",J192,0)</f>
        <v>0</v>
      </c>
      <c r="BF192" s="232">
        <f>IF(N192="snížená",J192,0)</f>
        <v>0</v>
      </c>
      <c r="BG192" s="232">
        <f>IF(N192="zákl. přenesená",J192,0)</f>
        <v>0</v>
      </c>
      <c r="BH192" s="232">
        <f>IF(N192="sníž. přenesená",J192,0)</f>
        <v>0</v>
      </c>
      <c r="BI192" s="232">
        <f>IF(N192="nulová",J192,0)</f>
        <v>0</v>
      </c>
      <c r="BJ192" s="19" t="s">
        <v>23</v>
      </c>
      <c r="BK192" s="232">
        <f>ROUND(I192*H192,2)</f>
        <v>0</v>
      </c>
      <c r="BL192" s="19" t="s">
        <v>103</v>
      </c>
      <c r="BM192" s="231" t="s">
        <v>353</v>
      </c>
    </row>
    <row r="193" s="13" customFormat="1">
      <c r="A193" s="13"/>
      <c r="B193" s="233"/>
      <c r="C193" s="234"/>
      <c r="D193" s="235" t="s">
        <v>207</v>
      </c>
      <c r="E193" s="236" t="s">
        <v>22</v>
      </c>
      <c r="F193" s="237" t="s">
        <v>354</v>
      </c>
      <c r="G193" s="234"/>
      <c r="H193" s="238">
        <v>0.98999999999999999</v>
      </c>
      <c r="I193" s="239"/>
      <c r="J193" s="234"/>
      <c r="K193" s="234"/>
      <c r="L193" s="240"/>
      <c r="M193" s="241"/>
      <c r="N193" s="242"/>
      <c r="O193" s="242"/>
      <c r="P193" s="242"/>
      <c r="Q193" s="242"/>
      <c r="R193" s="242"/>
      <c r="S193" s="242"/>
      <c r="T193" s="243"/>
      <c r="U193" s="13"/>
      <c r="V193" s="13"/>
      <c r="W193" s="13"/>
      <c r="X193" s="13"/>
      <c r="Y193" s="13"/>
      <c r="Z193" s="13"/>
      <c r="AA193" s="13"/>
      <c r="AB193" s="13"/>
      <c r="AC193" s="13"/>
      <c r="AD193" s="13"/>
      <c r="AE193" s="13"/>
      <c r="AT193" s="244" t="s">
        <v>207</v>
      </c>
      <c r="AU193" s="244" t="s">
        <v>87</v>
      </c>
      <c r="AV193" s="13" t="s">
        <v>87</v>
      </c>
      <c r="AW193" s="13" t="s">
        <v>39</v>
      </c>
      <c r="AX193" s="13" t="s">
        <v>78</v>
      </c>
      <c r="AY193" s="244" t="s">
        <v>199</v>
      </c>
    </row>
    <row r="194" s="13" customFormat="1">
      <c r="A194" s="13"/>
      <c r="B194" s="233"/>
      <c r="C194" s="234"/>
      <c r="D194" s="235" t="s">
        <v>207</v>
      </c>
      <c r="E194" s="236" t="s">
        <v>22</v>
      </c>
      <c r="F194" s="237" t="s">
        <v>355</v>
      </c>
      <c r="G194" s="234"/>
      <c r="H194" s="238">
        <v>0.78800000000000003</v>
      </c>
      <c r="I194" s="239"/>
      <c r="J194" s="234"/>
      <c r="K194" s="234"/>
      <c r="L194" s="240"/>
      <c r="M194" s="241"/>
      <c r="N194" s="242"/>
      <c r="O194" s="242"/>
      <c r="P194" s="242"/>
      <c r="Q194" s="242"/>
      <c r="R194" s="242"/>
      <c r="S194" s="242"/>
      <c r="T194" s="243"/>
      <c r="U194" s="13"/>
      <c r="V194" s="13"/>
      <c r="W194" s="13"/>
      <c r="X194" s="13"/>
      <c r="Y194" s="13"/>
      <c r="Z194" s="13"/>
      <c r="AA194" s="13"/>
      <c r="AB194" s="13"/>
      <c r="AC194" s="13"/>
      <c r="AD194" s="13"/>
      <c r="AE194" s="13"/>
      <c r="AT194" s="244" t="s">
        <v>207</v>
      </c>
      <c r="AU194" s="244" t="s">
        <v>87</v>
      </c>
      <c r="AV194" s="13" t="s">
        <v>87</v>
      </c>
      <c r="AW194" s="13" t="s">
        <v>39</v>
      </c>
      <c r="AX194" s="13" t="s">
        <v>78</v>
      </c>
      <c r="AY194" s="244" t="s">
        <v>199</v>
      </c>
    </row>
    <row r="195" s="13" customFormat="1">
      <c r="A195" s="13"/>
      <c r="B195" s="233"/>
      <c r="C195" s="234"/>
      <c r="D195" s="235" t="s">
        <v>207</v>
      </c>
      <c r="E195" s="236" t="s">
        <v>22</v>
      </c>
      <c r="F195" s="237" t="s">
        <v>356</v>
      </c>
      <c r="G195" s="234"/>
      <c r="H195" s="238">
        <v>5.2469999999999999</v>
      </c>
      <c r="I195" s="239"/>
      <c r="J195" s="234"/>
      <c r="K195" s="234"/>
      <c r="L195" s="240"/>
      <c r="M195" s="241"/>
      <c r="N195" s="242"/>
      <c r="O195" s="242"/>
      <c r="P195" s="242"/>
      <c r="Q195" s="242"/>
      <c r="R195" s="242"/>
      <c r="S195" s="242"/>
      <c r="T195" s="243"/>
      <c r="U195" s="13"/>
      <c r="V195" s="13"/>
      <c r="W195" s="13"/>
      <c r="X195" s="13"/>
      <c r="Y195" s="13"/>
      <c r="Z195" s="13"/>
      <c r="AA195" s="13"/>
      <c r="AB195" s="13"/>
      <c r="AC195" s="13"/>
      <c r="AD195" s="13"/>
      <c r="AE195" s="13"/>
      <c r="AT195" s="244" t="s">
        <v>207</v>
      </c>
      <c r="AU195" s="244" t="s">
        <v>87</v>
      </c>
      <c r="AV195" s="13" t="s">
        <v>87</v>
      </c>
      <c r="AW195" s="13" t="s">
        <v>39</v>
      </c>
      <c r="AX195" s="13" t="s">
        <v>78</v>
      </c>
      <c r="AY195" s="244" t="s">
        <v>199</v>
      </c>
    </row>
    <row r="196" s="13" customFormat="1">
      <c r="A196" s="13"/>
      <c r="B196" s="233"/>
      <c r="C196" s="234"/>
      <c r="D196" s="235" t="s">
        <v>207</v>
      </c>
      <c r="E196" s="236" t="s">
        <v>22</v>
      </c>
      <c r="F196" s="237" t="s">
        <v>357</v>
      </c>
      <c r="G196" s="234"/>
      <c r="H196" s="238">
        <v>0.52700000000000002</v>
      </c>
      <c r="I196" s="239"/>
      <c r="J196" s="234"/>
      <c r="K196" s="234"/>
      <c r="L196" s="240"/>
      <c r="M196" s="241"/>
      <c r="N196" s="242"/>
      <c r="O196" s="242"/>
      <c r="P196" s="242"/>
      <c r="Q196" s="242"/>
      <c r="R196" s="242"/>
      <c r="S196" s="242"/>
      <c r="T196" s="243"/>
      <c r="U196" s="13"/>
      <c r="V196" s="13"/>
      <c r="W196" s="13"/>
      <c r="X196" s="13"/>
      <c r="Y196" s="13"/>
      <c r="Z196" s="13"/>
      <c r="AA196" s="13"/>
      <c r="AB196" s="13"/>
      <c r="AC196" s="13"/>
      <c r="AD196" s="13"/>
      <c r="AE196" s="13"/>
      <c r="AT196" s="244" t="s">
        <v>207</v>
      </c>
      <c r="AU196" s="244" t="s">
        <v>87</v>
      </c>
      <c r="AV196" s="13" t="s">
        <v>87</v>
      </c>
      <c r="AW196" s="13" t="s">
        <v>39</v>
      </c>
      <c r="AX196" s="13" t="s">
        <v>78</v>
      </c>
      <c r="AY196" s="244" t="s">
        <v>199</v>
      </c>
    </row>
    <row r="197" s="13" customFormat="1">
      <c r="A197" s="13"/>
      <c r="B197" s="233"/>
      <c r="C197" s="234"/>
      <c r="D197" s="235" t="s">
        <v>207</v>
      </c>
      <c r="E197" s="236" t="s">
        <v>22</v>
      </c>
      <c r="F197" s="237" t="s">
        <v>358</v>
      </c>
      <c r="G197" s="234"/>
      <c r="H197" s="238">
        <v>3.5499999999999998</v>
      </c>
      <c r="I197" s="239"/>
      <c r="J197" s="234"/>
      <c r="K197" s="234"/>
      <c r="L197" s="240"/>
      <c r="M197" s="241"/>
      <c r="N197" s="242"/>
      <c r="O197" s="242"/>
      <c r="P197" s="242"/>
      <c r="Q197" s="242"/>
      <c r="R197" s="242"/>
      <c r="S197" s="242"/>
      <c r="T197" s="243"/>
      <c r="U197" s="13"/>
      <c r="V197" s="13"/>
      <c r="W197" s="13"/>
      <c r="X197" s="13"/>
      <c r="Y197" s="13"/>
      <c r="Z197" s="13"/>
      <c r="AA197" s="13"/>
      <c r="AB197" s="13"/>
      <c r="AC197" s="13"/>
      <c r="AD197" s="13"/>
      <c r="AE197" s="13"/>
      <c r="AT197" s="244" t="s">
        <v>207</v>
      </c>
      <c r="AU197" s="244" t="s">
        <v>87</v>
      </c>
      <c r="AV197" s="13" t="s">
        <v>87</v>
      </c>
      <c r="AW197" s="13" t="s">
        <v>39</v>
      </c>
      <c r="AX197" s="13" t="s">
        <v>78</v>
      </c>
      <c r="AY197" s="244" t="s">
        <v>199</v>
      </c>
    </row>
    <row r="198" s="13" customFormat="1">
      <c r="A198" s="13"/>
      <c r="B198" s="233"/>
      <c r="C198" s="234"/>
      <c r="D198" s="235" t="s">
        <v>207</v>
      </c>
      <c r="E198" s="236" t="s">
        <v>22</v>
      </c>
      <c r="F198" s="237" t="s">
        <v>359</v>
      </c>
      <c r="G198" s="234"/>
      <c r="H198" s="238">
        <v>1.0349999999999999</v>
      </c>
      <c r="I198" s="239"/>
      <c r="J198" s="234"/>
      <c r="K198" s="234"/>
      <c r="L198" s="240"/>
      <c r="M198" s="241"/>
      <c r="N198" s="242"/>
      <c r="O198" s="242"/>
      <c r="P198" s="242"/>
      <c r="Q198" s="242"/>
      <c r="R198" s="242"/>
      <c r="S198" s="242"/>
      <c r="T198" s="243"/>
      <c r="U198" s="13"/>
      <c r="V198" s="13"/>
      <c r="W198" s="13"/>
      <c r="X198" s="13"/>
      <c r="Y198" s="13"/>
      <c r="Z198" s="13"/>
      <c r="AA198" s="13"/>
      <c r="AB198" s="13"/>
      <c r="AC198" s="13"/>
      <c r="AD198" s="13"/>
      <c r="AE198" s="13"/>
      <c r="AT198" s="244" t="s">
        <v>207</v>
      </c>
      <c r="AU198" s="244" t="s">
        <v>87</v>
      </c>
      <c r="AV198" s="13" t="s">
        <v>87</v>
      </c>
      <c r="AW198" s="13" t="s">
        <v>39</v>
      </c>
      <c r="AX198" s="13" t="s">
        <v>78</v>
      </c>
      <c r="AY198" s="244" t="s">
        <v>199</v>
      </c>
    </row>
    <row r="199" s="13" customFormat="1">
      <c r="A199" s="13"/>
      <c r="B199" s="233"/>
      <c r="C199" s="234"/>
      <c r="D199" s="235" t="s">
        <v>207</v>
      </c>
      <c r="E199" s="236" t="s">
        <v>22</v>
      </c>
      <c r="F199" s="237" t="s">
        <v>360</v>
      </c>
      <c r="G199" s="234"/>
      <c r="H199" s="238">
        <v>0.98599999999999999</v>
      </c>
      <c r="I199" s="239"/>
      <c r="J199" s="234"/>
      <c r="K199" s="234"/>
      <c r="L199" s="240"/>
      <c r="M199" s="241"/>
      <c r="N199" s="242"/>
      <c r="O199" s="242"/>
      <c r="P199" s="242"/>
      <c r="Q199" s="242"/>
      <c r="R199" s="242"/>
      <c r="S199" s="242"/>
      <c r="T199" s="243"/>
      <c r="U199" s="13"/>
      <c r="V199" s="13"/>
      <c r="W199" s="13"/>
      <c r="X199" s="13"/>
      <c r="Y199" s="13"/>
      <c r="Z199" s="13"/>
      <c r="AA199" s="13"/>
      <c r="AB199" s="13"/>
      <c r="AC199" s="13"/>
      <c r="AD199" s="13"/>
      <c r="AE199" s="13"/>
      <c r="AT199" s="244" t="s">
        <v>207</v>
      </c>
      <c r="AU199" s="244" t="s">
        <v>87</v>
      </c>
      <c r="AV199" s="13" t="s">
        <v>87</v>
      </c>
      <c r="AW199" s="13" t="s">
        <v>39</v>
      </c>
      <c r="AX199" s="13" t="s">
        <v>78</v>
      </c>
      <c r="AY199" s="244" t="s">
        <v>199</v>
      </c>
    </row>
    <row r="200" s="13" customFormat="1">
      <c r="A200" s="13"/>
      <c r="B200" s="233"/>
      <c r="C200" s="234"/>
      <c r="D200" s="235" t="s">
        <v>207</v>
      </c>
      <c r="E200" s="236" t="s">
        <v>22</v>
      </c>
      <c r="F200" s="237" t="s">
        <v>361</v>
      </c>
      <c r="G200" s="234"/>
      <c r="H200" s="238">
        <v>0.98599999999999999</v>
      </c>
      <c r="I200" s="239"/>
      <c r="J200" s="234"/>
      <c r="K200" s="234"/>
      <c r="L200" s="240"/>
      <c r="M200" s="241"/>
      <c r="N200" s="242"/>
      <c r="O200" s="242"/>
      <c r="P200" s="242"/>
      <c r="Q200" s="242"/>
      <c r="R200" s="242"/>
      <c r="S200" s="242"/>
      <c r="T200" s="243"/>
      <c r="U200" s="13"/>
      <c r="V200" s="13"/>
      <c r="W200" s="13"/>
      <c r="X200" s="13"/>
      <c r="Y200" s="13"/>
      <c r="Z200" s="13"/>
      <c r="AA200" s="13"/>
      <c r="AB200" s="13"/>
      <c r="AC200" s="13"/>
      <c r="AD200" s="13"/>
      <c r="AE200" s="13"/>
      <c r="AT200" s="244" t="s">
        <v>207</v>
      </c>
      <c r="AU200" s="244" t="s">
        <v>87</v>
      </c>
      <c r="AV200" s="13" t="s">
        <v>87</v>
      </c>
      <c r="AW200" s="13" t="s">
        <v>39</v>
      </c>
      <c r="AX200" s="13" t="s">
        <v>78</v>
      </c>
      <c r="AY200" s="244" t="s">
        <v>199</v>
      </c>
    </row>
    <row r="201" s="14" customFormat="1">
      <c r="A201" s="14"/>
      <c r="B201" s="245"/>
      <c r="C201" s="246"/>
      <c r="D201" s="235" t="s">
        <v>207</v>
      </c>
      <c r="E201" s="247" t="s">
        <v>22</v>
      </c>
      <c r="F201" s="248" t="s">
        <v>252</v>
      </c>
      <c r="G201" s="246"/>
      <c r="H201" s="249">
        <v>14.109</v>
      </c>
      <c r="I201" s="250"/>
      <c r="J201" s="246"/>
      <c r="K201" s="246"/>
      <c r="L201" s="251"/>
      <c r="M201" s="252"/>
      <c r="N201" s="253"/>
      <c r="O201" s="253"/>
      <c r="P201" s="253"/>
      <c r="Q201" s="253"/>
      <c r="R201" s="253"/>
      <c r="S201" s="253"/>
      <c r="T201" s="254"/>
      <c r="U201" s="14"/>
      <c r="V201" s="14"/>
      <c r="W201" s="14"/>
      <c r="X201" s="14"/>
      <c r="Y201" s="14"/>
      <c r="Z201" s="14"/>
      <c r="AA201" s="14"/>
      <c r="AB201" s="14"/>
      <c r="AC201" s="14"/>
      <c r="AD201" s="14"/>
      <c r="AE201" s="14"/>
      <c r="AT201" s="255" t="s">
        <v>207</v>
      </c>
      <c r="AU201" s="255" t="s">
        <v>87</v>
      </c>
      <c r="AV201" s="14" t="s">
        <v>103</v>
      </c>
      <c r="AW201" s="14" t="s">
        <v>39</v>
      </c>
      <c r="AX201" s="14" t="s">
        <v>23</v>
      </c>
      <c r="AY201" s="255" t="s">
        <v>199</v>
      </c>
    </row>
    <row r="202" s="2" customFormat="1" ht="21.75" customHeight="1">
      <c r="A202" s="40"/>
      <c r="B202" s="41"/>
      <c r="C202" s="220" t="s">
        <v>362</v>
      </c>
      <c r="D202" s="220" t="s">
        <v>201</v>
      </c>
      <c r="E202" s="221" t="s">
        <v>363</v>
      </c>
      <c r="F202" s="222" t="s">
        <v>364</v>
      </c>
      <c r="G202" s="223" t="s">
        <v>233</v>
      </c>
      <c r="H202" s="224">
        <v>6.375</v>
      </c>
      <c r="I202" s="225"/>
      <c r="J202" s="226">
        <f>ROUND(I202*H202,2)</f>
        <v>0</v>
      </c>
      <c r="K202" s="222" t="s">
        <v>205</v>
      </c>
      <c r="L202" s="46"/>
      <c r="M202" s="227" t="s">
        <v>22</v>
      </c>
      <c r="N202" s="228" t="s">
        <v>49</v>
      </c>
      <c r="O202" s="86"/>
      <c r="P202" s="229">
        <f>O202*H202</f>
        <v>0</v>
      </c>
      <c r="Q202" s="229">
        <v>0.42831999999999998</v>
      </c>
      <c r="R202" s="229">
        <f>Q202*H202</f>
        <v>2.73054</v>
      </c>
      <c r="S202" s="229">
        <v>0</v>
      </c>
      <c r="T202" s="230">
        <f>S202*H202</f>
        <v>0</v>
      </c>
      <c r="U202" s="40"/>
      <c r="V202" s="40"/>
      <c r="W202" s="40"/>
      <c r="X202" s="40"/>
      <c r="Y202" s="40"/>
      <c r="Z202" s="40"/>
      <c r="AA202" s="40"/>
      <c r="AB202" s="40"/>
      <c r="AC202" s="40"/>
      <c r="AD202" s="40"/>
      <c r="AE202" s="40"/>
      <c r="AR202" s="231" t="s">
        <v>103</v>
      </c>
      <c r="AT202" s="231" t="s">
        <v>201</v>
      </c>
      <c r="AU202" s="231" t="s">
        <v>87</v>
      </c>
      <c r="AY202" s="19" t="s">
        <v>199</v>
      </c>
      <c r="BE202" s="232">
        <f>IF(N202="základní",J202,0)</f>
        <v>0</v>
      </c>
      <c r="BF202" s="232">
        <f>IF(N202="snížená",J202,0)</f>
        <v>0</v>
      </c>
      <c r="BG202" s="232">
        <f>IF(N202="zákl. přenesená",J202,0)</f>
        <v>0</v>
      </c>
      <c r="BH202" s="232">
        <f>IF(N202="sníž. přenesená",J202,0)</f>
        <v>0</v>
      </c>
      <c r="BI202" s="232">
        <f>IF(N202="nulová",J202,0)</f>
        <v>0</v>
      </c>
      <c r="BJ202" s="19" t="s">
        <v>23</v>
      </c>
      <c r="BK202" s="232">
        <f>ROUND(I202*H202,2)</f>
        <v>0</v>
      </c>
      <c r="BL202" s="19" t="s">
        <v>103</v>
      </c>
      <c r="BM202" s="231" t="s">
        <v>365</v>
      </c>
    </row>
    <row r="203" s="13" customFormat="1">
      <c r="A203" s="13"/>
      <c r="B203" s="233"/>
      <c r="C203" s="234"/>
      <c r="D203" s="235" t="s">
        <v>207</v>
      </c>
      <c r="E203" s="236" t="s">
        <v>22</v>
      </c>
      <c r="F203" s="237" t="s">
        <v>366</v>
      </c>
      <c r="G203" s="234"/>
      <c r="H203" s="238">
        <v>6.375</v>
      </c>
      <c r="I203" s="239"/>
      <c r="J203" s="234"/>
      <c r="K203" s="234"/>
      <c r="L203" s="240"/>
      <c r="M203" s="241"/>
      <c r="N203" s="242"/>
      <c r="O203" s="242"/>
      <c r="P203" s="242"/>
      <c r="Q203" s="242"/>
      <c r="R203" s="242"/>
      <c r="S203" s="242"/>
      <c r="T203" s="243"/>
      <c r="U203" s="13"/>
      <c r="V203" s="13"/>
      <c r="W203" s="13"/>
      <c r="X203" s="13"/>
      <c r="Y203" s="13"/>
      <c r="Z203" s="13"/>
      <c r="AA203" s="13"/>
      <c r="AB203" s="13"/>
      <c r="AC203" s="13"/>
      <c r="AD203" s="13"/>
      <c r="AE203" s="13"/>
      <c r="AT203" s="244" t="s">
        <v>207</v>
      </c>
      <c r="AU203" s="244" t="s">
        <v>87</v>
      </c>
      <c r="AV203" s="13" t="s">
        <v>87</v>
      </c>
      <c r="AW203" s="13" t="s">
        <v>39</v>
      </c>
      <c r="AX203" s="13" t="s">
        <v>23</v>
      </c>
      <c r="AY203" s="244" t="s">
        <v>199</v>
      </c>
    </row>
    <row r="204" s="2" customFormat="1" ht="21.75" customHeight="1">
      <c r="A204" s="40"/>
      <c r="B204" s="41"/>
      <c r="C204" s="220" t="s">
        <v>367</v>
      </c>
      <c r="D204" s="220" t="s">
        <v>201</v>
      </c>
      <c r="E204" s="221" t="s">
        <v>368</v>
      </c>
      <c r="F204" s="222" t="s">
        <v>369</v>
      </c>
      <c r="G204" s="223" t="s">
        <v>233</v>
      </c>
      <c r="H204" s="224">
        <v>106.881</v>
      </c>
      <c r="I204" s="225"/>
      <c r="J204" s="226">
        <f>ROUND(I204*H204,2)</f>
        <v>0</v>
      </c>
      <c r="K204" s="222" t="s">
        <v>22</v>
      </c>
      <c r="L204" s="46"/>
      <c r="M204" s="227" t="s">
        <v>22</v>
      </c>
      <c r="N204" s="228" t="s">
        <v>49</v>
      </c>
      <c r="O204" s="86"/>
      <c r="P204" s="229">
        <f>O204*H204</f>
        <v>0</v>
      </c>
      <c r="Q204" s="229">
        <v>0.54605000000000004</v>
      </c>
      <c r="R204" s="229">
        <f>Q204*H204</f>
        <v>58.362370050000003</v>
      </c>
      <c r="S204" s="229">
        <v>0</v>
      </c>
      <c r="T204" s="230">
        <f>S204*H204</f>
        <v>0</v>
      </c>
      <c r="U204" s="40"/>
      <c r="V204" s="40"/>
      <c r="W204" s="40"/>
      <c r="X204" s="40"/>
      <c r="Y204" s="40"/>
      <c r="Z204" s="40"/>
      <c r="AA204" s="40"/>
      <c r="AB204" s="40"/>
      <c r="AC204" s="40"/>
      <c r="AD204" s="40"/>
      <c r="AE204" s="40"/>
      <c r="AR204" s="231" t="s">
        <v>103</v>
      </c>
      <c r="AT204" s="231" t="s">
        <v>201</v>
      </c>
      <c r="AU204" s="231" t="s">
        <v>87</v>
      </c>
      <c r="AY204" s="19" t="s">
        <v>199</v>
      </c>
      <c r="BE204" s="232">
        <f>IF(N204="základní",J204,0)</f>
        <v>0</v>
      </c>
      <c r="BF204" s="232">
        <f>IF(N204="snížená",J204,0)</f>
        <v>0</v>
      </c>
      <c r="BG204" s="232">
        <f>IF(N204="zákl. přenesená",J204,0)</f>
        <v>0</v>
      </c>
      <c r="BH204" s="232">
        <f>IF(N204="sníž. přenesená",J204,0)</f>
        <v>0</v>
      </c>
      <c r="BI204" s="232">
        <f>IF(N204="nulová",J204,0)</f>
        <v>0</v>
      </c>
      <c r="BJ204" s="19" t="s">
        <v>23</v>
      </c>
      <c r="BK204" s="232">
        <f>ROUND(I204*H204,2)</f>
        <v>0</v>
      </c>
      <c r="BL204" s="19" t="s">
        <v>103</v>
      </c>
      <c r="BM204" s="231" t="s">
        <v>370</v>
      </c>
    </row>
    <row r="205" s="15" customFormat="1">
      <c r="A205" s="15"/>
      <c r="B205" s="256"/>
      <c r="C205" s="257"/>
      <c r="D205" s="235" t="s">
        <v>207</v>
      </c>
      <c r="E205" s="258" t="s">
        <v>22</v>
      </c>
      <c r="F205" s="259" t="s">
        <v>371</v>
      </c>
      <c r="G205" s="257"/>
      <c r="H205" s="258" t="s">
        <v>22</v>
      </c>
      <c r="I205" s="260"/>
      <c r="J205" s="257"/>
      <c r="K205" s="257"/>
      <c r="L205" s="261"/>
      <c r="M205" s="262"/>
      <c r="N205" s="263"/>
      <c r="O205" s="263"/>
      <c r="P205" s="263"/>
      <c r="Q205" s="263"/>
      <c r="R205" s="263"/>
      <c r="S205" s="263"/>
      <c r="T205" s="264"/>
      <c r="U205" s="15"/>
      <c r="V205" s="15"/>
      <c r="W205" s="15"/>
      <c r="X205" s="15"/>
      <c r="Y205" s="15"/>
      <c r="Z205" s="15"/>
      <c r="AA205" s="15"/>
      <c r="AB205" s="15"/>
      <c r="AC205" s="15"/>
      <c r="AD205" s="15"/>
      <c r="AE205" s="15"/>
      <c r="AT205" s="265" t="s">
        <v>207</v>
      </c>
      <c r="AU205" s="265" t="s">
        <v>87</v>
      </c>
      <c r="AV205" s="15" t="s">
        <v>23</v>
      </c>
      <c r="AW205" s="15" t="s">
        <v>39</v>
      </c>
      <c r="AX205" s="15" t="s">
        <v>78</v>
      </c>
      <c r="AY205" s="265" t="s">
        <v>199</v>
      </c>
    </row>
    <row r="206" s="13" customFormat="1">
      <c r="A206" s="13"/>
      <c r="B206" s="233"/>
      <c r="C206" s="234"/>
      <c r="D206" s="235" t="s">
        <v>207</v>
      </c>
      <c r="E206" s="236" t="s">
        <v>22</v>
      </c>
      <c r="F206" s="237" t="s">
        <v>372</v>
      </c>
      <c r="G206" s="234"/>
      <c r="H206" s="238">
        <v>103.731</v>
      </c>
      <c r="I206" s="239"/>
      <c r="J206" s="234"/>
      <c r="K206" s="234"/>
      <c r="L206" s="240"/>
      <c r="M206" s="241"/>
      <c r="N206" s="242"/>
      <c r="O206" s="242"/>
      <c r="P206" s="242"/>
      <c r="Q206" s="242"/>
      <c r="R206" s="242"/>
      <c r="S206" s="242"/>
      <c r="T206" s="243"/>
      <c r="U206" s="13"/>
      <c r="V206" s="13"/>
      <c r="W206" s="13"/>
      <c r="X206" s="13"/>
      <c r="Y206" s="13"/>
      <c r="Z206" s="13"/>
      <c r="AA206" s="13"/>
      <c r="AB206" s="13"/>
      <c r="AC206" s="13"/>
      <c r="AD206" s="13"/>
      <c r="AE206" s="13"/>
      <c r="AT206" s="244" t="s">
        <v>207</v>
      </c>
      <c r="AU206" s="244" t="s">
        <v>87</v>
      </c>
      <c r="AV206" s="13" t="s">
        <v>87</v>
      </c>
      <c r="AW206" s="13" t="s">
        <v>39</v>
      </c>
      <c r="AX206" s="13" t="s">
        <v>78</v>
      </c>
      <c r="AY206" s="244" t="s">
        <v>199</v>
      </c>
    </row>
    <row r="207" s="13" customFormat="1">
      <c r="A207" s="13"/>
      <c r="B207" s="233"/>
      <c r="C207" s="234"/>
      <c r="D207" s="235" t="s">
        <v>207</v>
      </c>
      <c r="E207" s="236" t="s">
        <v>22</v>
      </c>
      <c r="F207" s="237" t="s">
        <v>373</v>
      </c>
      <c r="G207" s="234"/>
      <c r="H207" s="238">
        <v>3.1499999999999999</v>
      </c>
      <c r="I207" s="239"/>
      <c r="J207" s="234"/>
      <c r="K207" s="234"/>
      <c r="L207" s="240"/>
      <c r="M207" s="241"/>
      <c r="N207" s="242"/>
      <c r="O207" s="242"/>
      <c r="P207" s="242"/>
      <c r="Q207" s="242"/>
      <c r="R207" s="242"/>
      <c r="S207" s="242"/>
      <c r="T207" s="243"/>
      <c r="U207" s="13"/>
      <c r="V207" s="13"/>
      <c r="W207" s="13"/>
      <c r="X207" s="13"/>
      <c r="Y207" s="13"/>
      <c r="Z207" s="13"/>
      <c r="AA207" s="13"/>
      <c r="AB207" s="13"/>
      <c r="AC207" s="13"/>
      <c r="AD207" s="13"/>
      <c r="AE207" s="13"/>
      <c r="AT207" s="244" t="s">
        <v>207</v>
      </c>
      <c r="AU207" s="244" t="s">
        <v>87</v>
      </c>
      <c r="AV207" s="13" t="s">
        <v>87</v>
      </c>
      <c r="AW207" s="13" t="s">
        <v>39</v>
      </c>
      <c r="AX207" s="13" t="s">
        <v>78</v>
      </c>
      <c r="AY207" s="244" t="s">
        <v>199</v>
      </c>
    </row>
    <row r="208" s="14" customFormat="1">
      <c r="A208" s="14"/>
      <c r="B208" s="245"/>
      <c r="C208" s="246"/>
      <c r="D208" s="235" t="s">
        <v>207</v>
      </c>
      <c r="E208" s="247" t="s">
        <v>22</v>
      </c>
      <c r="F208" s="248" t="s">
        <v>252</v>
      </c>
      <c r="G208" s="246"/>
      <c r="H208" s="249">
        <v>106.881</v>
      </c>
      <c r="I208" s="250"/>
      <c r="J208" s="246"/>
      <c r="K208" s="246"/>
      <c r="L208" s="251"/>
      <c r="M208" s="252"/>
      <c r="N208" s="253"/>
      <c r="O208" s="253"/>
      <c r="P208" s="253"/>
      <c r="Q208" s="253"/>
      <c r="R208" s="253"/>
      <c r="S208" s="253"/>
      <c r="T208" s="254"/>
      <c r="U208" s="14"/>
      <c r="V208" s="14"/>
      <c r="W208" s="14"/>
      <c r="X208" s="14"/>
      <c r="Y208" s="14"/>
      <c r="Z208" s="14"/>
      <c r="AA208" s="14"/>
      <c r="AB208" s="14"/>
      <c r="AC208" s="14"/>
      <c r="AD208" s="14"/>
      <c r="AE208" s="14"/>
      <c r="AT208" s="255" t="s">
        <v>207</v>
      </c>
      <c r="AU208" s="255" t="s">
        <v>87</v>
      </c>
      <c r="AV208" s="14" t="s">
        <v>103</v>
      </c>
      <c r="AW208" s="14" t="s">
        <v>39</v>
      </c>
      <c r="AX208" s="14" t="s">
        <v>23</v>
      </c>
      <c r="AY208" s="255" t="s">
        <v>199</v>
      </c>
    </row>
    <row r="209" s="2" customFormat="1" ht="21.75" customHeight="1">
      <c r="A209" s="40"/>
      <c r="B209" s="41"/>
      <c r="C209" s="220" t="s">
        <v>374</v>
      </c>
      <c r="D209" s="220" t="s">
        <v>201</v>
      </c>
      <c r="E209" s="221" t="s">
        <v>375</v>
      </c>
      <c r="F209" s="222" t="s">
        <v>376</v>
      </c>
      <c r="G209" s="223" t="s">
        <v>233</v>
      </c>
      <c r="H209" s="224">
        <v>10.5</v>
      </c>
      <c r="I209" s="225"/>
      <c r="J209" s="226">
        <f>ROUND(I209*H209,2)</f>
        <v>0</v>
      </c>
      <c r="K209" s="222" t="s">
        <v>205</v>
      </c>
      <c r="L209" s="46"/>
      <c r="M209" s="227" t="s">
        <v>22</v>
      </c>
      <c r="N209" s="228" t="s">
        <v>49</v>
      </c>
      <c r="O209" s="86"/>
      <c r="P209" s="229">
        <f>O209*H209</f>
        <v>0</v>
      </c>
      <c r="Q209" s="229">
        <v>0.43939</v>
      </c>
      <c r="R209" s="229">
        <f>Q209*H209</f>
        <v>4.6135950000000001</v>
      </c>
      <c r="S209" s="229">
        <v>0</v>
      </c>
      <c r="T209" s="230">
        <f>S209*H209</f>
        <v>0</v>
      </c>
      <c r="U209" s="40"/>
      <c r="V209" s="40"/>
      <c r="W209" s="40"/>
      <c r="X209" s="40"/>
      <c r="Y209" s="40"/>
      <c r="Z209" s="40"/>
      <c r="AA209" s="40"/>
      <c r="AB209" s="40"/>
      <c r="AC209" s="40"/>
      <c r="AD209" s="40"/>
      <c r="AE209" s="40"/>
      <c r="AR209" s="231" t="s">
        <v>103</v>
      </c>
      <c r="AT209" s="231" t="s">
        <v>201</v>
      </c>
      <c r="AU209" s="231" t="s">
        <v>87</v>
      </c>
      <c r="AY209" s="19" t="s">
        <v>199</v>
      </c>
      <c r="BE209" s="232">
        <f>IF(N209="základní",J209,0)</f>
        <v>0</v>
      </c>
      <c r="BF209" s="232">
        <f>IF(N209="snížená",J209,0)</f>
        <v>0</v>
      </c>
      <c r="BG209" s="232">
        <f>IF(N209="zákl. přenesená",J209,0)</f>
        <v>0</v>
      </c>
      <c r="BH209" s="232">
        <f>IF(N209="sníž. přenesená",J209,0)</f>
        <v>0</v>
      </c>
      <c r="BI209" s="232">
        <f>IF(N209="nulová",J209,0)</f>
        <v>0</v>
      </c>
      <c r="BJ209" s="19" t="s">
        <v>23</v>
      </c>
      <c r="BK209" s="232">
        <f>ROUND(I209*H209,2)</f>
        <v>0</v>
      </c>
      <c r="BL209" s="19" t="s">
        <v>103</v>
      </c>
      <c r="BM209" s="231" t="s">
        <v>377</v>
      </c>
    </row>
    <row r="210" s="13" customFormat="1">
      <c r="A210" s="13"/>
      <c r="B210" s="233"/>
      <c r="C210" s="234"/>
      <c r="D210" s="235" t="s">
        <v>207</v>
      </c>
      <c r="E210" s="236" t="s">
        <v>22</v>
      </c>
      <c r="F210" s="237" t="s">
        <v>378</v>
      </c>
      <c r="G210" s="234"/>
      <c r="H210" s="238">
        <v>10.5</v>
      </c>
      <c r="I210" s="239"/>
      <c r="J210" s="234"/>
      <c r="K210" s="234"/>
      <c r="L210" s="240"/>
      <c r="M210" s="241"/>
      <c r="N210" s="242"/>
      <c r="O210" s="242"/>
      <c r="P210" s="242"/>
      <c r="Q210" s="242"/>
      <c r="R210" s="242"/>
      <c r="S210" s="242"/>
      <c r="T210" s="243"/>
      <c r="U210" s="13"/>
      <c r="V210" s="13"/>
      <c r="W210" s="13"/>
      <c r="X210" s="13"/>
      <c r="Y210" s="13"/>
      <c r="Z210" s="13"/>
      <c r="AA210" s="13"/>
      <c r="AB210" s="13"/>
      <c r="AC210" s="13"/>
      <c r="AD210" s="13"/>
      <c r="AE210" s="13"/>
      <c r="AT210" s="244" t="s">
        <v>207</v>
      </c>
      <c r="AU210" s="244" t="s">
        <v>87</v>
      </c>
      <c r="AV210" s="13" t="s">
        <v>87</v>
      </c>
      <c r="AW210" s="13" t="s">
        <v>39</v>
      </c>
      <c r="AX210" s="13" t="s">
        <v>23</v>
      </c>
      <c r="AY210" s="244" t="s">
        <v>199</v>
      </c>
    </row>
    <row r="211" s="2" customFormat="1" ht="21.75" customHeight="1">
      <c r="A211" s="40"/>
      <c r="B211" s="41"/>
      <c r="C211" s="220" t="s">
        <v>379</v>
      </c>
      <c r="D211" s="220" t="s">
        <v>201</v>
      </c>
      <c r="E211" s="221" t="s">
        <v>380</v>
      </c>
      <c r="F211" s="222" t="s">
        <v>381</v>
      </c>
      <c r="G211" s="223" t="s">
        <v>233</v>
      </c>
      <c r="H211" s="224">
        <v>21.760000000000002</v>
      </c>
      <c r="I211" s="225"/>
      <c r="J211" s="226">
        <f>ROUND(I211*H211,2)</f>
        <v>0</v>
      </c>
      <c r="K211" s="222" t="s">
        <v>205</v>
      </c>
      <c r="L211" s="46"/>
      <c r="M211" s="227" t="s">
        <v>22</v>
      </c>
      <c r="N211" s="228" t="s">
        <v>49</v>
      </c>
      <c r="O211" s="86"/>
      <c r="P211" s="229">
        <f>O211*H211</f>
        <v>0</v>
      </c>
      <c r="Q211" s="229">
        <v>0.14854000000000001</v>
      </c>
      <c r="R211" s="229">
        <f>Q211*H211</f>
        <v>3.2322304000000002</v>
      </c>
      <c r="S211" s="229">
        <v>0</v>
      </c>
      <c r="T211" s="230">
        <f>S211*H211</f>
        <v>0</v>
      </c>
      <c r="U211" s="40"/>
      <c r="V211" s="40"/>
      <c r="W211" s="40"/>
      <c r="X211" s="40"/>
      <c r="Y211" s="40"/>
      <c r="Z211" s="40"/>
      <c r="AA211" s="40"/>
      <c r="AB211" s="40"/>
      <c r="AC211" s="40"/>
      <c r="AD211" s="40"/>
      <c r="AE211" s="40"/>
      <c r="AR211" s="231" t="s">
        <v>103</v>
      </c>
      <c r="AT211" s="231" t="s">
        <v>201</v>
      </c>
      <c r="AU211" s="231" t="s">
        <v>87</v>
      </c>
      <c r="AY211" s="19" t="s">
        <v>199</v>
      </c>
      <c r="BE211" s="232">
        <f>IF(N211="základní",J211,0)</f>
        <v>0</v>
      </c>
      <c r="BF211" s="232">
        <f>IF(N211="snížená",J211,0)</f>
        <v>0</v>
      </c>
      <c r="BG211" s="232">
        <f>IF(N211="zákl. přenesená",J211,0)</f>
        <v>0</v>
      </c>
      <c r="BH211" s="232">
        <f>IF(N211="sníž. přenesená",J211,0)</f>
        <v>0</v>
      </c>
      <c r="BI211" s="232">
        <f>IF(N211="nulová",J211,0)</f>
        <v>0</v>
      </c>
      <c r="BJ211" s="19" t="s">
        <v>23</v>
      </c>
      <c r="BK211" s="232">
        <f>ROUND(I211*H211,2)</f>
        <v>0</v>
      </c>
      <c r="BL211" s="19" t="s">
        <v>103</v>
      </c>
      <c r="BM211" s="231" t="s">
        <v>382</v>
      </c>
    </row>
    <row r="212" s="13" customFormat="1">
      <c r="A212" s="13"/>
      <c r="B212" s="233"/>
      <c r="C212" s="234"/>
      <c r="D212" s="235" t="s">
        <v>207</v>
      </c>
      <c r="E212" s="236" t="s">
        <v>22</v>
      </c>
      <c r="F212" s="237" t="s">
        <v>383</v>
      </c>
      <c r="G212" s="234"/>
      <c r="H212" s="238">
        <v>21.760000000000002</v>
      </c>
      <c r="I212" s="239"/>
      <c r="J212" s="234"/>
      <c r="K212" s="234"/>
      <c r="L212" s="240"/>
      <c r="M212" s="241"/>
      <c r="N212" s="242"/>
      <c r="O212" s="242"/>
      <c r="P212" s="242"/>
      <c r="Q212" s="242"/>
      <c r="R212" s="242"/>
      <c r="S212" s="242"/>
      <c r="T212" s="243"/>
      <c r="U212" s="13"/>
      <c r="V212" s="13"/>
      <c r="W212" s="13"/>
      <c r="X212" s="13"/>
      <c r="Y212" s="13"/>
      <c r="Z212" s="13"/>
      <c r="AA212" s="13"/>
      <c r="AB212" s="13"/>
      <c r="AC212" s="13"/>
      <c r="AD212" s="13"/>
      <c r="AE212" s="13"/>
      <c r="AT212" s="244" t="s">
        <v>207</v>
      </c>
      <c r="AU212" s="244" t="s">
        <v>87</v>
      </c>
      <c r="AV212" s="13" t="s">
        <v>87</v>
      </c>
      <c r="AW212" s="13" t="s">
        <v>39</v>
      </c>
      <c r="AX212" s="13" t="s">
        <v>23</v>
      </c>
      <c r="AY212" s="244" t="s">
        <v>199</v>
      </c>
    </row>
    <row r="213" s="2" customFormat="1" ht="21.75" customHeight="1">
      <c r="A213" s="40"/>
      <c r="B213" s="41"/>
      <c r="C213" s="220" t="s">
        <v>384</v>
      </c>
      <c r="D213" s="220" t="s">
        <v>201</v>
      </c>
      <c r="E213" s="221" t="s">
        <v>385</v>
      </c>
      <c r="F213" s="222" t="s">
        <v>386</v>
      </c>
      <c r="G213" s="223" t="s">
        <v>233</v>
      </c>
      <c r="H213" s="224">
        <v>19.440000000000001</v>
      </c>
      <c r="I213" s="225"/>
      <c r="J213" s="226">
        <f>ROUND(I213*H213,2)</f>
        <v>0</v>
      </c>
      <c r="K213" s="222" t="s">
        <v>205</v>
      </c>
      <c r="L213" s="46"/>
      <c r="M213" s="227" t="s">
        <v>22</v>
      </c>
      <c r="N213" s="228" t="s">
        <v>49</v>
      </c>
      <c r="O213" s="86"/>
      <c r="P213" s="229">
        <f>O213*H213</f>
        <v>0</v>
      </c>
      <c r="Q213" s="229">
        <v>0.16012000000000001</v>
      </c>
      <c r="R213" s="229">
        <f>Q213*H213</f>
        <v>3.1127328000000003</v>
      </c>
      <c r="S213" s="229">
        <v>0</v>
      </c>
      <c r="T213" s="230">
        <f>S213*H213</f>
        <v>0</v>
      </c>
      <c r="U213" s="40"/>
      <c r="V213" s="40"/>
      <c r="W213" s="40"/>
      <c r="X213" s="40"/>
      <c r="Y213" s="40"/>
      <c r="Z213" s="40"/>
      <c r="AA213" s="40"/>
      <c r="AB213" s="40"/>
      <c r="AC213" s="40"/>
      <c r="AD213" s="40"/>
      <c r="AE213" s="40"/>
      <c r="AR213" s="231" t="s">
        <v>103</v>
      </c>
      <c r="AT213" s="231" t="s">
        <v>201</v>
      </c>
      <c r="AU213" s="231" t="s">
        <v>87</v>
      </c>
      <c r="AY213" s="19" t="s">
        <v>199</v>
      </c>
      <c r="BE213" s="232">
        <f>IF(N213="základní",J213,0)</f>
        <v>0</v>
      </c>
      <c r="BF213" s="232">
        <f>IF(N213="snížená",J213,0)</f>
        <v>0</v>
      </c>
      <c r="BG213" s="232">
        <f>IF(N213="zákl. přenesená",J213,0)</f>
        <v>0</v>
      </c>
      <c r="BH213" s="232">
        <f>IF(N213="sníž. přenesená",J213,0)</f>
        <v>0</v>
      </c>
      <c r="BI213" s="232">
        <f>IF(N213="nulová",J213,0)</f>
        <v>0</v>
      </c>
      <c r="BJ213" s="19" t="s">
        <v>23</v>
      </c>
      <c r="BK213" s="232">
        <f>ROUND(I213*H213,2)</f>
        <v>0</v>
      </c>
      <c r="BL213" s="19" t="s">
        <v>103</v>
      </c>
      <c r="BM213" s="231" t="s">
        <v>387</v>
      </c>
    </row>
    <row r="214" s="13" customFormat="1">
      <c r="A214" s="13"/>
      <c r="B214" s="233"/>
      <c r="C214" s="234"/>
      <c r="D214" s="235" t="s">
        <v>207</v>
      </c>
      <c r="E214" s="236" t="s">
        <v>22</v>
      </c>
      <c r="F214" s="237" t="s">
        <v>388</v>
      </c>
      <c r="G214" s="234"/>
      <c r="H214" s="238">
        <v>12.42</v>
      </c>
      <c r="I214" s="239"/>
      <c r="J214" s="234"/>
      <c r="K214" s="234"/>
      <c r="L214" s="240"/>
      <c r="M214" s="241"/>
      <c r="N214" s="242"/>
      <c r="O214" s="242"/>
      <c r="P214" s="242"/>
      <c r="Q214" s="242"/>
      <c r="R214" s="242"/>
      <c r="S214" s="242"/>
      <c r="T214" s="243"/>
      <c r="U214" s="13"/>
      <c r="V214" s="13"/>
      <c r="W214" s="13"/>
      <c r="X214" s="13"/>
      <c r="Y214" s="13"/>
      <c r="Z214" s="13"/>
      <c r="AA214" s="13"/>
      <c r="AB214" s="13"/>
      <c r="AC214" s="13"/>
      <c r="AD214" s="13"/>
      <c r="AE214" s="13"/>
      <c r="AT214" s="244" t="s">
        <v>207</v>
      </c>
      <c r="AU214" s="244" t="s">
        <v>87</v>
      </c>
      <c r="AV214" s="13" t="s">
        <v>87</v>
      </c>
      <c r="AW214" s="13" t="s">
        <v>39</v>
      </c>
      <c r="AX214" s="13" t="s">
        <v>78</v>
      </c>
      <c r="AY214" s="244" t="s">
        <v>199</v>
      </c>
    </row>
    <row r="215" s="13" customFormat="1">
      <c r="A215" s="13"/>
      <c r="B215" s="233"/>
      <c r="C215" s="234"/>
      <c r="D215" s="235" t="s">
        <v>207</v>
      </c>
      <c r="E215" s="236" t="s">
        <v>22</v>
      </c>
      <c r="F215" s="237" t="s">
        <v>389</v>
      </c>
      <c r="G215" s="234"/>
      <c r="H215" s="238">
        <v>7.0199999999999996</v>
      </c>
      <c r="I215" s="239"/>
      <c r="J215" s="234"/>
      <c r="K215" s="234"/>
      <c r="L215" s="240"/>
      <c r="M215" s="241"/>
      <c r="N215" s="242"/>
      <c r="O215" s="242"/>
      <c r="P215" s="242"/>
      <c r="Q215" s="242"/>
      <c r="R215" s="242"/>
      <c r="S215" s="242"/>
      <c r="T215" s="243"/>
      <c r="U215" s="13"/>
      <c r="V215" s="13"/>
      <c r="W215" s="13"/>
      <c r="X215" s="13"/>
      <c r="Y215" s="13"/>
      <c r="Z215" s="13"/>
      <c r="AA215" s="13"/>
      <c r="AB215" s="13"/>
      <c r="AC215" s="13"/>
      <c r="AD215" s="13"/>
      <c r="AE215" s="13"/>
      <c r="AT215" s="244" t="s">
        <v>207</v>
      </c>
      <c r="AU215" s="244" t="s">
        <v>87</v>
      </c>
      <c r="AV215" s="13" t="s">
        <v>87</v>
      </c>
      <c r="AW215" s="13" t="s">
        <v>39</v>
      </c>
      <c r="AX215" s="13" t="s">
        <v>78</v>
      </c>
      <c r="AY215" s="244" t="s">
        <v>199</v>
      </c>
    </row>
    <row r="216" s="14" customFormat="1">
      <c r="A216" s="14"/>
      <c r="B216" s="245"/>
      <c r="C216" s="246"/>
      <c r="D216" s="235" t="s">
        <v>207</v>
      </c>
      <c r="E216" s="247" t="s">
        <v>22</v>
      </c>
      <c r="F216" s="248" t="s">
        <v>252</v>
      </c>
      <c r="G216" s="246"/>
      <c r="H216" s="249">
        <v>19.440000000000001</v>
      </c>
      <c r="I216" s="250"/>
      <c r="J216" s="246"/>
      <c r="K216" s="246"/>
      <c r="L216" s="251"/>
      <c r="M216" s="252"/>
      <c r="N216" s="253"/>
      <c r="O216" s="253"/>
      <c r="P216" s="253"/>
      <c r="Q216" s="253"/>
      <c r="R216" s="253"/>
      <c r="S216" s="253"/>
      <c r="T216" s="254"/>
      <c r="U216" s="14"/>
      <c r="V216" s="14"/>
      <c r="W216" s="14"/>
      <c r="X216" s="14"/>
      <c r="Y216" s="14"/>
      <c r="Z216" s="14"/>
      <c r="AA216" s="14"/>
      <c r="AB216" s="14"/>
      <c r="AC216" s="14"/>
      <c r="AD216" s="14"/>
      <c r="AE216" s="14"/>
      <c r="AT216" s="255" t="s">
        <v>207</v>
      </c>
      <c r="AU216" s="255" t="s">
        <v>87</v>
      </c>
      <c r="AV216" s="14" t="s">
        <v>103</v>
      </c>
      <c r="AW216" s="14" t="s">
        <v>39</v>
      </c>
      <c r="AX216" s="14" t="s">
        <v>23</v>
      </c>
      <c r="AY216" s="255" t="s">
        <v>199</v>
      </c>
    </row>
    <row r="217" s="2" customFormat="1" ht="21.75" customHeight="1">
      <c r="A217" s="40"/>
      <c r="B217" s="41"/>
      <c r="C217" s="220" t="s">
        <v>390</v>
      </c>
      <c r="D217" s="220" t="s">
        <v>201</v>
      </c>
      <c r="E217" s="221" t="s">
        <v>391</v>
      </c>
      <c r="F217" s="222" t="s">
        <v>392</v>
      </c>
      <c r="G217" s="223" t="s">
        <v>279</v>
      </c>
      <c r="H217" s="224">
        <v>0.77600000000000002</v>
      </c>
      <c r="I217" s="225"/>
      <c r="J217" s="226">
        <f>ROUND(I217*H217,2)</f>
        <v>0</v>
      </c>
      <c r="K217" s="222" t="s">
        <v>205</v>
      </c>
      <c r="L217" s="46"/>
      <c r="M217" s="227" t="s">
        <v>22</v>
      </c>
      <c r="N217" s="228" t="s">
        <v>49</v>
      </c>
      <c r="O217" s="86"/>
      <c r="P217" s="229">
        <f>O217*H217</f>
        <v>0</v>
      </c>
      <c r="Q217" s="229">
        <v>1.04881</v>
      </c>
      <c r="R217" s="229">
        <f>Q217*H217</f>
        <v>0.81387656000000008</v>
      </c>
      <c r="S217" s="229">
        <v>0</v>
      </c>
      <c r="T217" s="230">
        <f>S217*H217</f>
        <v>0</v>
      </c>
      <c r="U217" s="40"/>
      <c r="V217" s="40"/>
      <c r="W217" s="40"/>
      <c r="X217" s="40"/>
      <c r="Y217" s="40"/>
      <c r="Z217" s="40"/>
      <c r="AA217" s="40"/>
      <c r="AB217" s="40"/>
      <c r="AC217" s="40"/>
      <c r="AD217" s="40"/>
      <c r="AE217" s="40"/>
      <c r="AR217" s="231" t="s">
        <v>103</v>
      </c>
      <c r="AT217" s="231" t="s">
        <v>201</v>
      </c>
      <c r="AU217" s="231" t="s">
        <v>87</v>
      </c>
      <c r="AY217" s="19" t="s">
        <v>199</v>
      </c>
      <c r="BE217" s="232">
        <f>IF(N217="základní",J217,0)</f>
        <v>0</v>
      </c>
      <c r="BF217" s="232">
        <f>IF(N217="snížená",J217,0)</f>
        <v>0</v>
      </c>
      <c r="BG217" s="232">
        <f>IF(N217="zákl. přenesená",J217,0)</f>
        <v>0</v>
      </c>
      <c r="BH217" s="232">
        <f>IF(N217="sníž. přenesená",J217,0)</f>
        <v>0</v>
      </c>
      <c r="BI217" s="232">
        <f>IF(N217="nulová",J217,0)</f>
        <v>0</v>
      </c>
      <c r="BJ217" s="19" t="s">
        <v>23</v>
      </c>
      <c r="BK217" s="232">
        <f>ROUND(I217*H217,2)</f>
        <v>0</v>
      </c>
      <c r="BL217" s="19" t="s">
        <v>103</v>
      </c>
      <c r="BM217" s="231" t="s">
        <v>393</v>
      </c>
    </row>
    <row r="218" s="13" customFormat="1">
      <c r="A218" s="13"/>
      <c r="B218" s="233"/>
      <c r="C218" s="234"/>
      <c r="D218" s="235" t="s">
        <v>207</v>
      </c>
      <c r="E218" s="236" t="s">
        <v>22</v>
      </c>
      <c r="F218" s="237" t="s">
        <v>394</v>
      </c>
      <c r="G218" s="234"/>
      <c r="H218" s="238">
        <v>0.037999999999999999</v>
      </c>
      <c r="I218" s="239"/>
      <c r="J218" s="234"/>
      <c r="K218" s="234"/>
      <c r="L218" s="240"/>
      <c r="M218" s="241"/>
      <c r="N218" s="242"/>
      <c r="O218" s="242"/>
      <c r="P218" s="242"/>
      <c r="Q218" s="242"/>
      <c r="R218" s="242"/>
      <c r="S218" s="242"/>
      <c r="T218" s="243"/>
      <c r="U218" s="13"/>
      <c r="V218" s="13"/>
      <c r="W218" s="13"/>
      <c r="X218" s="13"/>
      <c r="Y218" s="13"/>
      <c r="Z218" s="13"/>
      <c r="AA218" s="13"/>
      <c r="AB218" s="13"/>
      <c r="AC218" s="13"/>
      <c r="AD218" s="13"/>
      <c r="AE218" s="13"/>
      <c r="AT218" s="244" t="s">
        <v>207</v>
      </c>
      <c r="AU218" s="244" t="s">
        <v>87</v>
      </c>
      <c r="AV218" s="13" t="s">
        <v>87</v>
      </c>
      <c r="AW218" s="13" t="s">
        <v>39</v>
      </c>
      <c r="AX218" s="13" t="s">
        <v>78</v>
      </c>
      <c r="AY218" s="244" t="s">
        <v>199</v>
      </c>
    </row>
    <row r="219" s="13" customFormat="1">
      <c r="A219" s="13"/>
      <c r="B219" s="233"/>
      <c r="C219" s="234"/>
      <c r="D219" s="235" t="s">
        <v>207</v>
      </c>
      <c r="E219" s="236" t="s">
        <v>22</v>
      </c>
      <c r="F219" s="237" t="s">
        <v>395</v>
      </c>
      <c r="G219" s="234"/>
      <c r="H219" s="238">
        <v>0.45700000000000002</v>
      </c>
      <c r="I219" s="239"/>
      <c r="J219" s="234"/>
      <c r="K219" s="234"/>
      <c r="L219" s="240"/>
      <c r="M219" s="241"/>
      <c r="N219" s="242"/>
      <c r="O219" s="242"/>
      <c r="P219" s="242"/>
      <c r="Q219" s="242"/>
      <c r="R219" s="242"/>
      <c r="S219" s="242"/>
      <c r="T219" s="243"/>
      <c r="U219" s="13"/>
      <c r="V219" s="13"/>
      <c r="W219" s="13"/>
      <c r="X219" s="13"/>
      <c r="Y219" s="13"/>
      <c r="Z219" s="13"/>
      <c r="AA219" s="13"/>
      <c r="AB219" s="13"/>
      <c r="AC219" s="13"/>
      <c r="AD219" s="13"/>
      <c r="AE219" s="13"/>
      <c r="AT219" s="244" t="s">
        <v>207</v>
      </c>
      <c r="AU219" s="244" t="s">
        <v>87</v>
      </c>
      <c r="AV219" s="13" t="s">
        <v>87</v>
      </c>
      <c r="AW219" s="13" t="s">
        <v>39</v>
      </c>
      <c r="AX219" s="13" t="s">
        <v>78</v>
      </c>
      <c r="AY219" s="244" t="s">
        <v>199</v>
      </c>
    </row>
    <row r="220" s="13" customFormat="1">
      <c r="A220" s="13"/>
      <c r="B220" s="233"/>
      <c r="C220" s="234"/>
      <c r="D220" s="235" t="s">
        <v>207</v>
      </c>
      <c r="E220" s="236" t="s">
        <v>22</v>
      </c>
      <c r="F220" s="237" t="s">
        <v>396</v>
      </c>
      <c r="G220" s="234"/>
      <c r="H220" s="238">
        <v>0.20300000000000001</v>
      </c>
      <c r="I220" s="239"/>
      <c r="J220" s="234"/>
      <c r="K220" s="234"/>
      <c r="L220" s="240"/>
      <c r="M220" s="241"/>
      <c r="N220" s="242"/>
      <c r="O220" s="242"/>
      <c r="P220" s="242"/>
      <c r="Q220" s="242"/>
      <c r="R220" s="242"/>
      <c r="S220" s="242"/>
      <c r="T220" s="243"/>
      <c r="U220" s="13"/>
      <c r="V220" s="13"/>
      <c r="W220" s="13"/>
      <c r="X220" s="13"/>
      <c r="Y220" s="13"/>
      <c r="Z220" s="13"/>
      <c r="AA220" s="13"/>
      <c r="AB220" s="13"/>
      <c r="AC220" s="13"/>
      <c r="AD220" s="13"/>
      <c r="AE220" s="13"/>
      <c r="AT220" s="244" t="s">
        <v>207</v>
      </c>
      <c r="AU220" s="244" t="s">
        <v>87</v>
      </c>
      <c r="AV220" s="13" t="s">
        <v>87</v>
      </c>
      <c r="AW220" s="13" t="s">
        <v>39</v>
      </c>
      <c r="AX220" s="13" t="s">
        <v>78</v>
      </c>
      <c r="AY220" s="244" t="s">
        <v>199</v>
      </c>
    </row>
    <row r="221" s="13" customFormat="1">
      <c r="A221" s="13"/>
      <c r="B221" s="233"/>
      <c r="C221" s="234"/>
      <c r="D221" s="235" t="s">
        <v>207</v>
      </c>
      <c r="E221" s="236" t="s">
        <v>22</v>
      </c>
      <c r="F221" s="237" t="s">
        <v>397</v>
      </c>
      <c r="G221" s="234"/>
      <c r="H221" s="238">
        <v>0.078</v>
      </c>
      <c r="I221" s="239"/>
      <c r="J221" s="234"/>
      <c r="K221" s="234"/>
      <c r="L221" s="240"/>
      <c r="M221" s="241"/>
      <c r="N221" s="242"/>
      <c r="O221" s="242"/>
      <c r="P221" s="242"/>
      <c r="Q221" s="242"/>
      <c r="R221" s="242"/>
      <c r="S221" s="242"/>
      <c r="T221" s="243"/>
      <c r="U221" s="13"/>
      <c r="V221" s="13"/>
      <c r="W221" s="13"/>
      <c r="X221" s="13"/>
      <c r="Y221" s="13"/>
      <c r="Z221" s="13"/>
      <c r="AA221" s="13"/>
      <c r="AB221" s="13"/>
      <c r="AC221" s="13"/>
      <c r="AD221" s="13"/>
      <c r="AE221" s="13"/>
      <c r="AT221" s="244" t="s">
        <v>207</v>
      </c>
      <c r="AU221" s="244" t="s">
        <v>87</v>
      </c>
      <c r="AV221" s="13" t="s">
        <v>87</v>
      </c>
      <c r="AW221" s="13" t="s">
        <v>39</v>
      </c>
      <c r="AX221" s="13" t="s">
        <v>78</v>
      </c>
      <c r="AY221" s="244" t="s">
        <v>199</v>
      </c>
    </row>
    <row r="222" s="14" customFormat="1">
      <c r="A222" s="14"/>
      <c r="B222" s="245"/>
      <c r="C222" s="246"/>
      <c r="D222" s="235" t="s">
        <v>207</v>
      </c>
      <c r="E222" s="247" t="s">
        <v>22</v>
      </c>
      <c r="F222" s="248" t="s">
        <v>252</v>
      </c>
      <c r="G222" s="246"/>
      <c r="H222" s="249">
        <v>0.77600000000000002</v>
      </c>
      <c r="I222" s="250"/>
      <c r="J222" s="246"/>
      <c r="K222" s="246"/>
      <c r="L222" s="251"/>
      <c r="M222" s="252"/>
      <c r="N222" s="253"/>
      <c r="O222" s="253"/>
      <c r="P222" s="253"/>
      <c r="Q222" s="253"/>
      <c r="R222" s="253"/>
      <c r="S222" s="253"/>
      <c r="T222" s="254"/>
      <c r="U222" s="14"/>
      <c r="V222" s="14"/>
      <c r="W222" s="14"/>
      <c r="X222" s="14"/>
      <c r="Y222" s="14"/>
      <c r="Z222" s="14"/>
      <c r="AA222" s="14"/>
      <c r="AB222" s="14"/>
      <c r="AC222" s="14"/>
      <c r="AD222" s="14"/>
      <c r="AE222" s="14"/>
      <c r="AT222" s="255" t="s">
        <v>207</v>
      </c>
      <c r="AU222" s="255" t="s">
        <v>87</v>
      </c>
      <c r="AV222" s="14" t="s">
        <v>103</v>
      </c>
      <c r="AW222" s="14" t="s">
        <v>39</v>
      </c>
      <c r="AX222" s="14" t="s">
        <v>23</v>
      </c>
      <c r="AY222" s="255" t="s">
        <v>199</v>
      </c>
    </row>
    <row r="223" s="2" customFormat="1" ht="16.5" customHeight="1">
      <c r="A223" s="40"/>
      <c r="B223" s="41"/>
      <c r="C223" s="220" t="s">
        <v>398</v>
      </c>
      <c r="D223" s="220" t="s">
        <v>201</v>
      </c>
      <c r="E223" s="221" t="s">
        <v>399</v>
      </c>
      <c r="F223" s="222" t="s">
        <v>400</v>
      </c>
      <c r="G223" s="223" t="s">
        <v>333</v>
      </c>
      <c r="H223" s="224">
        <v>14</v>
      </c>
      <c r="I223" s="225"/>
      <c r="J223" s="226">
        <f>ROUND(I223*H223,2)</f>
        <v>0</v>
      </c>
      <c r="K223" s="222" t="s">
        <v>205</v>
      </c>
      <c r="L223" s="46"/>
      <c r="M223" s="227" t="s">
        <v>22</v>
      </c>
      <c r="N223" s="228" t="s">
        <v>49</v>
      </c>
      <c r="O223" s="86"/>
      <c r="P223" s="229">
        <f>O223*H223</f>
        <v>0</v>
      </c>
      <c r="Q223" s="229">
        <v>0.02588</v>
      </c>
      <c r="R223" s="229">
        <f>Q223*H223</f>
        <v>0.36231999999999998</v>
      </c>
      <c r="S223" s="229">
        <v>0</v>
      </c>
      <c r="T223" s="230">
        <f>S223*H223</f>
        <v>0</v>
      </c>
      <c r="U223" s="40"/>
      <c r="V223" s="40"/>
      <c r="W223" s="40"/>
      <c r="X223" s="40"/>
      <c r="Y223" s="40"/>
      <c r="Z223" s="40"/>
      <c r="AA223" s="40"/>
      <c r="AB223" s="40"/>
      <c r="AC223" s="40"/>
      <c r="AD223" s="40"/>
      <c r="AE223" s="40"/>
      <c r="AR223" s="231" t="s">
        <v>103</v>
      </c>
      <c r="AT223" s="231" t="s">
        <v>201</v>
      </c>
      <c r="AU223" s="231" t="s">
        <v>87</v>
      </c>
      <c r="AY223" s="19" t="s">
        <v>199</v>
      </c>
      <c r="BE223" s="232">
        <f>IF(N223="základní",J223,0)</f>
        <v>0</v>
      </c>
      <c r="BF223" s="232">
        <f>IF(N223="snížená",J223,0)</f>
        <v>0</v>
      </c>
      <c r="BG223" s="232">
        <f>IF(N223="zákl. přenesená",J223,0)</f>
        <v>0</v>
      </c>
      <c r="BH223" s="232">
        <f>IF(N223="sníž. přenesená",J223,0)</f>
        <v>0</v>
      </c>
      <c r="BI223" s="232">
        <f>IF(N223="nulová",J223,0)</f>
        <v>0</v>
      </c>
      <c r="BJ223" s="19" t="s">
        <v>23</v>
      </c>
      <c r="BK223" s="232">
        <f>ROUND(I223*H223,2)</f>
        <v>0</v>
      </c>
      <c r="BL223" s="19" t="s">
        <v>103</v>
      </c>
      <c r="BM223" s="231" t="s">
        <v>401</v>
      </c>
    </row>
    <row r="224" s="13" customFormat="1">
      <c r="A224" s="13"/>
      <c r="B224" s="233"/>
      <c r="C224" s="234"/>
      <c r="D224" s="235" t="s">
        <v>207</v>
      </c>
      <c r="E224" s="236" t="s">
        <v>22</v>
      </c>
      <c r="F224" s="237" t="s">
        <v>402</v>
      </c>
      <c r="G224" s="234"/>
      <c r="H224" s="238">
        <v>12</v>
      </c>
      <c r="I224" s="239"/>
      <c r="J224" s="234"/>
      <c r="K224" s="234"/>
      <c r="L224" s="240"/>
      <c r="M224" s="241"/>
      <c r="N224" s="242"/>
      <c r="O224" s="242"/>
      <c r="P224" s="242"/>
      <c r="Q224" s="242"/>
      <c r="R224" s="242"/>
      <c r="S224" s="242"/>
      <c r="T224" s="243"/>
      <c r="U224" s="13"/>
      <c r="V224" s="13"/>
      <c r="W224" s="13"/>
      <c r="X224" s="13"/>
      <c r="Y224" s="13"/>
      <c r="Z224" s="13"/>
      <c r="AA224" s="13"/>
      <c r="AB224" s="13"/>
      <c r="AC224" s="13"/>
      <c r="AD224" s="13"/>
      <c r="AE224" s="13"/>
      <c r="AT224" s="244" t="s">
        <v>207</v>
      </c>
      <c r="AU224" s="244" t="s">
        <v>87</v>
      </c>
      <c r="AV224" s="13" t="s">
        <v>87</v>
      </c>
      <c r="AW224" s="13" t="s">
        <v>39</v>
      </c>
      <c r="AX224" s="13" t="s">
        <v>78</v>
      </c>
      <c r="AY224" s="244" t="s">
        <v>199</v>
      </c>
    </row>
    <row r="225" s="16" customFormat="1">
      <c r="A225" s="16"/>
      <c r="B225" s="266"/>
      <c r="C225" s="267"/>
      <c r="D225" s="235" t="s">
        <v>207</v>
      </c>
      <c r="E225" s="268" t="s">
        <v>22</v>
      </c>
      <c r="F225" s="269" t="s">
        <v>403</v>
      </c>
      <c r="G225" s="267"/>
      <c r="H225" s="270">
        <v>12</v>
      </c>
      <c r="I225" s="271"/>
      <c r="J225" s="267"/>
      <c r="K225" s="267"/>
      <c r="L225" s="272"/>
      <c r="M225" s="273"/>
      <c r="N225" s="274"/>
      <c r="O225" s="274"/>
      <c r="P225" s="274"/>
      <c r="Q225" s="274"/>
      <c r="R225" s="274"/>
      <c r="S225" s="274"/>
      <c r="T225" s="275"/>
      <c r="U225" s="16"/>
      <c r="V225" s="16"/>
      <c r="W225" s="16"/>
      <c r="X225" s="16"/>
      <c r="Y225" s="16"/>
      <c r="Z225" s="16"/>
      <c r="AA225" s="16"/>
      <c r="AB225" s="16"/>
      <c r="AC225" s="16"/>
      <c r="AD225" s="16"/>
      <c r="AE225" s="16"/>
      <c r="AT225" s="276" t="s">
        <v>207</v>
      </c>
      <c r="AU225" s="276" t="s">
        <v>87</v>
      </c>
      <c r="AV225" s="16" t="s">
        <v>100</v>
      </c>
      <c r="AW225" s="16" t="s">
        <v>39</v>
      </c>
      <c r="AX225" s="16" t="s">
        <v>78</v>
      </c>
      <c r="AY225" s="276" t="s">
        <v>199</v>
      </c>
    </row>
    <row r="226" s="13" customFormat="1">
      <c r="A226" s="13"/>
      <c r="B226" s="233"/>
      <c r="C226" s="234"/>
      <c r="D226" s="235" t="s">
        <v>207</v>
      </c>
      <c r="E226" s="236" t="s">
        <v>22</v>
      </c>
      <c r="F226" s="237" t="s">
        <v>404</v>
      </c>
      <c r="G226" s="234"/>
      <c r="H226" s="238">
        <v>1</v>
      </c>
      <c r="I226" s="239"/>
      <c r="J226" s="234"/>
      <c r="K226" s="234"/>
      <c r="L226" s="240"/>
      <c r="M226" s="241"/>
      <c r="N226" s="242"/>
      <c r="O226" s="242"/>
      <c r="P226" s="242"/>
      <c r="Q226" s="242"/>
      <c r="R226" s="242"/>
      <c r="S226" s="242"/>
      <c r="T226" s="243"/>
      <c r="U226" s="13"/>
      <c r="V226" s="13"/>
      <c r="W226" s="13"/>
      <c r="X226" s="13"/>
      <c r="Y226" s="13"/>
      <c r="Z226" s="13"/>
      <c r="AA226" s="13"/>
      <c r="AB226" s="13"/>
      <c r="AC226" s="13"/>
      <c r="AD226" s="13"/>
      <c r="AE226" s="13"/>
      <c r="AT226" s="244" t="s">
        <v>207</v>
      </c>
      <c r="AU226" s="244" t="s">
        <v>87</v>
      </c>
      <c r="AV226" s="13" t="s">
        <v>87</v>
      </c>
      <c r="AW226" s="13" t="s">
        <v>39</v>
      </c>
      <c r="AX226" s="13" t="s">
        <v>78</v>
      </c>
      <c r="AY226" s="244" t="s">
        <v>199</v>
      </c>
    </row>
    <row r="227" s="13" customFormat="1">
      <c r="A227" s="13"/>
      <c r="B227" s="233"/>
      <c r="C227" s="234"/>
      <c r="D227" s="235" t="s">
        <v>207</v>
      </c>
      <c r="E227" s="236" t="s">
        <v>22</v>
      </c>
      <c r="F227" s="237" t="s">
        <v>405</v>
      </c>
      <c r="G227" s="234"/>
      <c r="H227" s="238">
        <v>1</v>
      </c>
      <c r="I227" s="239"/>
      <c r="J227" s="234"/>
      <c r="K227" s="234"/>
      <c r="L227" s="240"/>
      <c r="M227" s="241"/>
      <c r="N227" s="242"/>
      <c r="O227" s="242"/>
      <c r="P227" s="242"/>
      <c r="Q227" s="242"/>
      <c r="R227" s="242"/>
      <c r="S227" s="242"/>
      <c r="T227" s="243"/>
      <c r="U227" s="13"/>
      <c r="V227" s="13"/>
      <c r="W227" s="13"/>
      <c r="X227" s="13"/>
      <c r="Y227" s="13"/>
      <c r="Z227" s="13"/>
      <c r="AA227" s="13"/>
      <c r="AB227" s="13"/>
      <c r="AC227" s="13"/>
      <c r="AD227" s="13"/>
      <c r="AE227" s="13"/>
      <c r="AT227" s="244" t="s">
        <v>207</v>
      </c>
      <c r="AU227" s="244" t="s">
        <v>87</v>
      </c>
      <c r="AV227" s="13" t="s">
        <v>87</v>
      </c>
      <c r="AW227" s="13" t="s">
        <v>39</v>
      </c>
      <c r="AX227" s="13" t="s">
        <v>78</v>
      </c>
      <c r="AY227" s="244" t="s">
        <v>199</v>
      </c>
    </row>
    <row r="228" s="16" customFormat="1">
      <c r="A228" s="16"/>
      <c r="B228" s="266"/>
      <c r="C228" s="267"/>
      <c r="D228" s="235" t="s">
        <v>207</v>
      </c>
      <c r="E228" s="268" t="s">
        <v>22</v>
      </c>
      <c r="F228" s="269" t="s">
        <v>403</v>
      </c>
      <c r="G228" s="267"/>
      <c r="H228" s="270">
        <v>2</v>
      </c>
      <c r="I228" s="271"/>
      <c r="J228" s="267"/>
      <c r="K228" s="267"/>
      <c r="L228" s="272"/>
      <c r="M228" s="273"/>
      <c r="N228" s="274"/>
      <c r="O228" s="274"/>
      <c r="P228" s="274"/>
      <c r="Q228" s="274"/>
      <c r="R228" s="274"/>
      <c r="S228" s="274"/>
      <c r="T228" s="275"/>
      <c r="U228" s="16"/>
      <c r="V228" s="16"/>
      <c r="W228" s="16"/>
      <c r="X228" s="16"/>
      <c r="Y228" s="16"/>
      <c r="Z228" s="16"/>
      <c r="AA228" s="16"/>
      <c r="AB228" s="16"/>
      <c r="AC228" s="16"/>
      <c r="AD228" s="16"/>
      <c r="AE228" s="16"/>
      <c r="AT228" s="276" t="s">
        <v>207</v>
      </c>
      <c r="AU228" s="276" t="s">
        <v>87</v>
      </c>
      <c r="AV228" s="16" t="s">
        <v>100</v>
      </c>
      <c r="AW228" s="16" t="s">
        <v>39</v>
      </c>
      <c r="AX228" s="16" t="s">
        <v>78</v>
      </c>
      <c r="AY228" s="276" t="s">
        <v>199</v>
      </c>
    </row>
    <row r="229" s="14" customFormat="1">
      <c r="A229" s="14"/>
      <c r="B229" s="245"/>
      <c r="C229" s="246"/>
      <c r="D229" s="235" t="s">
        <v>207</v>
      </c>
      <c r="E229" s="247" t="s">
        <v>22</v>
      </c>
      <c r="F229" s="248" t="s">
        <v>252</v>
      </c>
      <c r="G229" s="246"/>
      <c r="H229" s="249">
        <v>14</v>
      </c>
      <c r="I229" s="250"/>
      <c r="J229" s="246"/>
      <c r="K229" s="246"/>
      <c r="L229" s="251"/>
      <c r="M229" s="252"/>
      <c r="N229" s="253"/>
      <c r="O229" s="253"/>
      <c r="P229" s="253"/>
      <c r="Q229" s="253"/>
      <c r="R229" s="253"/>
      <c r="S229" s="253"/>
      <c r="T229" s="254"/>
      <c r="U229" s="14"/>
      <c r="V229" s="14"/>
      <c r="W229" s="14"/>
      <c r="X229" s="14"/>
      <c r="Y229" s="14"/>
      <c r="Z229" s="14"/>
      <c r="AA229" s="14"/>
      <c r="AB229" s="14"/>
      <c r="AC229" s="14"/>
      <c r="AD229" s="14"/>
      <c r="AE229" s="14"/>
      <c r="AT229" s="255" t="s">
        <v>207</v>
      </c>
      <c r="AU229" s="255" t="s">
        <v>87</v>
      </c>
      <c r="AV229" s="14" t="s">
        <v>103</v>
      </c>
      <c r="AW229" s="14" t="s">
        <v>39</v>
      </c>
      <c r="AX229" s="14" t="s">
        <v>23</v>
      </c>
      <c r="AY229" s="255" t="s">
        <v>199</v>
      </c>
    </row>
    <row r="230" s="2" customFormat="1" ht="16.5" customHeight="1">
      <c r="A230" s="40"/>
      <c r="B230" s="41"/>
      <c r="C230" s="277" t="s">
        <v>406</v>
      </c>
      <c r="D230" s="277" t="s">
        <v>407</v>
      </c>
      <c r="E230" s="278" t="s">
        <v>408</v>
      </c>
      <c r="F230" s="279" t="s">
        <v>409</v>
      </c>
      <c r="G230" s="280" t="s">
        <v>333</v>
      </c>
      <c r="H230" s="281">
        <v>12.119999999999999</v>
      </c>
      <c r="I230" s="282"/>
      <c r="J230" s="283">
        <f>ROUND(I230*H230,2)</f>
        <v>0</v>
      </c>
      <c r="K230" s="279" t="s">
        <v>205</v>
      </c>
      <c r="L230" s="284"/>
      <c r="M230" s="285" t="s">
        <v>22</v>
      </c>
      <c r="N230" s="286" t="s">
        <v>49</v>
      </c>
      <c r="O230" s="86"/>
      <c r="P230" s="229">
        <f>O230*H230</f>
        <v>0</v>
      </c>
      <c r="Q230" s="229">
        <v>0.056000000000000001</v>
      </c>
      <c r="R230" s="229">
        <f>Q230*H230</f>
        <v>0.67871999999999999</v>
      </c>
      <c r="S230" s="229">
        <v>0</v>
      </c>
      <c r="T230" s="230">
        <f>S230*H230</f>
        <v>0</v>
      </c>
      <c r="U230" s="40"/>
      <c r="V230" s="40"/>
      <c r="W230" s="40"/>
      <c r="X230" s="40"/>
      <c r="Y230" s="40"/>
      <c r="Z230" s="40"/>
      <c r="AA230" s="40"/>
      <c r="AB230" s="40"/>
      <c r="AC230" s="40"/>
      <c r="AD230" s="40"/>
      <c r="AE230" s="40"/>
      <c r="AR230" s="231" t="s">
        <v>236</v>
      </c>
      <c r="AT230" s="231" t="s">
        <v>407</v>
      </c>
      <c r="AU230" s="231" t="s">
        <v>87</v>
      </c>
      <c r="AY230" s="19" t="s">
        <v>199</v>
      </c>
      <c r="BE230" s="232">
        <f>IF(N230="základní",J230,0)</f>
        <v>0</v>
      </c>
      <c r="BF230" s="232">
        <f>IF(N230="snížená",J230,0)</f>
        <v>0</v>
      </c>
      <c r="BG230" s="232">
        <f>IF(N230="zákl. přenesená",J230,0)</f>
        <v>0</v>
      </c>
      <c r="BH230" s="232">
        <f>IF(N230="sníž. přenesená",J230,0)</f>
        <v>0</v>
      </c>
      <c r="BI230" s="232">
        <f>IF(N230="nulová",J230,0)</f>
        <v>0</v>
      </c>
      <c r="BJ230" s="19" t="s">
        <v>23</v>
      </c>
      <c r="BK230" s="232">
        <f>ROUND(I230*H230,2)</f>
        <v>0</v>
      </c>
      <c r="BL230" s="19" t="s">
        <v>103</v>
      </c>
      <c r="BM230" s="231" t="s">
        <v>410</v>
      </c>
    </row>
    <row r="231" s="13" customFormat="1">
      <c r="A231" s="13"/>
      <c r="B231" s="233"/>
      <c r="C231" s="234"/>
      <c r="D231" s="235" t="s">
        <v>207</v>
      </c>
      <c r="E231" s="236" t="s">
        <v>22</v>
      </c>
      <c r="F231" s="237" t="s">
        <v>411</v>
      </c>
      <c r="G231" s="234"/>
      <c r="H231" s="238">
        <v>12.119999999999999</v>
      </c>
      <c r="I231" s="239"/>
      <c r="J231" s="234"/>
      <c r="K231" s="234"/>
      <c r="L231" s="240"/>
      <c r="M231" s="241"/>
      <c r="N231" s="242"/>
      <c r="O231" s="242"/>
      <c r="P231" s="242"/>
      <c r="Q231" s="242"/>
      <c r="R231" s="242"/>
      <c r="S231" s="242"/>
      <c r="T231" s="243"/>
      <c r="U231" s="13"/>
      <c r="V231" s="13"/>
      <c r="W231" s="13"/>
      <c r="X231" s="13"/>
      <c r="Y231" s="13"/>
      <c r="Z231" s="13"/>
      <c r="AA231" s="13"/>
      <c r="AB231" s="13"/>
      <c r="AC231" s="13"/>
      <c r="AD231" s="13"/>
      <c r="AE231" s="13"/>
      <c r="AT231" s="244" t="s">
        <v>207</v>
      </c>
      <c r="AU231" s="244" t="s">
        <v>87</v>
      </c>
      <c r="AV231" s="13" t="s">
        <v>87</v>
      </c>
      <c r="AW231" s="13" t="s">
        <v>39</v>
      </c>
      <c r="AX231" s="13" t="s">
        <v>23</v>
      </c>
      <c r="AY231" s="244" t="s">
        <v>199</v>
      </c>
    </row>
    <row r="232" s="2" customFormat="1" ht="16.5" customHeight="1">
      <c r="A232" s="40"/>
      <c r="B232" s="41"/>
      <c r="C232" s="277" t="s">
        <v>412</v>
      </c>
      <c r="D232" s="277" t="s">
        <v>407</v>
      </c>
      <c r="E232" s="278" t="s">
        <v>413</v>
      </c>
      <c r="F232" s="279" t="s">
        <v>414</v>
      </c>
      <c r="G232" s="280" t="s">
        <v>333</v>
      </c>
      <c r="H232" s="281">
        <v>2.02</v>
      </c>
      <c r="I232" s="282"/>
      <c r="J232" s="283">
        <f>ROUND(I232*H232,2)</f>
        <v>0</v>
      </c>
      <c r="K232" s="279" t="s">
        <v>205</v>
      </c>
      <c r="L232" s="284"/>
      <c r="M232" s="285" t="s">
        <v>22</v>
      </c>
      <c r="N232" s="286" t="s">
        <v>49</v>
      </c>
      <c r="O232" s="86"/>
      <c r="P232" s="229">
        <f>O232*H232</f>
        <v>0</v>
      </c>
      <c r="Q232" s="229">
        <v>0.070000000000000007</v>
      </c>
      <c r="R232" s="229">
        <f>Q232*H232</f>
        <v>0.14140000000000003</v>
      </c>
      <c r="S232" s="229">
        <v>0</v>
      </c>
      <c r="T232" s="230">
        <f>S232*H232</f>
        <v>0</v>
      </c>
      <c r="U232" s="40"/>
      <c r="V232" s="40"/>
      <c r="W232" s="40"/>
      <c r="X232" s="40"/>
      <c r="Y232" s="40"/>
      <c r="Z232" s="40"/>
      <c r="AA232" s="40"/>
      <c r="AB232" s="40"/>
      <c r="AC232" s="40"/>
      <c r="AD232" s="40"/>
      <c r="AE232" s="40"/>
      <c r="AR232" s="231" t="s">
        <v>236</v>
      </c>
      <c r="AT232" s="231" t="s">
        <v>407</v>
      </c>
      <c r="AU232" s="231" t="s">
        <v>87</v>
      </c>
      <c r="AY232" s="19" t="s">
        <v>199</v>
      </c>
      <c r="BE232" s="232">
        <f>IF(N232="základní",J232,0)</f>
        <v>0</v>
      </c>
      <c r="BF232" s="232">
        <f>IF(N232="snížená",J232,0)</f>
        <v>0</v>
      </c>
      <c r="BG232" s="232">
        <f>IF(N232="zákl. přenesená",J232,0)</f>
        <v>0</v>
      </c>
      <c r="BH232" s="232">
        <f>IF(N232="sníž. přenesená",J232,0)</f>
        <v>0</v>
      </c>
      <c r="BI232" s="232">
        <f>IF(N232="nulová",J232,0)</f>
        <v>0</v>
      </c>
      <c r="BJ232" s="19" t="s">
        <v>23</v>
      </c>
      <c r="BK232" s="232">
        <f>ROUND(I232*H232,2)</f>
        <v>0</v>
      </c>
      <c r="BL232" s="19" t="s">
        <v>103</v>
      </c>
      <c r="BM232" s="231" t="s">
        <v>415</v>
      </c>
    </row>
    <row r="233" s="13" customFormat="1">
      <c r="A233" s="13"/>
      <c r="B233" s="233"/>
      <c r="C233" s="234"/>
      <c r="D233" s="235" t="s">
        <v>207</v>
      </c>
      <c r="E233" s="236" t="s">
        <v>22</v>
      </c>
      <c r="F233" s="237" t="s">
        <v>416</v>
      </c>
      <c r="G233" s="234"/>
      <c r="H233" s="238">
        <v>2.02</v>
      </c>
      <c r="I233" s="239"/>
      <c r="J233" s="234"/>
      <c r="K233" s="234"/>
      <c r="L233" s="240"/>
      <c r="M233" s="241"/>
      <c r="N233" s="242"/>
      <c r="O233" s="242"/>
      <c r="P233" s="242"/>
      <c r="Q233" s="242"/>
      <c r="R233" s="242"/>
      <c r="S233" s="242"/>
      <c r="T233" s="243"/>
      <c r="U233" s="13"/>
      <c r="V233" s="13"/>
      <c r="W233" s="13"/>
      <c r="X233" s="13"/>
      <c r="Y233" s="13"/>
      <c r="Z233" s="13"/>
      <c r="AA233" s="13"/>
      <c r="AB233" s="13"/>
      <c r="AC233" s="13"/>
      <c r="AD233" s="13"/>
      <c r="AE233" s="13"/>
      <c r="AT233" s="244" t="s">
        <v>207</v>
      </c>
      <c r="AU233" s="244" t="s">
        <v>87</v>
      </c>
      <c r="AV233" s="13" t="s">
        <v>87</v>
      </c>
      <c r="AW233" s="13" t="s">
        <v>39</v>
      </c>
      <c r="AX233" s="13" t="s">
        <v>23</v>
      </c>
      <c r="AY233" s="244" t="s">
        <v>199</v>
      </c>
    </row>
    <row r="234" s="2" customFormat="1" ht="21.75" customHeight="1">
      <c r="A234" s="40"/>
      <c r="B234" s="41"/>
      <c r="C234" s="220" t="s">
        <v>417</v>
      </c>
      <c r="D234" s="220" t="s">
        <v>201</v>
      </c>
      <c r="E234" s="221" t="s">
        <v>418</v>
      </c>
      <c r="F234" s="222" t="s">
        <v>419</v>
      </c>
      <c r="G234" s="223" t="s">
        <v>333</v>
      </c>
      <c r="H234" s="224">
        <v>7</v>
      </c>
      <c r="I234" s="225"/>
      <c r="J234" s="226">
        <f>ROUND(I234*H234,2)</f>
        <v>0</v>
      </c>
      <c r="K234" s="222" t="s">
        <v>205</v>
      </c>
      <c r="L234" s="46"/>
      <c r="M234" s="227" t="s">
        <v>22</v>
      </c>
      <c r="N234" s="228" t="s">
        <v>49</v>
      </c>
      <c r="O234" s="86"/>
      <c r="P234" s="229">
        <f>O234*H234</f>
        <v>0</v>
      </c>
      <c r="Q234" s="229">
        <v>0.026280000000000001</v>
      </c>
      <c r="R234" s="229">
        <f>Q234*H234</f>
        <v>0.18396000000000001</v>
      </c>
      <c r="S234" s="229">
        <v>0</v>
      </c>
      <c r="T234" s="230">
        <f>S234*H234</f>
        <v>0</v>
      </c>
      <c r="U234" s="40"/>
      <c r="V234" s="40"/>
      <c r="W234" s="40"/>
      <c r="X234" s="40"/>
      <c r="Y234" s="40"/>
      <c r="Z234" s="40"/>
      <c r="AA234" s="40"/>
      <c r="AB234" s="40"/>
      <c r="AC234" s="40"/>
      <c r="AD234" s="40"/>
      <c r="AE234" s="40"/>
      <c r="AR234" s="231" t="s">
        <v>103</v>
      </c>
      <c r="AT234" s="231" t="s">
        <v>201</v>
      </c>
      <c r="AU234" s="231" t="s">
        <v>87</v>
      </c>
      <c r="AY234" s="19" t="s">
        <v>199</v>
      </c>
      <c r="BE234" s="232">
        <f>IF(N234="základní",J234,0)</f>
        <v>0</v>
      </c>
      <c r="BF234" s="232">
        <f>IF(N234="snížená",J234,0)</f>
        <v>0</v>
      </c>
      <c r="BG234" s="232">
        <f>IF(N234="zákl. přenesená",J234,0)</f>
        <v>0</v>
      </c>
      <c r="BH234" s="232">
        <f>IF(N234="sníž. přenesená",J234,0)</f>
        <v>0</v>
      </c>
      <c r="BI234" s="232">
        <f>IF(N234="nulová",J234,0)</f>
        <v>0</v>
      </c>
      <c r="BJ234" s="19" t="s">
        <v>23</v>
      </c>
      <c r="BK234" s="232">
        <f>ROUND(I234*H234,2)</f>
        <v>0</v>
      </c>
      <c r="BL234" s="19" t="s">
        <v>103</v>
      </c>
      <c r="BM234" s="231" t="s">
        <v>420</v>
      </c>
    </row>
    <row r="235" s="13" customFormat="1">
      <c r="A235" s="13"/>
      <c r="B235" s="233"/>
      <c r="C235" s="234"/>
      <c r="D235" s="235" t="s">
        <v>207</v>
      </c>
      <c r="E235" s="236" t="s">
        <v>22</v>
      </c>
      <c r="F235" s="237" t="s">
        <v>421</v>
      </c>
      <c r="G235" s="234"/>
      <c r="H235" s="238">
        <v>3</v>
      </c>
      <c r="I235" s="239"/>
      <c r="J235" s="234"/>
      <c r="K235" s="234"/>
      <c r="L235" s="240"/>
      <c r="M235" s="241"/>
      <c r="N235" s="242"/>
      <c r="O235" s="242"/>
      <c r="P235" s="242"/>
      <c r="Q235" s="242"/>
      <c r="R235" s="242"/>
      <c r="S235" s="242"/>
      <c r="T235" s="243"/>
      <c r="U235" s="13"/>
      <c r="V235" s="13"/>
      <c r="W235" s="13"/>
      <c r="X235" s="13"/>
      <c r="Y235" s="13"/>
      <c r="Z235" s="13"/>
      <c r="AA235" s="13"/>
      <c r="AB235" s="13"/>
      <c r="AC235" s="13"/>
      <c r="AD235" s="13"/>
      <c r="AE235" s="13"/>
      <c r="AT235" s="244" t="s">
        <v>207</v>
      </c>
      <c r="AU235" s="244" t="s">
        <v>87</v>
      </c>
      <c r="AV235" s="13" t="s">
        <v>87</v>
      </c>
      <c r="AW235" s="13" t="s">
        <v>39</v>
      </c>
      <c r="AX235" s="13" t="s">
        <v>78</v>
      </c>
      <c r="AY235" s="244" t="s">
        <v>199</v>
      </c>
    </row>
    <row r="236" s="13" customFormat="1">
      <c r="A236" s="13"/>
      <c r="B236" s="233"/>
      <c r="C236" s="234"/>
      <c r="D236" s="235" t="s">
        <v>207</v>
      </c>
      <c r="E236" s="236" t="s">
        <v>22</v>
      </c>
      <c r="F236" s="237" t="s">
        <v>422</v>
      </c>
      <c r="G236" s="234"/>
      <c r="H236" s="238">
        <v>1</v>
      </c>
      <c r="I236" s="239"/>
      <c r="J236" s="234"/>
      <c r="K236" s="234"/>
      <c r="L236" s="240"/>
      <c r="M236" s="241"/>
      <c r="N236" s="242"/>
      <c r="O236" s="242"/>
      <c r="P236" s="242"/>
      <c r="Q236" s="242"/>
      <c r="R236" s="242"/>
      <c r="S236" s="242"/>
      <c r="T236" s="243"/>
      <c r="U236" s="13"/>
      <c r="V236" s="13"/>
      <c r="W236" s="13"/>
      <c r="X236" s="13"/>
      <c r="Y236" s="13"/>
      <c r="Z236" s="13"/>
      <c r="AA236" s="13"/>
      <c r="AB236" s="13"/>
      <c r="AC236" s="13"/>
      <c r="AD236" s="13"/>
      <c r="AE236" s="13"/>
      <c r="AT236" s="244" t="s">
        <v>207</v>
      </c>
      <c r="AU236" s="244" t="s">
        <v>87</v>
      </c>
      <c r="AV236" s="13" t="s">
        <v>87</v>
      </c>
      <c r="AW236" s="13" t="s">
        <v>39</v>
      </c>
      <c r="AX236" s="13" t="s">
        <v>78</v>
      </c>
      <c r="AY236" s="244" t="s">
        <v>199</v>
      </c>
    </row>
    <row r="237" s="13" customFormat="1">
      <c r="A237" s="13"/>
      <c r="B237" s="233"/>
      <c r="C237" s="234"/>
      <c r="D237" s="235" t="s">
        <v>207</v>
      </c>
      <c r="E237" s="236" t="s">
        <v>22</v>
      </c>
      <c r="F237" s="237" t="s">
        <v>423</v>
      </c>
      <c r="G237" s="234"/>
      <c r="H237" s="238">
        <v>1</v>
      </c>
      <c r="I237" s="239"/>
      <c r="J237" s="234"/>
      <c r="K237" s="234"/>
      <c r="L237" s="240"/>
      <c r="M237" s="241"/>
      <c r="N237" s="242"/>
      <c r="O237" s="242"/>
      <c r="P237" s="242"/>
      <c r="Q237" s="242"/>
      <c r="R237" s="242"/>
      <c r="S237" s="242"/>
      <c r="T237" s="243"/>
      <c r="U237" s="13"/>
      <c r="V237" s="13"/>
      <c r="W237" s="13"/>
      <c r="X237" s="13"/>
      <c r="Y237" s="13"/>
      <c r="Z237" s="13"/>
      <c r="AA237" s="13"/>
      <c r="AB237" s="13"/>
      <c r="AC237" s="13"/>
      <c r="AD237" s="13"/>
      <c r="AE237" s="13"/>
      <c r="AT237" s="244" t="s">
        <v>207</v>
      </c>
      <c r="AU237" s="244" t="s">
        <v>87</v>
      </c>
      <c r="AV237" s="13" t="s">
        <v>87</v>
      </c>
      <c r="AW237" s="13" t="s">
        <v>39</v>
      </c>
      <c r="AX237" s="13" t="s">
        <v>78</v>
      </c>
      <c r="AY237" s="244" t="s">
        <v>199</v>
      </c>
    </row>
    <row r="238" s="13" customFormat="1">
      <c r="A238" s="13"/>
      <c r="B238" s="233"/>
      <c r="C238" s="234"/>
      <c r="D238" s="235" t="s">
        <v>207</v>
      </c>
      <c r="E238" s="236" t="s">
        <v>22</v>
      </c>
      <c r="F238" s="237" t="s">
        <v>424</v>
      </c>
      <c r="G238" s="234"/>
      <c r="H238" s="238">
        <v>2</v>
      </c>
      <c r="I238" s="239"/>
      <c r="J238" s="234"/>
      <c r="K238" s="234"/>
      <c r="L238" s="240"/>
      <c r="M238" s="241"/>
      <c r="N238" s="242"/>
      <c r="O238" s="242"/>
      <c r="P238" s="242"/>
      <c r="Q238" s="242"/>
      <c r="R238" s="242"/>
      <c r="S238" s="242"/>
      <c r="T238" s="243"/>
      <c r="U238" s="13"/>
      <c r="V238" s="13"/>
      <c r="W238" s="13"/>
      <c r="X238" s="13"/>
      <c r="Y238" s="13"/>
      <c r="Z238" s="13"/>
      <c r="AA238" s="13"/>
      <c r="AB238" s="13"/>
      <c r="AC238" s="13"/>
      <c r="AD238" s="13"/>
      <c r="AE238" s="13"/>
      <c r="AT238" s="244" t="s">
        <v>207</v>
      </c>
      <c r="AU238" s="244" t="s">
        <v>87</v>
      </c>
      <c r="AV238" s="13" t="s">
        <v>87</v>
      </c>
      <c r="AW238" s="13" t="s">
        <v>39</v>
      </c>
      <c r="AX238" s="13" t="s">
        <v>78</v>
      </c>
      <c r="AY238" s="244" t="s">
        <v>199</v>
      </c>
    </row>
    <row r="239" s="14" customFormat="1">
      <c r="A239" s="14"/>
      <c r="B239" s="245"/>
      <c r="C239" s="246"/>
      <c r="D239" s="235" t="s">
        <v>207</v>
      </c>
      <c r="E239" s="247" t="s">
        <v>22</v>
      </c>
      <c r="F239" s="248" t="s">
        <v>252</v>
      </c>
      <c r="G239" s="246"/>
      <c r="H239" s="249">
        <v>7</v>
      </c>
      <c r="I239" s="250"/>
      <c r="J239" s="246"/>
      <c r="K239" s="246"/>
      <c r="L239" s="251"/>
      <c r="M239" s="252"/>
      <c r="N239" s="253"/>
      <c r="O239" s="253"/>
      <c r="P239" s="253"/>
      <c r="Q239" s="253"/>
      <c r="R239" s="253"/>
      <c r="S239" s="253"/>
      <c r="T239" s="254"/>
      <c r="U239" s="14"/>
      <c r="V239" s="14"/>
      <c r="W239" s="14"/>
      <c r="X239" s="14"/>
      <c r="Y239" s="14"/>
      <c r="Z239" s="14"/>
      <c r="AA239" s="14"/>
      <c r="AB239" s="14"/>
      <c r="AC239" s="14"/>
      <c r="AD239" s="14"/>
      <c r="AE239" s="14"/>
      <c r="AT239" s="255" t="s">
        <v>207</v>
      </c>
      <c r="AU239" s="255" t="s">
        <v>87</v>
      </c>
      <c r="AV239" s="14" t="s">
        <v>103</v>
      </c>
      <c r="AW239" s="14" t="s">
        <v>39</v>
      </c>
      <c r="AX239" s="14" t="s">
        <v>23</v>
      </c>
      <c r="AY239" s="255" t="s">
        <v>199</v>
      </c>
    </row>
    <row r="240" s="2" customFormat="1" ht="21.75" customHeight="1">
      <c r="A240" s="40"/>
      <c r="B240" s="41"/>
      <c r="C240" s="220" t="s">
        <v>425</v>
      </c>
      <c r="D240" s="220" t="s">
        <v>201</v>
      </c>
      <c r="E240" s="221" t="s">
        <v>426</v>
      </c>
      <c r="F240" s="222" t="s">
        <v>427</v>
      </c>
      <c r="G240" s="223" t="s">
        <v>333</v>
      </c>
      <c r="H240" s="224">
        <v>6</v>
      </c>
      <c r="I240" s="225"/>
      <c r="J240" s="226">
        <f>ROUND(I240*H240,2)</f>
        <v>0</v>
      </c>
      <c r="K240" s="222" t="s">
        <v>205</v>
      </c>
      <c r="L240" s="46"/>
      <c r="M240" s="227" t="s">
        <v>22</v>
      </c>
      <c r="N240" s="228" t="s">
        <v>49</v>
      </c>
      <c r="O240" s="86"/>
      <c r="P240" s="229">
        <f>O240*H240</f>
        <v>0</v>
      </c>
      <c r="Q240" s="229">
        <v>0.039629999999999999</v>
      </c>
      <c r="R240" s="229">
        <f>Q240*H240</f>
        <v>0.23777999999999999</v>
      </c>
      <c r="S240" s="229">
        <v>0</v>
      </c>
      <c r="T240" s="230">
        <f>S240*H240</f>
        <v>0</v>
      </c>
      <c r="U240" s="40"/>
      <c r="V240" s="40"/>
      <c r="W240" s="40"/>
      <c r="X240" s="40"/>
      <c r="Y240" s="40"/>
      <c r="Z240" s="40"/>
      <c r="AA240" s="40"/>
      <c r="AB240" s="40"/>
      <c r="AC240" s="40"/>
      <c r="AD240" s="40"/>
      <c r="AE240" s="40"/>
      <c r="AR240" s="231" t="s">
        <v>103</v>
      </c>
      <c r="AT240" s="231" t="s">
        <v>201</v>
      </c>
      <c r="AU240" s="231" t="s">
        <v>87</v>
      </c>
      <c r="AY240" s="19" t="s">
        <v>199</v>
      </c>
      <c r="BE240" s="232">
        <f>IF(N240="základní",J240,0)</f>
        <v>0</v>
      </c>
      <c r="BF240" s="232">
        <f>IF(N240="snížená",J240,0)</f>
        <v>0</v>
      </c>
      <c r="BG240" s="232">
        <f>IF(N240="zákl. přenesená",J240,0)</f>
        <v>0</v>
      </c>
      <c r="BH240" s="232">
        <f>IF(N240="sníž. přenesená",J240,0)</f>
        <v>0</v>
      </c>
      <c r="BI240" s="232">
        <f>IF(N240="nulová",J240,0)</f>
        <v>0</v>
      </c>
      <c r="BJ240" s="19" t="s">
        <v>23</v>
      </c>
      <c r="BK240" s="232">
        <f>ROUND(I240*H240,2)</f>
        <v>0</v>
      </c>
      <c r="BL240" s="19" t="s">
        <v>103</v>
      </c>
      <c r="BM240" s="231" t="s">
        <v>428</v>
      </c>
    </row>
    <row r="241" s="13" customFormat="1">
      <c r="A241" s="13"/>
      <c r="B241" s="233"/>
      <c r="C241" s="234"/>
      <c r="D241" s="235" t="s">
        <v>207</v>
      </c>
      <c r="E241" s="236" t="s">
        <v>22</v>
      </c>
      <c r="F241" s="237" t="s">
        <v>429</v>
      </c>
      <c r="G241" s="234"/>
      <c r="H241" s="238">
        <v>1</v>
      </c>
      <c r="I241" s="239"/>
      <c r="J241" s="234"/>
      <c r="K241" s="234"/>
      <c r="L241" s="240"/>
      <c r="M241" s="241"/>
      <c r="N241" s="242"/>
      <c r="O241" s="242"/>
      <c r="P241" s="242"/>
      <c r="Q241" s="242"/>
      <c r="R241" s="242"/>
      <c r="S241" s="242"/>
      <c r="T241" s="243"/>
      <c r="U241" s="13"/>
      <c r="V241" s="13"/>
      <c r="W241" s="13"/>
      <c r="X241" s="13"/>
      <c r="Y241" s="13"/>
      <c r="Z241" s="13"/>
      <c r="AA241" s="13"/>
      <c r="AB241" s="13"/>
      <c r="AC241" s="13"/>
      <c r="AD241" s="13"/>
      <c r="AE241" s="13"/>
      <c r="AT241" s="244" t="s">
        <v>207</v>
      </c>
      <c r="AU241" s="244" t="s">
        <v>87</v>
      </c>
      <c r="AV241" s="13" t="s">
        <v>87</v>
      </c>
      <c r="AW241" s="13" t="s">
        <v>39</v>
      </c>
      <c r="AX241" s="13" t="s">
        <v>78</v>
      </c>
      <c r="AY241" s="244" t="s">
        <v>199</v>
      </c>
    </row>
    <row r="242" s="13" customFormat="1">
      <c r="A242" s="13"/>
      <c r="B242" s="233"/>
      <c r="C242" s="234"/>
      <c r="D242" s="235" t="s">
        <v>207</v>
      </c>
      <c r="E242" s="236" t="s">
        <v>22</v>
      </c>
      <c r="F242" s="237" t="s">
        <v>430</v>
      </c>
      <c r="G242" s="234"/>
      <c r="H242" s="238">
        <v>5</v>
      </c>
      <c r="I242" s="239"/>
      <c r="J242" s="234"/>
      <c r="K242" s="234"/>
      <c r="L242" s="240"/>
      <c r="M242" s="241"/>
      <c r="N242" s="242"/>
      <c r="O242" s="242"/>
      <c r="P242" s="242"/>
      <c r="Q242" s="242"/>
      <c r="R242" s="242"/>
      <c r="S242" s="242"/>
      <c r="T242" s="243"/>
      <c r="U242" s="13"/>
      <c r="V242" s="13"/>
      <c r="W242" s="13"/>
      <c r="X242" s="13"/>
      <c r="Y242" s="13"/>
      <c r="Z242" s="13"/>
      <c r="AA242" s="13"/>
      <c r="AB242" s="13"/>
      <c r="AC242" s="13"/>
      <c r="AD242" s="13"/>
      <c r="AE242" s="13"/>
      <c r="AT242" s="244" t="s">
        <v>207</v>
      </c>
      <c r="AU242" s="244" t="s">
        <v>87</v>
      </c>
      <c r="AV242" s="13" t="s">
        <v>87</v>
      </c>
      <c r="AW242" s="13" t="s">
        <v>39</v>
      </c>
      <c r="AX242" s="13" t="s">
        <v>78</v>
      </c>
      <c r="AY242" s="244" t="s">
        <v>199</v>
      </c>
    </row>
    <row r="243" s="14" customFormat="1">
      <c r="A243" s="14"/>
      <c r="B243" s="245"/>
      <c r="C243" s="246"/>
      <c r="D243" s="235" t="s">
        <v>207</v>
      </c>
      <c r="E243" s="247" t="s">
        <v>22</v>
      </c>
      <c r="F243" s="248" t="s">
        <v>252</v>
      </c>
      <c r="G243" s="246"/>
      <c r="H243" s="249">
        <v>6</v>
      </c>
      <c r="I243" s="250"/>
      <c r="J243" s="246"/>
      <c r="K243" s="246"/>
      <c r="L243" s="251"/>
      <c r="M243" s="252"/>
      <c r="N243" s="253"/>
      <c r="O243" s="253"/>
      <c r="P243" s="253"/>
      <c r="Q243" s="253"/>
      <c r="R243" s="253"/>
      <c r="S243" s="253"/>
      <c r="T243" s="254"/>
      <c r="U243" s="14"/>
      <c r="V243" s="14"/>
      <c r="W243" s="14"/>
      <c r="X243" s="14"/>
      <c r="Y243" s="14"/>
      <c r="Z243" s="14"/>
      <c r="AA243" s="14"/>
      <c r="AB243" s="14"/>
      <c r="AC243" s="14"/>
      <c r="AD243" s="14"/>
      <c r="AE243" s="14"/>
      <c r="AT243" s="255" t="s">
        <v>207</v>
      </c>
      <c r="AU243" s="255" t="s">
        <v>87</v>
      </c>
      <c r="AV243" s="14" t="s">
        <v>103</v>
      </c>
      <c r="AW243" s="14" t="s">
        <v>39</v>
      </c>
      <c r="AX243" s="14" t="s">
        <v>23</v>
      </c>
      <c r="AY243" s="255" t="s">
        <v>199</v>
      </c>
    </row>
    <row r="244" s="2" customFormat="1" ht="21.75" customHeight="1">
      <c r="A244" s="40"/>
      <c r="B244" s="41"/>
      <c r="C244" s="220" t="s">
        <v>431</v>
      </c>
      <c r="D244" s="220" t="s">
        <v>201</v>
      </c>
      <c r="E244" s="221" t="s">
        <v>432</v>
      </c>
      <c r="F244" s="222" t="s">
        <v>433</v>
      </c>
      <c r="G244" s="223" t="s">
        <v>333</v>
      </c>
      <c r="H244" s="224">
        <v>4</v>
      </c>
      <c r="I244" s="225"/>
      <c r="J244" s="226">
        <f>ROUND(I244*H244,2)</f>
        <v>0</v>
      </c>
      <c r="K244" s="222" t="s">
        <v>205</v>
      </c>
      <c r="L244" s="46"/>
      <c r="M244" s="227" t="s">
        <v>22</v>
      </c>
      <c r="N244" s="228" t="s">
        <v>49</v>
      </c>
      <c r="O244" s="86"/>
      <c r="P244" s="229">
        <f>O244*H244</f>
        <v>0</v>
      </c>
      <c r="Q244" s="229">
        <v>0.11733</v>
      </c>
      <c r="R244" s="229">
        <f>Q244*H244</f>
        <v>0.46932000000000001</v>
      </c>
      <c r="S244" s="229">
        <v>0</v>
      </c>
      <c r="T244" s="230">
        <f>S244*H244</f>
        <v>0</v>
      </c>
      <c r="U244" s="40"/>
      <c r="V244" s="40"/>
      <c r="W244" s="40"/>
      <c r="X244" s="40"/>
      <c r="Y244" s="40"/>
      <c r="Z244" s="40"/>
      <c r="AA244" s="40"/>
      <c r="AB244" s="40"/>
      <c r="AC244" s="40"/>
      <c r="AD244" s="40"/>
      <c r="AE244" s="40"/>
      <c r="AR244" s="231" t="s">
        <v>103</v>
      </c>
      <c r="AT244" s="231" t="s">
        <v>201</v>
      </c>
      <c r="AU244" s="231" t="s">
        <v>87</v>
      </c>
      <c r="AY244" s="19" t="s">
        <v>199</v>
      </c>
      <c r="BE244" s="232">
        <f>IF(N244="základní",J244,0)</f>
        <v>0</v>
      </c>
      <c r="BF244" s="232">
        <f>IF(N244="snížená",J244,0)</f>
        <v>0</v>
      </c>
      <c r="BG244" s="232">
        <f>IF(N244="zákl. přenesená",J244,0)</f>
        <v>0</v>
      </c>
      <c r="BH244" s="232">
        <f>IF(N244="sníž. přenesená",J244,0)</f>
        <v>0</v>
      </c>
      <c r="BI244" s="232">
        <f>IF(N244="nulová",J244,0)</f>
        <v>0</v>
      </c>
      <c r="BJ244" s="19" t="s">
        <v>23</v>
      </c>
      <c r="BK244" s="232">
        <f>ROUND(I244*H244,2)</f>
        <v>0</v>
      </c>
      <c r="BL244" s="19" t="s">
        <v>103</v>
      </c>
      <c r="BM244" s="231" t="s">
        <v>434</v>
      </c>
    </row>
    <row r="245" s="13" customFormat="1">
      <c r="A245" s="13"/>
      <c r="B245" s="233"/>
      <c r="C245" s="234"/>
      <c r="D245" s="235" t="s">
        <v>207</v>
      </c>
      <c r="E245" s="236" t="s">
        <v>22</v>
      </c>
      <c r="F245" s="237" t="s">
        <v>435</v>
      </c>
      <c r="G245" s="234"/>
      <c r="H245" s="238">
        <v>2</v>
      </c>
      <c r="I245" s="239"/>
      <c r="J245" s="234"/>
      <c r="K245" s="234"/>
      <c r="L245" s="240"/>
      <c r="M245" s="241"/>
      <c r="N245" s="242"/>
      <c r="O245" s="242"/>
      <c r="P245" s="242"/>
      <c r="Q245" s="242"/>
      <c r="R245" s="242"/>
      <c r="S245" s="242"/>
      <c r="T245" s="243"/>
      <c r="U245" s="13"/>
      <c r="V245" s="13"/>
      <c r="W245" s="13"/>
      <c r="X245" s="13"/>
      <c r="Y245" s="13"/>
      <c r="Z245" s="13"/>
      <c r="AA245" s="13"/>
      <c r="AB245" s="13"/>
      <c r="AC245" s="13"/>
      <c r="AD245" s="13"/>
      <c r="AE245" s="13"/>
      <c r="AT245" s="244" t="s">
        <v>207</v>
      </c>
      <c r="AU245" s="244" t="s">
        <v>87</v>
      </c>
      <c r="AV245" s="13" t="s">
        <v>87</v>
      </c>
      <c r="AW245" s="13" t="s">
        <v>39</v>
      </c>
      <c r="AX245" s="13" t="s">
        <v>78</v>
      </c>
      <c r="AY245" s="244" t="s">
        <v>199</v>
      </c>
    </row>
    <row r="246" s="13" customFormat="1">
      <c r="A246" s="13"/>
      <c r="B246" s="233"/>
      <c r="C246" s="234"/>
      <c r="D246" s="235" t="s">
        <v>207</v>
      </c>
      <c r="E246" s="236" t="s">
        <v>22</v>
      </c>
      <c r="F246" s="237" t="s">
        <v>436</v>
      </c>
      <c r="G246" s="234"/>
      <c r="H246" s="238">
        <v>2</v>
      </c>
      <c r="I246" s="239"/>
      <c r="J246" s="234"/>
      <c r="K246" s="234"/>
      <c r="L246" s="240"/>
      <c r="M246" s="241"/>
      <c r="N246" s="242"/>
      <c r="O246" s="242"/>
      <c r="P246" s="242"/>
      <c r="Q246" s="242"/>
      <c r="R246" s="242"/>
      <c r="S246" s="242"/>
      <c r="T246" s="243"/>
      <c r="U246" s="13"/>
      <c r="V246" s="13"/>
      <c r="W246" s="13"/>
      <c r="X246" s="13"/>
      <c r="Y246" s="13"/>
      <c r="Z246" s="13"/>
      <c r="AA246" s="13"/>
      <c r="AB246" s="13"/>
      <c r="AC246" s="13"/>
      <c r="AD246" s="13"/>
      <c r="AE246" s="13"/>
      <c r="AT246" s="244" t="s">
        <v>207</v>
      </c>
      <c r="AU246" s="244" t="s">
        <v>87</v>
      </c>
      <c r="AV246" s="13" t="s">
        <v>87</v>
      </c>
      <c r="AW246" s="13" t="s">
        <v>39</v>
      </c>
      <c r="AX246" s="13" t="s">
        <v>78</v>
      </c>
      <c r="AY246" s="244" t="s">
        <v>199</v>
      </c>
    </row>
    <row r="247" s="14" customFormat="1">
      <c r="A247" s="14"/>
      <c r="B247" s="245"/>
      <c r="C247" s="246"/>
      <c r="D247" s="235" t="s">
        <v>207</v>
      </c>
      <c r="E247" s="247" t="s">
        <v>22</v>
      </c>
      <c r="F247" s="248" t="s">
        <v>252</v>
      </c>
      <c r="G247" s="246"/>
      <c r="H247" s="249">
        <v>4</v>
      </c>
      <c r="I247" s="250"/>
      <c r="J247" s="246"/>
      <c r="K247" s="246"/>
      <c r="L247" s="251"/>
      <c r="M247" s="252"/>
      <c r="N247" s="253"/>
      <c r="O247" s="253"/>
      <c r="P247" s="253"/>
      <c r="Q247" s="253"/>
      <c r="R247" s="253"/>
      <c r="S247" s="253"/>
      <c r="T247" s="254"/>
      <c r="U247" s="14"/>
      <c r="V247" s="14"/>
      <c r="W247" s="14"/>
      <c r="X247" s="14"/>
      <c r="Y247" s="14"/>
      <c r="Z247" s="14"/>
      <c r="AA247" s="14"/>
      <c r="AB247" s="14"/>
      <c r="AC247" s="14"/>
      <c r="AD247" s="14"/>
      <c r="AE247" s="14"/>
      <c r="AT247" s="255" t="s">
        <v>207</v>
      </c>
      <c r="AU247" s="255" t="s">
        <v>87</v>
      </c>
      <c r="AV247" s="14" t="s">
        <v>103</v>
      </c>
      <c r="AW247" s="14" t="s">
        <v>39</v>
      </c>
      <c r="AX247" s="14" t="s">
        <v>23</v>
      </c>
      <c r="AY247" s="255" t="s">
        <v>199</v>
      </c>
    </row>
    <row r="248" s="2" customFormat="1" ht="16.5" customHeight="1">
      <c r="A248" s="40"/>
      <c r="B248" s="41"/>
      <c r="C248" s="220" t="s">
        <v>437</v>
      </c>
      <c r="D248" s="220" t="s">
        <v>201</v>
      </c>
      <c r="E248" s="221" t="s">
        <v>438</v>
      </c>
      <c r="F248" s="222" t="s">
        <v>439</v>
      </c>
      <c r="G248" s="223" t="s">
        <v>204</v>
      </c>
      <c r="H248" s="224">
        <v>3.1320000000000001</v>
      </c>
      <c r="I248" s="225"/>
      <c r="J248" s="226">
        <f>ROUND(I248*H248,2)</f>
        <v>0</v>
      </c>
      <c r="K248" s="222" t="s">
        <v>205</v>
      </c>
      <c r="L248" s="46"/>
      <c r="M248" s="227" t="s">
        <v>22</v>
      </c>
      <c r="N248" s="228" t="s">
        <v>49</v>
      </c>
      <c r="O248" s="86"/>
      <c r="P248" s="229">
        <f>O248*H248</f>
        <v>0</v>
      </c>
      <c r="Q248" s="229">
        <v>1.94302</v>
      </c>
      <c r="R248" s="229">
        <f>Q248*H248</f>
        <v>6.0855386400000002</v>
      </c>
      <c r="S248" s="229">
        <v>0</v>
      </c>
      <c r="T248" s="230">
        <f>S248*H248</f>
        <v>0</v>
      </c>
      <c r="U248" s="40"/>
      <c r="V248" s="40"/>
      <c r="W248" s="40"/>
      <c r="X248" s="40"/>
      <c r="Y248" s="40"/>
      <c r="Z248" s="40"/>
      <c r="AA248" s="40"/>
      <c r="AB248" s="40"/>
      <c r="AC248" s="40"/>
      <c r="AD248" s="40"/>
      <c r="AE248" s="40"/>
      <c r="AR248" s="231" t="s">
        <v>103</v>
      </c>
      <c r="AT248" s="231" t="s">
        <v>201</v>
      </c>
      <c r="AU248" s="231" t="s">
        <v>87</v>
      </c>
      <c r="AY248" s="19" t="s">
        <v>199</v>
      </c>
      <c r="BE248" s="232">
        <f>IF(N248="základní",J248,0)</f>
        <v>0</v>
      </c>
      <c r="BF248" s="232">
        <f>IF(N248="snížená",J248,0)</f>
        <v>0</v>
      </c>
      <c r="BG248" s="232">
        <f>IF(N248="zákl. přenesená",J248,0)</f>
        <v>0</v>
      </c>
      <c r="BH248" s="232">
        <f>IF(N248="sníž. přenesená",J248,0)</f>
        <v>0</v>
      </c>
      <c r="BI248" s="232">
        <f>IF(N248="nulová",J248,0)</f>
        <v>0</v>
      </c>
      <c r="BJ248" s="19" t="s">
        <v>23</v>
      </c>
      <c r="BK248" s="232">
        <f>ROUND(I248*H248,2)</f>
        <v>0</v>
      </c>
      <c r="BL248" s="19" t="s">
        <v>103</v>
      </c>
      <c r="BM248" s="231" t="s">
        <v>440</v>
      </c>
    </row>
    <row r="249" s="15" customFormat="1">
      <c r="A249" s="15"/>
      <c r="B249" s="256"/>
      <c r="C249" s="257"/>
      <c r="D249" s="235" t="s">
        <v>207</v>
      </c>
      <c r="E249" s="258" t="s">
        <v>22</v>
      </c>
      <c r="F249" s="259" t="s">
        <v>441</v>
      </c>
      <c r="G249" s="257"/>
      <c r="H249" s="258" t="s">
        <v>22</v>
      </c>
      <c r="I249" s="260"/>
      <c r="J249" s="257"/>
      <c r="K249" s="257"/>
      <c r="L249" s="261"/>
      <c r="M249" s="262"/>
      <c r="N249" s="263"/>
      <c r="O249" s="263"/>
      <c r="P249" s="263"/>
      <c r="Q249" s="263"/>
      <c r="R249" s="263"/>
      <c r="S249" s="263"/>
      <c r="T249" s="264"/>
      <c r="U249" s="15"/>
      <c r="V249" s="15"/>
      <c r="W249" s="15"/>
      <c r="X249" s="15"/>
      <c r="Y249" s="15"/>
      <c r="Z249" s="15"/>
      <c r="AA249" s="15"/>
      <c r="AB249" s="15"/>
      <c r="AC249" s="15"/>
      <c r="AD249" s="15"/>
      <c r="AE249" s="15"/>
      <c r="AT249" s="265" t="s">
        <v>207</v>
      </c>
      <c r="AU249" s="265" t="s">
        <v>87</v>
      </c>
      <c r="AV249" s="15" t="s">
        <v>23</v>
      </c>
      <c r="AW249" s="15" t="s">
        <v>39</v>
      </c>
      <c r="AX249" s="15" t="s">
        <v>78</v>
      </c>
      <c r="AY249" s="265" t="s">
        <v>199</v>
      </c>
    </row>
    <row r="250" s="13" customFormat="1">
      <c r="A250" s="13"/>
      <c r="B250" s="233"/>
      <c r="C250" s="234"/>
      <c r="D250" s="235" t="s">
        <v>207</v>
      </c>
      <c r="E250" s="236" t="s">
        <v>22</v>
      </c>
      <c r="F250" s="237" t="s">
        <v>442</v>
      </c>
      <c r="G250" s="234"/>
      <c r="H250" s="238">
        <v>0.096000000000000002</v>
      </c>
      <c r="I250" s="239"/>
      <c r="J250" s="234"/>
      <c r="K250" s="234"/>
      <c r="L250" s="240"/>
      <c r="M250" s="241"/>
      <c r="N250" s="242"/>
      <c r="O250" s="242"/>
      <c r="P250" s="242"/>
      <c r="Q250" s="242"/>
      <c r="R250" s="242"/>
      <c r="S250" s="242"/>
      <c r="T250" s="243"/>
      <c r="U250" s="13"/>
      <c r="V250" s="13"/>
      <c r="W250" s="13"/>
      <c r="X250" s="13"/>
      <c r="Y250" s="13"/>
      <c r="Z250" s="13"/>
      <c r="AA250" s="13"/>
      <c r="AB250" s="13"/>
      <c r="AC250" s="13"/>
      <c r="AD250" s="13"/>
      <c r="AE250" s="13"/>
      <c r="AT250" s="244" t="s">
        <v>207</v>
      </c>
      <c r="AU250" s="244" t="s">
        <v>87</v>
      </c>
      <c r="AV250" s="13" t="s">
        <v>87</v>
      </c>
      <c r="AW250" s="13" t="s">
        <v>39</v>
      </c>
      <c r="AX250" s="13" t="s">
        <v>78</v>
      </c>
      <c r="AY250" s="244" t="s">
        <v>199</v>
      </c>
    </row>
    <row r="251" s="13" customFormat="1">
      <c r="A251" s="13"/>
      <c r="B251" s="233"/>
      <c r="C251" s="234"/>
      <c r="D251" s="235" t="s">
        <v>207</v>
      </c>
      <c r="E251" s="236" t="s">
        <v>22</v>
      </c>
      <c r="F251" s="237" t="s">
        <v>443</v>
      </c>
      <c r="G251" s="234"/>
      <c r="H251" s="238">
        <v>0.099000000000000005</v>
      </c>
      <c r="I251" s="239"/>
      <c r="J251" s="234"/>
      <c r="K251" s="234"/>
      <c r="L251" s="240"/>
      <c r="M251" s="241"/>
      <c r="N251" s="242"/>
      <c r="O251" s="242"/>
      <c r="P251" s="242"/>
      <c r="Q251" s="242"/>
      <c r="R251" s="242"/>
      <c r="S251" s="242"/>
      <c r="T251" s="243"/>
      <c r="U251" s="13"/>
      <c r="V251" s="13"/>
      <c r="W251" s="13"/>
      <c r="X251" s="13"/>
      <c r="Y251" s="13"/>
      <c r="Z251" s="13"/>
      <c r="AA251" s="13"/>
      <c r="AB251" s="13"/>
      <c r="AC251" s="13"/>
      <c r="AD251" s="13"/>
      <c r="AE251" s="13"/>
      <c r="AT251" s="244" t="s">
        <v>207</v>
      </c>
      <c r="AU251" s="244" t="s">
        <v>87</v>
      </c>
      <c r="AV251" s="13" t="s">
        <v>87</v>
      </c>
      <c r="AW251" s="13" t="s">
        <v>39</v>
      </c>
      <c r="AX251" s="13" t="s">
        <v>78</v>
      </c>
      <c r="AY251" s="244" t="s">
        <v>199</v>
      </c>
    </row>
    <row r="252" s="13" customFormat="1">
      <c r="A252" s="13"/>
      <c r="B252" s="233"/>
      <c r="C252" s="234"/>
      <c r="D252" s="235" t="s">
        <v>207</v>
      </c>
      <c r="E252" s="236" t="s">
        <v>22</v>
      </c>
      <c r="F252" s="237" t="s">
        <v>444</v>
      </c>
      <c r="G252" s="234"/>
      <c r="H252" s="238">
        <v>0.099000000000000005</v>
      </c>
      <c r="I252" s="239"/>
      <c r="J252" s="234"/>
      <c r="K252" s="234"/>
      <c r="L252" s="240"/>
      <c r="M252" s="241"/>
      <c r="N252" s="242"/>
      <c r="O252" s="242"/>
      <c r="P252" s="242"/>
      <c r="Q252" s="242"/>
      <c r="R252" s="242"/>
      <c r="S252" s="242"/>
      <c r="T252" s="243"/>
      <c r="U252" s="13"/>
      <c r="V252" s="13"/>
      <c r="W252" s="13"/>
      <c r="X252" s="13"/>
      <c r="Y252" s="13"/>
      <c r="Z252" s="13"/>
      <c r="AA252" s="13"/>
      <c r="AB252" s="13"/>
      <c r="AC252" s="13"/>
      <c r="AD252" s="13"/>
      <c r="AE252" s="13"/>
      <c r="AT252" s="244" t="s">
        <v>207</v>
      </c>
      <c r="AU252" s="244" t="s">
        <v>87</v>
      </c>
      <c r="AV252" s="13" t="s">
        <v>87</v>
      </c>
      <c r="AW252" s="13" t="s">
        <v>39</v>
      </c>
      <c r="AX252" s="13" t="s">
        <v>78</v>
      </c>
      <c r="AY252" s="244" t="s">
        <v>199</v>
      </c>
    </row>
    <row r="253" s="13" customFormat="1">
      <c r="A253" s="13"/>
      <c r="B253" s="233"/>
      <c r="C253" s="234"/>
      <c r="D253" s="235" t="s">
        <v>207</v>
      </c>
      <c r="E253" s="236" t="s">
        <v>22</v>
      </c>
      <c r="F253" s="237" t="s">
        <v>445</v>
      </c>
      <c r="G253" s="234"/>
      <c r="H253" s="238">
        <v>0.085999999999999993</v>
      </c>
      <c r="I253" s="239"/>
      <c r="J253" s="234"/>
      <c r="K253" s="234"/>
      <c r="L253" s="240"/>
      <c r="M253" s="241"/>
      <c r="N253" s="242"/>
      <c r="O253" s="242"/>
      <c r="P253" s="242"/>
      <c r="Q253" s="242"/>
      <c r="R253" s="242"/>
      <c r="S253" s="242"/>
      <c r="T253" s="243"/>
      <c r="U253" s="13"/>
      <c r="V253" s="13"/>
      <c r="W253" s="13"/>
      <c r="X253" s="13"/>
      <c r="Y253" s="13"/>
      <c r="Z253" s="13"/>
      <c r="AA253" s="13"/>
      <c r="AB253" s="13"/>
      <c r="AC253" s="13"/>
      <c r="AD253" s="13"/>
      <c r="AE253" s="13"/>
      <c r="AT253" s="244" t="s">
        <v>207</v>
      </c>
      <c r="AU253" s="244" t="s">
        <v>87</v>
      </c>
      <c r="AV253" s="13" t="s">
        <v>87</v>
      </c>
      <c r="AW253" s="13" t="s">
        <v>39</v>
      </c>
      <c r="AX253" s="13" t="s">
        <v>78</v>
      </c>
      <c r="AY253" s="244" t="s">
        <v>199</v>
      </c>
    </row>
    <row r="254" s="13" customFormat="1">
      <c r="A254" s="13"/>
      <c r="B254" s="233"/>
      <c r="C254" s="234"/>
      <c r="D254" s="235" t="s">
        <v>207</v>
      </c>
      <c r="E254" s="236" t="s">
        <v>22</v>
      </c>
      <c r="F254" s="237" t="s">
        <v>446</v>
      </c>
      <c r="G254" s="234"/>
      <c r="H254" s="238">
        <v>0.074999999999999997</v>
      </c>
      <c r="I254" s="239"/>
      <c r="J254" s="234"/>
      <c r="K254" s="234"/>
      <c r="L254" s="240"/>
      <c r="M254" s="241"/>
      <c r="N254" s="242"/>
      <c r="O254" s="242"/>
      <c r="P254" s="242"/>
      <c r="Q254" s="242"/>
      <c r="R254" s="242"/>
      <c r="S254" s="242"/>
      <c r="T254" s="243"/>
      <c r="U254" s="13"/>
      <c r="V254" s="13"/>
      <c r="W254" s="13"/>
      <c r="X254" s="13"/>
      <c r="Y254" s="13"/>
      <c r="Z254" s="13"/>
      <c r="AA254" s="13"/>
      <c r="AB254" s="13"/>
      <c r="AC254" s="13"/>
      <c r="AD254" s="13"/>
      <c r="AE254" s="13"/>
      <c r="AT254" s="244" t="s">
        <v>207</v>
      </c>
      <c r="AU254" s="244" t="s">
        <v>87</v>
      </c>
      <c r="AV254" s="13" t="s">
        <v>87</v>
      </c>
      <c r="AW254" s="13" t="s">
        <v>39</v>
      </c>
      <c r="AX254" s="13" t="s">
        <v>78</v>
      </c>
      <c r="AY254" s="244" t="s">
        <v>199</v>
      </c>
    </row>
    <row r="255" s="16" customFormat="1">
      <c r="A255" s="16"/>
      <c r="B255" s="266"/>
      <c r="C255" s="267"/>
      <c r="D255" s="235" t="s">
        <v>207</v>
      </c>
      <c r="E255" s="268" t="s">
        <v>22</v>
      </c>
      <c r="F255" s="269" t="s">
        <v>403</v>
      </c>
      <c r="G255" s="267"/>
      <c r="H255" s="270">
        <v>0.45500000000000002</v>
      </c>
      <c r="I255" s="271"/>
      <c r="J255" s="267"/>
      <c r="K255" s="267"/>
      <c r="L255" s="272"/>
      <c r="M255" s="273"/>
      <c r="N255" s="274"/>
      <c r="O255" s="274"/>
      <c r="P255" s="274"/>
      <c r="Q255" s="274"/>
      <c r="R255" s="274"/>
      <c r="S255" s="274"/>
      <c r="T255" s="275"/>
      <c r="U255" s="16"/>
      <c r="V255" s="16"/>
      <c r="W255" s="16"/>
      <c r="X255" s="16"/>
      <c r="Y255" s="16"/>
      <c r="Z255" s="16"/>
      <c r="AA255" s="16"/>
      <c r="AB255" s="16"/>
      <c r="AC255" s="16"/>
      <c r="AD255" s="16"/>
      <c r="AE255" s="16"/>
      <c r="AT255" s="276" t="s">
        <v>207</v>
      </c>
      <c r="AU255" s="276" t="s">
        <v>87</v>
      </c>
      <c r="AV255" s="16" t="s">
        <v>100</v>
      </c>
      <c r="AW255" s="16" t="s">
        <v>39</v>
      </c>
      <c r="AX255" s="16" t="s">
        <v>78</v>
      </c>
      <c r="AY255" s="276" t="s">
        <v>199</v>
      </c>
    </row>
    <row r="256" s="15" customFormat="1">
      <c r="A256" s="15"/>
      <c r="B256" s="256"/>
      <c r="C256" s="257"/>
      <c r="D256" s="235" t="s">
        <v>207</v>
      </c>
      <c r="E256" s="258" t="s">
        <v>22</v>
      </c>
      <c r="F256" s="259" t="s">
        <v>447</v>
      </c>
      <c r="G256" s="257"/>
      <c r="H256" s="258" t="s">
        <v>22</v>
      </c>
      <c r="I256" s="260"/>
      <c r="J256" s="257"/>
      <c r="K256" s="257"/>
      <c r="L256" s="261"/>
      <c r="M256" s="262"/>
      <c r="N256" s="263"/>
      <c r="O256" s="263"/>
      <c r="P256" s="263"/>
      <c r="Q256" s="263"/>
      <c r="R256" s="263"/>
      <c r="S256" s="263"/>
      <c r="T256" s="264"/>
      <c r="U256" s="15"/>
      <c r="V256" s="15"/>
      <c r="W256" s="15"/>
      <c r="X256" s="15"/>
      <c r="Y256" s="15"/>
      <c r="Z256" s="15"/>
      <c r="AA256" s="15"/>
      <c r="AB256" s="15"/>
      <c r="AC256" s="15"/>
      <c r="AD256" s="15"/>
      <c r="AE256" s="15"/>
      <c r="AT256" s="265" t="s">
        <v>207</v>
      </c>
      <c r="AU256" s="265" t="s">
        <v>87</v>
      </c>
      <c r="AV256" s="15" t="s">
        <v>23</v>
      </c>
      <c r="AW256" s="15" t="s">
        <v>39</v>
      </c>
      <c r="AX256" s="15" t="s">
        <v>78</v>
      </c>
      <c r="AY256" s="265" t="s">
        <v>199</v>
      </c>
    </row>
    <row r="257" s="13" customFormat="1">
      <c r="A257" s="13"/>
      <c r="B257" s="233"/>
      <c r="C257" s="234"/>
      <c r="D257" s="235" t="s">
        <v>207</v>
      </c>
      <c r="E257" s="236" t="s">
        <v>22</v>
      </c>
      <c r="F257" s="237" t="s">
        <v>448</v>
      </c>
      <c r="G257" s="234"/>
      <c r="H257" s="238">
        <v>0.25600000000000001</v>
      </c>
      <c r="I257" s="239"/>
      <c r="J257" s="234"/>
      <c r="K257" s="234"/>
      <c r="L257" s="240"/>
      <c r="M257" s="241"/>
      <c r="N257" s="242"/>
      <c r="O257" s="242"/>
      <c r="P257" s="242"/>
      <c r="Q257" s="242"/>
      <c r="R257" s="242"/>
      <c r="S257" s="242"/>
      <c r="T257" s="243"/>
      <c r="U257" s="13"/>
      <c r="V257" s="13"/>
      <c r="W257" s="13"/>
      <c r="X257" s="13"/>
      <c r="Y257" s="13"/>
      <c r="Z257" s="13"/>
      <c r="AA257" s="13"/>
      <c r="AB257" s="13"/>
      <c r="AC257" s="13"/>
      <c r="AD257" s="13"/>
      <c r="AE257" s="13"/>
      <c r="AT257" s="244" t="s">
        <v>207</v>
      </c>
      <c r="AU257" s="244" t="s">
        <v>87</v>
      </c>
      <c r="AV257" s="13" t="s">
        <v>87</v>
      </c>
      <c r="AW257" s="13" t="s">
        <v>39</v>
      </c>
      <c r="AX257" s="13" t="s">
        <v>78</v>
      </c>
      <c r="AY257" s="244" t="s">
        <v>199</v>
      </c>
    </row>
    <row r="258" s="13" customFormat="1">
      <c r="A258" s="13"/>
      <c r="B258" s="233"/>
      <c r="C258" s="234"/>
      <c r="D258" s="235" t="s">
        <v>207</v>
      </c>
      <c r="E258" s="236" t="s">
        <v>22</v>
      </c>
      <c r="F258" s="237" t="s">
        <v>449</v>
      </c>
      <c r="G258" s="234"/>
      <c r="H258" s="238">
        <v>0.13</v>
      </c>
      <c r="I258" s="239"/>
      <c r="J258" s="234"/>
      <c r="K258" s="234"/>
      <c r="L258" s="240"/>
      <c r="M258" s="241"/>
      <c r="N258" s="242"/>
      <c r="O258" s="242"/>
      <c r="P258" s="242"/>
      <c r="Q258" s="242"/>
      <c r="R258" s="242"/>
      <c r="S258" s="242"/>
      <c r="T258" s="243"/>
      <c r="U258" s="13"/>
      <c r="V258" s="13"/>
      <c r="W258" s="13"/>
      <c r="X258" s="13"/>
      <c r="Y258" s="13"/>
      <c r="Z258" s="13"/>
      <c r="AA258" s="13"/>
      <c r="AB258" s="13"/>
      <c r="AC258" s="13"/>
      <c r="AD258" s="13"/>
      <c r="AE258" s="13"/>
      <c r="AT258" s="244" t="s">
        <v>207</v>
      </c>
      <c r="AU258" s="244" t="s">
        <v>87</v>
      </c>
      <c r="AV258" s="13" t="s">
        <v>87</v>
      </c>
      <c r="AW258" s="13" t="s">
        <v>39</v>
      </c>
      <c r="AX258" s="13" t="s">
        <v>78</v>
      </c>
      <c r="AY258" s="244" t="s">
        <v>199</v>
      </c>
    </row>
    <row r="259" s="13" customFormat="1">
      <c r="A259" s="13"/>
      <c r="B259" s="233"/>
      <c r="C259" s="234"/>
      <c r="D259" s="235" t="s">
        <v>207</v>
      </c>
      <c r="E259" s="236" t="s">
        <v>22</v>
      </c>
      <c r="F259" s="237" t="s">
        <v>450</v>
      </c>
      <c r="G259" s="234"/>
      <c r="H259" s="238">
        <v>0.13800000000000001</v>
      </c>
      <c r="I259" s="239"/>
      <c r="J259" s="234"/>
      <c r="K259" s="234"/>
      <c r="L259" s="240"/>
      <c r="M259" s="241"/>
      <c r="N259" s="242"/>
      <c r="O259" s="242"/>
      <c r="P259" s="242"/>
      <c r="Q259" s="242"/>
      <c r="R259" s="242"/>
      <c r="S259" s="242"/>
      <c r="T259" s="243"/>
      <c r="U259" s="13"/>
      <c r="V259" s="13"/>
      <c r="W259" s="13"/>
      <c r="X259" s="13"/>
      <c r="Y259" s="13"/>
      <c r="Z259" s="13"/>
      <c r="AA259" s="13"/>
      <c r="AB259" s="13"/>
      <c r="AC259" s="13"/>
      <c r="AD259" s="13"/>
      <c r="AE259" s="13"/>
      <c r="AT259" s="244" t="s">
        <v>207</v>
      </c>
      <c r="AU259" s="244" t="s">
        <v>87</v>
      </c>
      <c r="AV259" s="13" t="s">
        <v>87</v>
      </c>
      <c r="AW259" s="13" t="s">
        <v>39</v>
      </c>
      <c r="AX259" s="13" t="s">
        <v>78</v>
      </c>
      <c r="AY259" s="244" t="s">
        <v>199</v>
      </c>
    </row>
    <row r="260" s="13" customFormat="1">
      <c r="A260" s="13"/>
      <c r="B260" s="233"/>
      <c r="C260" s="234"/>
      <c r="D260" s="235" t="s">
        <v>207</v>
      </c>
      <c r="E260" s="236" t="s">
        <v>22</v>
      </c>
      <c r="F260" s="237" t="s">
        <v>451</v>
      </c>
      <c r="G260" s="234"/>
      <c r="H260" s="238">
        <v>0.14799999999999999</v>
      </c>
      <c r="I260" s="239"/>
      <c r="J260" s="234"/>
      <c r="K260" s="234"/>
      <c r="L260" s="240"/>
      <c r="M260" s="241"/>
      <c r="N260" s="242"/>
      <c r="O260" s="242"/>
      <c r="P260" s="242"/>
      <c r="Q260" s="242"/>
      <c r="R260" s="242"/>
      <c r="S260" s="242"/>
      <c r="T260" s="243"/>
      <c r="U260" s="13"/>
      <c r="V260" s="13"/>
      <c r="W260" s="13"/>
      <c r="X260" s="13"/>
      <c r="Y260" s="13"/>
      <c r="Z260" s="13"/>
      <c r="AA260" s="13"/>
      <c r="AB260" s="13"/>
      <c r="AC260" s="13"/>
      <c r="AD260" s="13"/>
      <c r="AE260" s="13"/>
      <c r="AT260" s="244" t="s">
        <v>207</v>
      </c>
      <c r="AU260" s="244" t="s">
        <v>87</v>
      </c>
      <c r="AV260" s="13" t="s">
        <v>87</v>
      </c>
      <c r="AW260" s="13" t="s">
        <v>39</v>
      </c>
      <c r="AX260" s="13" t="s">
        <v>78</v>
      </c>
      <c r="AY260" s="244" t="s">
        <v>199</v>
      </c>
    </row>
    <row r="261" s="13" customFormat="1">
      <c r="A261" s="13"/>
      <c r="B261" s="233"/>
      <c r="C261" s="234"/>
      <c r="D261" s="235" t="s">
        <v>207</v>
      </c>
      <c r="E261" s="236" t="s">
        <v>22</v>
      </c>
      <c r="F261" s="237" t="s">
        <v>452</v>
      </c>
      <c r="G261" s="234"/>
      <c r="H261" s="238">
        <v>0.25600000000000001</v>
      </c>
      <c r="I261" s="239"/>
      <c r="J261" s="234"/>
      <c r="K261" s="234"/>
      <c r="L261" s="240"/>
      <c r="M261" s="241"/>
      <c r="N261" s="242"/>
      <c r="O261" s="242"/>
      <c r="P261" s="242"/>
      <c r="Q261" s="242"/>
      <c r="R261" s="242"/>
      <c r="S261" s="242"/>
      <c r="T261" s="243"/>
      <c r="U261" s="13"/>
      <c r="V261" s="13"/>
      <c r="W261" s="13"/>
      <c r="X261" s="13"/>
      <c r="Y261" s="13"/>
      <c r="Z261" s="13"/>
      <c r="AA261" s="13"/>
      <c r="AB261" s="13"/>
      <c r="AC261" s="13"/>
      <c r="AD261" s="13"/>
      <c r="AE261" s="13"/>
      <c r="AT261" s="244" t="s">
        <v>207</v>
      </c>
      <c r="AU261" s="244" t="s">
        <v>87</v>
      </c>
      <c r="AV261" s="13" t="s">
        <v>87</v>
      </c>
      <c r="AW261" s="13" t="s">
        <v>39</v>
      </c>
      <c r="AX261" s="13" t="s">
        <v>78</v>
      </c>
      <c r="AY261" s="244" t="s">
        <v>199</v>
      </c>
    </row>
    <row r="262" s="13" customFormat="1">
      <c r="A262" s="13"/>
      <c r="B262" s="233"/>
      <c r="C262" s="234"/>
      <c r="D262" s="235" t="s">
        <v>207</v>
      </c>
      <c r="E262" s="236" t="s">
        <v>22</v>
      </c>
      <c r="F262" s="237" t="s">
        <v>453</v>
      </c>
      <c r="G262" s="234"/>
      <c r="H262" s="238">
        <v>0.34599999999999997</v>
      </c>
      <c r="I262" s="239"/>
      <c r="J262" s="234"/>
      <c r="K262" s="234"/>
      <c r="L262" s="240"/>
      <c r="M262" s="241"/>
      <c r="N262" s="242"/>
      <c r="O262" s="242"/>
      <c r="P262" s="242"/>
      <c r="Q262" s="242"/>
      <c r="R262" s="242"/>
      <c r="S262" s="242"/>
      <c r="T262" s="243"/>
      <c r="U262" s="13"/>
      <c r="V262" s="13"/>
      <c r="W262" s="13"/>
      <c r="X262" s="13"/>
      <c r="Y262" s="13"/>
      <c r="Z262" s="13"/>
      <c r="AA262" s="13"/>
      <c r="AB262" s="13"/>
      <c r="AC262" s="13"/>
      <c r="AD262" s="13"/>
      <c r="AE262" s="13"/>
      <c r="AT262" s="244" t="s">
        <v>207</v>
      </c>
      <c r="AU262" s="244" t="s">
        <v>87</v>
      </c>
      <c r="AV262" s="13" t="s">
        <v>87</v>
      </c>
      <c r="AW262" s="13" t="s">
        <v>39</v>
      </c>
      <c r="AX262" s="13" t="s">
        <v>78</v>
      </c>
      <c r="AY262" s="244" t="s">
        <v>199</v>
      </c>
    </row>
    <row r="263" s="13" customFormat="1">
      <c r="A263" s="13"/>
      <c r="B263" s="233"/>
      <c r="C263" s="234"/>
      <c r="D263" s="235" t="s">
        <v>207</v>
      </c>
      <c r="E263" s="236" t="s">
        <v>22</v>
      </c>
      <c r="F263" s="237" t="s">
        <v>454</v>
      </c>
      <c r="G263" s="234"/>
      <c r="H263" s="238">
        <v>0.27200000000000002</v>
      </c>
      <c r="I263" s="239"/>
      <c r="J263" s="234"/>
      <c r="K263" s="234"/>
      <c r="L263" s="240"/>
      <c r="M263" s="241"/>
      <c r="N263" s="242"/>
      <c r="O263" s="242"/>
      <c r="P263" s="242"/>
      <c r="Q263" s="242"/>
      <c r="R263" s="242"/>
      <c r="S263" s="242"/>
      <c r="T263" s="243"/>
      <c r="U263" s="13"/>
      <c r="V263" s="13"/>
      <c r="W263" s="13"/>
      <c r="X263" s="13"/>
      <c r="Y263" s="13"/>
      <c r="Z263" s="13"/>
      <c r="AA263" s="13"/>
      <c r="AB263" s="13"/>
      <c r="AC263" s="13"/>
      <c r="AD263" s="13"/>
      <c r="AE263" s="13"/>
      <c r="AT263" s="244" t="s">
        <v>207</v>
      </c>
      <c r="AU263" s="244" t="s">
        <v>87</v>
      </c>
      <c r="AV263" s="13" t="s">
        <v>87</v>
      </c>
      <c r="AW263" s="13" t="s">
        <v>39</v>
      </c>
      <c r="AX263" s="13" t="s">
        <v>78</v>
      </c>
      <c r="AY263" s="244" t="s">
        <v>199</v>
      </c>
    </row>
    <row r="264" s="13" customFormat="1">
      <c r="A264" s="13"/>
      <c r="B264" s="233"/>
      <c r="C264" s="234"/>
      <c r="D264" s="235" t="s">
        <v>207</v>
      </c>
      <c r="E264" s="236" t="s">
        <v>22</v>
      </c>
      <c r="F264" s="237" t="s">
        <v>455</v>
      </c>
      <c r="G264" s="234"/>
      <c r="H264" s="238">
        <v>0.34599999999999997</v>
      </c>
      <c r="I264" s="239"/>
      <c r="J264" s="234"/>
      <c r="K264" s="234"/>
      <c r="L264" s="240"/>
      <c r="M264" s="241"/>
      <c r="N264" s="242"/>
      <c r="O264" s="242"/>
      <c r="P264" s="242"/>
      <c r="Q264" s="242"/>
      <c r="R264" s="242"/>
      <c r="S264" s="242"/>
      <c r="T264" s="243"/>
      <c r="U264" s="13"/>
      <c r="V264" s="13"/>
      <c r="W264" s="13"/>
      <c r="X264" s="13"/>
      <c r="Y264" s="13"/>
      <c r="Z264" s="13"/>
      <c r="AA264" s="13"/>
      <c r="AB264" s="13"/>
      <c r="AC264" s="13"/>
      <c r="AD264" s="13"/>
      <c r="AE264" s="13"/>
      <c r="AT264" s="244" t="s">
        <v>207</v>
      </c>
      <c r="AU264" s="244" t="s">
        <v>87</v>
      </c>
      <c r="AV264" s="13" t="s">
        <v>87</v>
      </c>
      <c r="AW264" s="13" t="s">
        <v>39</v>
      </c>
      <c r="AX264" s="13" t="s">
        <v>78</v>
      </c>
      <c r="AY264" s="244" t="s">
        <v>199</v>
      </c>
    </row>
    <row r="265" s="13" customFormat="1">
      <c r="A265" s="13"/>
      <c r="B265" s="233"/>
      <c r="C265" s="234"/>
      <c r="D265" s="235" t="s">
        <v>207</v>
      </c>
      <c r="E265" s="236" t="s">
        <v>22</v>
      </c>
      <c r="F265" s="237" t="s">
        <v>456</v>
      </c>
      <c r="G265" s="234"/>
      <c r="H265" s="238">
        <v>0.119</v>
      </c>
      <c r="I265" s="239"/>
      <c r="J265" s="234"/>
      <c r="K265" s="234"/>
      <c r="L265" s="240"/>
      <c r="M265" s="241"/>
      <c r="N265" s="242"/>
      <c r="O265" s="242"/>
      <c r="P265" s="242"/>
      <c r="Q265" s="242"/>
      <c r="R265" s="242"/>
      <c r="S265" s="242"/>
      <c r="T265" s="243"/>
      <c r="U265" s="13"/>
      <c r="V265" s="13"/>
      <c r="W265" s="13"/>
      <c r="X265" s="13"/>
      <c r="Y265" s="13"/>
      <c r="Z265" s="13"/>
      <c r="AA265" s="13"/>
      <c r="AB265" s="13"/>
      <c r="AC265" s="13"/>
      <c r="AD265" s="13"/>
      <c r="AE265" s="13"/>
      <c r="AT265" s="244" t="s">
        <v>207</v>
      </c>
      <c r="AU265" s="244" t="s">
        <v>87</v>
      </c>
      <c r="AV265" s="13" t="s">
        <v>87</v>
      </c>
      <c r="AW265" s="13" t="s">
        <v>39</v>
      </c>
      <c r="AX265" s="13" t="s">
        <v>78</v>
      </c>
      <c r="AY265" s="244" t="s">
        <v>199</v>
      </c>
    </row>
    <row r="266" s="13" customFormat="1">
      <c r="A266" s="13"/>
      <c r="B266" s="233"/>
      <c r="C266" s="234"/>
      <c r="D266" s="235" t="s">
        <v>207</v>
      </c>
      <c r="E266" s="236" t="s">
        <v>22</v>
      </c>
      <c r="F266" s="237" t="s">
        <v>457</v>
      </c>
      <c r="G266" s="234"/>
      <c r="H266" s="238">
        <v>0.20200000000000001</v>
      </c>
      <c r="I266" s="239"/>
      <c r="J266" s="234"/>
      <c r="K266" s="234"/>
      <c r="L266" s="240"/>
      <c r="M266" s="241"/>
      <c r="N266" s="242"/>
      <c r="O266" s="242"/>
      <c r="P266" s="242"/>
      <c r="Q266" s="242"/>
      <c r="R266" s="242"/>
      <c r="S266" s="242"/>
      <c r="T266" s="243"/>
      <c r="U266" s="13"/>
      <c r="V266" s="13"/>
      <c r="W266" s="13"/>
      <c r="X266" s="13"/>
      <c r="Y266" s="13"/>
      <c r="Z266" s="13"/>
      <c r="AA266" s="13"/>
      <c r="AB266" s="13"/>
      <c r="AC266" s="13"/>
      <c r="AD266" s="13"/>
      <c r="AE266" s="13"/>
      <c r="AT266" s="244" t="s">
        <v>207</v>
      </c>
      <c r="AU266" s="244" t="s">
        <v>87</v>
      </c>
      <c r="AV266" s="13" t="s">
        <v>87</v>
      </c>
      <c r="AW266" s="13" t="s">
        <v>39</v>
      </c>
      <c r="AX266" s="13" t="s">
        <v>78</v>
      </c>
      <c r="AY266" s="244" t="s">
        <v>199</v>
      </c>
    </row>
    <row r="267" s="13" customFormat="1">
      <c r="A267" s="13"/>
      <c r="B267" s="233"/>
      <c r="C267" s="234"/>
      <c r="D267" s="235" t="s">
        <v>207</v>
      </c>
      <c r="E267" s="236" t="s">
        <v>22</v>
      </c>
      <c r="F267" s="237" t="s">
        <v>458</v>
      </c>
      <c r="G267" s="234"/>
      <c r="H267" s="238">
        <v>0.20200000000000001</v>
      </c>
      <c r="I267" s="239"/>
      <c r="J267" s="234"/>
      <c r="K267" s="234"/>
      <c r="L267" s="240"/>
      <c r="M267" s="241"/>
      <c r="N267" s="242"/>
      <c r="O267" s="242"/>
      <c r="P267" s="242"/>
      <c r="Q267" s="242"/>
      <c r="R267" s="242"/>
      <c r="S267" s="242"/>
      <c r="T267" s="243"/>
      <c r="U267" s="13"/>
      <c r="V267" s="13"/>
      <c r="W267" s="13"/>
      <c r="X267" s="13"/>
      <c r="Y267" s="13"/>
      <c r="Z267" s="13"/>
      <c r="AA267" s="13"/>
      <c r="AB267" s="13"/>
      <c r="AC267" s="13"/>
      <c r="AD267" s="13"/>
      <c r="AE267" s="13"/>
      <c r="AT267" s="244" t="s">
        <v>207</v>
      </c>
      <c r="AU267" s="244" t="s">
        <v>87</v>
      </c>
      <c r="AV267" s="13" t="s">
        <v>87</v>
      </c>
      <c r="AW267" s="13" t="s">
        <v>39</v>
      </c>
      <c r="AX267" s="13" t="s">
        <v>78</v>
      </c>
      <c r="AY267" s="244" t="s">
        <v>199</v>
      </c>
    </row>
    <row r="268" s="15" customFormat="1">
      <c r="A268" s="15"/>
      <c r="B268" s="256"/>
      <c r="C268" s="257"/>
      <c r="D268" s="235" t="s">
        <v>207</v>
      </c>
      <c r="E268" s="258" t="s">
        <v>22</v>
      </c>
      <c r="F268" s="259" t="s">
        <v>459</v>
      </c>
      <c r="G268" s="257"/>
      <c r="H268" s="258" t="s">
        <v>22</v>
      </c>
      <c r="I268" s="260"/>
      <c r="J268" s="257"/>
      <c r="K268" s="257"/>
      <c r="L268" s="261"/>
      <c r="M268" s="262"/>
      <c r="N268" s="263"/>
      <c r="O268" s="263"/>
      <c r="P268" s="263"/>
      <c r="Q268" s="263"/>
      <c r="R268" s="263"/>
      <c r="S268" s="263"/>
      <c r="T268" s="264"/>
      <c r="U268" s="15"/>
      <c r="V268" s="15"/>
      <c r="W268" s="15"/>
      <c r="X268" s="15"/>
      <c r="Y268" s="15"/>
      <c r="Z268" s="15"/>
      <c r="AA268" s="15"/>
      <c r="AB268" s="15"/>
      <c r="AC268" s="15"/>
      <c r="AD268" s="15"/>
      <c r="AE268" s="15"/>
      <c r="AT268" s="265" t="s">
        <v>207</v>
      </c>
      <c r="AU268" s="265" t="s">
        <v>87</v>
      </c>
      <c r="AV268" s="15" t="s">
        <v>23</v>
      </c>
      <c r="AW268" s="15" t="s">
        <v>39</v>
      </c>
      <c r="AX268" s="15" t="s">
        <v>78</v>
      </c>
      <c r="AY268" s="265" t="s">
        <v>199</v>
      </c>
    </row>
    <row r="269" s="13" customFormat="1">
      <c r="A269" s="13"/>
      <c r="B269" s="233"/>
      <c r="C269" s="234"/>
      <c r="D269" s="235" t="s">
        <v>207</v>
      </c>
      <c r="E269" s="236" t="s">
        <v>22</v>
      </c>
      <c r="F269" s="237" t="s">
        <v>460</v>
      </c>
      <c r="G269" s="234"/>
      <c r="H269" s="238">
        <v>0.023</v>
      </c>
      <c r="I269" s="239"/>
      <c r="J269" s="234"/>
      <c r="K269" s="234"/>
      <c r="L269" s="240"/>
      <c r="M269" s="241"/>
      <c r="N269" s="242"/>
      <c r="O269" s="242"/>
      <c r="P269" s="242"/>
      <c r="Q269" s="242"/>
      <c r="R269" s="242"/>
      <c r="S269" s="242"/>
      <c r="T269" s="243"/>
      <c r="U269" s="13"/>
      <c r="V269" s="13"/>
      <c r="W269" s="13"/>
      <c r="X269" s="13"/>
      <c r="Y269" s="13"/>
      <c r="Z269" s="13"/>
      <c r="AA269" s="13"/>
      <c r="AB269" s="13"/>
      <c r="AC269" s="13"/>
      <c r="AD269" s="13"/>
      <c r="AE269" s="13"/>
      <c r="AT269" s="244" t="s">
        <v>207</v>
      </c>
      <c r="AU269" s="244" t="s">
        <v>87</v>
      </c>
      <c r="AV269" s="13" t="s">
        <v>87</v>
      </c>
      <c r="AW269" s="13" t="s">
        <v>39</v>
      </c>
      <c r="AX269" s="13" t="s">
        <v>78</v>
      </c>
      <c r="AY269" s="244" t="s">
        <v>199</v>
      </c>
    </row>
    <row r="270" s="13" customFormat="1">
      <c r="A270" s="13"/>
      <c r="B270" s="233"/>
      <c r="C270" s="234"/>
      <c r="D270" s="235" t="s">
        <v>207</v>
      </c>
      <c r="E270" s="236" t="s">
        <v>22</v>
      </c>
      <c r="F270" s="237" t="s">
        <v>461</v>
      </c>
      <c r="G270" s="234"/>
      <c r="H270" s="238">
        <v>0.023</v>
      </c>
      <c r="I270" s="239"/>
      <c r="J270" s="234"/>
      <c r="K270" s="234"/>
      <c r="L270" s="240"/>
      <c r="M270" s="241"/>
      <c r="N270" s="242"/>
      <c r="O270" s="242"/>
      <c r="P270" s="242"/>
      <c r="Q270" s="242"/>
      <c r="R270" s="242"/>
      <c r="S270" s="242"/>
      <c r="T270" s="243"/>
      <c r="U270" s="13"/>
      <c r="V270" s="13"/>
      <c r="W270" s="13"/>
      <c r="X270" s="13"/>
      <c r="Y270" s="13"/>
      <c r="Z270" s="13"/>
      <c r="AA270" s="13"/>
      <c r="AB270" s="13"/>
      <c r="AC270" s="13"/>
      <c r="AD270" s="13"/>
      <c r="AE270" s="13"/>
      <c r="AT270" s="244" t="s">
        <v>207</v>
      </c>
      <c r="AU270" s="244" t="s">
        <v>87</v>
      </c>
      <c r="AV270" s="13" t="s">
        <v>87</v>
      </c>
      <c r="AW270" s="13" t="s">
        <v>39</v>
      </c>
      <c r="AX270" s="13" t="s">
        <v>78</v>
      </c>
      <c r="AY270" s="244" t="s">
        <v>199</v>
      </c>
    </row>
    <row r="271" s="13" customFormat="1">
      <c r="A271" s="13"/>
      <c r="B271" s="233"/>
      <c r="C271" s="234"/>
      <c r="D271" s="235" t="s">
        <v>207</v>
      </c>
      <c r="E271" s="236" t="s">
        <v>22</v>
      </c>
      <c r="F271" s="237" t="s">
        <v>462</v>
      </c>
      <c r="G271" s="234"/>
      <c r="H271" s="238">
        <v>0.216</v>
      </c>
      <c r="I271" s="239"/>
      <c r="J271" s="234"/>
      <c r="K271" s="234"/>
      <c r="L271" s="240"/>
      <c r="M271" s="241"/>
      <c r="N271" s="242"/>
      <c r="O271" s="242"/>
      <c r="P271" s="242"/>
      <c r="Q271" s="242"/>
      <c r="R271" s="242"/>
      <c r="S271" s="242"/>
      <c r="T271" s="243"/>
      <c r="U271" s="13"/>
      <c r="V271" s="13"/>
      <c r="W271" s="13"/>
      <c r="X271" s="13"/>
      <c r="Y271" s="13"/>
      <c r="Z271" s="13"/>
      <c r="AA271" s="13"/>
      <c r="AB271" s="13"/>
      <c r="AC271" s="13"/>
      <c r="AD271" s="13"/>
      <c r="AE271" s="13"/>
      <c r="AT271" s="244" t="s">
        <v>207</v>
      </c>
      <c r="AU271" s="244" t="s">
        <v>87</v>
      </c>
      <c r="AV271" s="13" t="s">
        <v>87</v>
      </c>
      <c r="AW271" s="13" t="s">
        <v>39</v>
      </c>
      <c r="AX271" s="13" t="s">
        <v>78</v>
      </c>
      <c r="AY271" s="244" t="s">
        <v>199</v>
      </c>
    </row>
    <row r="272" s="14" customFormat="1">
      <c r="A272" s="14"/>
      <c r="B272" s="245"/>
      <c r="C272" s="246"/>
      <c r="D272" s="235" t="s">
        <v>207</v>
      </c>
      <c r="E272" s="247" t="s">
        <v>22</v>
      </c>
      <c r="F272" s="248" t="s">
        <v>252</v>
      </c>
      <c r="G272" s="246"/>
      <c r="H272" s="249">
        <v>3.1320000000000001</v>
      </c>
      <c r="I272" s="250"/>
      <c r="J272" s="246"/>
      <c r="K272" s="246"/>
      <c r="L272" s="251"/>
      <c r="M272" s="252"/>
      <c r="N272" s="253"/>
      <c r="O272" s="253"/>
      <c r="P272" s="253"/>
      <c r="Q272" s="253"/>
      <c r="R272" s="253"/>
      <c r="S272" s="253"/>
      <c r="T272" s="254"/>
      <c r="U272" s="14"/>
      <c r="V272" s="14"/>
      <c r="W272" s="14"/>
      <c r="X272" s="14"/>
      <c r="Y272" s="14"/>
      <c r="Z272" s="14"/>
      <c r="AA272" s="14"/>
      <c r="AB272" s="14"/>
      <c r="AC272" s="14"/>
      <c r="AD272" s="14"/>
      <c r="AE272" s="14"/>
      <c r="AT272" s="255" t="s">
        <v>207</v>
      </c>
      <c r="AU272" s="255" t="s">
        <v>87</v>
      </c>
      <c r="AV272" s="14" t="s">
        <v>103</v>
      </c>
      <c r="AW272" s="14" t="s">
        <v>39</v>
      </c>
      <c r="AX272" s="14" t="s">
        <v>23</v>
      </c>
      <c r="AY272" s="255" t="s">
        <v>199</v>
      </c>
    </row>
    <row r="273" s="2" customFormat="1" ht="16.5" customHeight="1">
      <c r="A273" s="40"/>
      <c r="B273" s="41"/>
      <c r="C273" s="220" t="s">
        <v>463</v>
      </c>
      <c r="D273" s="220" t="s">
        <v>201</v>
      </c>
      <c r="E273" s="221" t="s">
        <v>464</v>
      </c>
      <c r="F273" s="222" t="s">
        <v>465</v>
      </c>
      <c r="G273" s="223" t="s">
        <v>204</v>
      </c>
      <c r="H273" s="224">
        <v>0.97699999999999998</v>
      </c>
      <c r="I273" s="225"/>
      <c r="J273" s="226">
        <f>ROUND(I273*H273,2)</f>
        <v>0</v>
      </c>
      <c r="K273" s="222" t="s">
        <v>205</v>
      </c>
      <c r="L273" s="46"/>
      <c r="M273" s="227" t="s">
        <v>22</v>
      </c>
      <c r="N273" s="228" t="s">
        <v>49</v>
      </c>
      <c r="O273" s="86"/>
      <c r="P273" s="229">
        <f>O273*H273</f>
        <v>0</v>
      </c>
      <c r="Q273" s="229">
        <v>2.4533</v>
      </c>
      <c r="R273" s="229">
        <f>Q273*H273</f>
        <v>2.3968740999999998</v>
      </c>
      <c r="S273" s="229">
        <v>0</v>
      </c>
      <c r="T273" s="230">
        <f>S273*H273</f>
        <v>0</v>
      </c>
      <c r="U273" s="40"/>
      <c r="V273" s="40"/>
      <c r="W273" s="40"/>
      <c r="X273" s="40"/>
      <c r="Y273" s="40"/>
      <c r="Z273" s="40"/>
      <c r="AA273" s="40"/>
      <c r="AB273" s="40"/>
      <c r="AC273" s="40"/>
      <c r="AD273" s="40"/>
      <c r="AE273" s="40"/>
      <c r="AR273" s="231" t="s">
        <v>103</v>
      </c>
      <c r="AT273" s="231" t="s">
        <v>201</v>
      </c>
      <c r="AU273" s="231" t="s">
        <v>87</v>
      </c>
      <c r="AY273" s="19" t="s">
        <v>199</v>
      </c>
      <c r="BE273" s="232">
        <f>IF(N273="základní",J273,0)</f>
        <v>0</v>
      </c>
      <c r="BF273" s="232">
        <f>IF(N273="snížená",J273,0)</f>
        <v>0</v>
      </c>
      <c r="BG273" s="232">
        <f>IF(N273="zákl. přenesená",J273,0)</f>
        <v>0</v>
      </c>
      <c r="BH273" s="232">
        <f>IF(N273="sníž. přenesená",J273,0)</f>
        <v>0</v>
      </c>
      <c r="BI273" s="232">
        <f>IF(N273="nulová",J273,0)</f>
        <v>0</v>
      </c>
      <c r="BJ273" s="19" t="s">
        <v>23</v>
      </c>
      <c r="BK273" s="232">
        <f>ROUND(I273*H273,2)</f>
        <v>0</v>
      </c>
      <c r="BL273" s="19" t="s">
        <v>103</v>
      </c>
      <c r="BM273" s="231" t="s">
        <v>466</v>
      </c>
    </row>
    <row r="274" s="15" customFormat="1">
      <c r="A274" s="15"/>
      <c r="B274" s="256"/>
      <c r="C274" s="257"/>
      <c r="D274" s="235" t="s">
        <v>207</v>
      </c>
      <c r="E274" s="258" t="s">
        <v>22</v>
      </c>
      <c r="F274" s="259" t="s">
        <v>335</v>
      </c>
      <c r="G274" s="257"/>
      <c r="H274" s="258" t="s">
        <v>22</v>
      </c>
      <c r="I274" s="260"/>
      <c r="J274" s="257"/>
      <c r="K274" s="257"/>
      <c r="L274" s="261"/>
      <c r="M274" s="262"/>
      <c r="N274" s="263"/>
      <c r="O274" s="263"/>
      <c r="P274" s="263"/>
      <c r="Q274" s="263"/>
      <c r="R274" s="263"/>
      <c r="S274" s="263"/>
      <c r="T274" s="264"/>
      <c r="U274" s="15"/>
      <c r="V274" s="15"/>
      <c r="W274" s="15"/>
      <c r="X274" s="15"/>
      <c r="Y274" s="15"/>
      <c r="Z274" s="15"/>
      <c r="AA274" s="15"/>
      <c r="AB274" s="15"/>
      <c r="AC274" s="15"/>
      <c r="AD274" s="15"/>
      <c r="AE274" s="15"/>
      <c r="AT274" s="265" t="s">
        <v>207</v>
      </c>
      <c r="AU274" s="265" t="s">
        <v>87</v>
      </c>
      <c r="AV274" s="15" t="s">
        <v>23</v>
      </c>
      <c r="AW274" s="15" t="s">
        <v>39</v>
      </c>
      <c r="AX274" s="15" t="s">
        <v>78</v>
      </c>
      <c r="AY274" s="265" t="s">
        <v>199</v>
      </c>
    </row>
    <row r="275" s="15" customFormat="1">
      <c r="A275" s="15"/>
      <c r="B275" s="256"/>
      <c r="C275" s="257"/>
      <c r="D275" s="235" t="s">
        <v>207</v>
      </c>
      <c r="E275" s="258" t="s">
        <v>22</v>
      </c>
      <c r="F275" s="259" t="s">
        <v>467</v>
      </c>
      <c r="G275" s="257"/>
      <c r="H275" s="258" t="s">
        <v>22</v>
      </c>
      <c r="I275" s="260"/>
      <c r="J275" s="257"/>
      <c r="K275" s="257"/>
      <c r="L275" s="261"/>
      <c r="M275" s="262"/>
      <c r="N275" s="263"/>
      <c r="O275" s="263"/>
      <c r="P275" s="263"/>
      <c r="Q275" s="263"/>
      <c r="R275" s="263"/>
      <c r="S275" s="263"/>
      <c r="T275" s="264"/>
      <c r="U275" s="15"/>
      <c r="V275" s="15"/>
      <c r="W275" s="15"/>
      <c r="X275" s="15"/>
      <c r="Y275" s="15"/>
      <c r="Z275" s="15"/>
      <c r="AA275" s="15"/>
      <c r="AB275" s="15"/>
      <c r="AC275" s="15"/>
      <c r="AD275" s="15"/>
      <c r="AE275" s="15"/>
      <c r="AT275" s="265" t="s">
        <v>207</v>
      </c>
      <c r="AU275" s="265" t="s">
        <v>87</v>
      </c>
      <c r="AV275" s="15" t="s">
        <v>23</v>
      </c>
      <c r="AW275" s="15" t="s">
        <v>39</v>
      </c>
      <c r="AX275" s="15" t="s">
        <v>78</v>
      </c>
      <c r="AY275" s="265" t="s">
        <v>199</v>
      </c>
    </row>
    <row r="276" s="13" customFormat="1">
      <c r="A276" s="13"/>
      <c r="B276" s="233"/>
      <c r="C276" s="234"/>
      <c r="D276" s="235" t="s">
        <v>207</v>
      </c>
      <c r="E276" s="236" t="s">
        <v>22</v>
      </c>
      <c r="F276" s="237" t="s">
        <v>468</v>
      </c>
      <c r="G276" s="234"/>
      <c r="H276" s="238">
        <v>0.877</v>
      </c>
      <c r="I276" s="239"/>
      <c r="J276" s="234"/>
      <c r="K276" s="234"/>
      <c r="L276" s="240"/>
      <c r="M276" s="241"/>
      <c r="N276" s="242"/>
      <c r="O276" s="242"/>
      <c r="P276" s="242"/>
      <c r="Q276" s="242"/>
      <c r="R276" s="242"/>
      <c r="S276" s="242"/>
      <c r="T276" s="243"/>
      <c r="U276" s="13"/>
      <c r="V276" s="13"/>
      <c r="W276" s="13"/>
      <c r="X276" s="13"/>
      <c r="Y276" s="13"/>
      <c r="Z276" s="13"/>
      <c r="AA276" s="13"/>
      <c r="AB276" s="13"/>
      <c r="AC276" s="13"/>
      <c r="AD276" s="13"/>
      <c r="AE276" s="13"/>
      <c r="AT276" s="244" t="s">
        <v>207</v>
      </c>
      <c r="AU276" s="244" t="s">
        <v>87</v>
      </c>
      <c r="AV276" s="13" t="s">
        <v>87</v>
      </c>
      <c r="AW276" s="13" t="s">
        <v>39</v>
      </c>
      <c r="AX276" s="13" t="s">
        <v>78</v>
      </c>
      <c r="AY276" s="244" t="s">
        <v>199</v>
      </c>
    </row>
    <row r="277" s="13" customFormat="1">
      <c r="A277" s="13"/>
      <c r="B277" s="233"/>
      <c r="C277" s="234"/>
      <c r="D277" s="235" t="s">
        <v>207</v>
      </c>
      <c r="E277" s="236" t="s">
        <v>22</v>
      </c>
      <c r="F277" s="237" t="s">
        <v>469</v>
      </c>
      <c r="G277" s="234"/>
      <c r="H277" s="238">
        <v>0.10000000000000001</v>
      </c>
      <c r="I277" s="239"/>
      <c r="J277" s="234"/>
      <c r="K277" s="234"/>
      <c r="L277" s="240"/>
      <c r="M277" s="241"/>
      <c r="N277" s="242"/>
      <c r="O277" s="242"/>
      <c r="P277" s="242"/>
      <c r="Q277" s="242"/>
      <c r="R277" s="242"/>
      <c r="S277" s="242"/>
      <c r="T277" s="243"/>
      <c r="U277" s="13"/>
      <c r="V277" s="13"/>
      <c r="W277" s="13"/>
      <c r="X277" s="13"/>
      <c r="Y277" s="13"/>
      <c r="Z277" s="13"/>
      <c r="AA277" s="13"/>
      <c r="AB277" s="13"/>
      <c r="AC277" s="13"/>
      <c r="AD277" s="13"/>
      <c r="AE277" s="13"/>
      <c r="AT277" s="244" t="s">
        <v>207</v>
      </c>
      <c r="AU277" s="244" t="s">
        <v>87</v>
      </c>
      <c r="AV277" s="13" t="s">
        <v>87</v>
      </c>
      <c r="AW277" s="13" t="s">
        <v>39</v>
      </c>
      <c r="AX277" s="13" t="s">
        <v>78</v>
      </c>
      <c r="AY277" s="244" t="s">
        <v>199</v>
      </c>
    </row>
    <row r="278" s="14" customFormat="1">
      <c r="A278" s="14"/>
      <c r="B278" s="245"/>
      <c r="C278" s="246"/>
      <c r="D278" s="235" t="s">
        <v>207</v>
      </c>
      <c r="E278" s="247" t="s">
        <v>22</v>
      </c>
      <c r="F278" s="248" t="s">
        <v>252</v>
      </c>
      <c r="G278" s="246"/>
      <c r="H278" s="249">
        <v>0.97699999999999998</v>
      </c>
      <c r="I278" s="250"/>
      <c r="J278" s="246"/>
      <c r="K278" s="246"/>
      <c r="L278" s="251"/>
      <c r="M278" s="252"/>
      <c r="N278" s="253"/>
      <c r="O278" s="253"/>
      <c r="P278" s="253"/>
      <c r="Q278" s="253"/>
      <c r="R278" s="253"/>
      <c r="S278" s="253"/>
      <c r="T278" s="254"/>
      <c r="U278" s="14"/>
      <c r="V278" s="14"/>
      <c r="W278" s="14"/>
      <c r="X278" s="14"/>
      <c r="Y278" s="14"/>
      <c r="Z278" s="14"/>
      <c r="AA278" s="14"/>
      <c r="AB278" s="14"/>
      <c r="AC278" s="14"/>
      <c r="AD278" s="14"/>
      <c r="AE278" s="14"/>
      <c r="AT278" s="255" t="s">
        <v>207</v>
      </c>
      <c r="AU278" s="255" t="s">
        <v>87</v>
      </c>
      <c r="AV278" s="14" t="s">
        <v>103</v>
      </c>
      <c r="AW278" s="14" t="s">
        <v>39</v>
      </c>
      <c r="AX278" s="14" t="s">
        <v>23</v>
      </c>
      <c r="AY278" s="255" t="s">
        <v>199</v>
      </c>
    </row>
    <row r="279" s="2" customFormat="1" ht="21.75" customHeight="1">
      <c r="A279" s="40"/>
      <c r="B279" s="41"/>
      <c r="C279" s="220" t="s">
        <v>470</v>
      </c>
      <c r="D279" s="220" t="s">
        <v>201</v>
      </c>
      <c r="E279" s="221" t="s">
        <v>471</v>
      </c>
      <c r="F279" s="222" t="s">
        <v>472</v>
      </c>
      <c r="G279" s="223" t="s">
        <v>233</v>
      </c>
      <c r="H279" s="224">
        <v>8.6419999999999995</v>
      </c>
      <c r="I279" s="225"/>
      <c r="J279" s="226">
        <f>ROUND(I279*H279,2)</f>
        <v>0</v>
      </c>
      <c r="K279" s="222" t="s">
        <v>205</v>
      </c>
      <c r="L279" s="46"/>
      <c r="M279" s="227" t="s">
        <v>22</v>
      </c>
      <c r="N279" s="228" t="s">
        <v>49</v>
      </c>
      <c r="O279" s="86"/>
      <c r="P279" s="229">
        <f>O279*H279</f>
        <v>0</v>
      </c>
      <c r="Q279" s="229">
        <v>0.01052</v>
      </c>
      <c r="R279" s="229">
        <f>Q279*H279</f>
        <v>0.090913839999999996</v>
      </c>
      <c r="S279" s="229">
        <v>0</v>
      </c>
      <c r="T279" s="230">
        <f>S279*H279</f>
        <v>0</v>
      </c>
      <c r="U279" s="40"/>
      <c r="V279" s="40"/>
      <c r="W279" s="40"/>
      <c r="X279" s="40"/>
      <c r="Y279" s="40"/>
      <c r="Z279" s="40"/>
      <c r="AA279" s="40"/>
      <c r="AB279" s="40"/>
      <c r="AC279" s="40"/>
      <c r="AD279" s="40"/>
      <c r="AE279" s="40"/>
      <c r="AR279" s="231" t="s">
        <v>103</v>
      </c>
      <c r="AT279" s="231" t="s">
        <v>201</v>
      </c>
      <c r="AU279" s="231" t="s">
        <v>87</v>
      </c>
      <c r="AY279" s="19" t="s">
        <v>199</v>
      </c>
      <c r="BE279" s="232">
        <f>IF(N279="základní",J279,0)</f>
        <v>0</v>
      </c>
      <c r="BF279" s="232">
        <f>IF(N279="snížená",J279,0)</f>
        <v>0</v>
      </c>
      <c r="BG279" s="232">
        <f>IF(N279="zákl. přenesená",J279,0)</f>
        <v>0</v>
      </c>
      <c r="BH279" s="232">
        <f>IF(N279="sníž. přenesená",J279,0)</f>
        <v>0</v>
      </c>
      <c r="BI279" s="232">
        <f>IF(N279="nulová",J279,0)</f>
        <v>0</v>
      </c>
      <c r="BJ279" s="19" t="s">
        <v>23</v>
      </c>
      <c r="BK279" s="232">
        <f>ROUND(I279*H279,2)</f>
        <v>0</v>
      </c>
      <c r="BL279" s="19" t="s">
        <v>103</v>
      </c>
      <c r="BM279" s="231" t="s">
        <v>473</v>
      </c>
    </row>
    <row r="280" s="15" customFormat="1">
      <c r="A280" s="15"/>
      <c r="B280" s="256"/>
      <c r="C280" s="257"/>
      <c r="D280" s="235" t="s">
        <v>207</v>
      </c>
      <c r="E280" s="258" t="s">
        <v>22</v>
      </c>
      <c r="F280" s="259" t="s">
        <v>335</v>
      </c>
      <c r="G280" s="257"/>
      <c r="H280" s="258" t="s">
        <v>22</v>
      </c>
      <c r="I280" s="260"/>
      <c r="J280" s="257"/>
      <c r="K280" s="257"/>
      <c r="L280" s="261"/>
      <c r="M280" s="262"/>
      <c r="N280" s="263"/>
      <c r="O280" s="263"/>
      <c r="P280" s="263"/>
      <c r="Q280" s="263"/>
      <c r="R280" s="263"/>
      <c r="S280" s="263"/>
      <c r="T280" s="264"/>
      <c r="U280" s="15"/>
      <c r="V280" s="15"/>
      <c r="W280" s="15"/>
      <c r="X280" s="15"/>
      <c r="Y280" s="15"/>
      <c r="Z280" s="15"/>
      <c r="AA280" s="15"/>
      <c r="AB280" s="15"/>
      <c r="AC280" s="15"/>
      <c r="AD280" s="15"/>
      <c r="AE280" s="15"/>
      <c r="AT280" s="265" t="s">
        <v>207</v>
      </c>
      <c r="AU280" s="265" t="s">
        <v>87</v>
      </c>
      <c r="AV280" s="15" t="s">
        <v>23</v>
      </c>
      <c r="AW280" s="15" t="s">
        <v>39</v>
      </c>
      <c r="AX280" s="15" t="s">
        <v>78</v>
      </c>
      <c r="AY280" s="265" t="s">
        <v>199</v>
      </c>
    </row>
    <row r="281" s="15" customFormat="1">
      <c r="A281" s="15"/>
      <c r="B281" s="256"/>
      <c r="C281" s="257"/>
      <c r="D281" s="235" t="s">
        <v>207</v>
      </c>
      <c r="E281" s="258" t="s">
        <v>22</v>
      </c>
      <c r="F281" s="259" t="s">
        <v>467</v>
      </c>
      <c r="G281" s="257"/>
      <c r="H281" s="258" t="s">
        <v>22</v>
      </c>
      <c r="I281" s="260"/>
      <c r="J281" s="257"/>
      <c r="K281" s="257"/>
      <c r="L281" s="261"/>
      <c r="M281" s="262"/>
      <c r="N281" s="263"/>
      <c r="O281" s="263"/>
      <c r="P281" s="263"/>
      <c r="Q281" s="263"/>
      <c r="R281" s="263"/>
      <c r="S281" s="263"/>
      <c r="T281" s="264"/>
      <c r="U281" s="15"/>
      <c r="V281" s="15"/>
      <c r="W281" s="15"/>
      <c r="X281" s="15"/>
      <c r="Y281" s="15"/>
      <c r="Z281" s="15"/>
      <c r="AA281" s="15"/>
      <c r="AB281" s="15"/>
      <c r="AC281" s="15"/>
      <c r="AD281" s="15"/>
      <c r="AE281" s="15"/>
      <c r="AT281" s="265" t="s">
        <v>207</v>
      </c>
      <c r="AU281" s="265" t="s">
        <v>87</v>
      </c>
      <c r="AV281" s="15" t="s">
        <v>23</v>
      </c>
      <c r="AW281" s="15" t="s">
        <v>39</v>
      </c>
      <c r="AX281" s="15" t="s">
        <v>78</v>
      </c>
      <c r="AY281" s="265" t="s">
        <v>199</v>
      </c>
    </row>
    <row r="282" s="13" customFormat="1">
      <c r="A282" s="13"/>
      <c r="B282" s="233"/>
      <c r="C282" s="234"/>
      <c r="D282" s="235" t="s">
        <v>207</v>
      </c>
      <c r="E282" s="236" t="s">
        <v>22</v>
      </c>
      <c r="F282" s="237" t="s">
        <v>474</v>
      </c>
      <c r="G282" s="234"/>
      <c r="H282" s="238">
        <v>7.4669999999999996</v>
      </c>
      <c r="I282" s="239"/>
      <c r="J282" s="234"/>
      <c r="K282" s="234"/>
      <c r="L282" s="240"/>
      <c r="M282" s="241"/>
      <c r="N282" s="242"/>
      <c r="O282" s="242"/>
      <c r="P282" s="242"/>
      <c r="Q282" s="242"/>
      <c r="R282" s="242"/>
      <c r="S282" s="242"/>
      <c r="T282" s="243"/>
      <c r="U282" s="13"/>
      <c r="V282" s="13"/>
      <c r="W282" s="13"/>
      <c r="X282" s="13"/>
      <c r="Y282" s="13"/>
      <c r="Z282" s="13"/>
      <c r="AA282" s="13"/>
      <c r="AB282" s="13"/>
      <c r="AC282" s="13"/>
      <c r="AD282" s="13"/>
      <c r="AE282" s="13"/>
      <c r="AT282" s="244" t="s">
        <v>207</v>
      </c>
      <c r="AU282" s="244" t="s">
        <v>87</v>
      </c>
      <c r="AV282" s="13" t="s">
        <v>87</v>
      </c>
      <c r="AW282" s="13" t="s">
        <v>39</v>
      </c>
      <c r="AX282" s="13" t="s">
        <v>78</v>
      </c>
      <c r="AY282" s="244" t="s">
        <v>199</v>
      </c>
    </row>
    <row r="283" s="13" customFormat="1">
      <c r="A283" s="13"/>
      <c r="B283" s="233"/>
      <c r="C283" s="234"/>
      <c r="D283" s="235" t="s">
        <v>207</v>
      </c>
      <c r="E283" s="236" t="s">
        <v>22</v>
      </c>
      <c r="F283" s="237" t="s">
        <v>475</v>
      </c>
      <c r="G283" s="234"/>
      <c r="H283" s="238">
        <v>1.175</v>
      </c>
      <c r="I283" s="239"/>
      <c r="J283" s="234"/>
      <c r="K283" s="234"/>
      <c r="L283" s="240"/>
      <c r="M283" s="241"/>
      <c r="N283" s="242"/>
      <c r="O283" s="242"/>
      <c r="P283" s="242"/>
      <c r="Q283" s="242"/>
      <c r="R283" s="242"/>
      <c r="S283" s="242"/>
      <c r="T283" s="243"/>
      <c r="U283" s="13"/>
      <c r="V283" s="13"/>
      <c r="W283" s="13"/>
      <c r="X283" s="13"/>
      <c r="Y283" s="13"/>
      <c r="Z283" s="13"/>
      <c r="AA283" s="13"/>
      <c r="AB283" s="13"/>
      <c r="AC283" s="13"/>
      <c r="AD283" s="13"/>
      <c r="AE283" s="13"/>
      <c r="AT283" s="244" t="s">
        <v>207</v>
      </c>
      <c r="AU283" s="244" t="s">
        <v>87</v>
      </c>
      <c r="AV283" s="13" t="s">
        <v>87</v>
      </c>
      <c r="AW283" s="13" t="s">
        <v>39</v>
      </c>
      <c r="AX283" s="13" t="s">
        <v>78</v>
      </c>
      <c r="AY283" s="244" t="s">
        <v>199</v>
      </c>
    </row>
    <row r="284" s="14" customFormat="1">
      <c r="A284" s="14"/>
      <c r="B284" s="245"/>
      <c r="C284" s="246"/>
      <c r="D284" s="235" t="s">
        <v>207</v>
      </c>
      <c r="E284" s="247" t="s">
        <v>22</v>
      </c>
      <c r="F284" s="248" t="s">
        <v>252</v>
      </c>
      <c r="G284" s="246"/>
      <c r="H284" s="249">
        <v>8.6419999999999995</v>
      </c>
      <c r="I284" s="250"/>
      <c r="J284" s="246"/>
      <c r="K284" s="246"/>
      <c r="L284" s="251"/>
      <c r="M284" s="252"/>
      <c r="N284" s="253"/>
      <c r="O284" s="253"/>
      <c r="P284" s="253"/>
      <c r="Q284" s="253"/>
      <c r="R284" s="253"/>
      <c r="S284" s="253"/>
      <c r="T284" s="254"/>
      <c r="U284" s="14"/>
      <c r="V284" s="14"/>
      <c r="W284" s="14"/>
      <c r="X284" s="14"/>
      <c r="Y284" s="14"/>
      <c r="Z284" s="14"/>
      <c r="AA284" s="14"/>
      <c r="AB284" s="14"/>
      <c r="AC284" s="14"/>
      <c r="AD284" s="14"/>
      <c r="AE284" s="14"/>
      <c r="AT284" s="255" t="s">
        <v>207</v>
      </c>
      <c r="AU284" s="255" t="s">
        <v>87</v>
      </c>
      <c r="AV284" s="14" t="s">
        <v>103</v>
      </c>
      <c r="AW284" s="14" t="s">
        <v>39</v>
      </c>
      <c r="AX284" s="14" t="s">
        <v>23</v>
      </c>
      <c r="AY284" s="255" t="s">
        <v>199</v>
      </c>
    </row>
    <row r="285" s="2" customFormat="1" ht="21.75" customHeight="1">
      <c r="A285" s="40"/>
      <c r="B285" s="41"/>
      <c r="C285" s="220" t="s">
        <v>476</v>
      </c>
      <c r="D285" s="220" t="s">
        <v>201</v>
      </c>
      <c r="E285" s="221" t="s">
        <v>477</v>
      </c>
      <c r="F285" s="222" t="s">
        <v>478</v>
      </c>
      <c r="G285" s="223" t="s">
        <v>233</v>
      </c>
      <c r="H285" s="224">
        <v>8.6419999999999995</v>
      </c>
      <c r="I285" s="225"/>
      <c r="J285" s="226">
        <f>ROUND(I285*H285,2)</f>
        <v>0</v>
      </c>
      <c r="K285" s="222" t="s">
        <v>205</v>
      </c>
      <c r="L285" s="46"/>
      <c r="M285" s="227" t="s">
        <v>22</v>
      </c>
      <c r="N285" s="228" t="s">
        <v>49</v>
      </c>
      <c r="O285" s="86"/>
      <c r="P285" s="229">
        <f>O285*H285</f>
        <v>0</v>
      </c>
      <c r="Q285" s="229">
        <v>0</v>
      </c>
      <c r="R285" s="229">
        <f>Q285*H285</f>
        <v>0</v>
      </c>
      <c r="S285" s="229">
        <v>0</v>
      </c>
      <c r="T285" s="230">
        <f>S285*H285</f>
        <v>0</v>
      </c>
      <c r="U285" s="40"/>
      <c r="V285" s="40"/>
      <c r="W285" s="40"/>
      <c r="X285" s="40"/>
      <c r="Y285" s="40"/>
      <c r="Z285" s="40"/>
      <c r="AA285" s="40"/>
      <c r="AB285" s="40"/>
      <c r="AC285" s="40"/>
      <c r="AD285" s="40"/>
      <c r="AE285" s="40"/>
      <c r="AR285" s="231" t="s">
        <v>103</v>
      </c>
      <c r="AT285" s="231" t="s">
        <v>201</v>
      </c>
      <c r="AU285" s="231" t="s">
        <v>87</v>
      </c>
      <c r="AY285" s="19" t="s">
        <v>199</v>
      </c>
      <c r="BE285" s="232">
        <f>IF(N285="základní",J285,0)</f>
        <v>0</v>
      </c>
      <c r="BF285" s="232">
        <f>IF(N285="snížená",J285,0)</f>
        <v>0</v>
      </c>
      <c r="BG285" s="232">
        <f>IF(N285="zákl. přenesená",J285,0)</f>
        <v>0</v>
      </c>
      <c r="BH285" s="232">
        <f>IF(N285="sníž. přenesená",J285,0)</f>
        <v>0</v>
      </c>
      <c r="BI285" s="232">
        <f>IF(N285="nulová",J285,0)</f>
        <v>0</v>
      </c>
      <c r="BJ285" s="19" t="s">
        <v>23</v>
      </c>
      <c r="BK285" s="232">
        <f>ROUND(I285*H285,2)</f>
        <v>0</v>
      </c>
      <c r="BL285" s="19" t="s">
        <v>103</v>
      </c>
      <c r="BM285" s="231" t="s">
        <v>479</v>
      </c>
    </row>
    <row r="286" s="2" customFormat="1" ht="16.5" customHeight="1">
      <c r="A286" s="40"/>
      <c r="B286" s="41"/>
      <c r="C286" s="220" t="s">
        <v>480</v>
      </c>
      <c r="D286" s="220" t="s">
        <v>201</v>
      </c>
      <c r="E286" s="221" t="s">
        <v>481</v>
      </c>
      <c r="F286" s="222" t="s">
        <v>482</v>
      </c>
      <c r="G286" s="223" t="s">
        <v>279</v>
      </c>
      <c r="H286" s="224">
        <v>0.094</v>
      </c>
      <c r="I286" s="225"/>
      <c r="J286" s="226">
        <f>ROUND(I286*H286,2)</f>
        <v>0</v>
      </c>
      <c r="K286" s="222" t="s">
        <v>205</v>
      </c>
      <c r="L286" s="46"/>
      <c r="M286" s="227" t="s">
        <v>22</v>
      </c>
      <c r="N286" s="228" t="s">
        <v>49</v>
      </c>
      <c r="O286" s="86"/>
      <c r="P286" s="229">
        <f>O286*H286</f>
        <v>0</v>
      </c>
      <c r="Q286" s="229">
        <v>1.04528</v>
      </c>
      <c r="R286" s="229">
        <f>Q286*H286</f>
        <v>0.098256319999999994</v>
      </c>
      <c r="S286" s="229">
        <v>0</v>
      </c>
      <c r="T286" s="230">
        <f>S286*H286</f>
        <v>0</v>
      </c>
      <c r="U286" s="40"/>
      <c r="V286" s="40"/>
      <c r="W286" s="40"/>
      <c r="X286" s="40"/>
      <c r="Y286" s="40"/>
      <c r="Z286" s="40"/>
      <c r="AA286" s="40"/>
      <c r="AB286" s="40"/>
      <c r="AC286" s="40"/>
      <c r="AD286" s="40"/>
      <c r="AE286" s="40"/>
      <c r="AR286" s="231" t="s">
        <v>103</v>
      </c>
      <c r="AT286" s="231" t="s">
        <v>201</v>
      </c>
      <c r="AU286" s="231" t="s">
        <v>87</v>
      </c>
      <c r="AY286" s="19" t="s">
        <v>199</v>
      </c>
      <c r="BE286" s="232">
        <f>IF(N286="základní",J286,0)</f>
        <v>0</v>
      </c>
      <c r="BF286" s="232">
        <f>IF(N286="snížená",J286,0)</f>
        <v>0</v>
      </c>
      <c r="BG286" s="232">
        <f>IF(N286="zákl. přenesená",J286,0)</f>
        <v>0</v>
      </c>
      <c r="BH286" s="232">
        <f>IF(N286="sníž. přenesená",J286,0)</f>
        <v>0</v>
      </c>
      <c r="BI286" s="232">
        <f>IF(N286="nulová",J286,0)</f>
        <v>0</v>
      </c>
      <c r="BJ286" s="19" t="s">
        <v>23</v>
      </c>
      <c r="BK286" s="232">
        <f>ROUND(I286*H286,2)</f>
        <v>0</v>
      </c>
      <c r="BL286" s="19" t="s">
        <v>103</v>
      </c>
      <c r="BM286" s="231" t="s">
        <v>483</v>
      </c>
    </row>
    <row r="287" s="15" customFormat="1">
      <c r="A287" s="15"/>
      <c r="B287" s="256"/>
      <c r="C287" s="257"/>
      <c r="D287" s="235" t="s">
        <v>207</v>
      </c>
      <c r="E287" s="258" t="s">
        <v>22</v>
      </c>
      <c r="F287" s="259" t="s">
        <v>335</v>
      </c>
      <c r="G287" s="257"/>
      <c r="H287" s="258" t="s">
        <v>22</v>
      </c>
      <c r="I287" s="260"/>
      <c r="J287" s="257"/>
      <c r="K287" s="257"/>
      <c r="L287" s="261"/>
      <c r="M287" s="262"/>
      <c r="N287" s="263"/>
      <c r="O287" s="263"/>
      <c r="P287" s="263"/>
      <c r="Q287" s="263"/>
      <c r="R287" s="263"/>
      <c r="S287" s="263"/>
      <c r="T287" s="264"/>
      <c r="U287" s="15"/>
      <c r="V287" s="15"/>
      <c r="W287" s="15"/>
      <c r="X287" s="15"/>
      <c r="Y287" s="15"/>
      <c r="Z287" s="15"/>
      <c r="AA287" s="15"/>
      <c r="AB287" s="15"/>
      <c r="AC287" s="15"/>
      <c r="AD287" s="15"/>
      <c r="AE287" s="15"/>
      <c r="AT287" s="265" t="s">
        <v>207</v>
      </c>
      <c r="AU287" s="265" t="s">
        <v>87</v>
      </c>
      <c r="AV287" s="15" t="s">
        <v>23</v>
      </c>
      <c r="AW287" s="15" t="s">
        <v>39</v>
      </c>
      <c r="AX287" s="15" t="s">
        <v>78</v>
      </c>
      <c r="AY287" s="265" t="s">
        <v>199</v>
      </c>
    </row>
    <row r="288" s="15" customFormat="1">
      <c r="A288" s="15"/>
      <c r="B288" s="256"/>
      <c r="C288" s="257"/>
      <c r="D288" s="235" t="s">
        <v>207</v>
      </c>
      <c r="E288" s="258" t="s">
        <v>22</v>
      </c>
      <c r="F288" s="259" t="s">
        <v>467</v>
      </c>
      <c r="G288" s="257"/>
      <c r="H288" s="258" t="s">
        <v>22</v>
      </c>
      <c r="I288" s="260"/>
      <c r="J288" s="257"/>
      <c r="K288" s="257"/>
      <c r="L288" s="261"/>
      <c r="M288" s="262"/>
      <c r="N288" s="263"/>
      <c r="O288" s="263"/>
      <c r="P288" s="263"/>
      <c r="Q288" s="263"/>
      <c r="R288" s="263"/>
      <c r="S288" s="263"/>
      <c r="T288" s="264"/>
      <c r="U288" s="15"/>
      <c r="V288" s="15"/>
      <c r="W288" s="15"/>
      <c r="X288" s="15"/>
      <c r="Y288" s="15"/>
      <c r="Z288" s="15"/>
      <c r="AA288" s="15"/>
      <c r="AB288" s="15"/>
      <c r="AC288" s="15"/>
      <c r="AD288" s="15"/>
      <c r="AE288" s="15"/>
      <c r="AT288" s="265" t="s">
        <v>207</v>
      </c>
      <c r="AU288" s="265" t="s">
        <v>87</v>
      </c>
      <c r="AV288" s="15" t="s">
        <v>23</v>
      </c>
      <c r="AW288" s="15" t="s">
        <v>39</v>
      </c>
      <c r="AX288" s="15" t="s">
        <v>78</v>
      </c>
      <c r="AY288" s="265" t="s">
        <v>199</v>
      </c>
    </row>
    <row r="289" s="15" customFormat="1">
      <c r="A289" s="15"/>
      <c r="B289" s="256"/>
      <c r="C289" s="257"/>
      <c r="D289" s="235" t="s">
        <v>207</v>
      </c>
      <c r="E289" s="258" t="s">
        <v>22</v>
      </c>
      <c r="F289" s="259" t="s">
        <v>484</v>
      </c>
      <c r="G289" s="257"/>
      <c r="H289" s="258" t="s">
        <v>22</v>
      </c>
      <c r="I289" s="260"/>
      <c r="J289" s="257"/>
      <c r="K289" s="257"/>
      <c r="L289" s="261"/>
      <c r="M289" s="262"/>
      <c r="N289" s="263"/>
      <c r="O289" s="263"/>
      <c r="P289" s="263"/>
      <c r="Q289" s="263"/>
      <c r="R289" s="263"/>
      <c r="S289" s="263"/>
      <c r="T289" s="264"/>
      <c r="U289" s="15"/>
      <c r="V289" s="15"/>
      <c r="W289" s="15"/>
      <c r="X289" s="15"/>
      <c r="Y289" s="15"/>
      <c r="Z289" s="15"/>
      <c r="AA289" s="15"/>
      <c r="AB289" s="15"/>
      <c r="AC289" s="15"/>
      <c r="AD289" s="15"/>
      <c r="AE289" s="15"/>
      <c r="AT289" s="265" t="s">
        <v>207</v>
      </c>
      <c r="AU289" s="265" t="s">
        <v>87</v>
      </c>
      <c r="AV289" s="15" t="s">
        <v>23</v>
      </c>
      <c r="AW289" s="15" t="s">
        <v>39</v>
      </c>
      <c r="AX289" s="15" t="s">
        <v>78</v>
      </c>
      <c r="AY289" s="265" t="s">
        <v>199</v>
      </c>
    </row>
    <row r="290" s="13" customFormat="1">
      <c r="A290" s="13"/>
      <c r="B290" s="233"/>
      <c r="C290" s="234"/>
      <c r="D290" s="235" t="s">
        <v>207</v>
      </c>
      <c r="E290" s="236" t="s">
        <v>22</v>
      </c>
      <c r="F290" s="237" t="s">
        <v>485</v>
      </c>
      <c r="G290" s="234"/>
      <c r="H290" s="238">
        <v>0.064000000000000001</v>
      </c>
      <c r="I290" s="239"/>
      <c r="J290" s="234"/>
      <c r="K290" s="234"/>
      <c r="L290" s="240"/>
      <c r="M290" s="241"/>
      <c r="N290" s="242"/>
      <c r="O290" s="242"/>
      <c r="P290" s="242"/>
      <c r="Q290" s="242"/>
      <c r="R290" s="242"/>
      <c r="S290" s="242"/>
      <c r="T290" s="243"/>
      <c r="U290" s="13"/>
      <c r="V290" s="13"/>
      <c r="W290" s="13"/>
      <c r="X290" s="13"/>
      <c r="Y290" s="13"/>
      <c r="Z290" s="13"/>
      <c r="AA290" s="13"/>
      <c r="AB290" s="13"/>
      <c r="AC290" s="13"/>
      <c r="AD290" s="13"/>
      <c r="AE290" s="13"/>
      <c r="AT290" s="244" t="s">
        <v>207</v>
      </c>
      <c r="AU290" s="244" t="s">
        <v>87</v>
      </c>
      <c r="AV290" s="13" t="s">
        <v>87</v>
      </c>
      <c r="AW290" s="13" t="s">
        <v>39</v>
      </c>
      <c r="AX290" s="13" t="s">
        <v>78</v>
      </c>
      <c r="AY290" s="244" t="s">
        <v>199</v>
      </c>
    </row>
    <row r="291" s="13" customFormat="1">
      <c r="A291" s="13"/>
      <c r="B291" s="233"/>
      <c r="C291" s="234"/>
      <c r="D291" s="235" t="s">
        <v>207</v>
      </c>
      <c r="E291" s="236" t="s">
        <v>22</v>
      </c>
      <c r="F291" s="237" t="s">
        <v>486</v>
      </c>
      <c r="G291" s="234"/>
      <c r="H291" s="238">
        <v>0.012999999999999999</v>
      </c>
      <c r="I291" s="239"/>
      <c r="J291" s="234"/>
      <c r="K291" s="234"/>
      <c r="L291" s="240"/>
      <c r="M291" s="241"/>
      <c r="N291" s="242"/>
      <c r="O291" s="242"/>
      <c r="P291" s="242"/>
      <c r="Q291" s="242"/>
      <c r="R291" s="242"/>
      <c r="S291" s="242"/>
      <c r="T291" s="243"/>
      <c r="U291" s="13"/>
      <c r="V291" s="13"/>
      <c r="W291" s="13"/>
      <c r="X291" s="13"/>
      <c r="Y291" s="13"/>
      <c r="Z291" s="13"/>
      <c r="AA291" s="13"/>
      <c r="AB291" s="13"/>
      <c r="AC291" s="13"/>
      <c r="AD291" s="13"/>
      <c r="AE291" s="13"/>
      <c r="AT291" s="244" t="s">
        <v>207</v>
      </c>
      <c r="AU291" s="244" t="s">
        <v>87</v>
      </c>
      <c r="AV291" s="13" t="s">
        <v>87</v>
      </c>
      <c r="AW291" s="13" t="s">
        <v>39</v>
      </c>
      <c r="AX291" s="13" t="s">
        <v>78</v>
      </c>
      <c r="AY291" s="244" t="s">
        <v>199</v>
      </c>
    </row>
    <row r="292" s="16" customFormat="1">
      <c r="A292" s="16"/>
      <c r="B292" s="266"/>
      <c r="C292" s="267"/>
      <c r="D292" s="235" t="s">
        <v>207</v>
      </c>
      <c r="E292" s="268" t="s">
        <v>22</v>
      </c>
      <c r="F292" s="269" t="s">
        <v>403</v>
      </c>
      <c r="G292" s="267"/>
      <c r="H292" s="270">
        <v>0.076999999999999999</v>
      </c>
      <c r="I292" s="271"/>
      <c r="J292" s="267"/>
      <c r="K292" s="267"/>
      <c r="L292" s="272"/>
      <c r="M292" s="273"/>
      <c r="N292" s="274"/>
      <c r="O292" s="274"/>
      <c r="P292" s="274"/>
      <c r="Q292" s="274"/>
      <c r="R292" s="274"/>
      <c r="S292" s="274"/>
      <c r="T292" s="275"/>
      <c r="U292" s="16"/>
      <c r="V292" s="16"/>
      <c r="W292" s="16"/>
      <c r="X292" s="16"/>
      <c r="Y292" s="16"/>
      <c r="Z292" s="16"/>
      <c r="AA292" s="16"/>
      <c r="AB292" s="16"/>
      <c r="AC292" s="16"/>
      <c r="AD292" s="16"/>
      <c r="AE292" s="16"/>
      <c r="AT292" s="276" t="s">
        <v>207</v>
      </c>
      <c r="AU292" s="276" t="s">
        <v>87</v>
      </c>
      <c r="AV292" s="16" t="s">
        <v>100</v>
      </c>
      <c r="AW292" s="16" t="s">
        <v>39</v>
      </c>
      <c r="AX292" s="16" t="s">
        <v>78</v>
      </c>
      <c r="AY292" s="276" t="s">
        <v>199</v>
      </c>
    </row>
    <row r="293" s="15" customFormat="1">
      <c r="A293" s="15"/>
      <c r="B293" s="256"/>
      <c r="C293" s="257"/>
      <c r="D293" s="235" t="s">
        <v>207</v>
      </c>
      <c r="E293" s="258" t="s">
        <v>22</v>
      </c>
      <c r="F293" s="259" t="s">
        <v>487</v>
      </c>
      <c r="G293" s="257"/>
      <c r="H293" s="258" t="s">
        <v>22</v>
      </c>
      <c r="I293" s="260"/>
      <c r="J293" s="257"/>
      <c r="K293" s="257"/>
      <c r="L293" s="261"/>
      <c r="M293" s="262"/>
      <c r="N293" s="263"/>
      <c r="O293" s="263"/>
      <c r="P293" s="263"/>
      <c r="Q293" s="263"/>
      <c r="R293" s="263"/>
      <c r="S293" s="263"/>
      <c r="T293" s="264"/>
      <c r="U293" s="15"/>
      <c r="V293" s="15"/>
      <c r="W293" s="15"/>
      <c r="X293" s="15"/>
      <c r="Y293" s="15"/>
      <c r="Z293" s="15"/>
      <c r="AA293" s="15"/>
      <c r="AB293" s="15"/>
      <c r="AC293" s="15"/>
      <c r="AD293" s="15"/>
      <c r="AE293" s="15"/>
      <c r="AT293" s="265" t="s">
        <v>207</v>
      </c>
      <c r="AU293" s="265" t="s">
        <v>87</v>
      </c>
      <c r="AV293" s="15" t="s">
        <v>23</v>
      </c>
      <c r="AW293" s="15" t="s">
        <v>39</v>
      </c>
      <c r="AX293" s="15" t="s">
        <v>78</v>
      </c>
      <c r="AY293" s="265" t="s">
        <v>199</v>
      </c>
    </row>
    <row r="294" s="13" customFormat="1">
      <c r="A294" s="13"/>
      <c r="B294" s="233"/>
      <c r="C294" s="234"/>
      <c r="D294" s="235" t="s">
        <v>207</v>
      </c>
      <c r="E294" s="236" t="s">
        <v>22</v>
      </c>
      <c r="F294" s="237" t="s">
        <v>488</v>
      </c>
      <c r="G294" s="234"/>
      <c r="H294" s="238">
        <v>0.014999999999999999</v>
      </c>
      <c r="I294" s="239"/>
      <c r="J294" s="234"/>
      <c r="K294" s="234"/>
      <c r="L294" s="240"/>
      <c r="M294" s="241"/>
      <c r="N294" s="242"/>
      <c r="O294" s="242"/>
      <c r="P294" s="242"/>
      <c r="Q294" s="242"/>
      <c r="R294" s="242"/>
      <c r="S294" s="242"/>
      <c r="T294" s="243"/>
      <c r="U294" s="13"/>
      <c r="V294" s="13"/>
      <c r="W294" s="13"/>
      <c r="X294" s="13"/>
      <c r="Y294" s="13"/>
      <c r="Z294" s="13"/>
      <c r="AA294" s="13"/>
      <c r="AB294" s="13"/>
      <c r="AC294" s="13"/>
      <c r="AD294" s="13"/>
      <c r="AE294" s="13"/>
      <c r="AT294" s="244" t="s">
        <v>207</v>
      </c>
      <c r="AU294" s="244" t="s">
        <v>87</v>
      </c>
      <c r="AV294" s="13" t="s">
        <v>87</v>
      </c>
      <c r="AW294" s="13" t="s">
        <v>39</v>
      </c>
      <c r="AX294" s="13" t="s">
        <v>78</v>
      </c>
      <c r="AY294" s="244" t="s">
        <v>199</v>
      </c>
    </row>
    <row r="295" s="13" customFormat="1">
      <c r="A295" s="13"/>
      <c r="B295" s="233"/>
      <c r="C295" s="234"/>
      <c r="D295" s="235" t="s">
        <v>207</v>
      </c>
      <c r="E295" s="236" t="s">
        <v>22</v>
      </c>
      <c r="F295" s="237" t="s">
        <v>489</v>
      </c>
      <c r="G295" s="234"/>
      <c r="H295" s="238">
        <v>0.002</v>
      </c>
      <c r="I295" s="239"/>
      <c r="J295" s="234"/>
      <c r="K295" s="234"/>
      <c r="L295" s="240"/>
      <c r="M295" s="241"/>
      <c r="N295" s="242"/>
      <c r="O295" s="242"/>
      <c r="P295" s="242"/>
      <c r="Q295" s="242"/>
      <c r="R295" s="242"/>
      <c r="S295" s="242"/>
      <c r="T295" s="243"/>
      <c r="U295" s="13"/>
      <c r="V295" s="13"/>
      <c r="W295" s="13"/>
      <c r="X295" s="13"/>
      <c r="Y295" s="13"/>
      <c r="Z295" s="13"/>
      <c r="AA295" s="13"/>
      <c r="AB295" s="13"/>
      <c r="AC295" s="13"/>
      <c r="AD295" s="13"/>
      <c r="AE295" s="13"/>
      <c r="AT295" s="244" t="s">
        <v>207</v>
      </c>
      <c r="AU295" s="244" t="s">
        <v>87</v>
      </c>
      <c r="AV295" s="13" t="s">
        <v>87</v>
      </c>
      <c r="AW295" s="13" t="s">
        <v>39</v>
      </c>
      <c r="AX295" s="13" t="s">
        <v>78</v>
      </c>
      <c r="AY295" s="244" t="s">
        <v>199</v>
      </c>
    </row>
    <row r="296" s="16" customFormat="1">
      <c r="A296" s="16"/>
      <c r="B296" s="266"/>
      <c r="C296" s="267"/>
      <c r="D296" s="235" t="s">
        <v>207</v>
      </c>
      <c r="E296" s="268" t="s">
        <v>22</v>
      </c>
      <c r="F296" s="269" t="s">
        <v>403</v>
      </c>
      <c r="G296" s="267"/>
      <c r="H296" s="270">
        <v>0.017000000000000001</v>
      </c>
      <c r="I296" s="271"/>
      <c r="J296" s="267"/>
      <c r="K296" s="267"/>
      <c r="L296" s="272"/>
      <c r="M296" s="273"/>
      <c r="N296" s="274"/>
      <c r="O296" s="274"/>
      <c r="P296" s="274"/>
      <c r="Q296" s="274"/>
      <c r="R296" s="274"/>
      <c r="S296" s="274"/>
      <c r="T296" s="275"/>
      <c r="U296" s="16"/>
      <c r="V296" s="16"/>
      <c r="W296" s="16"/>
      <c r="X296" s="16"/>
      <c r="Y296" s="16"/>
      <c r="Z296" s="16"/>
      <c r="AA296" s="16"/>
      <c r="AB296" s="16"/>
      <c r="AC296" s="16"/>
      <c r="AD296" s="16"/>
      <c r="AE296" s="16"/>
      <c r="AT296" s="276" t="s">
        <v>207</v>
      </c>
      <c r="AU296" s="276" t="s">
        <v>87</v>
      </c>
      <c r="AV296" s="16" t="s">
        <v>100</v>
      </c>
      <c r="AW296" s="16" t="s">
        <v>39</v>
      </c>
      <c r="AX296" s="16" t="s">
        <v>78</v>
      </c>
      <c r="AY296" s="276" t="s">
        <v>199</v>
      </c>
    </row>
    <row r="297" s="14" customFormat="1">
      <c r="A297" s="14"/>
      <c r="B297" s="245"/>
      <c r="C297" s="246"/>
      <c r="D297" s="235" t="s">
        <v>207</v>
      </c>
      <c r="E297" s="247" t="s">
        <v>22</v>
      </c>
      <c r="F297" s="248" t="s">
        <v>252</v>
      </c>
      <c r="G297" s="246"/>
      <c r="H297" s="249">
        <v>0.094</v>
      </c>
      <c r="I297" s="250"/>
      <c r="J297" s="246"/>
      <c r="K297" s="246"/>
      <c r="L297" s="251"/>
      <c r="M297" s="252"/>
      <c r="N297" s="253"/>
      <c r="O297" s="253"/>
      <c r="P297" s="253"/>
      <c r="Q297" s="253"/>
      <c r="R297" s="253"/>
      <c r="S297" s="253"/>
      <c r="T297" s="254"/>
      <c r="U297" s="14"/>
      <c r="V297" s="14"/>
      <c r="W297" s="14"/>
      <c r="X297" s="14"/>
      <c r="Y297" s="14"/>
      <c r="Z297" s="14"/>
      <c r="AA297" s="14"/>
      <c r="AB297" s="14"/>
      <c r="AC297" s="14"/>
      <c r="AD297" s="14"/>
      <c r="AE297" s="14"/>
      <c r="AT297" s="255" t="s">
        <v>207</v>
      </c>
      <c r="AU297" s="255" t="s">
        <v>87</v>
      </c>
      <c r="AV297" s="14" t="s">
        <v>103</v>
      </c>
      <c r="AW297" s="14" t="s">
        <v>39</v>
      </c>
      <c r="AX297" s="14" t="s">
        <v>23</v>
      </c>
      <c r="AY297" s="255" t="s">
        <v>199</v>
      </c>
    </row>
    <row r="298" s="2" customFormat="1" ht="21.75" customHeight="1">
      <c r="A298" s="40"/>
      <c r="B298" s="41"/>
      <c r="C298" s="220" t="s">
        <v>490</v>
      </c>
      <c r="D298" s="220" t="s">
        <v>201</v>
      </c>
      <c r="E298" s="221" t="s">
        <v>491</v>
      </c>
      <c r="F298" s="222" t="s">
        <v>492</v>
      </c>
      <c r="G298" s="223" t="s">
        <v>279</v>
      </c>
      <c r="H298" s="224">
        <v>0.89000000000000001</v>
      </c>
      <c r="I298" s="225"/>
      <c r="J298" s="226">
        <f>ROUND(I298*H298,2)</f>
        <v>0</v>
      </c>
      <c r="K298" s="222" t="s">
        <v>205</v>
      </c>
      <c r="L298" s="46"/>
      <c r="M298" s="227" t="s">
        <v>22</v>
      </c>
      <c r="N298" s="228" t="s">
        <v>49</v>
      </c>
      <c r="O298" s="86"/>
      <c r="P298" s="229">
        <f>O298*H298</f>
        <v>0</v>
      </c>
      <c r="Q298" s="229">
        <v>0.017090000000000001</v>
      </c>
      <c r="R298" s="229">
        <f>Q298*H298</f>
        <v>0.015210100000000001</v>
      </c>
      <c r="S298" s="229">
        <v>0</v>
      </c>
      <c r="T298" s="230">
        <f>S298*H298</f>
        <v>0</v>
      </c>
      <c r="U298" s="40"/>
      <c r="V298" s="40"/>
      <c r="W298" s="40"/>
      <c r="X298" s="40"/>
      <c r="Y298" s="40"/>
      <c r="Z298" s="40"/>
      <c r="AA298" s="40"/>
      <c r="AB298" s="40"/>
      <c r="AC298" s="40"/>
      <c r="AD298" s="40"/>
      <c r="AE298" s="40"/>
      <c r="AR298" s="231" t="s">
        <v>103</v>
      </c>
      <c r="AT298" s="231" t="s">
        <v>201</v>
      </c>
      <c r="AU298" s="231" t="s">
        <v>87</v>
      </c>
      <c r="AY298" s="19" t="s">
        <v>199</v>
      </c>
      <c r="BE298" s="232">
        <f>IF(N298="základní",J298,0)</f>
        <v>0</v>
      </c>
      <c r="BF298" s="232">
        <f>IF(N298="snížená",J298,0)</f>
        <v>0</v>
      </c>
      <c r="BG298" s="232">
        <f>IF(N298="zákl. přenesená",J298,0)</f>
        <v>0</v>
      </c>
      <c r="BH298" s="232">
        <f>IF(N298="sníž. přenesená",J298,0)</f>
        <v>0</v>
      </c>
      <c r="BI298" s="232">
        <f>IF(N298="nulová",J298,0)</f>
        <v>0</v>
      </c>
      <c r="BJ298" s="19" t="s">
        <v>23</v>
      </c>
      <c r="BK298" s="232">
        <f>ROUND(I298*H298,2)</f>
        <v>0</v>
      </c>
      <c r="BL298" s="19" t="s">
        <v>103</v>
      </c>
      <c r="BM298" s="231" t="s">
        <v>493</v>
      </c>
    </row>
    <row r="299" s="15" customFormat="1">
      <c r="A299" s="15"/>
      <c r="B299" s="256"/>
      <c r="C299" s="257"/>
      <c r="D299" s="235" t="s">
        <v>207</v>
      </c>
      <c r="E299" s="258" t="s">
        <v>22</v>
      </c>
      <c r="F299" s="259" t="s">
        <v>494</v>
      </c>
      <c r="G299" s="257"/>
      <c r="H299" s="258" t="s">
        <v>22</v>
      </c>
      <c r="I299" s="260"/>
      <c r="J299" s="257"/>
      <c r="K299" s="257"/>
      <c r="L299" s="261"/>
      <c r="M299" s="262"/>
      <c r="N299" s="263"/>
      <c r="O299" s="263"/>
      <c r="P299" s="263"/>
      <c r="Q299" s="263"/>
      <c r="R299" s="263"/>
      <c r="S299" s="263"/>
      <c r="T299" s="264"/>
      <c r="U299" s="15"/>
      <c r="V299" s="15"/>
      <c r="W299" s="15"/>
      <c r="X299" s="15"/>
      <c r="Y299" s="15"/>
      <c r="Z299" s="15"/>
      <c r="AA299" s="15"/>
      <c r="AB299" s="15"/>
      <c r="AC299" s="15"/>
      <c r="AD299" s="15"/>
      <c r="AE299" s="15"/>
      <c r="AT299" s="265" t="s">
        <v>207</v>
      </c>
      <c r="AU299" s="265" t="s">
        <v>87</v>
      </c>
      <c r="AV299" s="15" t="s">
        <v>23</v>
      </c>
      <c r="AW299" s="15" t="s">
        <v>39</v>
      </c>
      <c r="AX299" s="15" t="s">
        <v>78</v>
      </c>
      <c r="AY299" s="265" t="s">
        <v>199</v>
      </c>
    </row>
    <row r="300" s="13" customFormat="1">
      <c r="A300" s="13"/>
      <c r="B300" s="233"/>
      <c r="C300" s="234"/>
      <c r="D300" s="235" t="s">
        <v>207</v>
      </c>
      <c r="E300" s="236" t="s">
        <v>22</v>
      </c>
      <c r="F300" s="237" t="s">
        <v>495</v>
      </c>
      <c r="G300" s="234"/>
      <c r="H300" s="238">
        <v>0.064000000000000001</v>
      </c>
      <c r="I300" s="239"/>
      <c r="J300" s="234"/>
      <c r="K300" s="234"/>
      <c r="L300" s="240"/>
      <c r="M300" s="241"/>
      <c r="N300" s="242"/>
      <c r="O300" s="242"/>
      <c r="P300" s="242"/>
      <c r="Q300" s="242"/>
      <c r="R300" s="242"/>
      <c r="S300" s="242"/>
      <c r="T300" s="243"/>
      <c r="U300" s="13"/>
      <c r="V300" s="13"/>
      <c r="W300" s="13"/>
      <c r="X300" s="13"/>
      <c r="Y300" s="13"/>
      <c r="Z300" s="13"/>
      <c r="AA300" s="13"/>
      <c r="AB300" s="13"/>
      <c r="AC300" s="13"/>
      <c r="AD300" s="13"/>
      <c r="AE300" s="13"/>
      <c r="AT300" s="244" t="s">
        <v>207</v>
      </c>
      <c r="AU300" s="244" t="s">
        <v>87</v>
      </c>
      <c r="AV300" s="13" t="s">
        <v>87</v>
      </c>
      <c r="AW300" s="13" t="s">
        <v>39</v>
      </c>
      <c r="AX300" s="13" t="s">
        <v>78</v>
      </c>
      <c r="AY300" s="244" t="s">
        <v>199</v>
      </c>
    </row>
    <row r="301" s="13" customFormat="1">
      <c r="A301" s="13"/>
      <c r="B301" s="233"/>
      <c r="C301" s="234"/>
      <c r="D301" s="235" t="s">
        <v>207</v>
      </c>
      <c r="E301" s="236" t="s">
        <v>22</v>
      </c>
      <c r="F301" s="237" t="s">
        <v>496</v>
      </c>
      <c r="G301" s="234"/>
      <c r="H301" s="238">
        <v>0.064000000000000001</v>
      </c>
      <c r="I301" s="239"/>
      <c r="J301" s="234"/>
      <c r="K301" s="234"/>
      <c r="L301" s="240"/>
      <c r="M301" s="241"/>
      <c r="N301" s="242"/>
      <c r="O301" s="242"/>
      <c r="P301" s="242"/>
      <c r="Q301" s="242"/>
      <c r="R301" s="242"/>
      <c r="S301" s="242"/>
      <c r="T301" s="243"/>
      <c r="U301" s="13"/>
      <c r="V301" s="13"/>
      <c r="W301" s="13"/>
      <c r="X301" s="13"/>
      <c r="Y301" s="13"/>
      <c r="Z301" s="13"/>
      <c r="AA301" s="13"/>
      <c r="AB301" s="13"/>
      <c r="AC301" s="13"/>
      <c r="AD301" s="13"/>
      <c r="AE301" s="13"/>
      <c r="AT301" s="244" t="s">
        <v>207</v>
      </c>
      <c r="AU301" s="244" t="s">
        <v>87</v>
      </c>
      <c r="AV301" s="13" t="s">
        <v>87</v>
      </c>
      <c r="AW301" s="13" t="s">
        <v>39</v>
      </c>
      <c r="AX301" s="13" t="s">
        <v>78</v>
      </c>
      <c r="AY301" s="244" t="s">
        <v>199</v>
      </c>
    </row>
    <row r="302" s="13" customFormat="1">
      <c r="A302" s="13"/>
      <c r="B302" s="233"/>
      <c r="C302" s="234"/>
      <c r="D302" s="235" t="s">
        <v>207</v>
      </c>
      <c r="E302" s="236" t="s">
        <v>22</v>
      </c>
      <c r="F302" s="237" t="s">
        <v>497</v>
      </c>
      <c r="G302" s="234"/>
      <c r="H302" s="238">
        <v>0.059999999999999998</v>
      </c>
      <c r="I302" s="239"/>
      <c r="J302" s="234"/>
      <c r="K302" s="234"/>
      <c r="L302" s="240"/>
      <c r="M302" s="241"/>
      <c r="N302" s="242"/>
      <c r="O302" s="242"/>
      <c r="P302" s="242"/>
      <c r="Q302" s="242"/>
      <c r="R302" s="242"/>
      <c r="S302" s="242"/>
      <c r="T302" s="243"/>
      <c r="U302" s="13"/>
      <c r="V302" s="13"/>
      <c r="W302" s="13"/>
      <c r="X302" s="13"/>
      <c r="Y302" s="13"/>
      <c r="Z302" s="13"/>
      <c r="AA302" s="13"/>
      <c r="AB302" s="13"/>
      <c r="AC302" s="13"/>
      <c r="AD302" s="13"/>
      <c r="AE302" s="13"/>
      <c r="AT302" s="244" t="s">
        <v>207</v>
      </c>
      <c r="AU302" s="244" t="s">
        <v>87</v>
      </c>
      <c r="AV302" s="13" t="s">
        <v>87</v>
      </c>
      <c r="AW302" s="13" t="s">
        <v>39</v>
      </c>
      <c r="AX302" s="13" t="s">
        <v>78</v>
      </c>
      <c r="AY302" s="244" t="s">
        <v>199</v>
      </c>
    </row>
    <row r="303" s="13" customFormat="1">
      <c r="A303" s="13"/>
      <c r="B303" s="233"/>
      <c r="C303" s="234"/>
      <c r="D303" s="235" t="s">
        <v>207</v>
      </c>
      <c r="E303" s="236" t="s">
        <v>22</v>
      </c>
      <c r="F303" s="237" t="s">
        <v>498</v>
      </c>
      <c r="G303" s="234"/>
      <c r="H303" s="238">
        <v>0.064000000000000001</v>
      </c>
      <c r="I303" s="239"/>
      <c r="J303" s="234"/>
      <c r="K303" s="234"/>
      <c r="L303" s="240"/>
      <c r="M303" s="241"/>
      <c r="N303" s="242"/>
      <c r="O303" s="242"/>
      <c r="P303" s="242"/>
      <c r="Q303" s="242"/>
      <c r="R303" s="242"/>
      <c r="S303" s="242"/>
      <c r="T303" s="243"/>
      <c r="U303" s="13"/>
      <c r="V303" s="13"/>
      <c r="W303" s="13"/>
      <c r="X303" s="13"/>
      <c r="Y303" s="13"/>
      <c r="Z303" s="13"/>
      <c r="AA303" s="13"/>
      <c r="AB303" s="13"/>
      <c r="AC303" s="13"/>
      <c r="AD303" s="13"/>
      <c r="AE303" s="13"/>
      <c r="AT303" s="244" t="s">
        <v>207</v>
      </c>
      <c r="AU303" s="244" t="s">
        <v>87</v>
      </c>
      <c r="AV303" s="13" t="s">
        <v>87</v>
      </c>
      <c r="AW303" s="13" t="s">
        <v>39</v>
      </c>
      <c r="AX303" s="13" t="s">
        <v>78</v>
      </c>
      <c r="AY303" s="244" t="s">
        <v>199</v>
      </c>
    </row>
    <row r="304" s="13" customFormat="1">
      <c r="A304" s="13"/>
      <c r="B304" s="233"/>
      <c r="C304" s="234"/>
      <c r="D304" s="235" t="s">
        <v>207</v>
      </c>
      <c r="E304" s="236" t="s">
        <v>22</v>
      </c>
      <c r="F304" s="237" t="s">
        <v>499</v>
      </c>
      <c r="G304" s="234"/>
      <c r="H304" s="238">
        <v>0.064000000000000001</v>
      </c>
      <c r="I304" s="239"/>
      <c r="J304" s="234"/>
      <c r="K304" s="234"/>
      <c r="L304" s="240"/>
      <c r="M304" s="241"/>
      <c r="N304" s="242"/>
      <c r="O304" s="242"/>
      <c r="P304" s="242"/>
      <c r="Q304" s="242"/>
      <c r="R304" s="242"/>
      <c r="S304" s="242"/>
      <c r="T304" s="243"/>
      <c r="U304" s="13"/>
      <c r="V304" s="13"/>
      <c r="W304" s="13"/>
      <c r="X304" s="13"/>
      <c r="Y304" s="13"/>
      <c r="Z304" s="13"/>
      <c r="AA304" s="13"/>
      <c r="AB304" s="13"/>
      <c r="AC304" s="13"/>
      <c r="AD304" s="13"/>
      <c r="AE304" s="13"/>
      <c r="AT304" s="244" t="s">
        <v>207</v>
      </c>
      <c r="AU304" s="244" t="s">
        <v>87</v>
      </c>
      <c r="AV304" s="13" t="s">
        <v>87</v>
      </c>
      <c r="AW304" s="13" t="s">
        <v>39</v>
      </c>
      <c r="AX304" s="13" t="s">
        <v>78</v>
      </c>
      <c r="AY304" s="244" t="s">
        <v>199</v>
      </c>
    </row>
    <row r="305" s="13" customFormat="1">
      <c r="A305" s="13"/>
      <c r="B305" s="233"/>
      <c r="C305" s="234"/>
      <c r="D305" s="235" t="s">
        <v>207</v>
      </c>
      <c r="E305" s="236" t="s">
        <v>22</v>
      </c>
      <c r="F305" s="237" t="s">
        <v>500</v>
      </c>
      <c r="G305" s="234"/>
      <c r="H305" s="238">
        <v>0.064000000000000001</v>
      </c>
      <c r="I305" s="239"/>
      <c r="J305" s="234"/>
      <c r="K305" s="234"/>
      <c r="L305" s="240"/>
      <c r="M305" s="241"/>
      <c r="N305" s="242"/>
      <c r="O305" s="242"/>
      <c r="P305" s="242"/>
      <c r="Q305" s="242"/>
      <c r="R305" s="242"/>
      <c r="S305" s="242"/>
      <c r="T305" s="243"/>
      <c r="U305" s="13"/>
      <c r="V305" s="13"/>
      <c r="W305" s="13"/>
      <c r="X305" s="13"/>
      <c r="Y305" s="13"/>
      <c r="Z305" s="13"/>
      <c r="AA305" s="13"/>
      <c r="AB305" s="13"/>
      <c r="AC305" s="13"/>
      <c r="AD305" s="13"/>
      <c r="AE305" s="13"/>
      <c r="AT305" s="244" t="s">
        <v>207</v>
      </c>
      <c r="AU305" s="244" t="s">
        <v>87</v>
      </c>
      <c r="AV305" s="13" t="s">
        <v>87</v>
      </c>
      <c r="AW305" s="13" t="s">
        <v>39</v>
      </c>
      <c r="AX305" s="13" t="s">
        <v>78</v>
      </c>
      <c r="AY305" s="244" t="s">
        <v>199</v>
      </c>
    </row>
    <row r="306" s="13" customFormat="1">
      <c r="A306" s="13"/>
      <c r="B306" s="233"/>
      <c r="C306" s="234"/>
      <c r="D306" s="235" t="s">
        <v>207</v>
      </c>
      <c r="E306" s="236" t="s">
        <v>22</v>
      </c>
      <c r="F306" s="237" t="s">
        <v>501</v>
      </c>
      <c r="G306" s="234"/>
      <c r="H306" s="238">
        <v>0.064000000000000001</v>
      </c>
      <c r="I306" s="239"/>
      <c r="J306" s="234"/>
      <c r="K306" s="234"/>
      <c r="L306" s="240"/>
      <c r="M306" s="241"/>
      <c r="N306" s="242"/>
      <c r="O306" s="242"/>
      <c r="P306" s="242"/>
      <c r="Q306" s="242"/>
      <c r="R306" s="242"/>
      <c r="S306" s="242"/>
      <c r="T306" s="243"/>
      <c r="U306" s="13"/>
      <c r="V306" s="13"/>
      <c r="W306" s="13"/>
      <c r="X306" s="13"/>
      <c r="Y306" s="13"/>
      <c r="Z306" s="13"/>
      <c r="AA306" s="13"/>
      <c r="AB306" s="13"/>
      <c r="AC306" s="13"/>
      <c r="AD306" s="13"/>
      <c r="AE306" s="13"/>
      <c r="AT306" s="244" t="s">
        <v>207</v>
      </c>
      <c r="AU306" s="244" t="s">
        <v>87</v>
      </c>
      <c r="AV306" s="13" t="s">
        <v>87</v>
      </c>
      <c r="AW306" s="13" t="s">
        <v>39</v>
      </c>
      <c r="AX306" s="13" t="s">
        <v>78</v>
      </c>
      <c r="AY306" s="244" t="s">
        <v>199</v>
      </c>
    </row>
    <row r="307" s="16" customFormat="1">
      <c r="A307" s="16"/>
      <c r="B307" s="266"/>
      <c r="C307" s="267"/>
      <c r="D307" s="235" t="s">
        <v>207</v>
      </c>
      <c r="E307" s="268" t="s">
        <v>22</v>
      </c>
      <c r="F307" s="269" t="s">
        <v>403</v>
      </c>
      <c r="G307" s="267"/>
      <c r="H307" s="270">
        <v>0.44400000000000001</v>
      </c>
      <c r="I307" s="271"/>
      <c r="J307" s="267"/>
      <c r="K307" s="267"/>
      <c r="L307" s="272"/>
      <c r="M307" s="273"/>
      <c r="N307" s="274"/>
      <c r="O307" s="274"/>
      <c r="P307" s="274"/>
      <c r="Q307" s="274"/>
      <c r="R307" s="274"/>
      <c r="S307" s="274"/>
      <c r="T307" s="275"/>
      <c r="U307" s="16"/>
      <c r="V307" s="16"/>
      <c r="W307" s="16"/>
      <c r="X307" s="16"/>
      <c r="Y307" s="16"/>
      <c r="Z307" s="16"/>
      <c r="AA307" s="16"/>
      <c r="AB307" s="16"/>
      <c r="AC307" s="16"/>
      <c r="AD307" s="16"/>
      <c r="AE307" s="16"/>
      <c r="AT307" s="276" t="s">
        <v>207</v>
      </c>
      <c r="AU307" s="276" t="s">
        <v>87</v>
      </c>
      <c r="AV307" s="16" t="s">
        <v>100</v>
      </c>
      <c r="AW307" s="16" t="s">
        <v>39</v>
      </c>
      <c r="AX307" s="16" t="s">
        <v>78</v>
      </c>
      <c r="AY307" s="276" t="s">
        <v>199</v>
      </c>
    </row>
    <row r="308" s="15" customFormat="1">
      <c r="A308" s="15"/>
      <c r="B308" s="256"/>
      <c r="C308" s="257"/>
      <c r="D308" s="235" t="s">
        <v>207</v>
      </c>
      <c r="E308" s="258" t="s">
        <v>22</v>
      </c>
      <c r="F308" s="259" t="s">
        <v>502</v>
      </c>
      <c r="G308" s="257"/>
      <c r="H308" s="258" t="s">
        <v>22</v>
      </c>
      <c r="I308" s="260"/>
      <c r="J308" s="257"/>
      <c r="K308" s="257"/>
      <c r="L308" s="261"/>
      <c r="M308" s="262"/>
      <c r="N308" s="263"/>
      <c r="O308" s="263"/>
      <c r="P308" s="263"/>
      <c r="Q308" s="263"/>
      <c r="R308" s="263"/>
      <c r="S308" s="263"/>
      <c r="T308" s="264"/>
      <c r="U308" s="15"/>
      <c r="V308" s="15"/>
      <c r="W308" s="15"/>
      <c r="X308" s="15"/>
      <c r="Y308" s="15"/>
      <c r="Z308" s="15"/>
      <c r="AA308" s="15"/>
      <c r="AB308" s="15"/>
      <c r="AC308" s="15"/>
      <c r="AD308" s="15"/>
      <c r="AE308" s="15"/>
      <c r="AT308" s="265" t="s">
        <v>207</v>
      </c>
      <c r="AU308" s="265" t="s">
        <v>87</v>
      </c>
      <c r="AV308" s="15" t="s">
        <v>23</v>
      </c>
      <c r="AW308" s="15" t="s">
        <v>39</v>
      </c>
      <c r="AX308" s="15" t="s">
        <v>78</v>
      </c>
      <c r="AY308" s="265" t="s">
        <v>199</v>
      </c>
    </row>
    <row r="309" s="13" customFormat="1">
      <c r="A309" s="13"/>
      <c r="B309" s="233"/>
      <c r="C309" s="234"/>
      <c r="D309" s="235" t="s">
        <v>207</v>
      </c>
      <c r="E309" s="236" t="s">
        <v>22</v>
      </c>
      <c r="F309" s="237" t="s">
        <v>503</v>
      </c>
      <c r="G309" s="234"/>
      <c r="H309" s="238">
        <v>0.129</v>
      </c>
      <c r="I309" s="239"/>
      <c r="J309" s="234"/>
      <c r="K309" s="234"/>
      <c r="L309" s="240"/>
      <c r="M309" s="241"/>
      <c r="N309" s="242"/>
      <c r="O309" s="242"/>
      <c r="P309" s="242"/>
      <c r="Q309" s="242"/>
      <c r="R309" s="242"/>
      <c r="S309" s="242"/>
      <c r="T309" s="243"/>
      <c r="U309" s="13"/>
      <c r="V309" s="13"/>
      <c r="W309" s="13"/>
      <c r="X309" s="13"/>
      <c r="Y309" s="13"/>
      <c r="Z309" s="13"/>
      <c r="AA309" s="13"/>
      <c r="AB309" s="13"/>
      <c r="AC309" s="13"/>
      <c r="AD309" s="13"/>
      <c r="AE309" s="13"/>
      <c r="AT309" s="244" t="s">
        <v>207</v>
      </c>
      <c r="AU309" s="244" t="s">
        <v>87</v>
      </c>
      <c r="AV309" s="13" t="s">
        <v>87</v>
      </c>
      <c r="AW309" s="13" t="s">
        <v>39</v>
      </c>
      <c r="AX309" s="13" t="s">
        <v>78</v>
      </c>
      <c r="AY309" s="244" t="s">
        <v>199</v>
      </c>
    </row>
    <row r="310" s="13" customFormat="1">
      <c r="A310" s="13"/>
      <c r="B310" s="233"/>
      <c r="C310" s="234"/>
      <c r="D310" s="235" t="s">
        <v>207</v>
      </c>
      <c r="E310" s="236" t="s">
        <v>22</v>
      </c>
      <c r="F310" s="237" t="s">
        <v>504</v>
      </c>
      <c r="G310" s="234"/>
      <c r="H310" s="238">
        <v>0.124</v>
      </c>
      <c r="I310" s="239"/>
      <c r="J310" s="234"/>
      <c r="K310" s="234"/>
      <c r="L310" s="240"/>
      <c r="M310" s="241"/>
      <c r="N310" s="242"/>
      <c r="O310" s="242"/>
      <c r="P310" s="242"/>
      <c r="Q310" s="242"/>
      <c r="R310" s="242"/>
      <c r="S310" s="242"/>
      <c r="T310" s="243"/>
      <c r="U310" s="13"/>
      <c r="V310" s="13"/>
      <c r="W310" s="13"/>
      <c r="X310" s="13"/>
      <c r="Y310" s="13"/>
      <c r="Z310" s="13"/>
      <c r="AA310" s="13"/>
      <c r="AB310" s="13"/>
      <c r="AC310" s="13"/>
      <c r="AD310" s="13"/>
      <c r="AE310" s="13"/>
      <c r="AT310" s="244" t="s">
        <v>207</v>
      </c>
      <c r="AU310" s="244" t="s">
        <v>87</v>
      </c>
      <c r="AV310" s="13" t="s">
        <v>87</v>
      </c>
      <c r="AW310" s="13" t="s">
        <v>39</v>
      </c>
      <c r="AX310" s="13" t="s">
        <v>78</v>
      </c>
      <c r="AY310" s="244" t="s">
        <v>199</v>
      </c>
    </row>
    <row r="311" s="13" customFormat="1">
      <c r="A311" s="13"/>
      <c r="B311" s="233"/>
      <c r="C311" s="234"/>
      <c r="D311" s="235" t="s">
        <v>207</v>
      </c>
      <c r="E311" s="236" t="s">
        <v>22</v>
      </c>
      <c r="F311" s="237" t="s">
        <v>505</v>
      </c>
      <c r="G311" s="234"/>
      <c r="H311" s="238">
        <v>0.129</v>
      </c>
      <c r="I311" s="239"/>
      <c r="J311" s="234"/>
      <c r="K311" s="234"/>
      <c r="L311" s="240"/>
      <c r="M311" s="241"/>
      <c r="N311" s="242"/>
      <c r="O311" s="242"/>
      <c r="P311" s="242"/>
      <c r="Q311" s="242"/>
      <c r="R311" s="242"/>
      <c r="S311" s="242"/>
      <c r="T311" s="243"/>
      <c r="U311" s="13"/>
      <c r="V311" s="13"/>
      <c r="W311" s="13"/>
      <c r="X311" s="13"/>
      <c r="Y311" s="13"/>
      <c r="Z311" s="13"/>
      <c r="AA311" s="13"/>
      <c r="AB311" s="13"/>
      <c r="AC311" s="13"/>
      <c r="AD311" s="13"/>
      <c r="AE311" s="13"/>
      <c r="AT311" s="244" t="s">
        <v>207</v>
      </c>
      <c r="AU311" s="244" t="s">
        <v>87</v>
      </c>
      <c r="AV311" s="13" t="s">
        <v>87</v>
      </c>
      <c r="AW311" s="13" t="s">
        <v>39</v>
      </c>
      <c r="AX311" s="13" t="s">
        <v>78</v>
      </c>
      <c r="AY311" s="244" t="s">
        <v>199</v>
      </c>
    </row>
    <row r="312" s="13" customFormat="1">
      <c r="A312" s="13"/>
      <c r="B312" s="233"/>
      <c r="C312" s="234"/>
      <c r="D312" s="235" t="s">
        <v>207</v>
      </c>
      <c r="E312" s="236" t="s">
        <v>22</v>
      </c>
      <c r="F312" s="237" t="s">
        <v>506</v>
      </c>
      <c r="G312" s="234"/>
      <c r="H312" s="238">
        <v>0.064000000000000001</v>
      </c>
      <c r="I312" s="239"/>
      <c r="J312" s="234"/>
      <c r="K312" s="234"/>
      <c r="L312" s="240"/>
      <c r="M312" s="241"/>
      <c r="N312" s="242"/>
      <c r="O312" s="242"/>
      <c r="P312" s="242"/>
      <c r="Q312" s="242"/>
      <c r="R312" s="242"/>
      <c r="S312" s="242"/>
      <c r="T312" s="243"/>
      <c r="U312" s="13"/>
      <c r="V312" s="13"/>
      <c r="W312" s="13"/>
      <c r="X312" s="13"/>
      <c r="Y312" s="13"/>
      <c r="Z312" s="13"/>
      <c r="AA312" s="13"/>
      <c r="AB312" s="13"/>
      <c r="AC312" s="13"/>
      <c r="AD312" s="13"/>
      <c r="AE312" s="13"/>
      <c r="AT312" s="244" t="s">
        <v>207</v>
      </c>
      <c r="AU312" s="244" t="s">
        <v>87</v>
      </c>
      <c r="AV312" s="13" t="s">
        <v>87</v>
      </c>
      <c r="AW312" s="13" t="s">
        <v>39</v>
      </c>
      <c r="AX312" s="13" t="s">
        <v>78</v>
      </c>
      <c r="AY312" s="244" t="s">
        <v>199</v>
      </c>
    </row>
    <row r="313" s="16" customFormat="1">
      <c r="A313" s="16"/>
      <c r="B313" s="266"/>
      <c r="C313" s="267"/>
      <c r="D313" s="235" t="s">
        <v>207</v>
      </c>
      <c r="E313" s="268" t="s">
        <v>22</v>
      </c>
      <c r="F313" s="269" t="s">
        <v>403</v>
      </c>
      <c r="G313" s="267"/>
      <c r="H313" s="270">
        <v>0.44600000000000001</v>
      </c>
      <c r="I313" s="271"/>
      <c r="J313" s="267"/>
      <c r="K313" s="267"/>
      <c r="L313" s="272"/>
      <c r="M313" s="273"/>
      <c r="N313" s="274"/>
      <c r="O313" s="274"/>
      <c r="P313" s="274"/>
      <c r="Q313" s="274"/>
      <c r="R313" s="274"/>
      <c r="S313" s="274"/>
      <c r="T313" s="275"/>
      <c r="U313" s="16"/>
      <c r="V313" s="16"/>
      <c r="W313" s="16"/>
      <c r="X313" s="16"/>
      <c r="Y313" s="16"/>
      <c r="Z313" s="16"/>
      <c r="AA313" s="16"/>
      <c r="AB313" s="16"/>
      <c r="AC313" s="16"/>
      <c r="AD313" s="16"/>
      <c r="AE313" s="16"/>
      <c r="AT313" s="276" t="s">
        <v>207</v>
      </c>
      <c r="AU313" s="276" t="s">
        <v>87</v>
      </c>
      <c r="AV313" s="16" t="s">
        <v>100</v>
      </c>
      <c r="AW313" s="16" t="s">
        <v>39</v>
      </c>
      <c r="AX313" s="16" t="s">
        <v>78</v>
      </c>
      <c r="AY313" s="276" t="s">
        <v>199</v>
      </c>
    </row>
    <row r="314" s="14" customFormat="1">
      <c r="A314" s="14"/>
      <c r="B314" s="245"/>
      <c r="C314" s="246"/>
      <c r="D314" s="235" t="s">
        <v>207</v>
      </c>
      <c r="E314" s="247" t="s">
        <v>22</v>
      </c>
      <c r="F314" s="248" t="s">
        <v>252</v>
      </c>
      <c r="G314" s="246"/>
      <c r="H314" s="249">
        <v>0.89000000000000001</v>
      </c>
      <c r="I314" s="250"/>
      <c r="J314" s="246"/>
      <c r="K314" s="246"/>
      <c r="L314" s="251"/>
      <c r="M314" s="252"/>
      <c r="N314" s="253"/>
      <c r="O314" s="253"/>
      <c r="P314" s="253"/>
      <c r="Q314" s="253"/>
      <c r="R314" s="253"/>
      <c r="S314" s="253"/>
      <c r="T314" s="254"/>
      <c r="U314" s="14"/>
      <c r="V314" s="14"/>
      <c r="W314" s="14"/>
      <c r="X314" s="14"/>
      <c r="Y314" s="14"/>
      <c r="Z314" s="14"/>
      <c r="AA314" s="14"/>
      <c r="AB314" s="14"/>
      <c r="AC314" s="14"/>
      <c r="AD314" s="14"/>
      <c r="AE314" s="14"/>
      <c r="AT314" s="255" t="s">
        <v>207</v>
      </c>
      <c r="AU314" s="255" t="s">
        <v>87</v>
      </c>
      <c r="AV314" s="14" t="s">
        <v>103</v>
      </c>
      <c r="AW314" s="14" t="s">
        <v>39</v>
      </c>
      <c r="AX314" s="14" t="s">
        <v>23</v>
      </c>
      <c r="AY314" s="255" t="s">
        <v>199</v>
      </c>
    </row>
    <row r="315" s="2" customFormat="1" ht="16.5" customHeight="1">
      <c r="A315" s="40"/>
      <c r="B315" s="41"/>
      <c r="C315" s="277" t="s">
        <v>507</v>
      </c>
      <c r="D315" s="277" t="s">
        <v>407</v>
      </c>
      <c r="E315" s="278" t="s">
        <v>508</v>
      </c>
      <c r="F315" s="279" t="s">
        <v>509</v>
      </c>
      <c r="G315" s="280" t="s">
        <v>279</v>
      </c>
      <c r="H315" s="281">
        <v>0.47999999999999998</v>
      </c>
      <c r="I315" s="282"/>
      <c r="J315" s="283">
        <f>ROUND(I315*H315,2)</f>
        <v>0</v>
      </c>
      <c r="K315" s="279" t="s">
        <v>205</v>
      </c>
      <c r="L315" s="284"/>
      <c r="M315" s="285" t="s">
        <v>22</v>
      </c>
      <c r="N315" s="286" t="s">
        <v>49</v>
      </c>
      <c r="O315" s="86"/>
      <c r="P315" s="229">
        <f>O315*H315</f>
        <v>0</v>
      </c>
      <c r="Q315" s="229">
        <v>1</v>
      </c>
      <c r="R315" s="229">
        <f>Q315*H315</f>
        <v>0.47999999999999998</v>
      </c>
      <c r="S315" s="229">
        <v>0</v>
      </c>
      <c r="T315" s="230">
        <f>S315*H315</f>
        <v>0</v>
      </c>
      <c r="U315" s="40"/>
      <c r="V315" s="40"/>
      <c r="W315" s="40"/>
      <c r="X315" s="40"/>
      <c r="Y315" s="40"/>
      <c r="Z315" s="40"/>
      <c r="AA315" s="40"/>
      <c r="AB315" s="40"/>
      <c r="AC315" s="40"/>
      <c r="AD315" s="40"/>
      <c r="AE315" s="40"/>
      <c r="AR315" s="231" t="s">
        <v>236</v>
      </c>
      <c r="AT315" s="231" t="s">
        <v>407</v>
      </c>
      <c r="AU315" s="231" t="s">
        <v>87</v>
      </c>
      <c r="AY315" s="19" t="s">
        <v>199</v>
      </c>
      <c r="BE315" s="232">
        <f>IF(N315="základní",J315,0)</f>
        <v>0</v>
      </c>
      <c r="BF315" s="232">
        <f>IF(N315="snížená",J315,0)</f>
        <v>0</v>
      </c>
      <c r="BG315" s="232">
        <f>IF(N315="zákl. přenesená",J315,0)</f>
        <v>0</v>
      </c>
      <c r="BH315" s="232">
        <f>IF(N315="sníž. přenesená",J315,0)</f>
        <v>0</v>
      </c>
      <c r="BI315" s="232">
        <f>IF(N315="nulová",J315,0)</f>
        <v>0</v>
      </c>
      <c r="BJ315" s="19" t="s">
        <v>23</v>
      </c>
      <c r="BK315" s="232">
        <f>ROUND(I315*H315,2)</f>
        <v>0</v>
      </c>
      <c r="BL315" s="19" t="s">
        <v>103</v>
      </c>
      <c r="BM315" s="231" t="s">
        <v>510</v>
      </c>
    </row>
    <row r="316" s="13" customFormat="1">
      <c r="A316" s="13"/>
      <c r="B316" s="233"/>
      <c r="C316" s="234"/>
      <c r="D316" s="235" t="s">
        <v>207</v>
      </c>
      <c r="E316" s="236" t="s">
        <v>22</v>
      </c>
      <c r="F316" s="237" t="s">
        <v>511</v>
      </c>
      <c r="G316" s="234"/>
      <c r="H316" s="238">
        <v>0.47999999999999998</v>
      </c>
      <c r="I316" s="239"/>
      <c r="J316" s="234"/>
      <c r="K316" s="234"/>
      <c r="L316" s="240"/>
      <c r="M316" s="241"/>
      <c r="N316" s="242"/>
      <c r="O316" s="242"/>
      <c r="P316" s="242"/>
      <c r="Q316" s="242"/>
      <c r="R316" s="242"/>
      <c r="S316" s="242"/>
      <c r="T316" s="243"/>
      <c r="U316" s="13"/>
      <c r="V316" s="13"/>
      <c r="W316" s="13"/>
      <c r="X316" s="13"/>
      <c r="Y316" s="13"/>
      <c r="Z316" s="13"/>
      <c r="AA316" s="13"/>
      <c r="AB316" s="13"/>
      <c r="AC316" s="13"/>
      <c r="AD316" s="13"/>
      <c r="AE316" s="13"/>
      <c r="AT316" s="244" t="s">
        <v>207</v>
      </c>
      <c r="AU316" s="244" t="s">
        <v>87</v>
      </c>
      <c r="AV316" s="13" t="s">
        <v>87</v>
      </c>
      <c r="AW316" s="13" t="s">
        <v>39</v>
      </c>
      <c r="AX316" s="13" t="s">
        <v>23</v>
      </c>
      <c r="AY316" s="244" t="s">
        <v>199</v>
      </c>
    </row>
    <row r="317" s="2" customFormat="1" ht="16.5" customHeight="1">
      <c r="A317" s="40"/>
      <c r="B317" s="41"/>
      <c r="C317" s="277" t="s">
        <v>512</v>
      </c>
      <c r="D317" s="277" t="s">
        <v>407</v>
      </c>
      <c r="E317" s="278" t="s">
        <v>513</v>
      </c>
      <c r="F317" s="279" t="s">
        <v>514</v>
      </c>
      <c r="G317" s="280" t="s">
        <v>279</v>
      </c>
      <c r="H317" s="281">
        <v>0.48199999999999998</v>
      </c>
      <c r="I317" s="282"/>
      <c r="J317" s="283">
        <f>ROUND(I317*H317,2)</f>
        <v>0</v>
      </c>
      <c r="K317" s="279" t="s">
        <v>205</v>
      </c>
      <c r="L317" s="284"/>
      <c r="M317" s="285" t="s">
        <v>22</v>
      </c>
      <c r="N317" s="286" t="s">
        <v>49</v>
      </c>
      <c r="O317" s="86"/>
      <c r="P317" s="229">
        <f>O317*H317</f>
        <v>0</v>
      </c>
      <c r="Q317" s="229">
        <v>1</v>
      </c>
      <c r="R317" s="229">
        <f>Q317*H317</f>
        <v>0.48199999999999998</v>
      </c>
      <c r="S317" s="229">
        <v>0</v>
      </c>
      <c r="T317" s="230">
        <f>S317*H317</f>
        <v>0</v>
      </c>
      <c r="U317" s="40"/>
      <c r="V317" s="40"/>
      <c r="W317" s="40"/>
      <c r="X317" s="40"/>
      <c r="Y317" s="40"/>
      <c r="Z317" s="40"/>
      <c r="AA317" s="40"/>
      <c r="AB317" s="40"/>
      <c r="AC317" s="40"/>
      <c r="AD317" s="40"/>
      <c r="AE317" s="40"/>
      <c r="AR317" s="231" t="s">
        <v>236</v>
      </c>
      <c r="AT317" s="231" t="s">
        <v>407</v>
      </c>
      <c r="AU317" s="231" t="s">
        <v>87</v>
      </c>
      <c r="AY317" s="19" t="s">
        <v>199</v>
      </c>
      <c r="BE317" s="232">
        <f>IF(N317="základní",J317,0)</f>
        <v>0</v>
      </c>
      <c r="BF317" s="232">
        <f>IF(N317="snížená",J317,0)</f>
        <v>0</v>
      </c>
      <c r="BG317" s="232">
        <f>IF(N317="zákl. přenesená",J317,0)</f>
        <v>0</v>
      </c>
      <c r="BH317" s="232">
        <f>IF(N317="sníž. přenesená",J317,0)</f>
        <v>0</v>
      </c>
      <c r="BI317" s="232">
        <f>IF(N317="nulová",J317,0)</f>
        <v>0</v>
      </c>
      <c r="BJ317" s="19" t="s">
        <v>23</v>
      </c>
      <c r="BK317" s="232">
        <f>ROUND(I317*H317,2)</f>
        <v>0</v>
      </c>
      <c r="BL317" s="19" t="s">
        <v>103</v>
      </c>
      <c r="BM317" s="231" t="s">
        <v>515</v>
      </c>
    </row>
    <row r="318" s="13" customFormat="1">
      <c r="A318" s="13"/>
      <c r="B318" s="233"/>
      <c r="C318" s="234"/>
      <c r="D318" s="235" t="s">
        <v>207</v>
      </c>
      <c r="E318" s="236" t="s">
        <v>22</v>
      </c>
      <c r="F318" s="237" t="s">
        <v>516</v>
      </c>
      <c r="G318" s="234"/>
      <c r="H318" s="238">
        <v>0.48199999999999998</v>
      </c>
      <c r="I318" s="239"/>
      <c r="J318" s="234"/>
      <c r="K318" s="234"/>
      <c r="L318" s="240"/>
      <c r="M318" s="241"/>
      <c r="N318" s="242"/>
      <c r="O318" s="242"/>
      <c r="P318" s="242"/>
      <c r="Q318" s="242"/>
      <c r="R318" s="242"/>
      <c r="S318" s="242"/>
      <c r="T318" s="243"/>
      <c r="U318" s="13"/>
      <c r="V318" s="13"/>
      <c r="W318" s="13"/>
      <c r="X318" s="13"/>
      <c r="Y318" s="13"/>
      <c r="Z318" s="13"/>
      <c r="AA318" s="13"/>
      <c r="AB318" s="13"/>
      <c r="AC318" s="13"/>
      <c r="AD318" s="13"/>
      <c r="AE318" s="13"/>
      <c r="AT318" s="244" t="s">
        <v>207</v>
      </c>
      <c r="AU318" s="244" t="s">
        <v>87</v>
      </c>
      <c r="AV318" s="13" t="s">
        <v>87</v>
      </c>
      <c r="AW318" s="13" t="s">
        <v>39</v>
      </c>
      <c r="AX318" s="13" t="s">
        <v>23</v>
      </c>
      <c r="AY318" s="244" t="s">
        <v>199</v>
      </c>
    </row>
    <row r="319" s="2" customFormat="1" ht="21.75" customHeight="1">
      <c r="A319" s="40"/>
      <c r="B319" s="41"/>
      <c r="C319" s="220" t="s">
        <v>517</v>
      </c>
      <c r="D319" s="220" t="s">
        <v>201</v>
      </c>
      <c r="E319" s="221" t="s">
        <v>518</v>
      </c>
      <c r="F319" s="222" t="s">
        <v>519</v>
      </c>
      <c r="G319" s="223" t="s">
        <v>333</v>
      </c>
      <c r="H319" s="224">
        <v>8</v>
      </c>
      <c r="I319" s="225"/>
      <c r="J319" s="226">
        <f>ROUND(I319*H319,2)</f>
        <v>0</v>
      </c>
      <c r="K319" s="222" t="s">
        <v>205</v>
      </c>
      <c r="L319" s="46"/>
      <c r="M319" s="227" t="s">
        <v>22</v>
      </c>
      <c r="N319" s="228" t="s">
        <v>49</v>
      </c>
      <c r="O319" s="86"/>
      <c r="P319" s="229">
        <f>O319*H319</f>
        <v>0</v>
      </c>
      <c r="Q319" s="229">
        <v>0.023910000000000001</v>
      </c>
      <c r="R319" s="229">
        <f>Q319*H319</f>
        <v>0.19128000000000001</v>
      </c>
      <c r="S319" s="229">
        <v>0</v>
      </c>
      <c r="T319" s="230">
        <f>S319*H319</f>
        <v>0</v>
      </c>
      <c r="U319" s="40"/>
      <c r="V319" s="40"/>
      <c r="W319" s="40"/>
      <c r="X319" s="40"/>
      <c r="Y319" s="40"/>
      <c r="Z319" s="40"/>
      <c r="AA319" s="40"/>
      <c r="AB319" s="40"/>
      <c r="AC319" s="40"/>
      <c r="AD319" s="40"/>
      <c r="AE319" s="40"/>
      <c r="AR319" s="231" t="s">
        <v>103</v>
      </c>
      <c r="AT319" s="231" t="s">
        <v>201</v>
      </c>
      <c r="AU319" s="231" t="s">
        <v>87</v>
      </c>
      <c r="AY319" s="19" t="s">
        <v>199</v>
      </c>
      <c r="BE319" s="232">
        <f>IF(N319="základní",J319,0)</f>
        <v>0</v>
      </c>
      <c r="BF319" s="232">
        <f>IF(N319="snížená",J319,0)</f>
        <v>0</v>
      </c>
      <c r="BG319" s="232">
        <f>IF(N319="zákl. přenesená",J319,0)</f>
        <v>0</v>
      </c>
      <c r="BH319" s="232">
        <f>IF(N319="sníž. přenesená",J319,0)</f>
        <v>0</v>
      </c>
      <c r="BI319" s="232">
        <f>IF(N319="nulová",J319,0)</f>
        <v>0</v>
      </c>
      <c r="BJ319" s="19" t="s">
        <v>23</v>
      </c>
      <c r="BK319" s="232">
        <f>ROUND(I319*H319,2)</f>
        <v>0</v>
      </c>
      <c r="BL319" s="19" t="s">
        <v>103</v>
      </c>
      <c r="BM319" s="231" t="s">
        <v>520</v>
      </c>
    </row>
    <row r="320" s="13" customFormat="1">
      <c r="A320" s="13"/>
      <c r="B320" s="233"/>
      <c r="C320" s="234"/>
      <c r="D320" s="235" t="s">
        <v>207</v>
      </c>
      <c r="E320" s="236" t="s">
        <v>22</v>
      </c>
      <c r="F320" s="237" t="s">
        <v>521</v>
      </c>
      <c r="G320" s="234"/>
      <c r="H320" s="238">
        <v>8</v>
      </c>
      <c r="I320" s="239"/>
      <c r="J320" s="234"/>
      <c r="K320" s="234"/>
      <c r="L320" s="240"/>
      <c r="M320" s="241"/>
      <c r="N320" s="242"/>
      <c r="O320" s="242"/>
      <c r="P320" s="242"/>
      <c r="Q320" s="242"/>
      <c r="R320" s="242"/>
      <c r="S320" s="242"/>
      <c r="T320" s="243"/>
      <c r="U320" s="13"/>
      <c r="V320" s="13"/>
      <c r="W320" s="13"/>
      <c r="X320" s="13"/>
      <c r="Y320" s="13"/>
      <c r="Z320" s="13"/>
      <c r="AA320" s="13"/>
      <c r="AB320" s="13"/>
      <c r="AC320" s="13"/>
      <c r="AD320" s="13"/>
      <c r="AE320" s="13"/>
      <c r="AT320" s="244" t="s">
        <v>207</v>
      </c>
      <c r="AU320" s="244" t="s">
        <v>87</v>
      </c>
      <c r="AV320" s="13" t="s">
        <v>87</v>
      </c>
      <c r="AW320" s="13" t="s">
        <v>39</v>
      </c>
      <c r="AX320" s="13" t="s">
        <v>23</v>
      </c>
      <c r="AY320" s="244" t="s">
        <v>199</v>
      </c>
    </row>
    <row r="321" s="2" customFormat="1" ht="21.75" customHeight="1">
      <c r="A321" s="40"/>
      <c r="B321" s="41"/>
      <c r="C321" s="220" t="s">
        <v>522</v>
      </c>
      <c r="D321" s="220" t="s">
        <v>201</v>
      </c>
      <c r="E321" s="221" t="s">
        <v>523</v>
      </c>
      <c r="F321" s="222" t="s">
        <v>524</v>
      </c>
      <c r="G321" s="223" t="s">
        <v>233</v>
      </c>
      <c r="H321" s="224">
        <v>4.6200000000000001</v>
      </c>
      <c r="I321" s="225"/>
      <c r="J321" s="226">
        <f>ROUND(I321*H321,2)</f>
        <v>0</v>
      </c>
      <c r="K321" s="222" t="s">
        <v>205</v>
      </c>
      <c r="L321" s="46"/>
      <c r="M321" s="227" t="s">
        <v>22</v>
      </c>
      <c r="N321" s="228" t="s">
        <v>49</v>
      </c>
      <c r="O321" s="86"/>
      <c r="P321" s="229">
        <f>O321*H321</f>
        <v>0</v>
      </c>
      <c r="Q321" s="229">
        <v>0.10891000000000001</v>
      </c>
      <c r="R321" s="229">
        <f>Q321*H321</f>
        <v>0.50316420000000006</v>
      </c>
      <c r="S321" s="229">
        <v>0</v>
      </c>
      <c r="T321" s="230">
        <f>S321*H321</f>
        <v>0</v>
      </c>
      <c r="U321" s="40"/>
      <c r="V321" s="40"/>
      <c r="W321" s="40"/>
      <c r="X321" s="40"/>
      <c r="Y321" s="40"/>
      <c r="Z321" s="40"/>
      <c r="AA321" s="40"/>
      <c r="AB321" s="40"/>
      <c r="AC321" s="40"/>
      <c r="AD321" s="40"/>
      <c r="AE321" s="40"/>
      <c r="AR321" s="231" t="s">
        <v>103</v>
      </c>
      <c r="AT321" s="231" t="s">
        <v>201</v>
      </c>
      <c r="AU321" s="231" t="s">
        <v>87</v>
      </c>
      <c r="AY321" s="19" t="s">
        <v>199</v>
      </c>
      <c r="BE321" s="232">
        <f>IF(N321="základní",J321,0)</f>
        <v>0</v>
      </c>
      <c r="BF321" s="232">
        <f>IF(N321="snížená",J321,0)</f>
        <v>0</v>
      </c>
      <c r="BG321" s="232">
        <f>IF(N321="zákl. přenesená",J321,0)</f>
        <v>0</v>
      </c>
      <c r="BH321" s="232">
        <f>IF(N321="sníž. přenesená",J321,0)</f>
        <v>0</v>
      </c>
      <c r="BI321" s="232">
        <f>IF(N321="nulová",J321,0)</f>
        <v>0</v>
      </c>
      <c r="BJ321" s="19" t="s">
        <v>23</v>
      </c>
      <c r="BK321" s="232">
        <f>ROUND(I321*H321,2)</f>
        <v>0</v>
      </c>
      <c r="BL321" s="19" t="s">
        <v>103</v>
      </c>
      <c r="BM321" s="231" t="s">
        <v>525</v>
      </c>
    </row>
    <row r="322" s="13" customFormat="1">
      <c r="A322" s="13"/>
      <c r="B322" s="233"/>
      <c r="C322" s="234"/>
      <c r="D322" s="235" t="s">
        <v>207</v>
      </c>
      <c r="E322" s="236" t="s">
        <v>22</v>
      </c>
      <c r="F322" s="237" t="s">
        <v>526</v>
      </c>
      <c r="G322" s="234"/>
      <c r="H322" s="238">
        <v>2.3100000000000001</v>
      </c>
      <c r="I322" s="239"/>
      <c r="J322" s="234"/>
      <c r="K322" s="234"/>
      <c r="L322" s="240"/>
      <c r="M322" s="241"/>
      <c r="N322" s="242"/>
      <c r="O322" s="242"/>
      <c r="P322" s="242"/>
      <c r="Q322" s="242"/>
      <c r="R322" s="242"/>
      <c r="S322" s="242"/>
      <c r="T322" s="243"/>
      <c r="U322" s="13"/>
      <c r="V322" s="13"/>
      <c r="W322" s="13"/>
      <c r="X322" s="13"/>
      <c r="Y322" s="13"/>
      <c r="Z322" s="13"/>
      <c r="AA322" s="13"/>
      <c r="AB322" s="13"/>
      <c r="AC322" s="13"/>
      <c r="AD322" s="13"/>
      <c r="AE322" s="13"/>
      <c r="AT322" s="244" t="s">
        <v>207</v>
      </c>
      <c r="AU322" s="244" t="s">
        <v>87</v>
      </c>
      <c r="AV322" s="13" t="s">
        <v>87</v>
      </c>
      <c r="AW322" s="13" t="s">
        <v>39</v>
      </c>
      <c r="AX322" s="13" t="s">
        <v>78</v>
      </c>
      <c r="AY322" s="244" t="s">
        <v>199</v>
      </c>
    </row>
    <row r="323" s="13" customFormat="1">
      <c r="A323" s="13"/>
      <c r="B323" s="233"/>
      <c r="C323" s="234"/>
      <c r="D323" s="235" t="s">
        <v>207</v>
      </c>
      <c r="E323" s="236" t="s">
        <v>22</v>
      </c>
      <c r="F323" s="237" t="s">
        <v>527</v>
      </c>
      <c r="G323" s="234"/>
      <c r="H323" s="238">
        <v>2.3100000000000001</v>
      </c>
      <c r="I323" s="239"/>
      <c r="J323" s="234"/>
      <c r="K323" s="234"/>
      <c r="L323" s="240"/>
      <c r="M323" s="241"/>
      <c r="N323" s="242"/>
      <c r="O323" s="242"/>
      <c r="P323" s="242"/>
      <c r="Q323" s="242"/>
      <c r="R323" s="242"/>
      <c r="S323" s="242"/>
      <c r="T323" s="243"/>
      <c r="U323" s="13"/>
      <c r="V323" s="13"/>
      <c r="W323" s="13"/>
      <c r="X323" s="13"/>
      <c r="Y323" s="13"/>
      <c r="Z323" s="13"/>
      <c r="AA323" s="13"/>
      <c r="AB323" s="13"/>
      <c r="AC323" s="13"/>
      <c r="AD323" s="13"/>
      <c r="AE323" s="13"/>
      <c r="AT323" s="244" t="s">
        <v>207</v>
      </c>
      <c r="AU323" s="244" t="s">
        <v>87</v>
      </c>
      <c r="AV323" s="13" t="s">
        <v>87</v>
      </c>
      <c r="AW323" s="13" t="s">
        <v>39</v>
      </c>
      <c r="AX323" s="13" t="s">
        <v>78</v>
      </c>
      <c r="AY323" s="244" t="s">
        <v>199</v>
      </c>
    </row>
    <row r="324" s="14" customFormat="1">
      <c r="A324" s="14"/>
      <c r="B324" s="245"/>
      <c r="C324" s="246"/>
      <c r="D324" s="235" t="s">
        <v>207</v>
      </c>
      <c r="E324" s="247" t="s">
        <v>22</v>
      </c>
      <c r="F324" s="248" t="s">
        <v>252</v>
      </c>
      <c r="G324" s="246"/>
      <c r="H324" s="249">
        <v>4.6200000000000001</v>
      </c>
      <c r="I324" s="250"/>
      <c r="J324" s="246"/>
      <c r="K324" s="246"/>
      <c r="L324" s="251"/>
      <c r="M324" s="252"/>
      <c r="N324" s="253"/>
      <c r="O324" s="253"/>
      <c r="P324" s="253"/>
      <c r="Q324" s="253"/>
      <c r="R324" s="253"/>
      <c r="S324" s="253"/>
      <c r="T324" s="254"/>
      <c r="U324" s="14"/>
      <c r="V324" s="14"/>
      <c r="W324" s="14"/>
      <c r="X324" s="14"/>
      <c r="Y324" s="14"/>
      <c r="Z324" s="14"/>
      <c r="AA324" s="14"/>
      <c r="AB324" s="14"/>
      <c r="AC324" s="14"/>
      <c r="AD324" s="14"/>
      <c r="AE324" s="14"/>
      <c r="AT324" s="255" t="s">
        <v>207</v>
      </c>
      <c r="AU324" s="255" t="s">
        <v>87</v>
      </c>
      <c r="AV324" s="14" t="s">
        <v>103</v>
      </c>
      <c r="AW324" s="14" t="s">
        <v>39</v>
      </c>
      <c r="AX324" s="14" t="s">
        <v>23</v>
      </c>
      <c r="AY324" s="255" t="s">
        <v>199</v>
      </c>
    </row>
    <row r="325" s="2" customFormat="1" ht="21.75" customHeight="1">
      <c r="A325" s="40"/>
      <c r="B325" s="41"/>
      <c r="C325" s="220" t="s">
        <v>528</v>
      </c>
      <c r="D325" s="220" t="s">
        <v>201</v>
      </c>
      <c r="E325" s="221" t="s">
        <v>529</v>
      </c>
      <c r="F325" s="222" t="s">
        <v>530</v>
      </c>
      <c r="G325" s="223" t="s">
        <v>233</v>
      </c>
      <c r="H325" s="224">
        <v>53.076999999999998</v>
      </c>
      <c r="I325" s="225"/>
      <c r="J325" s="226">
        <f>ROUND(I325*H325,2)</f>
        <v>0</v>
      </c>
      <c r="K325" s="222" t="s">
        <v>205</v>
      </c>
      <c r="L325" s="46"/>
      <c r="M325" s="227" t="s">
        <v>22</v>
      </c>
      <c r="N325" s="228" t="s">
        <v>49</v>
      </c>
      <c r="O325" s="86"/>
      <c r="P325" s="229">
        <f>O325*H325</f>
        <v>0</v>
      </c>
      <c r="Q325" s="229">
        <v>0.069169999999999995</v>
      </c>
      <c r="R325" s="229">
        <f>Q325*H325</f>
        <v>3.6713360899999996</v>
      </c>
      <c r="S325" s="229">
        <v>0</v>
      </c>
      <c r="T325" s="230">
        <f>S325*H325</f>
        <v>0</v>
      </c>
      <c r="U325" s="40"/>
      <c r="V325" s="40"/>
      <c r="W325" s="40"/>
      <c r="X325" s="40"/>
      <c r="Y325" s="40"/>
      <c r="Z325" s="40"/>
      <c r="AA325" s="40"/>
      <c r="AB325" s="40"/>
      <c r="AC325" s="40"/>
      <c r="AD325" s="40"/>
      <c r="AE325" s="40"/>
      <c r="AR325" s="231" t="s">
        <v>103</v>
      </c>
      <c r="AT325" s="231" t="s">
        <v>201</v>
      </c>
      <c r="AU325" s="231" t="s">
        <v>87</v>
      </c>
      <c r="AY325" s="19" t="s">
        <v>199</v>
      </c>
      <c r="BE325" s="232">
        <f>IF(N325="základní",J325,0)</f>
        <v>0</v>
      </c>
      <c r="BF325" s="232">
        <f>IF(N325="snížená",J325,0)</f>
        <v>0</v>
      </c>
      <c r="BG325" s="232">
        <f>IF(N325="zákl. přenesená",J325,0)</f>
        <v>0</v>
      </c>
      <c r="BH325" s="232">
        <f>IF(N325="sníž. přenesená",J325,0)</f>
        <v>0</v>
      </c>
      <c r="BI325" s="232">
        <f>IF(N325="nulová",J325,0)</f>
        <v>0</v>
      </c>
      <c r="BJ325" s="19" t="s">
        <v>23</v>
      </c>
      <c r="BK325" s="232">
        <f>ROUND(I325*H325,2)</f>
        <v>0</v>
      </c>
      <c r="BL325" s="19" t="s">
        <v>103</v>
      </c>
      <c r="BM325" s="231" t="s">
        <v>531</v>
      </c>
    </row>
    <row r="326" s="13" customFormat="1">
      <c r="A326" s="13"/>
      <c r="B326" s="233"/>
      <c r="C326" s="234"/>
      <c r="D326" s="235" t="s">
        <v>207</v>
      </c>
      <c r="E326" s="236" t="s">
        <v>22</v>
      </c>
      <c r="F326" s="237" t="s">
        <v>532</v>
      </c>
      <c r="G326" s="234"/>
      <c r="H326" s="238">
        <v>16.548999999999999</v>
      </c>
      <c r="I326" s="239"/>
      <c r="J326" s="234"/>
      <c r="K326" s="234"/>
      <c r="L326" s="240"/>
      <c r="M326" s="241"/>
      <c r="N326" s="242"/>
      <c r="O326" s="242"/>
      <c r="P326" s="242"/>
      <c r="Q326" s="242"/>
      <c r="R326" s="242"/>
      <c r="S326" s="242"/>
      <c r="T326" s="243"/>
      <c r="U326" s="13"/>
      <c r="V326" s="13"/>
      <c r="W326" s="13"/>
      <c r="X326" s="13"/>
      <c r="Y326" s="13"/>
      <c r="Z326" s="13"/>
      <c r="AA326" s="13"/>
      <c r="AB326" s="13"/>
      <c r="AC326" s="13"/>
      <c r="AD326" s="13"/>
      <c r="AE326" s="13"/>
      <c r="AT326" s="244" t="s">
        <v>207</v>
      </c>
      <c r="AU326" s="244" t="s">
        <v>87</v>
      </c>
      <c r="AV326" s="13" t="s">
        <v>87</v>
      </c>
      <c r="AW326" s="13" t="s">
        <v>39</v>
      </c>
      <c r="AX326" s="13" t="s">
        <v>78</v>
      </c>
      <c r="AY326" s="244" t="s">
        <v>199</v>
      </c>
    </row>
    <row r="327" s="13" customFormat="1">
      <c r="A327" s="13"/>
      <c r="B327" s="233"/>
      <c r="C327" s="234"/>
      <c r="D327" s="235" t="s">
        <v>207</v>
      </c>
      <c r="E327" s="236" t="s">
        <v>22</v>
      </c>
      <c r="F327" s="237" t="s">
        <v>533</v>
      </c>
      <c r="G327" s="234"/>
      <c r="H327" s="238">
        <v>7.1970000000000001</v>
      </c>
      <c r="I327" s="239"/>
      <c r="J327" s="234"/>
      <c r="K327" s="234"/>
      <c r="L327" s="240"/>
      <c r="M327" s="241"/>
      <c r="N327" s="242"/>
      <c r="O327" s="242"/>
      <c r="P327" s="242"/>
      <c r="Q327" s="242"/>
      <c r="R327" s="242"/>
      <c r="S327" s="242"/>
      <c r="T327" s="243"/>
      <c r="U327" s="13"/>
      <c r="V327" s="13"/>
      <c r="W327" s="13"/>
      <c r="X327" s="13"/>
      <c r="Y327" s="13"/>
      <c r="Z327" s="13"/>
      <c r="AA327" s="13"/>
      <c r="AB327" s="13"/>
      <c r="AC327" s="13"/>
      <c r="AD327" s="13"/>
      <c r="AE327" s="13"/>
      <c r="AT327" s="244" t="s">
        <v>207</v>
      </c>
      <c r="AU327" s="244" t="s">
        <v>87</v>
      </c>
      <c r="AV327" s="13" t="s">
        <v>87</v>
      </c>
      <c r="AW327" s="13" t="s">
        <v>39</v>
      </c>
      <c r="AX327" s="13" t="s">
        <v>78</v>
      </c>
      <c r="AY327" s="244" t="s">
        <v>199</v>
      </c>
    </row>
    <row r="328" s="13" customFormat="1">
      <c r="A328" s="13"/>
      <c r="B328" s="233"/>
      <c r="C328" s="234"/>
      <c r="D328" s="235" t="s">
        <v>207</v>
      </c>
      <c r="E328" s="236" t="s">
        <v>22</v>
      </c>
      <c r="F328" s="237" t="s">
        <v>534</v>
      </c>
      <c r="G328" s="234"/>
      <c r="H328" s="238">
        <v>9.7360000000000007</v>
      </c>
      <c r="I328" s="239"/>
      <c r="J328" s="234"/>
      <c r="K328" s="234"/>
      <c r="L328" s="240"/>
      <c r="M328" s="241"/>
      <c r="N328" s="242"/>
      <c r="O328" s="242"/>
      <c r="P328" s="242"/>
      <c r="Q328" s="242"/>
      <c r="R328" s="242"/>
      <c r="S328" s="242"/>
      <c r="T328" s="243"/>
      <c r="U328" s="13"/>
      <c r="V328" s="13"/>
      <c r="W328" s="13"/>
      <c r="X328" s="13"/>
      <c r="Y328" s="13"/>
      <c r="Z328" s="13"/>
      <c r="AA328" s="13"/>
      <c r="AB328" s="13"/>
      <c r="AC328" s="13"/>
      <c r="AD328" s="13"/>
      <c r="AE328" s="13"/>
      <c r="AT328" s="244" t="s">
        <v>207</v>
      </c>
      <c r="AU328" s="244" t="s">
        <v>87</v>
      </c>
      <c r="AV328" s="13" t="s">
        <v>87</v>
      </c>
      <c r="AW328" s="13" t="s">
        <v>39</v>
      </c>
      <c r="AX328" s="13" t="s">
        <v>78</v>
      </c>
      <c r="AY328" s="244" t="s">
        <v>199</v>
      </c>
    </row>
    <row r="329" s="13" customFormat="1">
      <c r="A329" s="13"/>
      <c r="B329" s="233"/>
      <c r="C329" s="234"/>
      <c r="D329" s="235" t="s">
        <v>207</v>
      </c>
      <c r="E329" s="236" t="s">
        <v>22</v>
      </c>
      <c r="F329" s="237" t="s">
        <v>535</v>
      </c>
      <c r="G329" s="234"/>
      <c r="H329" s="238">
        <v>19.594999999999999</v>
      </c>
      <c r="I329" s="239"/>
      <c r="J329" s="234"/>
      <c r="K329" s="234"/>
      <c r="L329" s="240"/>
      <c r="M329" s="241"/>
      <c r="N329" s="242"/>
      <c r="O329" s="242"/>
      <c r="P329" s="242"/>
      <c r="Q329" s="242"/>
      <c r="R329" s="242"/>
      <c r="S329" s="242"/>
      <c r="T329" s="243"/>
      <c r="U329" s="13"/>
      <c r="V329" s="13"/>
      <c r="W329" s="13"/>
      <c r="X329" s="13"/>
      <c r="Y329" s="13"/>
      <c r="Z329" s="13"/>
      <c r="AA329" s="13"/>
      <c r="AB329" s="13"/>
      <c r="AC329" s="13"/>
      <c r="AD329" s="13"/>
      <c r="AE329" s="13"/>
      <c r="AT329" s="244" t="s">
        <v>207</v>
      </c>
      <c r="AU329" s="244" t="s">
        <v>87</v>
      </c>
      <c r="AV329" s="13" t="s">
        <v>87</v>
      </c>
      <c r="AW329" s="13" t="s">
        <v>39</v>
      </c>
      <c r="AX329" s="13" t="s">
        <v>78</v>
      </c>
      <c r="AY329" s="244" t="s">
        <v>199</v>
      </c>
    </row>
    <row r="330" s="14" customFormat="1">
      <c r="A330" s="14"/>
      <c r="B330" s="245"/>
      <c r="C330" s="246"/>
      <c r="D330" s="235" t="s">
        <v>207</v>
      </c>
      <c r="E330" s="247" t="s">
        <v>22</v>
      </c>
      <c r="F330" s="248" t="s">
        <v>252</v>
      </c>
      <c r="G330" s="246"/>
      <c r="H330" s="249">
        <v>53.076999999999998</v>
      </c>
      <c r="I330" s="250"/>
      <c r="J330" s="246"/>
      <c r="K330" s="246"/>
      <c r="L330" s="251"/>
      <c r="M330" s="252"/>
      <c r="N330" s="253"/>
      <c r="O330" s="253"/>
      <c r="P330" s="253"/>
      <c r="Q330" s="253"/>
      <c r="R330" s="253"/>
      <c r="S330" s="253"/>
      <c r="T330" s="254"/>
      <c r="U330" s="14"/>
      <c r="V330" s="14"/>
      <c r="W330" s="14"/>
      <c r="X330" s="14"/>
      <c r="Y330" s="14"/>
      <c r="Z330" s="14"/>
      <c r="AA330" s="14"/>
      <c r="AB330" s="14"/>
      <c r="AC330" s="14"/>
      <c r="AD330" s="14"/>
      <c r="AE330" s="14"/>
      <c r="AT330" s="255" t="s">
        <v>207</v>
      </c>
      <c r="AU330" s="255" t="s">
        <v>87</v>
      </c>
      <c r="AV330" s="14" t="s">
        <v>103</v>
      </c>
      <c r="AW330" s="14" t="s">
        <v>39</v>
      </c>
      <c r="AX330" s="14" t="s">
        <v>23</v>
      </c>
      <c r="AY330" s="255" t="s">
        <v>199</v>
      </c>
    </row>
    <row r="331" s="2" customFormat="1" ht="21.75" customHeight="1">
      <c r="A331" s="40"/>
      <c r="B331" s="41"/>
      <c r="C331" s="220" t="s">
        <v>536</v>
      </c>
      <c r="D331" s="220" t="s">
        <v>201</v>
      </c>
      <c r="E331" s="221" t="s">
        <v>537</v>
      </c>
      <c r="F331" s="222" t="s">
        <v>538</v>
      </c>
      <c r="G331" s="223" t="s">
        <v>233</v>
      </c>
      <c r="H331" s="224">
        <v>171.762</v>
      </c>
      <c r="I331" s="225"/>
      <c r="J331" s="226">
        <f>ROUND(I331*H331,2)</f>
        <v>0</v>
      </c>
      <c r="K331" s="222" t="s">
        <v>205</v>
      </c>
      <c r="L331" s="46"/>
      <c r="M331" s="227" t="s">
        <v>22</v>
      </c>
      <c r="N331" s="228" t="s">
        <v>49</v>
      </c>
      <c r="O331" s="86"/>
      <c r="P331" s="229">
        <f>O331*H331</f>
        <v>0</v>
      </c>
      <c r="Q331" s="229">
        <v>0.10325</v>
      </c>
      <c r="R331" s="229">
        <f>Q331*H331</f>
        <v>17.734426499999998</v>
      </c>
      <c r="S331" s="229">
        <v>0</v>
      </c>
      <c r="T331" s="230">
        <f>S331*H331</f>
        <v>0</v>
      </c>
      <c r="U331" s="40"/>
      <c r="V331" s="40"/>
      <c r="W331" s="40"/>
      <c r="X331" s="40"/>
      <c r="Y331" s="40"/>
      <c r="Z331" s="40"/>
      <c r="AA331" s="40"/>
      <c r="AB331" s="40"/>
      <c r="AC331" s="40"/>
      <c r="AD331" s="40"/>
      <c r="AE331" s="40"/>
      <c r="AR331" s="231" t="s">
        <v>103</v>
      </c>
      <c r="AT331" s="231" t="s">
        <v>201</v>
      </c>
      <c r="AU331" s="231" t="s">
        <v>87</v>
      </c>
      <c r="AY331" s="19" t="s">
        <v>199</v>
      </c>
      <c r="BE331" s="232">
        <f>IF(N331="základní",J331,0)</f>
        <v>0</v>
      </c>
      <c r="BF331" s="232">
        <f>IF(N331="snížená",J331,0)</f>
        <v>0</v>
      </c>
      <c r="BG331" s="232">
        <f>IF(N331="zákl. přenesená",J331,0)</f>
        <v>0</v>
      </c>
      <c r="BH331" s="232">
        <f>IF(N331="sníž. přenesená",J331,0)</f>
        <v>0</v>
      </c>
      <c r="BI331" s="232">
        <f>IF(N331="nulová",J331,0)</f>
        <v>0</v>
      </c>
      <c r="BJ331" s="19" t="s">
        <v>23</v>
      </c>
      <c r="BK331" s="232">
        <f>ROUND(I331*H331,2)</f>
        <v>0</v>
      </c>
      <c r="BL331" s="19" t="s">
        <v>103</v>
      </c>
      <c r="BM331" s="231" t="s">
        <v>539</v>
      </c>
    </row>
    <row r="332" s="13" customFormat="1">
      <c r="A332" s="13"/>
      <c r="B332" s="233"/>
      <c r="C332" s="234"/>
      <c r="D332" s="235" t="s">
        <v>207</v>
      </c>
      <c r="E332" s="236" t="s">
        <v>22</v>
      </c>
      <c r="F332" s="237" t="s">
        <v>540</v>
      </c>
      <c r="G332" s="234"/>
      <c r="H332" s="238">
        <v>1.575</v>
      </c>
      <c r="I332" s="239"/>
      <c r="J332" s="234"/>
      <c r="K332" s="234"/>
      <c r="L332" s="240"/>
      <c r="M332" s="241"/>
      <c r="N332" s="242"/>
      <c r="O332" s="242"/>
      <c r="P332" s="242"/>
      <c r="Q332" s="242"/>
      <c r="R332" s="242"/>
      <c r="S332" s="242"/>
      <c r="T332" s="243"/>
      <c r="U332" s="13"/>
      <c r="V332" s="13"/>
      <c r="W332" s="13"/>
      <c r="X332" s="13"/>
      <c r="Y332" s="13"/>
      <c r="Z332" s="13"/>
      <c r="AA332" s="13"/>
      <c r="AB332" s="13"/>
      <c r="AC332" s="13"/>
      <c r="AD332" s="13"/>
      <c r="AE332" s="13"/>
      <c r="AT332" s="244" t="s">
        <v>207</v>
      </c>
      <c r="AU332" s="244" t="s">
        <v>87</v>
      </c>
      <c r="AV332" s="13" t="s">
        <v>87</v>
      </c>
      <c r="AW332" s="13" t="s">
        <v>39</v>
      </c>
      <c r="AX332" s="13" t="s">
        <v>78</v>
      </c>
      <c r="AY332" s="244" t="s">
        <v>199</v>
      </c>
    </row>
    <row r="333" s="13" customFormat="1">
      <c r="A333" s="13"/>
      <c r="B333" s="233"/>
      <c r="C333" s="234"/>
      <c r="D333" s="235" t="s">
        <v>207</v>
      </c>
      <c r="E333" s="236" t="s">
        <v>22</v>
      </c>
      <c r="F333" s="237" t="s">
        <v>541</v>
      </c>
      <c r="G333" s="234"/>
      <c r="H333" s="238">
        <v>9.5250000000000004</v>
      </c>
      <c r="I333" s="239"/>
      <c r="J333" s="234"/>
      <c r="K333" s="234"/>
      <c r="L333" s="240"/>
      <c r="M333" s="241"/>
      <c r="N333" s="242"/>
      <c r="O333" s="242"/>
      <c r="P333" s="242"/>
      <c r="Q333" s="242"/>
      <c r="R333" s="242"/>
      <c r="S333" s="242"/>
      <c r="T333" s="243"/>
      <c r="U333" s="13"/>
      <c r="V333" s="13"/>
      <c r="W333" s="13"/>
      <c r="X333" s="13"/>
      <c r="Y333" s="13"/>
      <c r="Z333" s="13"/>
      <c r="AA333" s="13"/>
      <c r="AB333" s="13"/>
      <c r="AC333" s="13"/>
      <c r="AD333" s="13"/>
      <c r="AE333" s="13"/>
      <c r="AT333" s="244" t="s">
        <v>207</v>
      </c>
      <c r="AU333" s="244" t="s">
        <v>87</v>
      </c>
      <c r="AV333" s="13" t="s">
        <v>87</v>
      </c>
      <c r="AW333" s="13" t="s">
        <v>39</v>
      </c>
      <c r="AX333" s="13" t="s">
        <v>78</v>
      </c>
      <c r="AY333" s="244" t="s">
        <v>199</v>
      </c>
    </row>
    <row r="334" s="13" customFormat="1">
      <c r="A334" s="13"/>
      <c r="B334" s="233"/>
      <c r="C334" s="234"/>
      <c r="D334" s="235" t="s">
        <v>207</v>
      </c>
      <c r="E334" s="236" t="s">
        <v>22</v>
      </c>
      <c r="F334" s="237" t="s">
        <v>542</v>
      </c>
      <c r="G334" s="234"/>
      <c r="H334" s="238">
        <v>6.21</v>
      </c>
      <c r="I334" s="239"/>
      <c r="J334" s="234"/>
      <c r="K334" s="234"/>
      <c r="L334" s="240"/>
      <c r="M334" s="241"/>
      <c r="N334" s="242"/>
      <c r="O334" s="242"/>
      <c r="P334" s="242"/>
      <c r="Q334" s="242"/>
      <c r="R334" s="242"/>
      <c r="S334" s="242"/>
      <c r="T334" s="243"/>
      <c r="U334" s="13"/>
      <c r="V334" s="13"/>
      <c r="W334" s="13"/>
      <c r="X334" s="13"/>
      <c r="Y334" s="13"/>
      <c r="Z334" s="13"/>
      <c r="AA334" s="13"/>
      <c r="AB334" s="13"/>
      <c r="AC334" s="13"/>
      <c r="AD334" s="13"/>
      <c r="AE334" s="13"/>
      <c r="AT334" s="244" t="s">
        <v>207</v>
      </c>
      <c r="AU334" s="244" t="s">
        <v>87</v>
      </c>
      <c r="AV334" s="13" t="s">
        <v>87</v>
      </c>
      <c r="AW334" s="13" t="s">
        <v>39</v>
      </c>
      <c r="AX334" s="13" t="s">
        <v>78</v>
      </c>
      <c r="AY334" s="244" t="s">
        <v>199</v>
      </c>
    </row>
    <row r="335" s="13" customFormat="1">
      <c r="A335" s="13"/>
      <c r="B335" s="233"/>
      <c r="C335" s="234"/>
      <c r="D335" s="235" t="s">
        <v>207</v>
      </c>
      <c r="E335" s="236" t="s">
        <v>22</v>
      </c>
      <c r="F335" s="237" t="s">
        <v>543</v>
      </c>
      <c r="G335" s="234"/>
      <c r="H335" s="238">
        <v>69.459000000000003</v>
      </c>
      <c r="I335" s="239"/>
      <c r="J335" s="234"/>
      <c r="K335" s="234"/>
      <c r="L335" s="240"/>
      <c r="M335" s="241"/>
      <c r="N335" s="242"/>
      <c r="O335" s="242"/>
      <c r="P335" s="242"/>
      <c r="Q335" s="242"/>
      <c r="R335" s="242"/>
      <c r="S335" s="242"/>
      <c r="T335" s="243"/>
      <c r="U335" s="13"/>
      <c r="V335" s="13"/>
      <c r="W335" s="13"/>
      <c r="X335" s="13"/>
      <c r="Y335" s="13"/>
      <c r="Z335" s="13"/>
      <c r="AA335" s="13"/>
      <c r="AB335" s="13"/>
      <c r="AC335" s="13"/>
      <c r="AD335" s="13"/>
      <c r="AE335" s="13"/>
      <c r="AT335" s="244" t="s">
        <v>207</v>
      </c>
      <c r="AU335" s="244" t="s">
        <v>87</v>
      </c>
      <c r="AV335" s="13" t="s">
        <v>87</v>
      </c>
      <c r="AW335" s="13" t="s">
        <v>39</v>
      </c>
      <c r="AX335" s="13" t="s">
        <v>78</v>
      </c>
      <c r="AY335" s="244" t="s">
        <v>199</v>
      </c>
    </row>
    <row r="336" s="13" customFormat="1">
      <c r="A336" s="13"/>
      <c r="B336" s="233"/>
      <c r="C336" s="234"/>
      <c r="D336" s="235" t="s">
        <v>207</v>
      </c>
      <c r="E336" s="236" t="s">
        <v>22</v>
      </c>
      <c r="F336" s="237" t="s">
        <v>544</v>
      </c>
      <c r="G336" s="234"/>
      <c r="H336" s="238">
        <v>75.543000000000006</v>
      </c>
      <c r="I336" s="239"/>
      <c r="J336" s="234"/>
      <c r="K336" s="234"/>
      <c r="L336" s="240"/>
      <c r="M336" s="241"/>
      <c r="N336" s="242"/>
      <c r="O336" s="242"/>
      <c r="P336" s="242"/>
      <c r="Q336" s="242"/>
      <c r="R336" s="242"/>
      <c r="S336" s="242"/>
      <c r="T336" s="243"/>
      <c r="U336" s="13"/>
      <c r="V336" s="13"/>
      <c r="W336" s="13"/>
      <c r="X336" s="13"/>
      <c r="Y336" s="13"/>
      <c r="Z336" s="13"/>
      <c r="AA336" s="13"/>
      <c r="AB336" s="13"/>
      <c r="AC336" s="13"/>
      <c r="AD336" s="13"/>
      <c r="AE336" s="13"/>
      <c r="AT336" s="244" t="s">
        <v>207</v>
      </c>
      <c r="AU336" s="244" t="s">
        <v>87</v>
      </c>
      <c r="AV336" s="13" t="s">
        <v>87</v>
      </c>
      <c r="AW336" s="13" t="s">
        <v>39</v>
      </c>
      <c r="AX336" s="13" t="s">
        <v>78</v>
      </c>
      <c r="AY336" s="244" t="s">
        <v>199</v>
      </c>
    </row>
    <row r="337" s="13" customFormat="1">
      <c r="A337" s="13"/>
      <c r="B337" s="233"/>
      <c r="C337" s="234"/>
      <c r="D337" s="235" t="s">
        <v>207</v>
      </c>
      <c r="E337" s="236" t="s">
        <v>22</v>
      </c>
      <c r="F337" s="237" t="s">
        <v>545</v>
      </c>
      <c r="G337" s="234"/>
      <c r="H337" s="238">
        <v>9.4499999999999993</v>
      </c>
      <c r="I337" s="239"/>
      <c r="J337" s="234"/>
      <c r="K337" s="234"/>
      <c r="L337" s="240"/>
      <c r="M337" s="241"/>
      <c r="N337" s="242"/>
      <c r="O337" s="242"/>
      <c r="P337" s="242"/>
      <c r="Q337" s="242"/>
      <c r="R337" s="242"/>
      <c r="S337" s="242"/>
      <c r="T337" s="243"/>
      <c r="U337" s="13"/>
      <c r="V337" s="13"/>
      <c r="W337" s="13"/>
      <c r="X337" s="13"/>
      <c r="Y337" s="13"/>
      <c r="Z337" s="13"/>
      <c r="AA337" s="13"/>
      <c r="AB337" s="13"/>
      <c r="AC337" s="13"/>
      <c r="AD337" s="13"/>
      <c r="AE337" s="13"/>
      <c r="AT337" s="244" t="s">
        <v>207</v>
      </c>
      <c r="AU337" s="244" t="s">
        <v>87</v>
      </c>
      <c r="AV337" s="13" t="s">
        <v>87</v>
      </c>
      <c r="AW337" s="13" t="s">
        <v>39</v>
      </c>
      <c r="AX337" s="13" t="s">
        <v>78</v>
      </c>
      <c r="AY337" s="244" t="s">
        <v>199</v>
      </c>
    </row>
    <row r="338" s="14" customFormat="1">
      <c r="A338" s="14"/>
      <c r="B338" s="245"/>
      <c r="C338" s="246"/>
      <c r="D338" s="235" t="s">
        <v>207</v>
      </c>
      <c r="E338" s="247" t="s">
        <v>22</v>
      </c>
      <c r="F338" s="248" t="s">
        <v>252</v>
      </c>
      <c r="G338" s="246"/>
      <c r="H338" s="249">
        <v>171.762</v>
      </c>
      <c r="I338" s="250"/>
      <c r="J338" s="246"/>
      <c r="K338" s="246"/>
      <c r="L338" s="251"/>
      <c r="M338" s="252"/>
      <c r="N338" s="253"/>
      <c r="O338" s="253"/>
      <c r="P338" s="253"/>
      <c r="Q338" s="253"/>
      <c r="R338" s="253"/>
      <c r="S338" s="253"/>
      <c r="T338" s="254"/>
      <c r="U338" s="14"/>
      <c r="V338" s="14"/>
      <c r="W338" s="14"/>
      <c r="X338" s="14"/>
      <c r="Y338" s="14"/>
      <c r="Z338" s="14"/>
      <c r="AA338" s="14"/>
      <c r="AB338" s="14"/>
      <c r="AC338" s="14"/>
      <c r="AD338" s="14"/>
      <c r="AE338" s="14"/>
      <c r="AT338" s="255" t="s">
        <v>207</v>
      </c>
      <c r="AU338" s="255" t="s">
        <v>87</v>
      </c>
      <c r="AV338" s="14" t="s">
        <v>103</v>
      </c>
      <c r="AW338" s="14" t="s">
        <v>39</v>
      </c>
      <c r="AX338" s="14" t="s">
        <v>23</v>
      </c>
      <c r="AY338" s="255" t="s">
        <v>199</v>
      </c>
    </row>
    <row r="339" s="2" customFormat="1" ht="16.5" customHeight="1">
      <c r="A339" s="40"/>
      <c r="B339" s="41"/>
      <c r="C339" s="220" t="s">
        <v>546</v>
      </c>
      <c r="D339" s="220" t="s">
        <v>201</v>
      </c>
      <c r="E339" s="221" t="s">
        <v>547</v>
      </c>
      <c r="F339" s="222" t="s">
        <v>548</v>
      </c>
      <c r="G339" s="223" t="s">
        <v>549</v>
      </c>
      <c r="H339" s="224">
        <v>18.329999999999998</v>
      </c>
      <c r="I339" s="225"/>
      <c r="J339" s="226">
        <f>ROUND(I339*H339,2)</f>
        <v>0</v>
      </c>
      <c r="K339" s="222" t="s">
        <v>205</v>
      </c>
      <c r="L339" s="46"/>
      <c r="M339" s="227" t="s">
        <v>22</v>
      </c>
      <c r="N339" s="228" t="s">
        <v>49</v>
      </c>
      <c r="O339" s="86"/>
      <c r="P339" s="229">
        <f>O339*H339</f>
        <v>0</v>
      </c>
      <c r="Q339" s="229">
        <v>8.0000000000000007E-05</v>
      </c>
      <c r="R339" s="229">
        <f>Q339*H339</f>
        <v>0.0014664000000000001</v>
      </c>
      <c r="S339" s="229">
        <v>0</v>
      </c>
      <c r="T339" s="230">
        <f>S339*H339</f>
        <v>0</v>
      </c>
      <c r="U339" s="40"/>
      <c r="V339" s="40"/>
      <c r="W339" s="40"/>
      <c r="X339" s="40"/>
      <c r="Y339" s="40"/>
      <c r="Z339" s="40"/>
      <c r="AA339" s="40"/>
      <c r="AB339" s="40"/>
      <c r="AC339" s="40"/>
      <c r="AD339" s="40"/>
      <c r="AE339" s="40"/>
      <c r="AR339" s="231" t="s">
        <v>103</v>
      </c>
      <c r="AT339" s="231" t="s">
        <v>201</v>
      </c>
      <c r="AU339" s="231" t="s">
        <v>87</v>
      </c>
      <c r="AY339" s="19" t="s">
        <v>199</v>
      </c>
      <c r="BE339" s="232">
        <f>IF(N339="základní",J339,0)</f>
        <v>0</v>
      </c>
      <c r="BF339" s="232">
        <f>IF(N339="snížená",J339,0)</f>
        <v>0</v>
      </c>
      <c r="BG339" s="232">
        <f>IF(N339="zákl. přenesená",J339,0)</f>
        <v>0</v>
      </c>
      <c r="BH339" s="232">
        <f>IF(N339="sníž. přenesená",J339,0)</f>
        <v>0</v>
      </c>
      <c r="BI339" s="232">
        <f>IF(N339="nulová",J339,0)</f>
        <v>0</v>
      </c>
      <c r="BJ339" s="19" t="s">
        <v>23</v>
      </c>
      <c r="BK339" s="232">
        <f>ROUND(I339*H339,2)</f>
        <v>0</v>
      </c>
      <c r="BL339" s="19" t="s">
        <v>103</v>
      </c>
      <c r="BM339" s="231" t="s">
        <v>550</v>
      </c>
    </row>
    <row r="340" s="15" customFormat="1">
      <c r="A340" s="15"/>
      <c r="B340" s="256"/>
      <c r="C340" s="257"/>
      <c r="D340" s="235" t="s">
        <v>207</v>
      </c>
      <c r="E340" s="258" t="s">
        <v>22</v>
      </c>
      <c r="F340" s="259" t="s">
        <v>551</v>
      </c>
      <c r="G340" s="257"/>
      <c r="H340" s="258" t="s">
        <v>22</v>
      </c>
      <c r="I340" s="260"/>
      <c r="J340" s="257"/>
      <c r="K340" s="257"/>
      <c r="L340" s="261"/>
      <c r="M340" s="262"/>
      <c r="N340" s="263"/>
      <c r="O340" s="263"/>
      <c r="P340" s="263"/>
      <c r="Q340" s="263"/>
      <c r="R340" s="263"/>
      <c r="S340" s="263"/>
      <c r="T340" s="264"/>
      <c r="U340" s="15"/>
      <c r="V340" s="15"/>
      <c r="W340" s="15"/>
      <c r="X340" s="15"/>
      <c r="Y340" s="15"/>
      <c r="Z340" s="15"/>
      <c r="AA340" s="15"/>
      <c r="AB340" s="15"/>
      <c r="AC340" s="15"/>
      <c r="AD340" s="15"/>
      <c r="AE340" s="15"/>
      <c r="AT340" s="265" t="s">
        <v>207</v>
      </c>
      <c r="AU340" s="265" t="s">
        <v>87</v>
      </c>
      <c r="AV340" s="15" t="s">
        <v>23</v>
      </c>
      <c r="AW340" s="15" t="s">
        <v>39</v>
      </c>
      <c r="AX340" s="15" t="s">
        <v>78</v>
      </c>
      <c r="AY340" s="265" t="s">
        <v>199</v>
      </c>
    </row>
    <row r="341" s="13" customFormat="1">
      <c r="A341" s="13"/>
      <c r="B341" s="233"/>
      <c r="C341" s="234"/>
      <c r="D341" s="235" t="s">
        <v>207</v>
      </c>
      <c r="E341" s="236" t="s">
        <v>22</v>
      </c>
      <c r="F341" s="237" t="s">
        <v>552</v>
      </c>
      <c r="G341" s="234"/>
      <c r="H341" s="238">
        <v>6.7999999999999998</v>
      </c>
      <c r="I341" s="239"/>
      <c r="J341" s="234"/>
      <c r="K341" s="234"/>
      <c r="L341" s="240"/>
      <c r="M341" s="241"/>
      <c r="N341" s="242"/>
      <c r="O341" s="242"/>
      <c r="P341" s="242"/>
      <c r="Q341" s="242"/>
      <c r="R341" s="242"/>
      <c r="S341" s="242"/>
      <c r="T341" s="243"/>
      <c r="U341" s="13"/>
      <c r="V341" s="13"/>
      <c r="W341" s="13"/>
      <c r="X341" s="13"/>
      <c r="Y341" s="13"/>
      <c r="Z341" s="13"/>
      <c r="AA341" s="13"/>
      <c r="AB341" s="13"/>
      <c r="AC341" s="13"/>
      <c r="AD341" s="13"/>
      <c r="AE341" s="13"/>
      <c r="AT341" s="244" t="s">
        <v>207</v>
      </c>
      <c r="AU341" s="244" t="s">
        <v>87</v>
      </c>
      <c r="AV341" s="13" t="s">
        <v>87</v>
      </c>
      <c r="AW341" s="13" t="s">
        <v>39</v>
      </c>
      <c r="AX341" s="13" t="s">
        <v>78</v>
      </c>
      <c r="AY341" s="244" t="s">
        <v>199</v>
      </c>
    </row>
    <row r="342" s="13" customFormat="1">
      <c r="A342" s="13"/>
      <c r="B342" s="233"/>
      <c r="C342" s="234"/>
      <c r="D342" s="235" t="s">
        <v>207</v>
      </c>
      <c r="E342" s="236" t="s">
        <v>22</v>
      </c>
      <c r="F342" s="237" t="s">
        <v>553</v>
      </c>
      <c r="G342" s="234"/>
      <c r="H342" s="238">
        <v>2.8300000000000001</v>
      </c>
      <c r="I342" s="239"/>
      <c r="J342" s="234"/>
      <c r="K342" s="234"/>
      <c r="L342" s="240"/>
      <c r="M342" s="241"/>
      <c r="N342" s="242"/>
      <c r="O342" s="242"/>
      <c r="P342" s="242"/>
      <c r="Q342" s="242"/>
      <c r="R342" s="242"/>
      <c r="S342" s="242"/>
      <c r="T342" s="243"/>
      <c r="U342" s="13"/>
      <c r="V342" s="13"/>
      <c r="W342" s="13"/>
      <c r="X342" s="13"/>
      <c r="Y342" s="13"/>
      <c r="Z342" s="13"/>
      <c r="AA342" s="13"/>
      <c r="AB342" s="13"/>
      <c r="AC342" s="13"/>
      <c r="AD342" s="13"/>
      <c r="AE342" s="13"/>
      <c r="AT342" s="244" t="s">
        <v>207</v>
      </c>
      <c r="AU342" s="244" t="s">
        <v>87</v>
      </c>
      <c r="AV342" s="13" t="s">
        <v>87</v>
      </c>
      <c r="AW342" s="13" t="s">
        <v>39</v>
      </c>
      <c r="AX342" s="13" t="s">
        <v>78</v>
      </c>
      <c r="AY342" s="244" t="s">
        <v>199</v>
      </c>
    </row>
    <row r="343" s="13" customFormat="1">
      <c r="A343" s="13"/>
      <c r="B343" s="233"/>
      <c r="C343" s="234"/>
      <c r="D343" s="235" t="s">
        <v>207</v>
      </c>
      <c r="E343" s="236" t="s">
        <v>22</v>
      </c>
      <c r="F343" s="237" t="s">
        <v>554</v>
      </c>
      <c r="G343" s="234"/>
      <c r="H343" s="238">
        <v>2.8500000000000001</v>
      </c>
      <c r="I343" s="239"/>
      <c r="J343" s="234"/>
      <c r="K343" s="234"/>
      <c r="L343" s="240"/>
      <c r="M343" s="241"/>
      <c r="N343" s="242"/>
      <c r="O343" s="242"/>
      <c r="P343" s="242"/>
      <c r="Q343" s="242"/>
      <c r="R343" s="242"/>
      <c r="S343" s="242"/>
      <c r="T343" s="243"/>
      <c r="U343" s="13"/>
      <c r="V343" s="13"/>
      <c r="W343" s="13"/>
      <c r="X343" s="13"/>
      <c r="Y343" s="13"/>
      <c r="Z343" s="13"/>
      <c r="AA343" s="13"/>
      <c r="AB343" s="13"/>
      <c r="AC343" s="13"/>
      <c r="AD343" s="13"/>
      <c r="AE343" s="13"/>
      <c r="AT343" s="244" t="s">
        <v>207</v>
      </c>
      <c r="AU343" s="244" t="s">
        <v>87</v>
      </c>
      <c r="AV343" s="13" t="s">
        <v>87</v>
      </c>
      <c r="AW343" s="13" t="s">
        <v>39</v>
      </c>
      <c r="AX343" s="13" t="s">
        <v>78</v>
      </c>
      <c r="AY343" s="244" t="s">
        <v>199</v>
      </c>
    </row>
    <row r="344" s="13" customFormat="1">
      <c r="A344" s="13"/>
      <c r="B344" s="233"/>
      <c r="C344" s="234"/>
      <c r="D344" s="235" t="s">
        <v>207</v>
      </c>
      <c r="E344" s="236" t="s">
        <v>22</v>
      </c>
      <c r="F344" s="237" t="s">
        <v>555</v>
      </c>
      <c r="G344" s="234"/>
      <c r="H344" s="238">
        <v>5.8499999999999996</v>
      </c>
      <c r="I344" s="239"/>
      <c r="J344" s="234"/>
      <c r="K344" s="234"/>
      <c r="L344" s="240"/>
      <c r="M344" s="241"/>
      <c r="N344" s="242"/>
      <c r="O344" s="242"/>
      <c r="P344" s="242"/>
      <c r="Q344" s="242"/>
      <c r="R344" s="242"/>
      <c r="S344" s="242"/>
      <c r="T344" s="243"/>
      <c r="U344" s="13"/>
      <c r="V344" s="13"/>
      <c r="W344" s="13"/>
      <c r="X344" s="13"/>
      <c r="Y344" s="13"/>
      <c r="Z344" s="13"/>
      <c r="AA344" s="13"/>
      <c r="AB344" s="13"/>
      <c r="AC344" s="13"/>
      <c r="AD344" s="13"/>
      <c r="AE344" s="13"/>
      <c r="AT344" s="244" t="s">
        <v>207</v>
      </c>
      <c r="AU344" s="244" t="s">
        <v>87</v>
      </c>
      <c r="AV344" s="13" t="s">
        <v>87</v>
      </c>
      <c r="AW344" s="13" t="s">
        <v>39</v>
      </c>
      <c r="AX344" s="13" t="s">
        <v>78</v>
      </c>
      <c r="AY344" s="244" t="s">
        <v>199</v>
      </c>
    </row>
    <row r="345" s="14" customFormat="1">
      <c r="A345" s="14"/>
      <c r="B345" s="245"/>
      <c r="C345" s="246"/>
      <c r="D345" s="235" t="s">
        <v>207</v>
      </c>
      <c r="E345" s="247" t="s">
        <v>22</v>
      </c>
      <c r="F345" s="248" t="s">
        <v>252</v>
      </c>
      <c r="G345" s="246"/>
      <c r="H345" s="249">
        <v>18.329999999999998</v>
      </c>
      <c r="I345" s="250"/>
      <c r="J345" s="246"/>
      <c r="K345" s="246"/>
      <c r="L345" s="251"/>
      <c r="M345" s="252"/>
      <c r="N345" s="253"/>
      <c r="O345" s="253"/>
      <c r="P345" s="253"/>
      <c r="Q345" s="253"/>
      <c r="R345" s="253"/>
      <c r="S345" s="253"/>
      <c r="T345" s="254"/>
      <c r="U345" s="14"/>
      <c r="V345" s="14"/>
      <c r="W345" s="14"/>
      <c r="X345" s="14"/>
      <c r="Y345" s="14"/>
      <c r="Z345" s="14"/>
      <c r="AA345" s="14"/>
      <c r="AB345" s="14"/>
      <c r="AC345" s="14"/>
      <c r="AD345" s="14"/>
      <c r="AE345" s="14"/>
      <c r="AT345" s="255" t="s">
        <v>207</v>
      </c>
      <c r="AU345" s="255" t="s">
        <v>87</v>
      </c>
      <c r="AV345" s="14" t="s">
        <v>103</v>
      </c>
      <c r="AW345" s="14" t="s">
        <v>39</v>
      </c>
      <c r="AX345" s="14" t="s">
        <v>23</v>
      </c>
      <c r="AY345" s="255" t="s">
        <v>199</v>
      </c>
    </row>
    <row r="346" s="2" customFormat="1" ht="16.5" customHeight="1">
      <c r="A346" s="40"/>
      <c r="B346" s="41"/>
      <c r="C346" s="220" t="s">
        <v>556</v>
      </c>
      <c r="D346" s="220" t="s">
        <v>201</v>
      </c>
      <c r="E346" s="221" t="s">
        <v>557</v>
      </c>
      <c r="F346" s="222" t="s">
        <v>558</v>
      </c>
      <c r="G346" s="223" t="s">
        <v>549</v>
      </c>
      <c r="H346" s="224">
        <v>42.539999999999999</v>
      </c>
      <c r="I346" s="225"/>
      <c r="J346" s="226">
        <f>ROUND(I346*H346,2)</f>
        <v>0</v>
      </c>
      <c r="K346" s="222" t="s">
        <v>205</v>
      </c>
      <c r="L346" s="46"/>
      <c r="M346" s="227" t="s">
        <v>22</v>
      </c>
      <c r="N346" s="228" t="s">
        <v>49</v>
      </c>
      <c r="O346" s="86"/>
      <c r="P346" s="229">
        <f>O346*H346</f>
        <v>0</v>
      </c>
      <c r="Q346" s="229">
        <v>0.00012</v>
      </c>
      <c r="R346" s="229">
        <f>Q346*H346</f>
        <v>0.0051047999999999996</v>
      </c>
      <c r="S346" s="229">
        <v>0</v>
      </c>
      <c r="T346" s="230">
        <f>S346*H346</f>
        <v>0</v>
      </c>
      <c r="U346" s="40"/>
      <c r="V346" s="40"/>
      <c r="W346" s="40"/>
      <c r="X346" s="40"/>
      <c r="Y346" s="40"/>
      <c r="Z346" s="40"/>
      <c r="AA346" s="40"/>
      <c r="AB346" s="40"/>
      <c r="AC346" s="40"/>
      <c r="AD346" s="40"/>
      <c r="AE346" s="40"/>
      <c r="AR346" s="231" t="s">
        <v>103</v>
      </c>
      <c r="AT346" s="231" t="s">
        <v>201</v>
      </c>
      <c r="AU346" s="231" t="s">
        <v>87</v>
      </c>
      <c r="AY346" s="19" t="s">
        <v>199</v>
      </c>
      <c r="BE346" s="232">
        <f>IF(N346="základní",J346,0)</f>
        <v>0</v>
      </c>
      <c r="BF346" s="232">
        <f>IF(N346="snížená",J346,0)</f>
        <v>0</v>
      </c>
      <c r="BG346" s="232">
        <f>IF(N346="zákl. přenesená",J346,0)</f>
        <v>0</v>
      </c>
      <c r="BH346" s="232">
        <f>IF(N346="sníž. přenesená",J346,0)</f>
        <v>0</v>
      </c>
      <c r="BI346" s="232">
        <f>IF(N346="nulová",J346,0)</f>
        <v>0</v>
      </c>
      <c r="BJ346" s="19" t="s">
        <v>23</v>
      </c>
      <c r="BK346" s="232">
        <f>ROUND(I346*H346,2)</f>
        <v>0</v>
      </c>
      <c r="BL346" s="19" t="s">
        <v>103</v>
      </c>
      <c r="BM346" s="231" t="s">
        <v>559</v>
      </c>
    </row>
    <row r="347" s="15" customFormat="1">
      <c r="A347" s="15"/>
      <c r="B347" s="256"/>
      <c r="C347" s="257"/>
      <c r="D347" s="235" t="s">
        <v>207</v>
      </c>
      <c r="E347" s="258" t="s">
        <v>22</v>
      </c>
      <c r="F347" s="259" t="s">
        <v>551</v>
      </c>
      <c r="G347" s="257"/>
      <c r="H347" s="258" t="s">
        <v>22</v>
      </c>
      <c r="I347" s="260"/>
      <c r="J347" s="257"/>
      <c r="K347" s="257"/>
      <c r="L347" s="261"/>
      <c r="M347" s="262"/>
      <c r="N347" s="263"/>
      <c r="O347" s="263"/>
      <c r="P347" s="263"/>
      <c r="Q347" s="263"/>
      <c r="R347" s="263"/>
      <c r="S347" s="263"/>
      <c r="T347" s="264"/>
      <c r="U347" s="15"/>
      <c r="V347" s="15"/>
      <c r="W347" s="15"/>
      <c r="X347" s="15"/>
      <c r="Y347" s="15"/>
      <c r="Z347" s="15"/>
      <c r="AA347" s="15"/>
      <c r="AB347" s="15"/>
      <c r="AC347" s="15"/>
      <c r="AD347" s="15"/>
      <c r="AE347" s="15"/>
      <c r="AT347" s="265" t="s">
        <v>207</v>
      </c>
      <c r="AU347" s="265" t="s">
        <v>87</v>
      </c>
      <c r="AV347" s="15" t="s">
        <v>23</v>
      </c>
      <c r="AW347" s="15" t="s">
        <v>39</v>
      </c>
      <c r="AX347" s="15" t="s">
        <v>78</v>
      </c>
      <c r="AY347" s="265" t="s">
        <v>199</v>
      </c>
    </row>
    <row r="348" s="13" customFormat="1">
      <c r="A348" s="13"/>
      <c r="B348" s="233"/>
      <c r="C348" s="234"/>
      <c r="D348" s="235" t="s">
        <v>207</v>
      </c>
      <c r="E348" s="236" t="s">
        <v>22</v>
      </c>
      <c r="F348" s="237" t="s">
        <v>560</v>
      </c>
      <c r="G348" s="234"/>
      <c r="H348" s="238">
        <v>21.199999999999999</v>
      </c>
      <c r="I348" s="239"/>
      <c r="J348" s="234"/>
      <c r="K348" s="234"/>
      <c r="L348" s="240"/>
      <c r="M348" s="241"/>
      <c r="N348" s="242"/>
      <c r="O348" s="242"/>
      <c r="P348" s="242"/>
      <c r="Q348" s="242"/>
      <c r="R348" s="242"/>
      <c r="S348" s="242"/>
      <c r="T348" s="243"/>
      <c r="U348" s="13"/>
      <c r="V348" s="13"/>
      <c r="W348" s="13"/>
      <c r="X348" s="13"/>
      <c r="Y348" s="13"/>
      <c r="Z348" s="13"/>
      <c r="AA348" s="13"/>
      <c r="AB348" s="13"/>
      <c r="AC348" s="13"/>
      <c r="AD348" s="13"/>
      <c r="AE348" s="13"/>
      <c r="AT348" s="244" t="s">
        <v>207</v>
      </c>
      <c r="AU348" s="244" t="s">
        <v>87</v>
      </c>
      <c r="AV348" s="13" t="s">
        <v>87</v>
      </c>
      <c r="AW348" s="13" t="s">
        <v>39</v>
      </c>
      <c r="AX348" s="13" t="s">
        <v>78</v>
      </c>
      <c r="AY348" s="244" t="s">
        <v>199</v>
      </c>
    </row>
    <row r="349" s="13" customFormat="1">
      <c r="A349" s="13"/>
      <c r="B349" s="233"/>
      <c r="C349" s="234"/>
      <c r="D349" s="235" t="s">
        <v>207</v>
      </c>
      <c r="E349" s="236" t="s">
        <v>22</v>
      </c>
      <c r="F349" s="237" t="s">
        <v>561</v>
      </c>
      <c r="G349" s="234"/>
      <c r="H349" s="238">
        <v>21.34</v>
      </c>
      <c r="I349" s="239"/>
      <c r="J349" s="234"/>
      <c r="K349" s="234"/>
      <c r="L349" s="240"/>
      <c r="M349" s="241"/>
      <c r="N349" s="242"/>
      <c r="O349" s="242"/>
      <c r="P349" s="242"/>
      <c r="Q349" s="242"/>
      <c r="R349" s="242"/>
      <c r="S349" s="242"/>
      <c r="T349" s="243"/>
      <c r="U349" s="13"/>
      <c r="V349" s="13"/>
      <c r="W349" s="13"/>
      <c r="X349" s="13"/>
      <c r="Y349" s="13"/>
      <c r="Z349" s="13"/>
      <c r="AA349" s="13"/>
      <c r="AB349" s="13"/>
      <c r="AC349" s="13"/>
      <c r="AD349" s="13"/>
      <c r="AE349" s="13"/>
      <c r="AT349" s="244" t="s">
        <v>207</v>
      </c>
      <c r="AU349" s="244" t="s">
        <v>87</v>
      </c>
      <c r="AV349" s="13" t="s">
        <v>87</v>
      </c>
      <c r="AW349" s="13" t="s">
        <v>39</v>
      </c>
      <c r="AX349" s="13" t="s">
        <v>78</v>
      </c>
      <c r="AY349" s="244" t="s">
        <v>199</v>
      </c>
    </row>
    <row r="350" s="14" customFormat="1">
      <c r="A350" s="14"/>
      <c r="B350" s="245"/>
      <c r="C350" s="246"/>
      <c r="D350" s="235" t="s">
        <v>207</v>
      </c>
      <c r="E350" s="247" t="s">
        <v>22</v>
      </c>
      <c r="F350" s="248" t="s">
        <v>252</v>
      </c>
      <c r="G350" s="246"/>
      <c r="H350" s="249">
        <v>42.539999999999999</v>
      </c>
      <c r="I350" s="250"/>
      <c r="J350" s="246"/>
      <c r="K350" s="246"/>
      <c r="L350" s="251"/>
      <c r="M350" s="252"/>
      <c r="N350" s="253"/>
      <c r="O350" s="253"/>
      <c r="P350" s="253"/>
      <c r="Q350" s="253"/>
      <c r="R350" s="253"/>
      <c r="S350" s="253"/>
      <c r="T350" s="254"/>
      <c r="U350" s="14"/>
      <c r="V350" s="14"/>
      <c r="W350" s="14"/>
      <c r="X350" s="14"/>
      <c r="Y350" s="14"/>
      <c r="Z350" s="14"/>
      <c r="AA350" s="14"/>
      <c r="AB350" s="14"/>
      <c r="AC350" s="14"/>
      <c r="AD350" s="14"/>
      <c r="AE350" s="14"/>
      <c r="AT350" s="255" t="s">
        <v>207</v>
      </c>
      <c r="AU350" s="255" t="s">
        <v>87</v>
      </c>
      <c r="AV350" s="14" t="s">
        <v>103</v>
      </c>
      <c r="AW350" s="14" t="s">
        <v>39</v>
      </c>
      <c r="AX350" s="14" t="s">
        <v>23</v>
      </c>
      <c r="AY350" s="255" t="s">
        <v>199</v>
      </c>
    </row>
    <row r="351" s="2" customFormat="1" ht="16.5" customHeight="1">
      <c r="A351" s="40"/>
      <c r="B351" s="41"/>
      <c r="C351" s="220" t="s">
        <v>562</v>
      </c>
      <c r="D351" s="220" t="s">
        <v>201</v>
      </c>
      <c r="E351" s="221" t="s">
        <v>563</v>
      </c>
      <c r="F351" s="222" t="s">
        <v>564</v>
      </c>
      <c r="G351" s="223" t="s">
        <v>549</v>
      </c>
      <c r="H351" s="224">
        <v>6.4000000000000004</v>
      </c>
      <c r="I351" s="225"/>
      <c r="J351" s="226">
        <f>ROUND(I351*H351,2)</f>
        <v>0</v>
      </c>
      <c r="K351" s="222" t="s">
        <v>22</v>
      </c>
      <c r="L351" s="46"/>
      <c r="M351" s="227" t="s">
        <v>22</v>
      </c>
      <c r="N351" s="228" t="s">
        <v>49</v>
      </c>
      <c r="O351" s="86"/>
      <c r="P351" s="229">
        <f>O351*H351</f>
        <v>0</v>
      </c>
      <c r="Q351" s="229">
        <v>0.00012</v>
      </c>
      <c r="R351" s="229">
        <f>Q351*H351</f>
        <v>0.00076800000000000002</v>
      </c>
      <c r="S351" s="229">
        <v>0</v>
      </c>
      <c r="T351" s="230">
        <f>S351*H351</f>
        <v>0</v>
      </c>
      <c r="U351" s="40"/>
      <c r="V351" s="40"/>
      <c r="W351" s="40"/>
      <c r="X351" s="40"/>
      <c r="Y351" s="40"/>
      <c r="Z351" s="40"/>
      <c r="AA351" s="40"/>
      <c r="AB351" s="40"/>
      <c r="AC351" s="40"/>
      <c r="AD351" s="40"/>
      <c r="AE351" s="40"/>
      <c r="AR351" s="231" t="s">
        <v>103</v>
      </c>
      <c r="AT351" s="231" t="s">
        <v>201</v>
      </c>
      <c r="AU351" s="231" t="s">
        <v>87</v>
      </c>
      <c r="AY351" s="19" t="s">
        <v>199</v>
      </c>
      <c r="BE351" s="232">
        <f>IF(N351="základní",J351,0)</f>
        <v>0</v>
      </c>
      <c r="BF351" s="232">
        <f>IF(N351="snížená",J351,0)</f>
        <v>0</v>
      </c>
      <c r="BG351" s="232">
        <f>IF(N351="zákl. přenesená",J351,0)</f>
        <v>0</v>
      </c>
      <c r="BH351" s="232">
        <f>IF(N351="sníž. přenesená",J351,0)</f>
        <v>0</v>
      </c>
      <c r="BI351" s="232">
        <f>IF(N351="nulová",J351,0)</f>
        <v>0</v>
      </c>
      <c r="BJ351" s="19" t="s">
        <v>23</v>
      </c>
      <c r="BK351" s="232">
        <f>ROUND(I351*H351,2)</f>
        <v>0</v>
      </c>
      <c r="BL351" s="19" t="s">
        <v>103</v>
      </c>
      <c r="BM351" s="231" t="s">
        <v>565</v>
      </c>
    </row>
    <row r="352" s="13" customFormat="1">
      <c r="A352" s="13"/>
      <c r="B352" s="233"/>
      <c r="C352" s="234"/>
      <c r="D352" s="235" t="s">
        <v>207</v>
      </c>
      <c r="E352" s="236" t="s">
        <v>22</v>
      </c>
      <c r="F352" s="237" t="s">
        <v>566</v>
      </c>
      <c r="G352" s="234"/>
      <c r="H352" s="238">
        <v>6.4000000000000004</v>
      </c>
      <c r="I352" s="239"/>
      <c r="J352" s="234"/>
      <c r="K352" s="234"/>
      <c r="L352" s="240"/>
      <c r="M352" s="241"/>
      <c r="N352" s="242"/>
      <c r="O352" s="242"/>
      <c r="P352" s="242"/>
      <c r="Q352" s="242"/>
      <c r="R352" s="242"/>
      <c r="S352" s="242"/>
      <c r="T352" s="243"/>
      <c r="U352" s="13"/>
      <c r="V352" s="13"/>
      <c r="W352" s="13"/>
      <c r="X352" s="13"/>
      <c r="Y352" s="13"/>
      <c r="Z352" s="13"/>
      <c r="AA352" s="13"/>
      <c r="AB352" s="13"/>
      <c r="AC352" s="13"/>
      <c r="AD352" s="13"/>
      <c r="AE352" s="13"/>
      <c r="AT352" s="244" t="s">
        <v>207</v>
      </c>
      <c r="AU352" s="244" t="s">
        <v>87</v>
      </c>
      <c r="AV352" s="13" t="s">
        <v>87</v>
      </c>
      <c r="AW352" s="13" t="s">
        <v>39</v>
      </c>
      <c r="AX352" s="13" t="s">
        <v>23</v>
      </c>
      <c r="AY352" s="244" t="s">
        <v>199</v>
      </c>
    </row>
    <row r="353" s="2" customFormat="1" ht="16.5" customHeight="1">
      <c r="A353" s="40"/>
      <c r="B353" s="41"/>
      <c r="C353" s="220" t="s">
        <v>567</v>
      </c>
      <c r="D353" s="220" t="s">
        <v>201</v>
      </c>
      <c r="E353" s="221" t="s">
        <v>568</v>
      </c>
      <c r="F353" s="222" t="s">
        <v>569</v>
      </c>
      <c r="G353" s="223" t="s">
        <v>549</v>
      </c>
      <c r="H353" s="224">
        <v>88.060000000000002</v>
      </c>
      <c r="I353" s="225"/>
      <c r="J353" s="226">
        <f>ROUND(I353*H353,2)</f>
        <v>0</v>
      </c>
      <c r="K353" s="222" t="s">
        <v>205</v>
      </c>
      <c r="L353" s="46"/>
      <c r="M353" s="227" t="s">
        <v>22</v>
      </c>
      <c r="N353" s="228" t="s">
        <v>49</v>
      </c>
      <c r="O353" s="86"/>
      <c r="P353" s="229">
        <f>O353*H353</f>
        <v>0</v>
      </c>
      <c r="Q353" s="229">
        <v>0.00012</v>
      </c>
      <c r="R353" s="229">
        <f>Q353*H353</f>
        <v>0.010567200000000001</v>
      </c>
      <c r="S353" s="229">
        <v>0</v>
      </c>
      <c r="T353" s="230">
        <f>S353*H353</f>
        <v>0</v>
      </c>
      <c r="U353" s="40"/>
      <c r="V353" s="40"/>
      <c r="W353" s="40"/>
      <c r="X353" s="40"/>
      <c r="Y353" s="40"/>
      <c r="Z353" s="40"/>
      <c r="AA353" s="40"/>
      <c r="AB353" s="40"/>
      <c r="AC353" s="40"/>
      <c r="AD353" s="40"/>
      <c r="AE353" s="40"/>
      <c r="AR353" s="231" t="s">
        <v>103</v>
      </c>
      <c r="AT353" s="231" t="s">
        <v>201</v>
      </c>
      <c r="AU353" s="231" t="s">
        <v>87</v>
      </c>
      <c r="AY353" s="19" t="s">
        <v>199</v>
      </c>
      <c r="BE353" s="232">
        <f>IF(N353="základní",J353,0)</f>
        <v>0</v>
      </c>
      <c r="BF353" s="232">
        <f>IF(N353="snížená",J353,0)</f>
        <v>0</v>
      </c>
      <c r="BG353" s="232">
        <f>IF(N353="zákl. přenesená",J353,0)</f>
        <v>0</v>
      </c>
      <c r="BH353" s="232">
        <f>IF(N353="sníž. přenesená",J353,0)</f>
        <v>0</v>
      </c>
      <c r="BI353" s="232">
        <f>IF(N353="nulová",J353,0)</f>
        <v>0</v>
      </c>
      <c r="BJ353" s="19" t="s">
        <v>23</v>
      </c>
      <c r="BK353" s="232">
        <f>ROUND(I353*H353,2)</f>
        <v>0</v>
      </c>
      <c r="BL353" s="19" t="s">
        <v>103</v>
      </c>
      <c r="BM353" s="231" t="s">
        <v>570</v>
      </c>
    </row>
    <row r="354" s="13" customFormat="1">
      <c r="A354" s="13"/>
      <c r="B354" s="233"/>
      <c r="C354" s="234"/>
      <c r="D354" s="235" t="s">
        <v>207</v>
      </c>
      <c r="E354" s="236" t="s">
        <v>22</v>
      </c>
      <c r="F354" s="237" t="s">
        <v>571</v>
      </c>
      <c r="G354" s="234"/>
      <c r="H354" s="238">
        <v>15.5</v>
      </c>
      <c r="I354" s="239"/>
      <c r="J354" s="234"/>
      <c r="K354" s="234"/>
      <c r="L354" s="240"/>
      <c r="M354" s="241"/>
      <c r="N354" s="242"/>
      <c r="O354" s="242"/>
      <c r="P354" s="242"/>
      <c r="Q354" s="242"/>
      <c r="R354" s="242"/>
      <c r="S354" s="242"/>
      <c r="T354" s="243"/>
      <c r="U354" s="13"/>
      <c r="V354" s="13"/>
      <c r="W354" s="13"/>
      <c r="X354" s="13"/>
      <c r="Y354" s="13"/>
      <c r="Z354" s="13"/>
      <c r="AA354" s="13"/>
      <c r="AB354" s="13"/>
      <c r="AC354" s="13"/>
      <c r="AD354" s="13"/>
      <c r="AE354" s="13"/>
      <c r="AT354" s="244" t="s">
        <v>207</v>
      </c>
      <c r="AU354" s="244" t="s">
        <v>87</v>
      </c>
      <c r="AV354" s="13" t="s">
        <v>87</v>
      </c>
      <c r="AW354" s="13" t="s">
        <v>39</v>
      </c>
      <c r="AX354" s="13" t="s">
        <v>78</v>
      </c>
      <c r="AY354" s="244" t="s">
        <v>199</v>
      </c>
    </row>
    <row r="355" s="13" customFormat="1">
      <c r="A355" s="13"/>
      <c r="B355" s="233"/>
      <c r="C355" s="234"/>
      <c r="D355" s="235" t="s">
        <v>207</v>
      </c>
      <c r="E355" s="236" t="s">
        <v>22</v>
      </c>
      <c r="F355" s="237" t="s">
        <v>572</v>
      </c>
      <c r="G355" s="234"/>
      <c r="H355" s="238">
        <v>6.2000000000000002</v>
      </c>
      <c r="I355" s="239"/>
      <c r="J355" s="234"/>
      <c r="K355" s="234"/>
      <c r="L355" s="240"/>
      <c r="M355" s="241"/>
      <c r="N355" s="242"/>
      <c r="O355" s="242"/>
      <c r="P355" s="242"/>
      <c r="Q355" s="242"/>
      <c r="R355" s="242"/>
      <c r="S355" s="242"/>
      <c r="T355" s="243"/>
      <c r="U355" s="13"/>
      <c r="V355" s="13"/>
      <c r="W355" s="13"/>
      <c r="X355" s="13"/>
      <c r="Y355" s="13"/>
      <c r="Z355" s="13"/>
      <c r="AA355" s="13"/>
      <c r="AB355" s="13"/>
      <c r="AC355" s="13"/>
      <c r="AD355" s="13"/>
      <c r="AE355" s="13"/>
      <c r="AT355" s="244" t="s">
        <v>207</v>
      </c>
      <c r="AU355" s="244" t="s">
        <v>87</v>
      </c>
      <c r="AV355" s="13" t="s">
        <v>87</v>
      </c>
      <c r="AW355" s="13" t="s">
        <v>39</v>
      </c>
      <c r="AX355" s="13" t="s">
        <v>78</v>
      </c>
      <c r="AY355" s="244" t="s">
        <v>199</v>
      </c>
    </row>
    <row r="356" s="13" customFormat="1">
      <c r="A356" s="13"/>
      <c r="B356" s="233"/>
      <c r="C356" s="234"/>
      <c r="D356" s="235" t="s">
        <v>207</v>
      </c>
      <c r="E356" s="236" t="s">
        <v>22</v>
      </c>
      <c r="F356" s="237" t="s">
        <v>573</v>
      </c>
      <c r="G356" s="234"/>
      <c r="H356" s="238">
        <v>1.5</v>
      </c>
      <c r="I356" s="239"/>
      <c r="J356" s="234"/>
      <c r="K356" s="234"/>
      <c r="L356" s="240"/>
      <c r="M356" s="241"/>
      <c r="N356" s="242"/>
      <c r="O356" s="242"/>
      <c r="P356" s="242"/>
      <c r="Q356" s="242"/>
      <c r="R356" s="242"/>
      <c r="S356" s="242"/>
      <c r="T356" s="243"/>
      <c r="U356" s="13"/>
      <c r="V356" s="13"/>
      <c r="W356" s="13"/>
      <c r="X356" s="13"/>
      <c r="Y356" s="13"/>
      <c r="Z356" s="13"/>
      <c r="AA356" s="13"/>
      <c r="AB356" s="13"/>
      <c r="AC356" s="13"/>
      <c r="AD356" s="13"/>
      <c r="AE356" s="13"/>
      <c r="AT356" s="244" t="s">
        <v>207</v>
      </c>
      <c r="AU356" s="244" t="s">
        <v>87</v>
      </c>
      <c r="AV356" s="13" t="s">
        <v>87</v>
      </c>
      <c r="AW356" s="13" t="s">
        <v>39</v>
      </c>
      <c r="AX356" s="13" t="s">
        <v>78</v>
      </c>
      <c r="AY356" s="244" t="s">
        <v>199</v>
      </c>
    </row>
    <row r="357" s="13" customFormat="1">
      <c r="A357" s="13"/>
      <c r="B357" s="233"/>
      <c r="C357" s="234"/>
      <c r="D357" s="235" t="s">
        <v>207</v>
      </c>
      <c r="E357" s="236" t="s">
        <v>22</v>
      </c>
      <c r="F357" s="237" t="s">
        <v>574</v>
      </c>
      <c r="G357" s="234"/>
      <c r="H357" s="238">
        <v>3</v>
      </c>
      <c r="I357" s="239"/>
      <c r="J357" s="234"/>
      <c r="K357" s="234"/>
      <c r="L357" s="240"/>
      <c r="M357" s="241"/>
      <c r="N357" s="242"/>
      <c r="O357" s="242"/>
      <c r="P357" s="242"/>
      <c r="Q357" s="242"/>
      <c r="R357" s="242"/>
      <c r="S357" s="242"/>
      <c r="T357" s="243"/>
      <c r="U357" s="13"/>
      <c r="V357" s="13"/>
      <c r="W357" s="13"/>
      <c r="X357" s="13"/>
      <c r="Y357" s="13"/>
      <c r="Z357" s="13"/>
      <c r="AA357" s="13"/>
      <c r="AB357" s="13"/>
      <c r="AC357" s="13"/>
      <c r="AD357" s="13"/>
      <c r="AE357" s="13"/>
      <c r="AT357" s="244" t="s">
        <v>207</v>
      </c>
      <c r="AU357" s="244" t="s">
        <v>87</v>
      </c>
      <c r="AV357" s="13" t="s">
        <v>87</v>
      </c>
      <c r="AW357" s="13" t="s">
        <v>39</v>
      </c>
      <c r="AX357" s="13" t="s">
        <v>78</v>
      </c>
      <c r="AY357" s="244" t="s">
        <v>199</v>
      </c>
    </row>
    <row r="358" s="13" customFormat="1">
      <c r="A358" s="13"/>
      <c r="B358" s="233"/>
      <c r="C358" s="234"/>
      <c r="D358" s="235" t="s">
        <v>207</v>
      </c>
      <c r="E358" s="236" t="s">
        <v>22</v>
      </c>
      <c r="F358" s="237" t="s">
        <v>575</v>
      </c>
      <c r="G358" s="234"/>
      <c r="H358" s="238">
        <v>7.5</v>
      </c>
      <c r="I358" s="239"/>
      <c r="J358" s="234"/>
      <c r="K358" s="234"/>
      <c r="L358" s="240"/>
      <c r="M358" s="241"/>
      <c r="N358" s="242"/>
      <c r="O358" s="242"/>
      <c r="P358" s="242"/>
      <c r="Q358" s="242"/>
      <c r="R358" s="242"/>
      <c r="S358" s="242"/>
      <c r="T358" s="243"/>
      <c r="U358" s="13"/>
      <c r="V358" s="13"/>
      <c r="W358" s="13"/>
      <c r="X358" s="13"/>
      <c r="Y358" s="13"/>
      <c r="Z358" s="13"/>
      <c r="AA358" s="13"/>
      <c r="AB358" s="13"/>
      <c r="AC358" s="13"/>
      <c r="AD358" s="13"/>
      <c r="AE358" s="13"/>
      <c r="AT358" s="244" t="s">
        <v>207</v>
      </c>
      <c r="AU358" s="244" t="s">
        <v>87</v>
      </c>
      <c r="AV358" s="13" t="s">
        <v>87</v>
      </c>
      <c r="AW358" s="13" t="s">
        <v>39</v>
      </c>
      <c r="AX358" s="13" t="s">
        <v>78</v>
      </c>
      <c r="AY358" s="244" t="s">
        <v>199</v>
      </c>
    </row>
    <row r="359" s="13" customFormat="1">
      <c r="A359" s="13"/>
      <c r="B359" s="233"/>
      <c r="C359" s="234"/>
      <c r="D359" s="235" t="s">
        <v>207</v>
      </c>
      <c r="E359" s="236" t="s">
        <v>22</v>
      </c>
      <c r="F359" s="237" t="s">
        <v>576</v>
      </c>
      <c r="G359" s="234"/>
      <c r="H359" s="238">
        <v>20.16</v>
      </c>
      <c r="I359" s="239"/>
      <c r="J359" s="234"/>
      <c r="K359" s="234"/>
      <c r="L359" s="240"/>
      <c r="M359" s="241"/>
      <c r="N359" s="242"/>
      <c r="O359" s="242"/>
      <c r="P359" s="242"/>
      <c r="Q359" s="242"/>
      <c r="R359" s="242"/>
      <c r="S359" s="242"/>
      <c r="T359" s="243"/>
      <c r="U359" s="13"/>
      <c r="V359" s="13"/>
      <c r="W359" s="13"/>
      <c r="X359" s="13"/>
      <c r="Y359" s="13"/>
      <c r="Z359" s="13"/>
      <c r="AA359" s="13"/>
      <c r="AB359" s="13"/>
      <c r="AC359" s="13"/>
      <c r="AD359" s="13"/>
      <c r="AE359" s="13"/>
      <c r="AT359" s="244" t="s">
        <v>207</v>
      </c>
      <c r="AU359" s="244" t="s">
        <v>87</v>
      </c>
      <c r="AV359" s="13" t="s">
        <v>87</v>
      </c>
      <c r="AW359" s="13" t="s">
        <v>39</v>
      </c>
      <c r="AX359" s="13" t="s">
        <v>78</v>
      </c>
      <c r="AY359" s="244" t="s">
        <v>199</v>
      </c>
    </row>
    <row r="360" s="13" customFormat="1">
      <c r="A360" s="13"/>
      <c r="B360" s="233"/>
      <c r="C360" s="234"/>
      <c r="D360" s="235" t="s">
        <v>207</v>
      </c>
      <c r="E360" s="236" t="s">
        <v>22</v>
      </c>
      <c r="F360" s="237" t="s">
        <v>577</v>
      </c>
      <c r="G360" s="234"/>
      <c r="H360" s="238">
        <v>23.399999999999999</v>
      </c>
      <c r="I360" s="239"/>
      <c r="J360" s="234"/>
      <c r="K360" s="234"/>
      <c r="L360" s="240"/>
      <c r="M360" s="241"/>
      <c r="N360" s="242"/>
      <c r="O360" s="242"/>
      <c r="P360" s="242"/>
      <c r="Q360" s="242"/>
      <c r="R360" s="242"/>
      <c r="S360" s="242"/>
      <c r="T360" s="243"/>
      <c r="U360" s="13"/>
      <c r="V360" s="13"/>
      <c r="W360" s="13"/>
      <c r="X360" s="13"/>
      <c r="Y360" s="13"/>
      <c r="Z360" s="13"/>
      <c r="AA360" s="13"/>
      <c r="AB360" s="13"/>
      <c r="AC360" s="13"/>
      <c r="AD360" s="13"/>
      <c r="AE360" s="13"/>
      <c r="AT360" s="244" t="s">
        <v>207</v>
      </c>
      <c r="AU360" s="244" t="s">
        <v>87</v>
      </c>
      <c r="AV360" s="13" t="s">
        <v>87</v>
      </c>
      <c r="AW360" s="13" t="s">
        <v>39</v>
      </c>
      <c r="AX360" s="13" t="s">
        <v>78</v>
      </c>
      <c r="AY360" s="244" t="s">
        <v>199</v>
      </c>
    </row>
    <row r="361" s="13" customFormat="1">
      <c r="A361" s="13"/>
      <c r="B361" s="233"/>
      <c r="C361" s="234"/>
      <c r="D361" s="235" t="s">
        <v>207</v>
      </c>
      <c r="E361" s="236" t="s">
        <v>22</v>
      </c>
      <c r="F361" s="237" t="s">
        <v>578</v>
      </c>
      <c r="G361" s="234"/>
      <c r="H361" s="238">
        <v>7.7999999999999998</v>
      </c>
      <c r="I361" s="239"/>
      <c r="J361" s="234"/>
      <c r="K361" s="234"/>
      <c r="L361" s="240"/>
      <c r="M361" s="241"/>
      <c r="N361" s="242"/>
      <c r="O361" s="242"/>
      <c r="P361" s="242"/>
      <c r="Q361" s="242"/>
      <c r="R361" s="242"/>
      <c r="S361" s="242"/>
      <c r="T361" s="243"/>
      <c r="U361" s="13"/>
      <c r="V361" s="13"/>
      <c r="W361" s="13"/>
      <c r="X361" s="13"/>
      <c r="Y361" s="13"/>
      <c r="Z361" s="13"/>
      <c r="AA361" s="13"/>
      <c r="AB361" s="13"/>
      <c r="AC361" s="13"/>
      <c r="AD361" s="13"/>
      <c r="AE361" s="13"/>
      <c r="AT361" s="244" t="s">
        <v>207</v>
      </c>
      <c r="AU361" s="244" t="s">
        <v>87</v>
      </c>
      <c r="AV361" s="13" t="s">
        <v>87</v>
      </c>
      <c r="AW361" s="13" t="s">
        <v>39</v>
      </c>
      <c r="AX361" s="13" t="s">
        <v>78</v>
      </c>
      <c r="AY361" s="244" t="s">
        <v>199</v>
      </c>
    </row>
    <row r="362" s="13" customFormat="1">
      <c r="A362" s="13"/>
      <c r="B362" s="233"/>
      <c r="C362" s="234"/>
      <c r="D362" s="235" t="s">
        <v>207</v>
      </c>
      <c r="E362" s="236" t="s">
        <v>22</v>
      </c>
      <c r="F362" s="237" t="s">
        <v>579</v>
      </c>
      <c r="G362" s="234"/>
      <c r="H362" s="238">
        <v>3</v>
      </c>
      <c r="I362" s="239"/>
      <c r="J362" s="234"/>
      <c r="K362" s="234"/>
      <c r="L362" s="240"/>
      <c r="M362" s="241"/>
      <c r="N362" s="242"/>
      <c r="O362" s="242"/>
      <c r="P362" s="242"/>
      <c r="Q362" s="242"/>
      <c r="R362" s="242"/>
      <c r="S362" s="242"/>
      <c r="T362" s="243"/>
      <c r="U362" s="13"/>
      <c r="V362" s="13"/>
      <c r="W362" s="13"/>
      <c r="X362" s="13"/>
      <c r="Y362" s="13"/>
      <c r="Z362" s="13"/>
      <c r="AA362" s="13"/>
      <c r="AB362" s="13"/>
      <c r="AC362" s="13"/>
      <c r="AD362" s="13"/>
      <c r="AE362" s="13"/>
      <c r="AT362" s="244" t="s">
        <v>207</v>
      </c>
      <c r="AU362" s="244" t="s">
        <v>87</v>
      </c>
      <c r="AV362" s="13" t="s">
        <v>87</v>
      </c>
      <c r="AW362" s="13" t="s">
        <v>39</v>
      </c>
      <c r="AX362" s="13" t="s">
        <v>78</v>
      </c>
      <c r="AY362" s="244" t="s">
        <v>199</v>
      </c>
    </row>
    <row r="363" s="14" customFormat="1">
      <c r="A363" s="14"/>
      <c r="B363" s="245"/>
      <c r="C363" s="246"/>
      <c r="D363" s="235" t="s">
        <v>207</v>
      </c>
      <c r="E363" s="247" t="s">
        <v>22</v>
      </c>
      <c r="F363" s="248" t="s">
        <v>252</v>
      </c>
      <c r="G363" s="246"/>
      <c r="H363" s="249">
        <v>88.060000000000002</v>
      </c>
      <c r="I363" s="250"/>
      <c r="J363" s="246"/>
      <c r="K363" s="246"/>
      <c r="L363" s="251"/>
      <c r="M363" s="252"/>
      <c r="N363" s="253"/>
      <c r="O363" s="253"/>
      <c r="P363" s="253"/>
      <c r="Q363" s="253"/>
      <c r="R363" s="253"/>
      <c r="S363" s="253"/>
      <c r="T363" s="254"/>
      <c r="U363" s="14"/>
      <c r="V363" s="14"/>
      <c r="W363" s="14"/>
      <c r="X363" s="14"/>
      <c r="Y363" s="14"/>
      <c r="Z363" s="14"/>
      <c r="AA363" s="14"/>
      <c r="AB363" s="14"/>
      <c r="AC363" s="14"/>
      <c r="AD363" s="14"/>
      <c r="AE363" s="14"/>
      <c r="AT363" s="255" t="s">
        <v>207</v>
      </c>
      <c r="AU363" s="255" t="s">
        <v>87</v>
      </c>
      <c r="AV363" s="14" t="s">
        <v>103</v>
      </c>
      <c r="AW363" s="14" t="s">
        <v>39</v>
      </c>
      <c r="AX363" s="14" t="s">
        <v>23</v>
      </c>
      <c r="AY363" s="255" t="s">
        <v>199</v>
      </c>
    </row>
    <row r="364" s="2" customFormat="1" ht="16.5" customHeight="1">
      <c r="A364" s="40"/>
      <c r="B364" s="41"/>
      <c r="C364" s="220" t="s">
        <v>580</v>
      </c>
      <c r="D364" s="220" t="s">
        <v>201</v>
      </c>
      <c r="E364" s="221" t="s">
        <v>581</v>
      </c>
      <c r="F364" s="222" t="s">
        <v>582</v>
      </c>
      <c r="G364" s="223" t="s">
        <v>549</v>
      </c>
      <c r="H364" s="224">
        <v>13.25</v>
      </c>
      <c r="I364" s="225"/>
      <c r="J364" s="226">
        <f>ROUND(I364*H364,2)</f>
        <v>0</v>
      </c>
      <c r="K364" s="222" t="s">
        <v>22</v>
      </c>
      <c r="L364" s="46"/>
      <c r="M364" s="227" t="s">
        <v>22</v>
      </c>
      <c r="N364" s="228" t="s">
        <v>49</v>
      </c>
      <c r="O364" s="86"/>
      <c r="P364" s="229">
        <f>O364*H364</f>
        <v>0</v>
      </c>
      <c r="Q364" s="229">
        <v>0.00012</v>
      </c>
      <c r="R364" s="229">
        <f>Q364*H364</f>
        <v>0.0015900000000000001</v>
      </c>
      <c r="S364" s="229">
        <v>0</v>
      </c>
      <c r="T364" s="230">
        <f>S364*H364</f>
        <v>0</v>
      </c>
      <c r="U364" s="40"/>
      <c r="V364" s="40"/>
      <c r="W364" s="40"/>
      <c r="X364" s="40"/>
      <c r="Y364" s="40"/>
      <c r="Z364" s="40"/>
      <c r="AA364" s="40"/>
      <c r="AB364" s="40"/>
      <c r="AC364" s="40"/>
      <c r="AD364" s="40"/>
      <c r="AE364" s="40"/>
      <c r="AR364" s="231" t="s">
        <v>103</v>
      </c>
      <c r="AT364" s="231" t="s">
        <v>201</v>
      </c>
      <c r="AU364" s="231" t="s">
        <v>87</v>
      </c>
      <c r="AY364" s="19" t="s">
        <v>199</v>
      </c>
      <c r="BE364" s="232">
        <f>IF(N364="základní",J364,0)</f>
        <v>0</v>
      </c>
      <c r="BF364" s="232">
        <f>IF(N364="snížená",J364,0)</f>
        <v>0</v>
      </c>
      <c r="BG364" s="232">
        <f>IF(N364="zákl. přenesená",J364,0)</f>
        <v>0</v>
      </c>
      <c r="BH364" s="232">
        <f>IF(N364="sníž. přenesená",J364,0)</f>
        <v>0</v>
      </c>
      <c r="BI364" s="232">
        <f>IF(N364="nulová",J364,0)</f>
        <v>0</v>
      </c>
      <c r="BJ364" s="19" t="s">
        <v>23</v>
      </c>
      <c r="BK364" s="232">
        <f>ROUND(I364*H364,2)</f>
        <v>0</v>
      </c>
      <c r="BL364" s="19" t="s">
        <v>103</v>
      </c>
      <c r="BM364" s="231" t="s">
        <v>583</v>
      </c>
    </row>
    <row r="365" s="13" customFormat="1">
      <c r="A365" s="13"/>
      <c r="B365" s="233"/>
      <c r="C365" s="234"/>
      <c r="D365" s="235" t="s">
        <v>207</v>
      </c>
      <c r="E365" s="236" t="s">
        <v>22</v>
      </c>
      <c r="F365" s="237" t="s">
        <v>584</v>
      </c>
      <c r="G365" s="234"/>
      <c r="H365" s="238">
        <v>6.7999999999999998</v>
      </c>
      <c r="I365" s="239"/>
      <c r="J365" s="234"/>
      <c r="K365" s="234"/>
      <c r="L365" s="240"/>
      <c r="M365" s="241"/>
      <c r="N365" s="242"/>
      <c r="O365" s="242"/>
      <c r="P365" s="242"/>
      <c r="Q365" s="242"/>
      <c r="R365" s="242"/>
      <c r="S365" s="242"/>
      <c r="T365" s="243"/>
      <c r="U365" s="13"/>
      <c r="V365" s="13"/>
      <c r="W365" s="13"/>
      <c r="X365" s="13"/>
      <c r="Y365" s="13"/>
      <c r="Z365" s="13"/>
      <c r="AA365" s="13"/>
      <c r="AB365" s="13"/>
      <c r="AC365" s="13"/>
      <c r="AD365" s="13"/>
      <c r="AE365" s="13"/>
      <c r="AT365" s="244" t="s">
        <v>207</v>
      </c>
      <c r="AU365" s="244" t="s">
        <v>87</v>
      </c>
      <c r="AV365" s="13" t="s">
        <v>87</v>
      </c>
      <c r="AW365" s="13" t="s">
        <v>39</v>
      </c>
      <c r="AX365" s="13" t="s">
        <v>78</v>
      </c>
      <c r="AY365" s="244" t="s">
        <v>199</v>
      </c>
    </row>
    <row r="366" s="13" customFormat="1">
      <c r="A366" s="13"/>
      <c r="B366" s="233"/>
      <c r="C366" s="234"/>
      <c r="D366" s="235" t="s">
        <v>207</v>
      </c>
      <c r="E366" s="236" t="s">
        <v>22</v>
      </c>
      <c r="F366" s="237" t="s">
        <v>585</v>
      </c>
      <c r="G366" s="234"/>
      <c r="H366" s="238">
        <v>3.75</v>
      </c>
      <c r="I366" s="239"/>
      <c r="J366" s="234"/>
      <c r="K366" s="234"/>
      <c r="L366" s="240"/>
      <c r="M366" s="241"/>
      <c r="N366" s="242"/>
      <c r="O366" s="242"/>
      <c r="P366" s="242"/>
      <c r="Q366" s="242"/>
      <c r="R366" s="242"/>
      <c r="S366" s="242"/>
      <c r="T366" s="243"/>
      <c r="U366" s="13"/>
      <c r="V366" s="13"/>
      <c r="W366" s="13"/>
      <c r="X366" s="13"/>
      <c r="Y366" s="13"/>
      <c r="Z366" s="13"/>
      <c r="AA366" s="13"/>
      <c r="AB366" s="13"/>
      <c r="AC366" s="13"/>
      <c r="AD366" s="13"/>
      <c r="AE366" s="13"/>
      <c r="AT366" s="244" t="s">
        <v>207</v>
      </c>
      <c r="AU366" s="244" t="s">
        <v>87</v>
      </c>
      <c r="AV366" s="13" t="s">
        <v>87</v>
      </c>
      <c r="AW366" s="13" t="s">
        <v>39</v>
      </c>
      <c r="AX366" s="13" t="s">
        <v>78</v>
      </c>
      <c r="AY366" s="244" t="s">
        <v>199</v>
      </c>
    </row>
    <row r="367" s="13" customFormat="1">
      <c r="A367" s="13"/>
      <c r="B367" s="233"/>
      <c r="C367" s="234"/>
      <c r="D367" s="235" t="s">
        <v>207</v>
      </c>
      <c r="E367" s="236" t="s">
        <v>22</v>
      </c>
      <c r="F367" s="237" t="s">
        <v>586</v>
      </c>
      <c r="G367" s="234"/>
      <c r="H367" s="238">
        <v>2.7000000000000002</v>
      </c>
      <c r="I367" s="239"/>
      <c r="J367" s="234"/>
      <c r="K367" s="234"/>
      <c r="L367" s="240"/>
      <c r="M367" s="241"/>
      <c r="N367" s="242"/>
      <c r="O367" s="242"/>
      <c r="P367" s="242"/>
      <c r="Q367" s="242"/>
      <c r="R367" s="242"/>
      <c r="S367" s="242"/>
      <c r="T367" s="243"/>
      <c r="U367" s="13"/>
      <c r="V367" s="13"/>
      <c r="W367" s="13"/>
      <c r="X367" s="13"/>
      <c r="Y367" s="13"/>
      <c r="Z367" s="13"/>
      <c r="AA367" s="13"/>
      <c r="AB367" s="13"/>
      <c r="AC367" s="13"/>
      <c r="AD367" s="13"/>
      <c r="AE367" s="13"/>
      <c r="AT367" s="244" t="s">
        <v>207</v>
      </c>
      <c r="AU367" s="244" t="s">
        <v>87</v>
      </c>
      <c r="AV367" s="13" t="s">
        <v>87</v>
      </c>
      <c r="AW367" s="13" t="s">
        <v>39</v>
      </c>
      <c r="AX367" s="13" t="s">
        <v>78</v>
      </c>
      <c r="AY367" s="244" t="s">
        <v>199</v>
      </c>
    </row>
    <row r="368" s="14" customFormat="1">
      <c r="A368" s="14"/>
      <c r="B368" s="245"/>
      <c r="C368" s="246"/>
      <c r="D368" s="235" t="s">
        <v>207</v>
      </c>
      <c r="E368" s="247" t="s">
        <v>22</v>
      </c>
      <c r="F368" s="248" t="s">
        <v>252</v>
      </c>
      <c r="G368" s="246"/>
      <c r="H368" s="249">
        <v>13.25</v>
      </c>
      <c r="I368" s="250"/>
      <c r="J368" s="246"/>
      <c r="K368" s="246"/>
      <c r="L368" s="251"/>
      <c r="M368" s="252"/>
      <c r="N368" s="253"/>
      <c r="O368" s="253"/>
      <c r="P368" s="253"/>
      <c r="Q368" s="253"/>
      <c r="R368" s="253"/>
      <c r="S368" s="253"/>
      <c r="T368" s="254"/>
      <c r="U368" s="14"/>
      <c r="V368" s="14"/>
      <c r="W368" s="14"/>
      <c r="X368" s="14"/>
      <c r="Y368" s="14"/>
      <c r="Z368" s="14"/>
      <c r="AA368" s="14"/>
      <c r="AB368" s="14"/>
      <c r="AC368" s="14"/>
      <c r="AD368" s="14"/>
      <c r="AE368" s="14"/>
      <c r="AT368" s="255" t="s">
        <v>207</v>
      </c>
      <c r="AU368" s="255" t="s">
        <v>87</v>
      </c>
      <c r="AV368" s="14" t="s">
        <v>103</v>
      </c>
      <c r="AW368" s="14" t="s">
        <v>39</v>
      </c>
      <c r="AX368" s="14" t="s">
        <v>23</v>
      </c>
      <c r="AY368" s="255" t="s">
        <v>199</v>
      </c>
    </row>
    <row r="369" s="2" customFormat="1" ht="16.5" customHeight="1">
      <c r="A369" s="40"/>
      <c r="B369" s="41"/>
      <c r="C369" s="220" t="s">
        <v>587</v>
      </c>
      <c r="D369" s="220" t="s">
        <v>201</v>
      </c>
      <c r="E369" s="221" t="s">
        <v>588</v>
      </c>
      <c r="F369" s="222" t="s">
        <v>589</v>
      </c>
      <c r="G369" s="223" t="s">
        <v>549</v>
      </c>
      <c r="H369" s="224">
        <v>6.4500000000000002</v>
      </c>
      <c r="I369" s="225"/>
      <c r="J369" s="226">
        <f>ROUND(I369*H369,2)</f>
        <v>0</v>
      </c>
      <c r="K369" s="222" t="s">
        <v>22</v>
      </c>
      <c r="L369" s="46"/>
      <c r="M369" s="227" t="s">
        <v>22</v>
      </c>
      <c r="N369" s="228" t="s">
        <v>49</v>
      </c>
      <c r="O369" s="86"/>
      <c r="P369" s="229">
        <f>O369*H369</f>
        <v>0</v>
      </c>
      <c r="Q369" s="229">
        <v>0.00020000000000000001</v>
      </c>
      <c r="R369" s="229">
        <f>Q369*H369</f>
        <v>0.0012900000000000001</v>
      </c>
      <c r="S369" s="229">
        <v>0</v>
      </c>
      <c r="T369" s="230">
        <f>S369*H369</f>
        <v>0</v>
      </c>
      <c r="U369" s="40"/>
      <c r="V369" s="40"/>
      <c r="W369" s="40"/>
      <c r="X369" s="40"/>
      <c r="Y369" s="40"/>
      <c r="Z369" s="40"/>
      <c r="AA369" s="40"/>
      <c r="AB369" s="40"/>
      <c r="AC369" s="40"/>
      <c r="AD369" s="40"/>
      <c r="AE369" s="40"/>
      <c r="AR369" s="231" t="s">
        <v>103</v>
      </c>
      <c r="AT369" s="231" t="s">
        <v>201</v>
      </c>
      <c r="AU369" s="231" t="s">
        <v>87</v>
      </c>
      <c r="AY369" s="19" t="s">
        <v>199</v>
      </c>
      <c r="BE369" s="232">
        <f>IF(N369="základní",J369,0)</f>
        <v>0</v>
      </c>
      <c r="BF369" s="232">
        <f>IF(N369="snížená",J369,0)</f>
        <v>0</v>
      </c>
      <c r="BG369" s="232">
        <f>IF(N369="zákl. přenesená",J369,0)</f>
        <v>0</v>
      </c>
      <c r="BH369" s="232">
        <f>IF(N369="sníž. přenesená",J369,0)</f>
        <v>0</v>
      </c>
      <c r="BI369" s="232">
        <f>IF(N369="nulová",J369,0)</f>
        <v>0</v>
      </c>
      <c r="BJ369" s="19" t="s">
        <v>23</v>
      </c>
      <c r="BK369" s="232">
        <f>ROUND(I369*H369,2)</f>
        <v>0</v>
      </c>
      <c r="BL369" s="19" t="s">
        <v>103</v>
      </c>
      <c r="BM369" s="231" t="s">
        <v>590</v>
      </c>
    </row>
    <row r="370" s="13" customFormat="1">
      <c r="A370" s="13"/>
      <c r="B370" s="233"/>
      <c r="C370" s="234"/>
      <c r="D370" s="235" t="s">
        <v>207</v>
      </c>
      <c r="E370" s="236" t="s">
        <v>22</v>
      </c>
      <c r="F370" s="237" t="s">
        <v>585</v>
      </c>
      <c r="G370" s="234"/>
      <c r="H370" s="238">
        <v>3.75</v>
      </c>
      <c r="I370" s="239"/>
      <c r="J370" s="234"/>
      <c r="K370" s="234"/>
      <c r="L370" s="240"/>
      <c r="M370" s="241"/>
      <c r="N370" s="242"/>
      <c r="O370" s="242"/>
      <c r="P370" s="242"/>
      <c r="Q370" s="242"/>
      <c r="R370" s="242"/>
      <c r="S370" s="242"/>
      <c r="T370" s="243"/>
      <c r="U370" s="13"/>
      <c r="V370" s="13"/>
      <c r="W370" s="13"/>
      <c r="X370" s="13"/>
      <c r="Y370" s="13"/>
      <c r="Z370" s="13"/>
      <c r="AA370" s="13"/>
      <c r="AB370" s="13"/>
      <c r="AC370" s="13"/>
      <c r="AD370" s="13"/>
      <c r="AE370" s="13"/>
      <c r="AT370" s="244" t="s">
        <v>207</v>
      </c>
      <c r="AU370" s="244" t="s">
        <v>87</v>
      </c>
      <c r="AV370" s="13" t="s">
        <v>87</v>
      </c>
      <c r="AW370" s="13" t="s">
        <v>39</v>
      </c>
      <c r="AX370" s="13" t="s">
        <v>78</v>
      </c>
      <c r="AY370" s="244" t="s">
        <v>199</v>
      </c>
    </row>
    <row r="371" s="13" customFormat="1">
      <c r="A371" s="13"/>
      <c r="B371" s="233"/>
      <c r="C371" s="234"/>
      <c r="D371" s="235" t="s">
        <v>207</v>
      </c>
      <c r="E371" s="236" t="s">
        <v>22</v>
      </c>
      <c r="F371" s="237" t="s">
        <v>586</v>
      </c>
      <c r="G371" s="234"/>
      <c r="H371" s="238">
        <v>2.7000000000000002</v>
      </c>
      <c r="I371" s="239"/>
      <c r="J371" s="234"/>
      <c r="K371" s="234"/>
      <c r="L371" s="240"/>
      <c r="M371" s="241"/>
      <c r="N371" s="242"/>
      <c r="O371" s="242"/>
      <c r="P371" s="242"/>
      <c r="Q371" s="242"/>
      <c r="R371" s="242"/>
      <c r="S371" s="242"/>
      <c r="T371" s="243"/>
      <c r="U371" s="13"/>
      <c r="V371" s="13"/>
      <c r="W371" s="13"/>
      <c r="X371" s="13"/>
      <c r="Y371" s="13"/>
      <c r="Z371" s="13"/>
      <c r="AA371" s="13"/>
      <c r="AB371" s="13"/>
      <c r="AC371" s="13"/>
      <c r="AD371" s="13"/>
      <c r="AE371" s="13"/>
      <c r="AT371" s="244" t="s">
        <v>207</v>
      </c>
      <c r="AU371" s="244" t="s">
        <v>87</v>
      </c>
      <c r="AV371" s="13" t="s">
        <v>87</v>
      </c>
      <c r="AW371" s="13" t="s">
        <v>39</v>
      </c>
      <c r="AX371" s="13" t="s">
        <v>78</v>
      </c>
      <c r="AY371" s="244" t="s">
        <v>199</v>
      </c>
    </row>
    <row r="372" s="14" customFormat="1">
      <c r="A372" s="14"/>
      <c r="B372" s="245"/>
      <c r="C372" s="246"/>
      <c r="D372" s="235" t="s">
        <v>207</v>
      </c>
      <c r="E372" s="247" t="s">
        <v>22</v>
      </c>
      <c r="F372" s="248" t="s">
        <v>252</v>
      </c>
      <c r="G372" s="246"/>
      <c r="H372" s="249">
        <v>6.4500000000000002</v>
      </c>
      <c r="I372" s="250"/>
      <c r="J372" s="246"/>
      <c r="K372" s="246"/>
      <c r="L372" s="251"/>
      <c r="M372" s="252"/>
      <c r="N372" s="253"/>
      <c r="O372" s="253"/>
      <c r="P372" s="253"/>
      <c r="Q372" s="253"/>
      <c r="R372" s="253"/>
      <c r="S372" s="253"/>
      <c r="T372" s="254"/>
      <c r="U372" s="14"/>
      <c r="V372" s="14"/>
      <c r="W372" s="14"/>
      <c r="X372" s="14"/>
      <c r="Y372" s="14"/>
      <c r="Z372" s="14"/>
      <c r="AA372" s="14"/>
      <c r="AB372" s="14"/>
      <c r="AC372" s="14"/>
      <c r="AD372" s="14"/>
      <c r="AE372" s="14"/>
      <c r="AT372" s="255" t="s">
        <v>207</v>
      </c>
      <c r="AU372" s="255" t="s">
        <v>87</v>
      </c>
      <c r="AV372" s="14" t="s">
        <v>103</v>
      </c>
      <c r="AW372" s="14" t="s">
        <v>39</v>
      </c>
      <c r="AX372" s="14" t="s">
        <v>23</v>
      </c>
      <c r="AY372" s="255" t="s">
        <v>199</v>
      </c>
    </row>
    <row r="373" s="2" customFormat="1" ht="16.5" customHeight="1">
      <c r="A373" s="40"/>
      <c r="B373" s="41"/>
      <c r="C373" s="220" t="s">
        <v>591</v>
      </c>
      <c r="D373" s="220" t="s">
        <v>201</v>
      </c>
      <c r="E373" s="221" t="s">
        <v>592</v>
      </c>
      <c r="F373" s="222" t="s">
        <v>593</v>
      </c>
      <c r="G373" s="223" t="s">
        <v>233</v>
      </c>
      <c r="H373" s="224">
        <v>5.7599999999999998</v>
      </c>
      <c r="I373" s="225"/>
      <c r="J373" s="226">
        <f>ROUND(I373*H373,2)</f>
        <v>0</v>
      </c>
      <c r="K373" s="222" t="s">
        <v>205</v>
      </c>
      <c r="L373" s="46"/>
      <c r="M373" s="227" t="s">
        <v>22</v>
      </c>
      <c r="N373" s="228" t="s">
        <v>49</v>
      </c>
      <c r="O373" s="86"/>
      <c r="P373" s="229">
        <f>O373*H373</f>
        <v>0</v>
      </c>
      <c r="Q373" s="229">
        <v>0.17818000000000001</v>
      </c>
      <c r="R373" s="229">
        <f>Q373*H373</f>
        <v>1.0263168</v>
      </c>
      <c r="S373" s="229">
        <v>0</v>
      </c>
      <c r="T373" s="230">
        <f>S373*H373</f>
        <v>0</v>
      </c>
      <c r="U373" s="40"/>
      <c r="V373" s="40"/>
      <c r="W373" s="40"/>
      <c r="X373" s="40"/>
      <c r="Y373" s="40"/>
      <c r="Z373" s="40"/>
      <c r="AA373" s="40"/>
      <c r="AB373" s="40"/>
      <c r="AC373" s="40"/>
      <c r="AD373" s="40"/>
      <c r="AE373" s="40"/>
      <c r="AR373" s="231" t="s">
        <v>103</v>
      </c>
      <c r="AT373" s="231" t="s">
        <v>201</v>
      </c>
      <c r="AU373" s="231" t="s">
        <v>87</v>
      </c>
      <c r="AY373" s="19" t="s">
        <v>199</v>
      </c>
      <c r="BE373" s="232">
        <f>IF(N373="základní",J373,0)</f>
        <v>0</v>
      </c>
      <c r="BF373" s="232">
        <f>IF(N373="snížená",J373,0)</f>
        <v>0</v>
      </c>
      <c r="BG373" s="232">
        <f>IF(N373="zákl. přenesená",J373,0)</f>
        <v>0</v>
      </c>
      <c r="BH373" s="232">
        <f>IF(N373="sníž. přenesená",J373,0)</f>
        <v>0</v>
      </c>
      <c r="BI373" s="232">
        <f>IF(N373="nulová",J373,0)</f>
        <v>0</v>
      </c>
      <c r="BJ373" s="19" t="s">
        <v>23</v>
      </c>
      <c r="BK373" s="232">
        <f>ROUND(I373*H373,2)</f>
        <v>0</v>
      </c>
      <c r="BL373" s="19" t="s">
        <v>103</v>
      </c>
      <c r="BM373" s="231" t="s">
        <v>594</v>
      </c>
    </row>
    <row r="374" s="13" customFormat="1">
      <c r="A374" s="13"/>
      <c r="B374" s="233"/>
      <c r="C374" s="234"/>
      <c r="D374" s="235" t="s">
        <v>207</v>
      </c>
      <c r="E374" s="236" t="s">
        <v>22</v>
      </c>
      <c r="F374" s="237" t="s">
        <v>595</v>
      </c>
      <c r="G374" s="234"/>
      <c r="H374" s="238">
        <v>0.41999999999999998</v>
      </c>
      <c r="I374" s="239"/>
      <c r="J374" s="234"/>
      <c r="K374" s="234"/>
      <c r="L374" s="240"/>
      <c r="M374" s="241"/>
      <c r="N374" s="242"/>
      <c r="O374" s="242"/>
      <c r="P374" s="242"/>
      <c r="Q374" s="242"/>
      <c r="R374" s="242"/>
      <c r="S374" s="242"/>
      <c r="T374" s="243"/>
      <c r="U374" s="13"/>
      <c r="V374" s="13"/>
      <c r="W374" s="13"/>
      <c r="X374" s="13"/>
      <c r="Y374" s="13"/>
      <c r="Z374" s="13"/>
      <c r="AA374" s="13"/>
      <c r="AB374" s="13"/>
      <c r="AC374" s="13"/>
      <c r="AD374" s="13"/>
      <c r="AE374" s="13"/>
      <c r="AT374" s="244" t="s">
        <v>207</v>
      </c>
      <c r="AU374" s="244" t="s">
        <v>87</v>
      </c>
      <c r="AV374" s="13" t="s">
        <v>87</v>
      </c>
      <c r="AW374" s="13" t="s">
        <v>39</v>
      </c>
      <c r="AX374" s="13" t="s">
        <v>78</v>
      </c>
      <c r="AY374" s="244" t="s">
        <v>199</v>
      </c>
    </row>
    <row r="375" s="13" customFormat="1">
      <c r="A375" s="13"/>
      <c r="B375" s="233"/>
      <c r="C375" s="234"/>
      <c r="D375" s="235" t="s">
        <v>207</v>
      </c>
      <c r="E375" s="236" t="s">
        <v>22</v>
      </c>
      <c r="F375" s="237" t="s">
        <v>596</v>
      </c>
      <c r="G375" s="234"/>
      <c r="H375" s="238">
        <v>0.41999999999999998</v>
      </c>
      <c r="I375" s="239"/>
      <c r="J375" s="234"/>
      <c r="K375" s="234"/>
      <c r="L375" s="240"/>
      <c r="M375" s="241"/>
      <c r="N375" s="242"/>
      <c r="O375" s="242"/>
      <c r="P375" s="242"/>
      <c r="Q375" s="242"/>
      <c r="R375" s="242"/>
      <c r="S375" s="242"/>
      <c r="T375" s="243"/>
      <c r="U375" s="13"/>
      <c r="V375" s="13"/>
      <c r="W375" s="13"/>
      <c r="X375" s="13"/>
      <c r="Y375" s="13"/>
      <c r="Z375" s="13"/>
      <c r="AA375" s="13"/>
      <c r="AB375" s="13"/>
      <c r="AC375" s="13"/>
      <c r="AD375" s="13"/>
      <c r="AE375" s="13"/>
      <c r="AT375" s="244" t="s">
        <v>207</v>
      </c>
      <c r="AU375" s="244" t="s">
        <v>87</v>
      </c>
      <c r="AV375" s="13" t="s">
        <v>87</v>
      </c>
      <c r="AW375" s="13" t="s">
        <v>39</v>
      </c>
      <c r="AX375" s="13" t="s">
        <v>78</v>
      </c>
      <c r="AY375" s="244" t="s">
        <v>199</v>
      </c>
    </row>
    <row r="376" s="13" customFormat="1">
      <c r="A376" s="13"/>
      <c r="B376" s="233"/>
      <c r="C376" s="234"/>
      <c r="D376" s="235" t="s">
        <v>207</v>
      </c>
      <c r="E376" s="236" t="s">
        <v>22</v>
      </c>
      <c r="F376" s="237" t="s">
        <v>597</v>
      </c>
      <c r="G376" s="234"/>
      <c r="H376" s="238">
        <v>0.39200000000000002</v>
      </c>
      <c r="I376" s="239"/>
      <c r="J376" s="234"/>
      <c r="K376" s="234"/>
      <c r="L376" s="240"/>
      <c r="M376" s="241"/>
      <c r="N376" s="242"/>
      <c r="O376" s="242"/>
      <c r="P376" s="242"/>
      <c r="Q376" s="242"/>
      <c r="R376" s="242"/>
      <c r="S376" s="242"/>
      <c r="T376" s="243"/>
      <c r="U376" s="13"/>
      <c r="V376" s="13"/>
      <c r="W376" s="13"/>
      <c r="X376" s="13"/>
      <c r="Y376" s="13"/>
      <c r="Z376" s="13"/>
      <c r="AA376" s="13"/>
      <c r="AB376" s="13"/>
      <c r="AC376" s="13"/>
      <c r="AD376" s="13"/>
      <c r="AE376" s="13"/>
      <c r="AT376" s="244" t="s">
        <v>207</v>
      </c>
      <c r="AU376" s="244" t="s">
        <v>87</v>
      </c>
      <c r="AV376" s="13" t="s">
        <v>87</v>
      </c>
      <c r="AW376" s="13" t="s">
        <v>39</v>
      </c>
      <c r="AX376" s="13" t="s">
        <v>78</v>
      </c>
      <c r="AY376" s="244" t="s">
        <v>199</v>
      </c>
    </row>
    <row r="377" s="13" customFormat="1">
      <c r="A377" s="13"/>
      <c r="B377" s="233"/>
      <c r="C377" s="234"/>
      <c r="D377" s="235" t="s">
        <v>207</v>
      </c>
      <c r="E377" s="236" t="s">
        <v>22</v>
      </c>
      <c r="F377" s="237" t="s">
        <v>598</v>
      </c>
      <c r="G377" s="234"/>
      <c r="H377" s="238">
        <v>0.41999999999999998</v>
      </c>
      <c r="I377" s="239"/>
      <c r="J377" s="234"/>
      <c r="K377" s="234"/>
      <c r="L377" s="240"/>
      <c r="M377" s="241"/>
      <c r="N377" s="242"/>
      <c r="O377" s="242"/>
      <c r="P377" s="242"/>
      <c r="Q377" s="242"/>
      <c r="R377" s="242"/>
      <c r="S377" s="242"/>
      <c r="T377" s="243"/>
      <c r="U377" s="13"/>
      <c r="V377" s="13"/>
      <c r="W377" s="13"/>
      <c r="X377" s="13"/>
      <c r="Y377" s="13"/>
      <c r="Z377" s="13"/>
      <c r="AA377" s="13"/>
      <c r="AB377" s="13"/>
      <c r="AC377" s="13"/>
      <c r="AD377" s="13"/>
      <c r="AE377" s="13"/>
      <c r="AT377" s="244" t="s">
        <v>207</v>
      </c>
      <c r="AU377" s="244" t="s">
        <v>87</v>
      </c>
      <c r="AV377" s="13" t="s">
        <v>87</v>
      </c>
      <c r="AW377" s="13" t="s">
        <v>39</v>
      </c>
      <c r="AX377" s="13" t="s">
        <v>78</v>
      </c>
      <c r="AY377" s="244" t="s">
        <v>199</v>
      </c>
    </row>
    <row r="378" s="13" customFormat="1">
      <c r="A378" s="13"/>
      <c r="B378" s="233"/>
      <c r="C378" s="234"/>
      <c r="D378" s="235" t="s">
        <v>207</v>
      </c>
      <c r="E378" s="236" t="s">
        <v>22</v>
      </c>
      <c r="F378" s="237" t="s">
        <v>599</v>
      </c>
      <c r="G378" s="234"/>
      <c r="H378" s="238">
        <v>0.41999999999999998</v>
      </c>
      <c r="I378" s="239"/>
      <c r="J378" s="234"/>
      <c r="K378" s="234"/>
      <c r="L378" s="240"/>
      <c r="M378" s="241"/>
      <c r="N378" s="242"/>
      <c r="O378" s="242"/>
      <c r="P378" s="242"/>
      <c r="Q378" s="242"/>
      <c r="R378" s="242"/>
      <c r="S378" s="242"/>
      <c r="T378" s="243"/>
      <c r="U378" s="13"/>
      <c r="V378" s="13"/>
      <c r="W378" s="13"/>
      <c r="X378" s="13"/>
      <c r="Y378" s="13"/>
      <c r="Z378" s="13"/>
      <c r="AA378" s="13"/>
      <c r="AB378" s="13"/>
      <c r="AC378" s="13"/>
      <c r="AD378" s="13"/>
      <c r="AE378" s="13"/>
      <c r="AT378" s="244" t="s">
        <v>207</v>
      </c>
      <c r="AU378" s="244" t="s">
        <v>87</v>
      </c>
      <c r="AV378" s="13" t="s">
        <v>87</v>
      </c>
      <c r="AW378" s="13" t="s">
        <v>39</v>
      </c>
      <c r="AX378" s="13" t="s">
        <v>78</v>
      </c>
      <c r="AY378" s="244" t="s">
        <v>199</v>
      </c>
    </row>
    <row r="379" s="13" customFormat="1">
      <c r="A379" s="13"/>
      <c r="B379" s="233"/>
      <c r="C379" s="234"/>
      <c r="D379" s="235" t="s">
        <v>207</v>
      </c>
      <c r="E379" s="236" t="s">
        <v>22</v>
      </c>
      <c r="F379" s="237" t="s">
        <v>600</v>
      </c>
      <c r="G379" s="234"/>
      <c r="H379" s="238">
        <v>0.76800000000000002</v>
      </c>
      <c r="I379" s="239"/>
      <c r="J379" s="234"/>
      <c r="K379" s="234"/>
      <c r="L379" s="240"/>
      <c r="M379" s="241"/>
      <c r="N379" s="242"/>
      <c r="O379" s="242"/>
      <c r="P379" s="242"/>
      <c r="Q379" s="242"/>
      <c r="R379" s="242"/>
      <c r="S379" s="242"/>
      <c r="T379" s="243"/>
      <c r="U379" s="13"/>
      <c r="V379" s="13"/>
      <c r="W379" s="13"/>
      <c r="X379" s="13"/>
      <c r="Y379" s="13"/>
      <c r="Z379" s="13"/>
      <c r="AA379" s="13"/>
      <c r="AB379" s="13"/>
      <c r="AC379" s="13"/>
      <c r="AD379" s="13"/>
      <c r="AE379" s="13"/>
      <c r="AT379" s="244" t="s">
        <v>207</v>
      </c>
      <c r="AU379" s="244" t="s">
        <v>87</v>
      </c>
      <c r="AV379" s="13" t="s">
        <v>87</v>
      </c>
      <c r="AW379" s="13" t="s">
        <v>39</v>
      </c>
      <c r="AX379" s="13" t="s">
        <v>78</v>
      </c>
      <c r="AY379" s="244" t="s">
        <v>199</v>
      </c>
    </row>
    <row r="380" s="13" customFormat="1">
      <c r="A380" s="13"/>
      <c r="B380" s="233"/>
      <c r="C380" s="234"/>
      <c r="D380" s="235" t="s">
        <v>207</v>
      </c>
      <c r="E380" s="236" t="s">
        <v>22</v>
      </c>
      <c r="F380" s="237" t="s">
        <v>601</v>
      </c>
      <c r="G380" s="234"/>
      <c r="H380" s="238">
        <v>0.73599999999999999</v>
      </c>
      <c r="I380" s="239"/>
      <c r="J380" s="234"/>
      <c r="K380" s="234"/>
      <c r="L380" s="240"/>
      <c r="M380" s="241"/>
      <c r="N380" s="242"/>
      <c r="O380" s="242"/>
      <c r="P380" s="242"/>
      <c r="Q380" s="242"/>
      <c r="R380" s="242"/>
      <c r="S380" s="242"/>
      <c r="T380" s="243"/>
      <c r="U380" s="13"/>
      <c r="V380" s="13"/>
      <c r="W380" s="13"/>
      <c r="X380" s="13"/>
      <c r="Y380" s="13"/>
      <c r="Z380" s="13"/>
      <c r="AA380" s="13"/>
      <c r="AB380" s="13"/>
      <c r="AC380" s="13"/>
      <c r="AD380" s="13"/>
      <c r="AE380" s="13"/>
      <c r="AT380" s="244" t="s">
        <v>207</v>
      </c>
      <c r="AU380" s="244" t="s">
        <v>87</v>
      </c>
      <c r="AV380" s="13" t="s">
        <v>87</v>
      </c>
      <c r="AW380" s="13" t="s">
        <v>39</v>
      </c>
      <c r="AX380" s="13" t="s">
        <v>78</v>
      </c>
      <c r="AY380" s="244" t="s">
        <v>199</v>
      </c>
    </row>
    <row r="381" s="13" customFormat="1">
      <c r="A381" s="13"/>
      <c r="B381" s="233"/>
      <c r="C381" s="234"/>
      <c r="D381" s="235" t="s">
        <v>207</v>
      </c>
      <c r="E381" s="236" t="s">
        <v>22</v>
      </c>
      <c r="F381" s="237" t="s">
        <v>602</v>
      </c>
      <c r="G381" s="234"/>
      <c r="H381" s="238">
        <v>0.76800000000000002</v>
      </c>
      <c r="I381" s="239"/>
      <c r="J381" s="234"/>
      <c r="K381" s="234"/>
      <c r="L381" s="240"/>
      <c r="M381" s="241"/>
      <c r="N381" s="242"/>
      <c r="O381" s="242"/>
      <c r="P381" s="242"/>
      <c r="Q381" s="242"/>
      <c r="R381" s="242"/>
      <c r="S381" s="242"/>
      <c r="T381" s="243"/>
      <c r="U381" s="13"/>
      <c r="V381" s="13"/>
      <c r="W381" s="13"/>
      <c r="X381" s="13"/>
      <c r="Y381" s="13"/>
      <c r="Z381" s="13"/>
      <c r="AA381" s="13"/>
      <c r="AB381" s="13"/>
      <c r="AC381" s="13"/>
      <c r="AD381" s="13"/>
      <c r="AE381" s="13"/>
      <c r="AT381" s="244" t="s">
        <v>207</v>
      </c>
      <c r="AU381" s="244" t="s">
        <v>87</v>
      </c>
      <c r="AV381" s="13" t="s">
        <v>87</v>
      </c>
      <c r="AW381" s="13" t="s">
        <v>39</v>
      </c>
      <c r="AX381" s="13" t="s">
        <v>78</v>
      </c>
      <c r="AY381" s="244" t="s">
        <v>199</v>
      </c>
    </row>
    <row r="382" s="13" customFormat="1">
      <c r="A382" s="13"/>
      <c r="B382" s="233"/>
      <c r="C382" s="234"/>
      <c r="D382" s="235" t="s">
        <v>207</v>
      </c>
      <c r="E382" s="236" t="s">
        <v>22</v>
      </c>
      <c r="F382" s="237" t="s">
        <v>603</v>
      </c>
      <c r="G382" s="234"/>
      <c r="H382" s="238">
        <v>0.57599999999999996</v>
      </c>
      <c r="I382" s="239"/>
      <c r="J382" s="234"/>
      <c r="K382" s="234"/>
      <c r="L382" s="240"/>
      <c r="M382" s="241"/>
      <c r="N382" s="242"/>
      <c r="O382" s="242"/>
      <c r="P382" s="242"/>
      <c r="Q382" s="242"/>
      <c r="R382" s="242"/>
      <c r="S382" s="242"/>
      <c r="T382" s="243"/>
      <c r="U382" s="13"/>
      <c r="V382" s="13"/>
      <c r="W382" s="13"/>
      <c r="X382" s="13"/>
      <c r="Y382" s="13"/>
      <c r="Z382" s="13"/>
      <c r="AA382" s="13"/>
      <c r="AB382" s="13"/>
      <c r="AC382" s="13"/>
      <c r="AD382" s="13"/>
      <c r="AE382" s="13"/>
      <c r="AT382" s="244" t="s">
        <v>207</v>
      </c>
      <c r="AU382" s="244" t="s">
        <v>87</v>
      </c>
      <c r="AV382" s="13" t="s">
        <v>87</v>
      </c>
      <c r="AW382" s="13" t="s">
        <v>39</v>
      </c>
      <c r="AX382" s="13" t="s">
        <v>78</v>
      </c>
      <c r="AY382" s="244" t="s">
        <v>199</v>
      </c>
    </row>
    <row r="383" s="13" customFormat="1">
      <c r="A383" s="13"/>
      <c r="B383" s="233"/>
      <c r="C383" s="234"/>
      <c r="D383" s="235" t="s">
        <v>207</v>
      </c>
      <c r="E383" s="236" t="s">
        <v>22</v>
      </c>
      <c r="F383" s="237" t="s">
        <v>604</v>
      </c>
      <c r="G383" s="234"/>
      <c r="H383" s="238">
        <v>0.41999999999999998</v>
      </c>
      <c r="I383" s="239"/>
      <c r="J383" s="234"/>
      <c r="K383" s="234"/>
      <c r="L383" s="240"/>
      <c r="M383" s="241"/>
      <c r="N383" s="242"/>
      <c r="O383" s="242"/>
      <c r="P383" s="242"/>
      <c r="Q383" s="242"/>
      <c r="R383" s="242"/>
      <c r="S383" s="242"/>
      <c r="T383" s="243"/>
      <c r="U383" s="13"/>
      <c r="V383" s="13"/>
      <c r="W383" s="13"/>
      <c r="X383" s="13"/>
      <c r="Y383" s="13"/>
      <c r="Z383" s="13"/>
      <c r="AA383" s="13"/>
      <c r="AB383" s="13"/>
      <c r="AC383" s="13"/>
      <c r="AD383" s="13"/>
      <c r="AE383" s="13"/>
      <c r="AT383" s="244" t="s">
        <v>207</v>
      </c>
      <c r="AU383" s="244" t="s">
        <v>87</v>
      </c>
      <c r="AV383" s="13" t="s">
        <v>87</v>
      </c>
      <c r="AW383" s="13" t="s">
        <v>39</v>
      </c>
      <c r="AX383" s="13" t="s">
        <v>78</v>
      </c>
      <c r="AY383" s="244" t="s">
        <v>199</v>
      </c>
    </row>
    <row r="384" s="13" customFormat="1">
      <c r="A384" s="13"/>
      <c r="B384" s="233"/>
      <c r="C384" s="234"/>
      <c r="D384" s="235" t="s">
        <v>207</v>
      </c>
      <c r="E384" s="236" t="s">
        <v>22</v>
      </c>
      <c r="F384" s="237" t="s">
        <v>605</v>
      </c>
      <c r="G384" s="234"/>
      <c r="H384" s="238">
        <v>0.41999999999999998</v>
      </c>
      <c r="I384" s="239"/>
      <c r="J384" s="234"/>
      <c r="K384" s="234"/>
      <c r="L384" s="240"/>
      <c r="M384" s="241"/>
      <c r="N384" s="242"/>
      <c r="O384" s="242"/>
      <c r="P384" s="242"/>
      <c r="Q384" s="242"/>
      <c r="R384" s="242"/>
      <c r="S384" s="242"/>
      <c r="T384" s="243"/>
      <c r="U384" s="13"/>
      <c r="V384" s="13"/>
      <c r="W384" s="13"/>
      <c r="X384" s="13"/>
      <c r="Y384" s="13"/>
      <c r="Z384" s="13"/>
      <c r="AA384" s="13"/>
      <c r="AB384" s="13"/>
      <c r="AC384" s="13"/>
      <c r="AD384" s="13"/>
      <c r="AE384" s="13"/>
      <c r="AT384" s="244" t="s">
        <v>207</v>
      </c>
      <c r="AU384" s="244" t="s">
        <v>87</v>
      </c>
      <c r="AV384" s="13" t="s">
        <v>87</v>
      </c>
      <c r="AW384" s="13" t="s">
        <v>39</v>
      </c>
      <c r="AX384" s="13" t="s">
        <v>78</v>
      </c>
      <c r="AY384" s="244" t="s">
        <v>199</v>
      </c>
    </row>
    <row r="385" s="14" customFormat="1">
      <c r="A385" s="14"/>
      <c r="B385" s="245"/>
      <c r="C385" s="246"/>
      <c r="D385" s="235" t="s">
        <v>207</v>
      </c>
      <c r="E385" s="247" t="s">
        <v>22</v>
      </c>
      <c r="F385" s="248" t="s">
        <v>252</v>
      </c>
      <c r="G385" s="246"/>
      <c r="H385" s="249">
        <v>5.7599999999999998</v>
      </c>
      <c r="I385" s="250"/>
      <c r="J385" s="246"/>
      <c r="K385" s="246"/>
      <c r="L385" s="251"/>
      <c r="M385" s="252"/>
      <c r="N385" s="253"/>
      <c r="O385" s="253"/>
      <c r="P385" s="253"/>
      <c r="Q385" s="253"/>
      <c r="R385" s="253"/>
      <c r="S385" s="253"/>
      <c r="T385" s="254"/>
      <c r="U385" s="14"/>
      <c r="V385" s="14"/>
      <c r="W385" s="14"/>
      <c r="X385" s="14"/>
      <c r="Y385" s="14"/>
      <c r="Z385" s="14"/>
      <c r="AA385" s="14"/>
      <c r="AB385" s="14"/>
      <c r="AC385" s="14"/>
      <c r="AD385" s="14"/>
      <c r="AE385" s="14"/>
      <c r="AT385" s="255" t="s">
        <v>207</v>
      </c>
      <c r="AU385" s="255" t="s">
        <v>87</v>
      </c>
      <c r="AV385" s="14" t="s">
        <v>103</v>
      </c>
      <c r="AW385" s="14" t="s">
        <v>39</v>
      </c>
      <c r="AX385" s="14" t="s">
        <v>23</v>
      </c>
      <c r="AY385" s="255" t="s">
        <v>199</v>
      </c>
    </row>
    <row r="386" s="2" customFormat="1" ht="16.5" customHeight="1">
      <c r="A386" s="40"/>
      <c r="B386" s="41"/>
      <c r="C386" s="220" t="s">
        <v>606</v>
      </c>
      <c r="D386" s="220" t="s">
        <v>201</v>
      </c>
      <c r="E386" s="221" t="s">
        <v>607</v>
      </c>
      <c r="F386" s="222" t="s">
        <v>608</v>
      </c>
      <c r="G386" s="223" t="s">
        <v>233</v>
      </c>
      <c r="H386" s="224">
        <v>1.8120000000000001</v>
      </c>
      <c r="I386" s="225"/>
      <c r="J386" s="226">
        <f>ROUND(I386*H386,2)</f>
        <v>0</v>
      </c>
      <c r="K386" s="222" t="s">
        <v>205</v>
      </c>
      <c r="L386" s="46"/>
      <c r="M386" s="227" t="s">
        <v>22</v>
      </c>
      <c r="N386" s="228" t="s">
        <v>49</v>
      </c>
      <c r="O386" s="86"/>
      <c r="P386" s="229">
        <f>O386*H386</f>
        <v>0</v>
      </c>
      <c r="Q386" s="229">
        <v>0.26723000000000002</v>
      </c>
      <c r="R386" s="229">
        <f>Q386*H386</f>
        <v>0.48422076000000008</v>
      </c>
      <c r="S386" s="229">
        <v>0</v>
      </c>
      <c r="T386" s="230">
        <f>S386*H386</f>
        <v>0</v>
      </c>
      <c r="U386" s="40"/>
      <c r="V386" s="40"/>
      <c r="W386" s="40"/>
      <c r="X386" s="40"/>
      <c r="Y386" s="40"/>
      <c r="Z386" s="40"/>
      <c r="AA386" s="40"/>
      <c r="AB386" s="40"/>
      <c r="AC386" s="40"/>
      <c r="AD386" s="40"/>
      <c r="AE386" s="40"/>
      <c r="AR386" s="231" t="s">
        <v>103</v>
      </c>
      <c r="AT386" s="231" t="s">
        <v>201</v>
      </c>
      <c r="AU386" s="231" t="s">
        <v>87</v>
      </c>
      <c r="AY386" s="19" t="s">
        <v>199</v>
      </c>
      <c r="BE386" s="232">
        <f>IF(N386="základní",J386,0)</f>
        <v>0</v>
      </c>
      <c r="BF386" s="232">
        <f>IF(N386="snížená",J386,0)</f>
        <v>0</v>
      </c>
      <c r="BG386" s="232">
        <f>IF(N386="zákl. přenesená",J386,0)</f>
        <v>0</v>
      </c>
      <c r="BH386" s="232">
        <f>IF(N386="sníž. přenesená",J386,0)</f>
        <v>0</v>
      </c>
      <c r="BI386" s="232">
        <f>IF(N386="nulová",J386,0)</f>
        <v>0</v>
      </c>
      <c r="BJ386" s="19" t="s">
        <v>23</v>
      </c>
      <c r="BK386" s="232">
        <f>ROUND(I386*H386,2)</f>
        <v>0</v>
      </c>
      <c r="BL386" s="19" t="s">
        <v>103</v>
      </c>
      <c r="BM386" s="231" t="s">
        <v>609</v>
      </c>
    </row>
    <row r="387" s="15" customFormat="1">
      <c r="A387" s="15"/>
      <c r="B387" s="256"/>
      <c r="C387" s="257"/>
      <c r="D387" s="235" t="s">
        <v>207</v>
      </c>
      <c r="E387" s="258" t="s">
        <v>22</v>
      </c>
      <c r="F387" s="259" t="s">
        <v>610</v>
      </c>
      <c r="G387" s="257"/>
      <c r="H387" s="258" t="s">
        <v>22</v>
      </c>
      <c r="I387" s="260"/>
      <c r="J387" s="257"/>
      <c r="K387" s="257"/>
      <c r="L387" s="261"/>
      <c r="M387" s="262"/>
      <c r="N387" s="263"/>
      <c r="O387" s="263"/>
      <c r="P387" s="263"/>
      <c r="Q387" s="263"/>
      <c r="R387" s="263"/>
      <c r="S387" s="263"/>
      <c r="T387" s="264"/>
      <c r="U387" s="15"/>
      <c r="V387" s="15"/>
      <c r="W387" s="15"/>
      <c r="X387" s="15"/>
      <c r="Y387" s="15"/>
      <c r="Z387" s="15"/>
      <c r="AA387" s="15"/>
      <c r="AB387" s="15"/>
      <c r="AC387" s="15"/>
      <c r="AD387" s="15"/>
      <c r="AE387" s="15"/>
      <c r="AT387" s="265" t="s">
        <v>207</v>
      </c>
      <c r="AU387" s="265" t="s">
        <v>87</v>
      </c>
      <c r="AV387" s="15" t="s">
        <v>23</v>
      </c>
      <c r="AW387" s="15" t="s">
        <v>39</v>
      </c>
      <c r="AX387" s="15" t="s">
        <v>78</v>
      </c>
      <c r="AY387" s="265" t="s">
        <v>199</v>
      </c>
    </row>
    <row r="388" s="13" customFormat="1">
      <c r="A388" s="13"/>
      <c r="B388" s="233"/>
      <c r="C388" s="234"/>
      <c r="D388" s="235" t="s">
        <v>207</v>
      </c>
      <c r="E388" s="236" t="s">
        <v>22</v>
      </c>
      <c r="F388" s="237" t="s">
        <v>611</v>
      </c>
      <c r="G388" s="234"/>
      <c r="H388" s="238">
        <v>0.54000000000000004</v>
      </c>
      <c r="I388" s="239"/>
      <c r="J388" s="234"/>
      <c r="K388" s="234"/>
      <c r="L388" s="240"/>
      <c r="M388" s="241"/>
      <c r="N388" s="242"/>
      <c r="O388" s="242"/>
      <c r="P388" s="242"/>
      <c r="Q388" s="242"/>
      <c r="R388" s="242"/>
      <c r="S388" s="242"/>
      <c r="T388" s="243"/>
      <c r="U388" s="13"/>
      <c r="V388" s="13"/>
      <c r="W388" s="13"/>
      <c r="X388" s="13"/>
      <c r="Y388" s="13"/>
      <c r="Z388" s="13"/>
      <c r="AA388" s="13"/>
      <c r="AB388" s="13"/>
      <c r="AC388" s="13"/>
      <c r="AD388" s="13"/>
      <c r="AE388" s="13"/>
      <c r="AT388" s="244" t="s">
        <v>207</v>
      </c>
      <c r="AU388" s="244" t="s">
        <v>87</v>
      </c>
      <c r="AV388" s="13" t="s">
        <v>87</v>
      </c>
      <c r="AW388" s="13" t="s">
        <v>39</v>
      </c>
      <c r="AX388" s="13" t="s">
        <v>78</v>
      </c>
      <c r="AY388" s="244" t="s">
        <v>199</v>
      </c>
    </row>
    <row r="389" s="13" customFormat="1">
      <c r="A389" s="13"/>
      <c r="B389" s="233"/>
      <c r="C389" s="234"/>
      <c r="D389" s="235" t="s">
        <v>207</v>
      </c>
      <c r="E389" s="236" t="s">
        <v>22</v>
      </c>
      <c r="F389" s="237" t="s">
        <v>612</v>
      </c>
      <c r="G389" s="234"/>
      <c r="H389" s="238">
        <v>0.63600000000000001</v>
      </c>
      <c r="I389" s="239"/>
      <c r="J389" s="234"/>
      <c r="K389" s="234"/>
      <c r="L389" s="240"/>
      <c r="M389" s="241"/>
      <c r="N389" s="242"/>
      <c r="O389" s="242"/>
      <c r="P389" s="242"/>
      <c r="Q389" s="242"/>
      <c r="R389" s="242"/>
      <c r="S389" s="242"/>
      <c r="T389" s="243"/>
      <c r="U389" s="13"/>
      <c r="V389" s="13"/>
      <c r="W389" s="13"/>
      <c r="X389" s="13"/>
      <c r="Y389" s="13"/>
      <c r="Z389" s="13"/>
      <c r="AA389" s="13"/>
      <c r="AB389" s="13"/>
      <c r="AC389" s="13"/>
      <c r="AD389" s="13"/>
      <c r="AE389" s="13"/>
      <c r="AT389" s="244" t="s">
        <v>207</v>
      </c>
      <c r="AU389" s="244" t="s">
        <v>87</v>
      </c>
      <c r="AV389" s="13" t="s">
        <v>87</v>
      </c>
      <c r="AW389" s="13" t="s">
        <v>39</v>
      </c>
      <c r="AX389" s="13" t="s">
        <v>78</v>
      </c>
      <c r="AY389" s="244" t="s">
        <v>199</v>
      </c>
    </row>
    <row r="390" s="13" customFormat="1">
      <c r="A390" s="13"/>
      <c r="B390" s="233"/>
      <c r="C390" s="234"/>
      <c r="D390" s="235" t="s">
        <v>207</v>
      </c>
      <c r="E390" s="236" t="s">
        <v>22</v>
      </c>
      <c r="F390" s="237" t="s">
        <v>613</v>
      </c>
      <c r="G390" s="234"/>
      <c r="H390" s="238">
        <v>0.63600000000000001</v>
      </c>
      <c r="I390" s="239"/>
      <c r="J390" s="234"/>
      <c r="K390" s="234"/>
      <c r="L390" s="240"/>
      <c r="M390" s="241"/>
      <c r="N390" s="242"/>
      <c r="O390" s="242"/>
      <c r="P390" s="242"/>
      <c r="Q390" s="242"/>
      <c r="R390" s="242"/>
      <c r="S390" s="242"/>
      <c r="T390" s="243"/>
      <c r="U390" s="13"/>
      <c r="V390" s="13"/>
      <c r="W390" s="13"/>
      <c r="X390" s="13"/>
      <c r="Y390" s="13"/>
      <c r="Z390" s="13"/>
      <c r="AA390" s="13"/>
      <c r="AB390" s="13"/>
      <c r="AC390" s="13"/>
      <c r="AD390" s="13"/>
      <c r="AE390" s="13"/>
      <c r="AT390" s="244" t="s">
        <v>207</v>
      </c>
      <c r="AU390" s="244" t="s">
        <v>87</v>
      </c>
      <c r="AV390" s="13" t="s">
        <v>87</v>
      </c>
      <c r="AW390" s="13" t="s">
        <v>39</v>
      </c>
      <c r="AX390" s="13" t="s">
        <v>78</v>
      </c>
      <c r="AY390" s="244" t="s">
        <v>199</v>
      </c>
    </row>
    <row r="391" s="14" customFormat="1">
      <c r="A391" s="14"/>
      <c r="B391" s="245"/>
      <c r="C391" s="246"/>
      <c r="D391" s="235" t="s">
        <v>207</v>
      </c>
      <c r="E391" s="247" t="s">
        <v>22</v>
      </c>
      <c r="F391" s="248" t="s">
        <v>252</v>
      </c>
      <c r="G391" s="246"/>
      <c r="H391" s="249">
        <v>1.8120000000000001</v>
      </c>
      <c r="I391" s="250"/>
      <c r="J391" s="246"/>
      <c r="K391" s="246"/>
      <c r="L391" s="251"/>
      <c r="M391" s="252"/>
      <c r="N391" s="253"/>
      <c r="O391" s="253"/>
      <c r="P391" s="253"/>
      <c r="Q391" s="253"/>
      <c r="R391" s="253"/>
      <c r="S391" s="253"/>
      <c r="T391" s="254"/>
      <c r="U391" s="14"/>
      <c r="V391" s="14"/>
      <c r="W391" s="14"/>
      <c r="X391" s="14"/>
      <c r="Y391" s="14"/>
      <c r="Z391" s="14"/>
      <c r="AA391" s="14"/>
      <c r="AB391" s="14"/>
      <c r="AC391" s="14"/>
      <c r="AD391" s="14"/>
      <c r="AE391" s="14"/>
      <c r="AT391" s="255" t="s">
        <v>207</v>
      </c>
      <c r="AU391" s="255" t="s">
        <v>87</v>
      </c>
      <c r="AV391" s="14" t="s">
        <v>103</v>
      </c>
      <c r="AW391" s="14" t="s">
        <v>39</v>
      </c>
      <c r="AX391" s="14" t="s">
        <v>23</v>
      </c>
      <c r="AY391" s="255" t="s">
        <v>199</v>
      </c>
    </row>
    <row r="392" s="2" customFormat="1" ht="33" customHeight="1">
      <c r="A392" s="40"/>
      <c r="B392" s="41"/>
      <c r="C392" s="220" t="s">
        <v>614</v>
      </c>
      <c r="D392" s="220" t="s">
        <v>201</v>
      </c>
      <c r="E392" s="221" t="s">
        <v>615</v>
      </c>
      <c r="F392" s="222" t="s">
        <v>616</v>
      </c>
      <c r="G392" s="223" t="s">
        <v>333</v>
      </c>
      <c r="H392" s="224">
        <v>1</v>
      </c>
      <c r="I392" s="225"/>
      <c r="J392" s="226">
        <f>ROUND(I392*H392,2)</f>
        <v>0</v>
      </c>
      <c r="K392" s="222" t="s">
        <v>205</v>
      </c>
      <c r="L392" s="46"/>
      <c r="M392" s="227" t="s">
        <v>22</v>
      </c>
      <c r="N392" s="228" t="s">
        <v>49</v>
      </c>
      <c r="O392" s="86"/>
      <c r="P392" s="229">
        <f>O392*H392</f>
        <v>0</v>
      </c>
      <c r="Q392" s="229">
        <v>2.0587200000000001</v>
      </c>
      <c r="R392" s="229">
        <f>Q392*H392</f>
        <v>2.0587200000000001</v>
      </c>
      <c r="S392" s="229">
        <v>0</v>
      </c>
      <c r="T392" s="230">
        <f>S392*H392</f>
        <v>0</v>
      </c>
      <c r="U392" s="40"/>
      <c r="V392" s="40"/>
      <c r="W392" s="40"/>
      <c r="X392" s="40"/>
      <c r="Y392" s="40"/>
      <c r="Z392" s="40"/>
      <c r="AA392" s="40"/>
      <c r="AB392" s="40"/>
      <c r="AC392" s="40"/>
      <c r="AD392" s="40"/>
      <c r="AE392" s="40"/>
      <c r="AR392" s="231" t="s">
        <v>103</v>
      </c>
      <c r="AT392" s="231" t="s">
        <v>201</v>
      </c>
      <c r="AU392" s="231" t="s">
        <v>87</v>
      </c>
      <c r="AY392" s="19" t="s">
        <v>199</v>
      </c>
      <c r="BE392" s="232">
        <f>IF(N392="základní",J392,0)</f>
        <v>0</v>
      </c>
      <c r="BF392" s="232">
        <f>IF(N392="snížená",J392,0)</f>
        <v>0</v>
      </c>
      <c r="BG392" s="232">
        <f>IF(N392="zákl. přenesená",J392,0)</f>
        <v>0</v>
      </c>
      <c r="BH392" s="232">
        <f>IF(N392="sníž. přenesená",J392,0)</f>
        <v>0</v>
      </c>
      <c r="BI392" s="232">
        <f>IF(N392="nulová",J392,0)</f>
        <v>0</v>
      </c>
      <c r="BJ392" s="19" t="s">
        <v>23</v>
      </c>
      <c r="BK392" s="232">
        <f>ROUND(I392*H392,2)</f>
        <v>0</v>
      </c>
      <c r="BL392" s="19" t="s">
        <v>103</v>
      </c>
      <c r="BM392" s="231" t="s">
        <v>617</v>
      </c>
    </row>
    <row r="393" s="13" customFormat="1">
      <c r="A393" s="13"/>
      <c r="B393" s="233"/>
      <c r="C393" s="234"/>
      <c r="D393" s="235" t="s">
        <v>207</v>
      </c>
      <c r="E393" s="236" t="s">
        <v>22</v>
      </c>
      <c r="F393" s="237" t="s">
        <v>618</v>
      </c>
      <c r="G393" s="234"/>
      <c r="H393" s="238">
        <v>1</v>
      </c>
      <c r="I393" s="239"/>
      <c r="J393" s="234"/>
      <c r="K393" s="234"/>
      <c r="L393" s="240"/>
      <c r="M393" s="241"/>
      <c r="N393" s="242"/>
      <c r="O393" s="242"/>
      <c r="P393" s="242"/>
      <c r="Q393" s="242"/>
      <c r="R393" s="242"/>
      <c r="S393" s="242"/>
      <c r="T393" s="243"/>
      <c r="U393" s="13"/>
      <c r="V393" s="13"/>
      <c r="W393" s="13"/>
      <c r="X393" s="13"/>
      <c r="Y393" s="13"/>
      <c r="Z393" s="13"/>
      <c r="AA393" s="13"/>
      <c r="AB393" s="13"/>
      <c r="AC393" s="13"/>
      <c r="AD393" s="13"/>
      <c r="AE393" s="13"/>
      <c r="AT393" s="244" t="s">
        <v>207</v>
      </c>
      <c r="AU393" s="244" t="s">
        <v>87</v>
      </c>
      <c r="AV393" s="13" t="s">
        <v>87</v>
      </c>
      <c r="AW393" s="13" t="s">
        <v>39</v>
      </c>
      <c r="AX393" s="13" t="s">
        <v>23</v>
      </c>
      <c r="AY393" s="244" t="s">
        <v>199</v>
      </c>
    </row>
    <row r="394" s="2" customFormat="1" ht="33" customHeight="1">
      <c r="A394" s="40"/>
      <c r="B394" s="41"/>
      <c r="C394" s="220" t="s">
        <v>619</v>
      </c>
      <c r="D394" s="220" t="s">
        <v>201</v>
      </c>
      <c r="E394" s="221" t="s">
        <v>620</v>
      </c>
      <c r="F394" s="222" t="s">
        <v>621</v>
      </c>
      <c r="G394" s="223" t="s">
        <v>333</v>
      </c>
      <c r="H394" s="224">
        <v>1</v>
      </c>
      <c r="I394" s="225"/>
      <c r="J394" s="226">
        <f>ROUND(I394*H394,2)</f>
        <v>0</v>
      </c>
      <c r="K394" s="222" t="s">
        <v>205</v>
      </c>
      <c r="L394" s="46"/>
      <c r="M394" s="227" t="s">
        <v>22</v>
      </c>
      <c r="N394" s="228" t="s">
        <v>49</v>
      </c>
      <c r="O394" s="86"/>
      <c r="P394" s="229">
        <f>O394*H394</f>
        <v>0</v>
      </c>
      <c r="Q394" s="229">
        <v>4.4225000000000003</v>
      </c>
      <c r="R394" s="229">
        <f>Q394*H394</f>
        <v>4.4225000000000003</v>
      </c>
      <c r="S394" s="229">
        <v>0</v>
      </c>
      <c r="T394" s="230">
        <f>S394*H394</f>
        <v>0</v>
      </c>
      <c r="U394" s="40"/>
      <c r="V394" s="40"/>
      <c r="W394" s="40"/>
      <c r="X394" s="40"/>
      <c r="Y394" s="40"/>
      <c r="Z394" s="40"/>
      <c r="AA394" s="40"/>
      <c r="AB394" s="40"/>
      <c r="AC394" s="40"/>
      <c r="AD394" s="40"/>
      <c r="AE394" s="40"/>
      <c r="AR394" s="231" t="s">
        <v>103</v>
      </c>
      <c r="AT394" s="231" t="s">
        <v>201</v>
      </c>
      <c r="AU394" s="231" t="s">
        <v>87</v>
      </c>
      <c r="AY394" s="19" t="s">
        <v>199</v>
      </c>
      <c r="BE394" s="232">
        <f>IF(N394="základní",J394,0)</f>
        <v>0</v>
      </c>
      <c r="BF394" s="232">
        <f>IF(N394="snížená",J394,0)</f>
        <v>0</v>
      </c>
      <c r="BG394" s="232">
        <f>IF(N394="zákl. přenesená",J394,0)</f>
        <v>0</v>
      </c>
      <c r="BH394" s="232">
        <f>IF(N394="sníž. přenesená",J394,0)</f>
        <v>0</v>
      </c>
      <c r="BI394" s="232">
        <f>IF(N394="nulová",J394,0)</f>
        <v>0</v>
      </c>
      <c r="BJ394" s="19" t="s">
        <v>23</v>
      </c>
      <c r="BK394" s="232">
        <f>ROUND(I394*H394,2)</f>
        <v>0</v>
      </c>
      <c r="BL394" s="19" t="s">
        <v>103</v>
      </c>
      <c r="BM394" s="231" t="s">
        <v>622</v>
      </c>
    </row>
    <row r="395" s="13" customFormat="1">
      <c r="A395" s="13"/>
      <c r="B395" s="233"/>
      <c r="C395" s="234"/>
      <c r="D395" s="235" t="s">
        <v>207</v>
      </c>
      <c r="E395" s="236" t="s">
        <v>22</v>
      </c>
      <c r="F395" s="237" t="s">
        <v>623</v>
      </c>
      <c r="G395" s="234"/>
      <c r="H395" s="238">
        <v>1</v>
      </c>
      <c r="I395" s="239"/>
      <c r="J395" s="234"/>
      <c r="K395" s="234"/>
      <c r="L395" s="240"/>
      <c r="M395" s="241"/>
      <c r="N395" s="242"/>
      <c r="O395" s="242"/>
      <c r="P395" s="242"/>
      <c r="Q395" s="242"/>
      <c r="R395" s="242"/>
      <c r="S395" s="242"/>
      <c r="T395" s="243"/>
      <c r="U395" s="13"/>
      <c r="V395" s="13"/>
      <c r="W395" s="13"/>
      <c r="X395" s="13"/>
      <c r="Y395" s="13"/>
      <c r="Z395" s="13"/>
      <c r="AA395" s="13"/>
      <c r="AB395" s="13"/>
      <c r="AC395" s="13"/>
      <c r="AD395" s="13"/>
      <c r="AE395" s="13"/>
      <c r="AT395" s="244" t="s">
        <v>207</v>
      </c>
      <c r="AU395" s="244" t="s">
        <v>87</v>
      </c>
      <c r="AV395" s="13" t="s">
        <v>87</v>
      </c>
      <c r="AW395" s="13" t="s">
        <v>39</v>
      </c>
      <c r="AX395" s="13" t="s">
        <v>23</v>
      </c>
      <c r="AY395" s="244" t="s">
        <v>199</v>
      </c>
    </row>
    <row r="396" s="12" customFormat="1" ht="22.8" customHeight="1">
      <c r="A396" s="12"/>
      <c r="B396" s="204"/>
      <c r="C396" s="205"/>
      <c r="D396" s="206" t="s">
        <v>77</v>
      </c>
      <c r="E396" s="218" t="s">
        <v>103</v>
      </c>
      <c r="F396" s="218" t="s">
        <v>624</v>
      </c>
      <c r="G396" s="205"/>
      <c r="H396" s="205"/>
      <c r="I396" s="208"/>
      <c r="J396" s="219">
        <f>BK396</f>
        <v>0</v>
      </c>
      <c r="K396" s="205"/>
      <c r="L396" s="210"/>
      <c r="M396" s="211"/>
      <c r="N396" s="212"/>
      <c r="O396" s="212"/>
      <c r="P396" s="213">
        <f>SUM(P397:P439)</f>
        <v>0</v>
      </c>
      <c r="Q396" s="212"/>
      <c r="R396" s="213">
        <f>SUM(R397:R439)</f>
        <v>27.743548600000004</v>
      </c>
      <c r="S396" s="212"/>
      <c r="T396" s="214">
        <f>SUM(T397:T439)</f>
        <v>0</v>
      </c>
      <c r="U396" s="12"/>
      <c r="V396" s="12"/>
      <c r="W396" s="12"/>
      <c r="X396" s="12"/>
      <c r="Y396" s="12"/>
      <c r="Z396" s="12"/>
      <c r="AA396" s="12"/>
      <c r="AB396" s="12"/>
      <c r="AC396" s="12"/>
      <c r="AD396" s="12"/>
      <c r="AE396" s="12"/>
      <c r="AR396" s="215" t="s">
        <v>23</v>
      </c>
      <c r="AT396" s="216" t="s">
        <v>77</v>
      </c>
      <c r="AU396" s="216" t="s">
        <v>23</v>
      </c>
      <c r="AY396" s="215" t="s">
        <v>199</v>
      </c>
      <c r="BK396" s="217">
        <f>SUM(BK397:BK439)</f>
        <v>0</v>
      </c>
    </row>
    <row r="397" s="2" customFormat="1" ht="21.75" customHeight="1">
      <c r="A397" s="40"/>
      <c r="B397" s="41"/>
      <c r="C397" s="220" t="s">
        <v>625</v>
      </c>
      <c r="D397" s="220" t="s">
        <v>201</v>
      </c>
      <c r="E397" s="221" t="s">
        <v>626</v>
      </c>
      <c r="F397" s="222" t="s">
        <v>627</v>
      </c>
      <c r="G397" s="223" t="s">
        <v>204</v>
      </c>
      <c r="H397" s="224">
        <v>4.8490000000000002</v>
      </c>
      <c r="I397" s="225"/>
      <c r="J397" s="226">
        <f>ROUND(I397*H397,2)</f>
        <v>0</v>
      </c>
      <c r="K397" s="222" t="s">
        <v>205</v>
      </c>
      <c r="L397" s="46"/>
      <c r="M397" s="227" t="s">
        <v>22</v>
      </c>
      <c r="N397" s="228" t="s">
        <v>49</v>
      </c>
      <c r="O397" s="86"/>
      <c r="P397" s="229">
        <f>O397*H397</f>
        <v>0</v>
      </c>
      <c r="Q397" s="229">
        <v>2.45343</v>
      </c>
      <c r="R397" s="229">
        <f>Q397*H397</f>
        <v>11.896682070000001</v>
      </c>
      <c r="S397" s="229">
        <v>0</v>
      </c>
      <c r="T397" s="230">
        <f>S397*H397</f>
        <v>0</v>
      </c>
      <c r="U397" s="40"/>
      <c r="V397" s="40"/>
      <c r="W397" s="40"/>
      <c r="X397" s="40"/>
      <c r="Y397" s="40"/>
      <c r="Z397" s="40"/>
      <c r="AA397" s="40"/>
      <c r="AB397" s="40"/>
      <c r="AC397" s="40"/>
      <c r="AD397" s="40"/>
      <c r="AE397" s="40"/>
      <c r="AR397" s="231" t="s">
        <v>103</v>
      </c>
      <c r="AT397" s="231" t="s">
        <v>201</v>
      </c>
      <c r="AU397" s="231" t="s">
        <v>87</v>
      </c>
      <c r="AY397" s="19" t="s">
        <v>199</v>
      </c>
      <c r="BE397" s="232">
        <f>IF(N397="základní",J397,0)</f>
        <v>0</v>
      </c>
      <c r="BF397" s="232">
        <f>IF(N397="snížená",J397,0)</f>
        <v>0</v>
      </c>
      <c r="BG397" s="232">
        <f>IF(N397="zákl. přenesená",J397,0)</f>
        <v>0</v>
      </c>
      <c r="BH397" s="232">
        <f>IF(N397="sníž. přenesená",J397,0)</f>
        <v>0</v>
      </c>
      <c r="BI397" s="232">
        <f>IF(N397="nulová",J397,0)</f>
        <v>0</v>
      </c>
      <c r="BJ397" s="19" t="s">
        <v>23</v>
      </c>
      <c r="BK397" s="232">
        <f>ROUND(I397*H397,2)</f>
        <v>0</v>
      </c>
      <c r="BL397" s="19" t="s">
        <v>103</v>
      </c>
      <c r="BM397" s="231" t="s">
        <v>628</v>
      </c>
    </row>
    <row r="398" s="13" customFormat="1">
      <c r="A398" s="13"/>
      <c r="B398" s="233"/>
      <c r="C398" s="234"/>
      <c r="D398" s="235" t="s">
        <v>207</v>
      </c>
      <c r="E398" s="236" t="s">
        <v>22</v>
      </c>
      <c r="F398" s="237" t="s">
        <v>629</v>
      </c>
      <c r="G398" s="234"/>
      <c r="H398" s="238">
        <v>0.98799999999999999</v>
      </c>
      <c r="I398" s="239"/>
      <c r="J398" s="234"/>
      <c r="K398" s="234"/>
      <c r="L398" s="240"/>
      <c r="M398" s="241"/>
      <c r="N398" s="242"/>
      <c r="O398" s="242"/>
      <c r="P398" s="242"/>
      <c r="Q398" s="242"/>
      <c r="R398" s="242"/>
      <c r="S398" s="242"/>
      <c r="T398" s="243"/>
      <c r="U398" s="13"/>
      <c r="V398" s="13"/>
      <c r="W398" s="13"/>
      <c r="X398" s="13"/>
      <c r="Y398" s="13"/>
      <c r="Z398" s="13"/>
      <c r="AA398" s="13"/>
      <c r="AB398" s="13"/>
      <c r="AC398" s="13"/>
      <c r="AD398" s="13"/>
      <c r="AE398" s="13"/>
      <c r="AT398" s="244" t="s">
        <v>207</v>
      </c>
      <c r="AU398" s="244" t="s">
        <v>87</v>
      </c>
      <c r="AV398" s="13" t="s">
        <v>87</v>
      </c>
      <c r="AW398" s="13" t="s">
        <v>39</v>
      </c>
      <c r="AX398" s="13" t="s">
        <v>78</v>
      </c>
      <c r="AY398" s="244" t="s">
        <v>199</v>
      </c>
    </row>
    <row r="399" s="13" customFormat="1">
      <c r="A399" s="13"/>
      <c r="B399" s="233"/>
      <c r="C399" s="234"/>
      <c r="D399" s="235" t="s">
        <v>207</v>
      </c>
      <c r="E399" s="236" t="s">
        <v>22</v>
      </c>
      <c r="F399" s="237" t="s">
        <v>630</v>
      </c>
      <c r="G399" s="234"/>
      <c r="H399" s="238">
        <v>1.04</v>
      </c>
      <c r="I399" s="239"/>
      <c r="J399" s="234"/>
      <c r="K399" s="234"/>
      <c r="L399" s="240"/>
      <c r="M399" s="241"/>
      <c r="N399" s="242"/>
      <c r="O399" s="242"/>
      <c r="P399" s="242"/>
      <c r="Q399" s="242"/>
      <c r="R399" s="242"/>
      <c r="S399" s="242"/>
      <c r="T399" s="243"/>
      <c r="U399" s="13"/>
      <c r="V399" s="13"/>
      <c r="W399" s="13"/>
      <c r="X399" s="13"/>
      <c r="Y399" s="13"/>
      <c r="Z399" s="13"/>
      <c r="AA399" s="13"/>
      <c r="AB399" s="13"/>
      <c r="AC399" s="13"/>
      <c r="AD399" s="13"/>
      <c r="AE399" s="13"/>
      <c r="AT399" s="244" t="s">
        <v>207</v>
      </c>
      <c r="AU399" s="244" t="s">
        <v>87</v>
      </c>
      <c r="AV399" s="13" t="s">
        <v>87</v>
      </c>
      <c r="AW399" s="13" t="s">
        <v>39</v>
      </c>
      <c r="AX399" s="13" t="s">
        <v>78</v>
      </c>
      <c r="AY399" s="244" t="s">
        <v>199</v>
      </c>
    </row>
    <row r="400" s="13" customFormat="1">
      <c r="A400" s="13"/>
      <c r="B400" s="233"/>
      <c r="C400" s="234"/>
      <c r="D400" s="235" t="s">
        <v>207</v>
      </c>
      <c r="E400" s="236" t="s">
        <v>22</v>
      </c>
      <c r="F400" s="237" t="s">
        <v>631</v>
      </c>
      <c r="G400" s="234"/>
      <c r="H400" s="238">
        <v>1.3520000000000001</v>
      </c>
      <c r="I400" s="239"/>
      <c r="J400" s="234"/>
      <c r="K400" s="234"/>
      <c r="L400" s="240"/>
      <c r="M400" s="241"/>
      <c r="N400" s="242"/>
      <c r="O400" s="242"/>
      <c r="P400" s="242"/>
      <c r="Q400" s="242"/>
      <c r="R400" s="242"/>
      <c r="S400" s="242"/>
      <c r="T400" s="243"/>
      <c r="U400" s="13"/>
      <c r="V400" s="13"/>
      <c r="W400" s="13"/>
      <c r="X400" s="13"/>
      <c r="Y400" s="13"/>
      <c r="Z400" s="13"/>
      <c r="AA400" s="13"/>
      <c r="AB400" s="13"/>
      <c r="AC400" s="13"/>
      <c r="AD400" s="13"/>
      <c r="AE400" s="13"/>
      <c r="AT400" s="244" t="s">
        <v>207</v>
      </c>
      <c r="AU400" s="244" t="s">
        <v>87</v>
      </c>
      <c r="AV400" s="13" t="s">
        <v>87</v>
      </c>
      <c r="AW400" s="13" t="s">
        <v>39</v>
      </c>
      <c r="AX400" s="13" t="s">
        <v>78</v>
      </c>
      <c r="AY400" s="244" t="s">
        <v>199</v>
      </c>
    </row>
    <row r="401" s="13" customFormat="1">
      <c r="A401" s="13"/>
      <c r="B401" s="233"/>
      <c r="C401" s="234"/>
      <c r="D401" s="235" t="s">
        <v>207</v>
      </c>
      <c r="E401" s="236" t="s">
        <v>22</v>
      </c>
      <c r="F401" s="237" t="s">
        <v>632</v>
      </c>
      <c r="G401" s="234"/>
      <c r="H401" s="238">
        <v>1.218</v>
      </c>
      <c r="I401" s="239"/>
      <c r="J401" s="234"/>
      <c r="K401" s="234"/>
      <c r="L401" s="240"/>
      <c r="M401" s="241"/>
      <c r="N401" s="242"/>
      <c r="O401" s="242"/>
      <c r="P401" s="242"/>
      <c r="Q401" s="242"/>
      <c r="R401" s="242"/>
      <c r="S401" s="242"/>
      <c r="T401" s="243"/>
      <c r="U401" s="13"/>
      <c r="V401" s="13"/>
      <c r="W401" s="13"/>
      <c r="X401" s="13"/>
      <c r="Y401" s="13"/>
      <c r="Z401" s="13"/>
      <c r="AA401" s="13"/>
      <c r="AB401" s="13"/>
      <c r="AC401" s="13"/>
      <c r="AD401" s="13"/>
      <c r="AE401" s="13"/>
      <c r="AT401" s="244" t="s">
        <v>207</v>
      </c>
      <c r="AU401" s="244" t="s">
        <v>87</v>
      </c>
      <c r="AV401" s="13" t="s">
        <v>87</v>
      </c>
      <c r="AW401" s="13" t="s">
        <v>39</v>
      </c>
      <c r="AX401" s="13" t="s">
        <v>78</v>
      </c>
      <c r="AY401" s="244" t="s">
        <v>199</v>
      </c>
    </row>
    <row r="402" s="13" customFormat="1">
      <c r="A402" s="13"/>
      <c r="B402" s="233"/>
      <c r="C402" s="234"/>
      <c r="D402" s="235" t="s">
        <v>207</v>
      </c>
      <c r="E402" s="236" t="s">
        <v>22</v>
      </c>
      <c r="F402" s="237" t="s">
        <v>633</v>
      </c>
      <c r="G402" s="234"/>
      <c r="H402" s="238">
        <v>0.251</v>
      </c>
      <c r="I402" s="239"/>
      <c r="J402" s="234"/>
      <c r="K402" s="234"/>
      <c r="L402" s="240"/>
      <c r="M402" s="241"/>
      <c r="N402" s="242"/>
      <c r="O402" s="242"/>
      <c r="P402" s="242"/>
      <c r="Q402" s="242"/>
      <c r="R402" s="242"/>
      <c r="S402" s="242"/>
      <c r="T402" s="243"/>
      <c r="U402" s="13"/>
      <c r="V402" s="13"/>
      <c r="W402" s="13"/>
      <c r="X402" s="13"/>
      <c r="Y402" s="13"/>
      <c r="Z402" s="13"/>
      <c r="AA402" s="13"/>
      <c r="AB402" s="13"/>
      <c r="AC402" s="13"/>
      <c r="AD402" s="13"/>
      <c r="AE402" s="13"/>
      <c r="AT402" s="244" t="s">
        <v>207</v>
      </c>
      <c r="AU402" s="244" t="s">
        <v>87</v>
      </c>
      <c r="AV402" s="13" t="s">
        <v>87</v>
      </c>
      <c r="AW402" s="13" t="s">
        <v>39</v>
      </c>
      <c r="AX402" s="13" t="s">
        <v>78</v>
      </c>
      <c r="AY402" s="244" t="s">
        <v>199</v>
      </c>
    </row>
    <row r="403" s="14" customFormat="1">
      <c r="A403" s="14"/>
      <c r="B403" s="245"/>
      <c r="C403" s="246"/>
      <c r="D403" s="235" t="s">
        <v>207</v>
      </c>
      <c r="E403" s="247" t="s">
        <v>22</v>
      </c>
      <c r="F403" s="248" t="s">
        <v>252</v>
      </c>
      <c r="G403" s="246"/>
      <c r="H403" s="249">
        <v>4.8490000000000002</v>
      </c>
      <c r="I403" s="250"/>
      <c r="J403" s="246"/>
      <c r="K403" s="246"/>
      <c r="L403" s="251"/>
      <c r="M403" s="252"/>
      <c r="N403" s="253"/>
      <c r="O403" s="253"/>
      <c r="P403" s="253"/>
      <c r="Q403" s="253"/>
      <c r="R403" s="253"/>
      <c r="S403" s="253"/>
      <c r="T403" s="254"/>
      <c r="U403" s="14"/>
      <c r="V403" s="14"/>
      <c r="W403" s="14"/>
      <c r="X403" s="14"/>
      <c r="Y403" s="14"/>
      <c r="Z403" s="14"/>
      <c r="AA403" s="14"/>
      <c r="AB403" s="14"/>
      <c r="AC403" s="14"/>
      <c r="AD403" s="14"/>
      <c r="AE403" s="14"/>
      <c r="AT403" s="255" t="s">
        <v>207</v>
      </c>
      <c r="AU403" s="255" t="s">
        <v>87</v>
      </c>
      <c r="AV403" s="14" t="s">
        <v>103</v>
      </c>
      <c r="AW403" s="14" t="s">
        <v>39</v>
      </c>
      <c r="AX403" s="14" t="s">
        <v>23</v>
      </c>
      <c r="AY403" s="255" t="s">
        <v>199</v>
      </c>
    </row>
    <row r="404" s="2" customFormat="1" ht="16.5" customHeight="1">
      <c r="A404" s="40"/>
      <c r="B404" s="41"/>
      <c r="C404" s="220" t="s">
        <v>634</v>
      </c>
      <c r="D404" s="220" t="s">
        <v>201</v>
      </c>
      <c r="E404" s="221" t="s">
        <v>635</v>
      </c>
      <c r="F404" s="222" t="s">
        <v>636</v>
      </c>
      <c r="G404" s="223" t="s">
        <v>233</v>
      </c>
      <c r="H404" s="224">
        <v>33.429000000000002</v>
      </c>
      <c r="I404" s="225"/>
      <c r="J404" s="226">
        <f>ROUND(I404*H404,2)</f>
        <v>0</v>
      </c>
      <c r="K404" s="222" t="s">
        <v>205</v>
      </c>
      <c r="L404" s="46"/>
      <c r="M404" s="227" t="s">
        <v>22</v>
      </c>
      <c r="N404" s="228" t="s">
        <v>49</v>
      </c>
      <c r="O404" s="86"/>
      <c r="P404" s="229">
        <f>O404*H404</f>
        <v>0</v>
      </c>
      <c r="Q404" s="229">
        <v>0.0053299999999999997</v>
      </c>
      <c r="R404" s="229">
        <f>Q404*H404</f>
        <v>0.17817657000000001</v>
      </c>
      <c r="S404" s="229">
        <v>0</v>
      </c>
      <c r="T404" s="230">
        <f>S404*H404</f>
        <v>0</v>
      </c>
      <c r="U404" s="40"/>
      <c r="V404" s="40"/>
      <c r="W404" s="40"/>
      <c r="X404" s="40"/>
      <c r="Y404" s="40"/>
      <c r="Z404" s="40"/>
      <c r="AA404" s="40"/>
      <c r="AB404" s="40"/>
      <c r="AC404" s="40"/>
      <c r="AD404" s="40"/>
      <c r="AE404" s="40"/>
      <c r="AR404" s="231" t="s">
        <v>103</v>
      </c>
      <c r="AT404" s="231" t="s">
        <v>201</v>
      </c>
      <c r="AU404" s="231" t="s">
        <v>87</v>
      </c>
      <c r="AY404" s="19" t="s">
        <v>199</v>
      </c>
      <c r="BE404" s="232">
        <f>IF(N404="základní",J404,0)</f>
        <v>0</v>
      </c>
      <c r="BF404" s="232">
        <f>IF(N404="snížená",J404,0)</f>
        <v>0</v>
      </c>
      <c r="BG404" s="232">
        <f>IF(N404="zákl. přenesená",J404,0)</f>
        <v>0</v>
      </c>
      <c r="BH404" s="232">
        <f>IF(N404="sníž. přenesená",J404,0)</f>
        <v>0</v>
      </c>
      <c r="BI404" s="232">
        <f>IF(N404="nulová",J404,0)</f>
        <v>0</v>
      </c>
      <c r="BJ404" s="19" t="s">
        <v>23</v>
      </c>
      <c r="BK404" s="232">
        <f>ROUND(I404*H404,2)</f>
        <v>0</v>
      </c>
      <c r="BL404" s="19" t="s">
        <v>103</v>
      </c>
      <c r="BM404" s="231" t="s">
        <v>637</v>
      </c>
    </row>
    <row r="405" s="13" customFormat="1">
      <c r="A405" s="13"/>
      <c r="B405" s="233"/>
      <c r="C405" s="234"/>
      <c r="D405" s="235" t="s">
        <v>207</v>
      </c>
      <c r="E405" s="236" t="s">
        <v>22</v>
      </c>
      <c r="F405" s="237" t="s">
        <v>638</v>
      </c>
      <c r="G405" s="234"/>
      <c r="H405" s="238">
        <v>8.1199999999999992</v>
      </c>
      <c r="I405" s="239"/>
      <c r="J405" s="234"/>
      <c r="K405" s="234"/>
      <c r="L405" s="240"/>
      <c r="M405" s="241"/>
      <c r="N405" s="242"/>
      <c r="O405" s="242"/>
      <c r="P405" s="242"/>
      <c r="Q405" s="242"/>
      <c r="R405" s="242"/>
      <c r="S405" s="242"/>
      <c r="T405" s="243"/>
      <c r="U405" s="13"/>
      <c r="V405" s="13"/>
      <c r="W405" s="13"/>
      <c r="X405" s="13"/>
      <c r="Y405" s="13"/>
      <c r="Z405" s="13"/>
      <c r="AA405" s="13"/>
      <c r="AB405" s="13"/>
      <c r="AC405" s="13"/>
      <c r="AD405" s="13"/>
      <c r="AE405" s="13"/>
      <c r="AT405" s="244" t="s">
        <v>207</v>
      </c>
      <c r="AU405" s="244" t="s">
        <v>87</v>
      </c>
      <c r="AV405" s="13" t="s">
        <v>87</v>
      </c>
      <c r="AW405" s="13" t="s">
        <v>39</v>
      </c>
      <c r="AX405" s="13" t="s">
        <v>78</v>
      </c>
      <c r="AY405" s="244" t="s">
        <v>199</v>
      </c>
    </row>
    <row r="406" s="13" customFormat="1">
      <c r="A406" s="13"/>
      <c r="B406" s="233"/>
      <c r="C406" s="234"/>
      <c r="D406" s="235" t="s">
        <v>207</v>
      </c>
      <c r="E406" s="236" t="s">
        <v>22</v>
      </c>
      <c r="F406" s="237" t="s">
        <v>639</v>
      </c>
      <c r="G406" s="234"/>
      <c r="H406" s="238">
        <v>8.5800000000000001</v>
      </c>
      <c r="I406" s="239"/>
      <c r="J406" s="234"/>
      <c r="K406" s="234"/>
      <c r="L406" s="240"/>
      <c r="M406" s="241"/>
      <c r="N406" s="242"/>
      <c r="O406" s="242"/>
      <c r="P406" s="242"/>
      <c r="Q406" s="242"/>
      <c r="R406" s="242"/>
      <c r="S406" s="242"/>
      <c r="T406" s="243"/>
      <c r="U406" s="13"/>
      <c r="V406" s="13"/>
      <c r="W406" s="13"/>
      <c r="X406" s="13"/>
      <c r="Y406" s="13"/>
      <c r="Z406" s="13"/>
      <c r="AA406" s="13"/>
      <c r="AB406" s="13"/>
      <c r="AC406" s="13"/>
      <c r="AD406" s="13"/>
      <c r="AE406" s="13"/>
      <c r="AT406" s="244" t="s">
        <v>207</v>
      </c>
      <c r="AU406" s="244" t="s">
        <v>87</v>
      </c>
      <c r="AV406" s="13" t="s">
        <v>87</v>
      </c>
      <c r="AW406" s="13" t="s">
        <v>39</v>
      </c>
      <c r="AX406" s="13" t="s">
        <v>78</v>
      </c>
      <c r="AY406" s="244" t="s">
        <v>199</v>
      </c>
    </row>
    <row r="407" s="13" customFormat="1">
      <c r="A407" s="13"/>
      <c r="B407" s="233"/>
      <c r="C407" s="234"/>
      <c r="D407" s="235" t="s">
        <v>207</v>
      </c>
      <c r="E407" s="236" t="s">
        <v>22</v>
      </c>
      <c r="F407" s="237" t="s">
        <v>640</v>
      </c>
      <c r="G407" s="234"/>
      <c r="H407" s="238">
        <v>8.9760000000000009</v>
      </c>
      <c r="I407" s="239"/>
      <c r="J407" s="234"/>
      <c r="K407" s="234"/>
      <c r="L407" s="240"/>
      <c r="M407" s="241"/>
      <c r="N407" s="242"/>
      <c r="O407" s="242"/>
      <c r="P407" s="242"/>
      <c r="Q407" s="242"/>
      <c r="R407" s="242"/>
      <c r="S407" s="242"/>
      <c r="T407" s="243"/>
      <c r="U407" s="13"/>
      <c r="V407" s="13"/>
      <c r="W407" s="13"/>
      <c r="X407" s="13"/>
      <c r="Y407" s="13"/>
      <c r="Z407" s="13"/>
      <c r="AA407" s="13"/>
      <c r="AB407" s="13"/>
      <c r="AC407" s="13"/>
      <c r="AD407" s="13"/>
      <c r="AE407" s="13"/>
      <c r="AT407" s="244" t="s">
        <v>207</v>
      </c>
      <c r="AU407" s="244" t="s">
        <v>87</v>
      </c>
      <c r="AV407" s="13" t="s">
        <v>87</v>
      </c>
      <c r="AW407" s="13" t="s">
        <v>39</v>
      </c>
      <c r="AX407" s="13" t="s">
        <v>78</v>
      </c>
      <c r="AY407" s="244" t="s">
        <v>199</v>
      </c>
    </row>
    <row r="408" s="13" customFormat="1">
      <c r="A408" s="13"/>
      <c r="B408" s="233"/>
      <c r="C408" s="234"/>
      <c r="D408" s="235" t="s">
        <v>207</v>
      </c>
      <c r="E408" s="236" t="s">
        <v>22</v>
      </c>
      <c r="F408" s="237" t="s">
        <v>641</v>
      </c>
      <c r="G408" s="234"/>
      <c r="H408" s="238">
        <v>6.601</v>
      </c>
      <c r="I408" s="239"/>
      <c r="J408" s="234"/>
      <c r="K408" s="234"/>
      <c r="L408" s="240"/>
      <c r="M408" s="241"/>
      <c r="N408" s="242"/>
      <c r="O408" s="242"/>
      <c r="P408" s="242"/>
      <c r="Q408" s="242"/>
      <c r="R408" s="242"/>
      <c r="S408" s="242"/>
      <c r="T408" s="243"/>
      <c r="U408" s="13"/>
      <c r="V408" s="13"/>
      <c r="W408" s="13"/>
      <c r="X408" s="13"/>
      <c r="Y408" s="13"/>
      <c r="Z408" s="13"/>
      <c r="AA408" s="13"/>
      <c r="AB408" s="13"/>
      <c r="AC408" s="13"/>
      <c r="AD408" s="13"/>
      <c r="AE408" s="13"/>
      <c r="AT408" s="244" t="s">
        <v>207</v>
      </c>
      <c r="AU408" s="244" t="s">
        <v>87</v>
      </c>
      <c r="AV408" s="13" t="s">
        <v>87</v>
      </c>
      <c r="AW408" s="13" t="s">
        <v>39</v>
      </c>
      <c r="AX408" s="13" t="s">
        <v>78</v>
      </c>
      <c r="AY408" s="244" t="s">
        <v>199</v>
      </c>
    </row>
    <row r="409" s="13" customFormat="1">
      <c r="A409" s="13"/>
      <c r="B409" s="233"/>
      <c r="C409" s="234"/>
      <c r="D409" s="235" t="s">
        <v>207</v>
      </c>
      <c r="E409" s="236" t="s">
        <v>22</v>
      </c>
      <c r="F409" s="237" t="s">
        <v>642</v>
      </c>
      <c r="G409" s="234"/>
      <c r="H409" s="238">
        <v>1.1519999999999999</v>
      </c>
      <c r="I409" s="239"/>
      <c r="J409" s="234"/>
      <c r="K409" s="234"/>
      <c r="L409" s="240"/>
      <c r="M409" s="241"/>
      <c r="N409" s="242"/>
      <c r="O409" s="242"/>
      <c r="P409" s="242"/>
      <c r="Q409" s="242"/>
      <c r="R409" s="242"/>
      <c r="S409" s="242"/>
      <c r="T409" s="243"/>
      <c r="U409" s="13"/>
      <c r="V409" s="13"/>
      <c r="W409" s="13"/>
      <c r="X409" s="13"/>
      <c r="Y409" s="13"/>
      <c r="Z409" s="13"/>
      <c r="AA409" s="13"/>
      <c r="AB409" s="13"/>
      <c r="AC409" s="13"/>
      <c r="AD409" s="13"/>
      <c r="AE409" s="13"/>
      <c r="AT409" s="244" t="s">
        <v>207</v>
      </c>
      <c r="AU409" s="244" t="s">
        <v>87</v>
      </c>
      <c r="AV409" s="13" t="s">
        <v>87</v>
      </c>
      <c r="AW409" s="13" t="s">
        <v>39</v>
      </c>
      <c r="AX409" s="13" t="s">
        <v>78</v>
      </c>
      <c r="AY409" s="244" t="s">
        <v>199</v>
      </c>
    </row>
    <row r="410" s="14" customFormat="1">
      <c r="A410" s="14"/>
      <c r="B410" s="245"/>
      <c r="C410" s="246"/>
      <c r="D410" s="235" t="s">
        <v>207</v>
      </c>
      <c r="E410" s="247" t="s">
        <v>22</v>
      </c>
      <c r="F410" s="248" t="s">
        <v>252</v>
      </c>
      <c r="G410" s="246"/>
      <c r="H410" s="249">
        <v>33.429000000000002</v>
      </c>
      <c r="I410" s="250"/>
      <c r="J410" s="246"/>
      <c r="K410" s="246"/>
      <c r="L410" s="251"/>
      <c r="M410" s="252"/>
      <c r="N410" s="253"/>
      <c r="O410" s="253"/>
      <c r="P410" s="253"/>
      <c r="Q410" s="253"/>
      <c r="R410" s="253"/>
      <c r="S410" s="253"/>
      <c r="T410" s="254"/>
      <c r="U410" s="14"/>
      <c r="V410" s="14"/>
      <c r="W410" s="14"/>
      <c r="X410" s="14"/>
      <c r="Y410" s="14"/>
      <c r="Z410" s="14"/>
      <c r="AA410" s="14"/>
      <c r="AB410" s="14"/>
      <c r="AC410" s="14"/>
      <c r="AD410" s="14"/>
      <c r="AE410" s="14"/>
      <c r="AT410" s="255" t="s">
        <v>207</v>
      </c>
      <c r="AU410" s="255" t="s">
        <v>87</v>
      </c>
      <c r="AV410" s="14" t="s">
        <v>103</v>
      </c>
      <c r="AW410" s="14" t="s">
        <v>39</v>
      </c>
      <c r="AX410" s="14" t="s">
        <v>23</v>
      </c>
      <c r="AY410" s="255" t="s">
        <v>199</v>
      </c>
    </row>
    <row r="411" s="2" customFormat="1" ht="21.75" customHeight="1">
      <c r="A411" s="40"/>
      <c r="B411" s="41"/>
      <c r="C411" s="220" t="s">
        <v>643</v>
      </c>
      <c r="D411" s="220" t="s">
        <v>201</v>
      </c>
      <c r="E411" s="221" t="s">
        <v>644</v>
      </c>
      <c r="F411" s="222" t="s">
        <v>645</v>
      </c>
      <c r="G411" s="223" t="s">
        <v>233</v>
      </c>
      <c r="H411" s="224">
        <v>33.429000000000002</v>
      </c>
      <c r="I411" s="225"/>
      <c r="J411" s="226">
        <f>ROUND(I411*H411,2)</f>
        <v>0</v>
      </c>
      <c r="K411" s="222" t="s">
        <v>205</v>
      </c>
      <c r="L411" s="46"/>
      <c r="M411" s="227" t="s">
        <v>22</v>
      </c>
      <c r="N411" s="228" t="s">
        <v>49</v>
      </c>
      <c r="O411" s="86"/>
      <c r="P411" s="229">
        <f>O411*H411</f>
        <v>0</v>
      </c>
      <c r="Q411" s="229">
        <v>0</v>
      </c>
      <c r="R411" s="229">
        <f>Q411*H411</f>
        <v>0</v>
      </c>
      <c r="S411" s="229">
        <v>0</v>
      </c>
      <c r="T411" s="230">
        <f>S411*H411</f>
        <v>0</v>
      </c>
      <c r="U411" s="40"/>
      <c r="V411" s="40"/>
      <c r="W411" s="40"/>
      <c r="X411" s="40"/>
      <c r="Y411" s="40"/>
      <c r="Z411" s="40"/>
      <c r="AA411" s="40"/>
      <c r="AB411" s="40"/>
      <c r="AC411" s="40"/>
      <c r="AD411" s="40"/>
      <c r="AE411" s="40"/>
      <c r="AR411" s="231" t="s">
        <v>103</v>
      </c>
      <c r="AT411" s="231" t="s">
        <v>201</v>
      </c>
      <c r="AU411" s="231" t="s">
        <v>87</v>
      </c>
      <c r="AY411" s="19" t="s">
        <v>199</v>
      </c>
      <c r="BE411" s="232">
        <f>IF(N411="základní",J411,0)</f>
        <v>0</v>
      </c>
      <c r="BF411" s="232">
        <f>IF(N411="snížená",J411,0)</f>
        <v>0</v>
      </c>
      <c r="BG411" s="232">
        <f>IF(N411="zákl. přenesená",J411,0)</f>
        <v>0</v>
      </c>
      <c r="BH411" s="232">
        <f>IF(N411="sníž. přenesená",J411,0)</f>
        <v>0</v>
      </c>
      <c r="BI411" s="232">
        <f>IF(N411="nulová",J411,0)</f>
        <v>0</v>
      </c>
      <c r="BJ411" s="19" t="s">
        <v>23</v>
      </c>
      <c r="BK411" s="232">
        <f>ROUND(I411*H411,2)</f>
        <v>0</v>
      </c>
      <c r="BL411" s="19" t="s">
        <v>103</v>
      </c>
      <c r="BM411" s="231" t="s">
        <v>646</v>
      </c>
    </row>
    <row r="412" s="2" customFormat="1" ht="21.75" customHeight="1">
      <c r="A412" s="40"/>
      <c r="B412" s="41"/>
      <c r="C412" s="220" t="s">
        <v>647</v>
      </c>
      <c r="D412" s="220" t="s">
        <v>201</v>
      </c>
      <c r="E412" s="221" t="s">
        <v>648</v>
      </c>
      <c r="F412" s="222" t="s">
        <v>649</v>
      </c>
      <c r="G412" s="223" t="s">
        <v>233</v>
      </c>
      <c r="H412" s="224">
        <v>29.245999999999999</v>
      </c>
      <c r="I412" s="225"/>
      <c r="J412" s="226">
        <f>ROUND(I412*H412,2)</f>
        <v>0</v>
      </c>
      <c r="K412" s="222" t="s">
        <v>205</v>
      </c>
      <c r="L412" s="46"/>
      <c r="M412" s="227" t="s">
        <v>22</v>
      </c>
      <c r="N412" s="228" t="s">
        <v>49</v>
      </c>
      <c r="O412" s="86"/>
      <c r="P412" s="229">
        <f>O412*H412</f>
        <v>0</v>
      </c>
      <c r="Q412" s="229">
        <v>0.00080999999999999996</v>
      </c>
      <c r="R412" s="229">
        <f>Q412*H412</f>
        <v>0.023689259999999997</v>
      </c>
      <c r="S412" s="229">
        <v>0</v>
      </c>
      <c r="T412" s="230">
        <f>S412*H412</f>
        <v>0</v>
      </c>
      <c r="U412" s="40"/>
      <c r="V412" s="40"/>
      <c r="W412" s="40"/>
      <c r="X412" s="40"/>
      <c r="Y412" s="40"/>
      <c r="Z412" s="40"/>
      <c r="AA412" s="40"/>
      <c r="AB412" s="40"/>
      <c r="AC412" s="40"/>
      <c r="AD412" s="40"/>
      <c r="AE412" s="40"/>
      <c r="AR412" s="231" t="s">
        <v>103</v>
      </c>
      <c r="AT412" s="231" t="s">
        <v>201</v>
      </c>
      <c r="AU412" s="231" t="s">
        <v>87</v>
      </c>
      <c r="AY412" s="19" t="s">
        <v>199</v>
      </c>
      <c r="BE412" s="232">
        <f>IF(N412="základní",J412,0)</f>
        <v>0</v>
      </c>
      <c r="BF412" s="232">
        <f>IF(N412="snížená",J412,0)</f>
        <v>0</v>
      </c>
      <c r="BG412" s="232">
        <f>IF(N412="zákl. přenesená",J412,0)</f>
        <v>0</v>
      </c>
      <c r="BH412" s="232">
        <f>IF(N412="sníž. přenesená",J412,0)</f>
        <v>0</v>
      </c>
      <c r="BI412" s="232">
        <f>IF(N412="nulová",J412,0)</f>
        <v>0</v>
      </c>
      <c r="BJ412" s="19" t="s">
        <v>23</v>
      </c>
      <c r="BK412" s="232">
        <f>ROUND(I412*H412,2)</f>
        <v>0</v>
      </c>
      <c r="BL412" s="19" t="s">
        <v>103</v>
      </c>
      <c r="BM412" s="231" t="s">
        <v>650</v>
      </c>
    </row>
    <row r="413" s="13" customFormat="1">
      <c r="A413" s="13"/>
      <c r="B413" s="233"/>
      <c r="C413" s="234"/>
      <c r="D413" s="235" t="s">
        <v>207</v>
      </c>
      <c r="E413" s="236" t="s">
        <v>22</v>
      </c>
      <c r="F413" s="237" t="s">
        <v>651</v>
      </c>
      <c r="G413" s="234"/>
      <c r="H413" s="238">
        <v>7.4800000000000004</v>
      </c>
      <c r="I413" s="239"/>
      <c r="J413" s="234"/>
      <c r="K413" s="234"/>
      <c r="L413" s="240"/>
      <c r="M413" s="241"/>
      <c r="N413" s="242"/>
      <c r="O413" s="242"/>
      <c r="P413" s="242"/>
      <c r="Q413" s="242"/>
      <c r="R413" s="242"/>
      <c r="S413" s="242"/>
      <c r="T413" s="243"/>
      <c r="U413" s="13"/>
      <c r="V413" s="13"/>
      <c r="W413" s="13"/>
      <c r="X413" s="13"/>
      <c r="Y413" s="13"/>
      <c r="Z413" s="13"/>
      <c r="AA413" s="13"/>
      <c r="AB413" s="13"/>
      <c r="AC413" s="13"/>
      <c r="AD413" s="13"/>
      <c r="AE413" s="13"/>
      <c r="AT413" s="244" t="s">
        <v>207</v>
      </c>
      <c r="AU413" s="244" t="s">
        <v>87</v>
      </c>
      <c r="AV413" s="13" t="s">
        <v>87</v>
      </c>
      <c r="AW413" s="13" t="s">
        <v>39</v>
      </c>
      <c r="AX413" s="13" t="s">
        <v>78</v>
      </c>
      <c r="AY413" s="244" t="s">
        <v>199</v>
      </c>
    </row>
    <row r="414" s="13" customFormat="1">
      <c r="A414" s="13"/>
      <c r="B414" s="233"/>
      <c r="C414" s="234"/>
      <c r="D414" s="235" t="s">
        <v>207</v>
      </c>
      <c r="E414" s="236" t="s">
        <v>22</v>
      </c>
      <c r="F414" s="237" t="s">
        <v>652</v>
      </c>
      <c r="G414" s="234"/>
      <c r="H414" s="238">
        <v>7.9199999999999999</v>
      </c>
      <c r="I414" s="239"/>
      <c r="J414" s="234"/>
      <c r="K414" s="234"/>
      <c r="L414" s="240"/>
      <c r="M414" s="241"/>
      <c r="N414" s="242"/>
      <c r="O414" s="242"/>
      <c r="P414" s="242"/>
      <c r="Q414" s="242"/>
      <c r="R414" s="242"/>
      <c r="S414" s="242"/>
      <c r="T414" s="243"/>
      <c r="U414" s="13"/>
      <c r="V414" s="13"/>
      <c r="W414" s="13"/>
      <c r="X414" s="13"/>
      <c r="Y414" s="13"/>
      <c r="Z414" s="13"/>
      <c r="AA414" s="13"/>
      <c r="AB414" s="13"/>
      <c r="AC414" s="13"/>
      <c r="AD414" s="13"/>
      <c r="AE414" s="13"/>
      <c r="AT414" s="244" t="s">
        <v>207</v>
      </c>
      <c r="AU414" s="244" t="s">
        <v>87</v>
      </c>
      <c r="AV414" s="13" t="s">
        <v>87</v>
      </c>
      <c r="AW414" s="13" t="s">
        <v>39</v>
      </c>
      <c r="AX414" s="13" t="s">
        <v>78</v>
      </c>
      <c r="AY414" s="244" t="s">
        <v>199</v>
      </c>
    </row>
    <row r="415" s="13" customFormat="1">
      <c r="A415" s="13"/>
      <c r="B415" s="233"/>
      <c r="C415" s="234"/>
      <c r="D415" s="235" t="s">
        <v>207</v>
      </c>
      <c r="E415" s="236" t="s">
        <v>22</v>
      </c>
      <c r="F415" s="237" t="s">
        <v>653</v>
      </c>
      <c r="G415" s="234"/>
      <c r="H415" s="238">
        <v>7.9199999999999999</v>
      </c>
      <c r="I415" s="239"/>
      <c r="J415" s="234"/>
      <c r="K415" s="234"/>
      <c r="L415" s="240"/>
      <c r="M415" s="241"/>
      <c r="N415" s="242"/>
      <c r="O415" s="242"/>
      <c r="P415" s="242"/>
      <c r="Q415" s="242"/>
      <c r="R415" s="242"/>
      <c r="S415" s="242"/>
      <c r="T415" s="243"/>
      <c r="U415" s="13"/>
      <c r="V415" s="13"/>
      <c r="W415" s="13"/>
      <c r="X415" s="13"/>
      <c r="Y415" s="13"/>
      <c r="Z415" s="13"/>
      <c r="AA415" s="13"/>
      <c r="AB415" s="13"/>
      <c r="AC415" s="13"/>
      <c r="AD415" s="13"/>
      <c r="AE415" s="13"/>
      <c r="AT415" s="244" t="s">
        <v>207</v>
      </c>
      <c r="AU415" s="244" t="s">
        <v>87</v>
      </c>
      <c r="AV415" s="13" t="s">
        <v>87</v>
      </c>
      <c r="AW415" s="13" t="s">
        <v>39</v>
      </c>
      <c r="AX415" s="13" t="s">
        <v>78</v>
      </c>
      <c r="AY415" s="244" t="s">
        <v>199</v>
      </c>
    </row>
    <row r="416" s="13" customFormat="1">
      <c r="A416" s="13"/>
      <c r="B416" s="233"/>
      <c r="C416" s="234"/>
      <c r="D416" s="235" t="s">
        <v>207</v>
      </c>
      <c r="E416" s="236" t="s">
        <v>22</v>
      </c>
      <c r="F416" s="237" t="s">
        <v>654</v>
      </c>
      <c r="G416" s="234"/>
      <c r="H416" s="238">
        <v>5.5750000000000002</v>
      </c>
      <c r="I416" s="239"/>
      <c r="J416" s="234"/>
      <c r="K416" s="234"/>
      <c r="L416" s="240"/>
      <c r="M416" s="241"/>
      <c r="N416" s="242"/>
      <c r="O416" s="242"/>
      <c r="P416" s="242"/>
      <c r="Q416" s="242"/>
      <c r="R416" s="242"/>
      <c r="S416" s="242"/>
      <c r="T416" s="243"/>
      <c r="U416" s="13"/>
      <c r="V416" s="13"/>
      <c r="W416" s="13"/>
      <c r="X416" s="13"/>
      <c r="Y416" s="13"/>
      <c r="Z416" s="13"/>
      <c r="AA416" s="13"/>
      <c r="AB416" s="13"/>
      <c r="AC416" s="13"/>
      <c r="AD416" s="13"/>
      <c r="AE416" s="13"/>
      <c r="AT416" s="244" t="s">
        <v>207</v>
      </c>
      <c r="AU416" s="244" t="s">
        <v>87</v>
      </c>
      <c r="AV416" s="13" t="s">
        <v>87</v>
      </c>
      <c r="AW416" s="13" t="s">
        <v>39</v>
      </c>
      <c r="AX416" s="13" t="s">
        <v>78</v>
      </c>
      <c r="AY416" s="244" t="s">
        <v>199</v>
      </c>
    </row>
    <row r="417" s="13" customFormat="1">
      <c r="A417" s="13"/>
      <c r="B417" s="233"/>
      <c r="C417" s="234"/>
      <c r="D417" s="235" t="s">
        <v>207</v>
      </c>
      <c r="E417" s="236" t="s">
        <v>22</v>
      </c>
      <c r="F417" s="237" t="s">
        <v>655</v>
      </c>
      <c r="G417" s="234"/>
      <c r="H417" s="238">
        <v>0.35099999999999998</v>
      </c>
      <c r="I417" s="239"/>
      <c r="J417" s="234"/>
      <c r="K417" s="234"/>
      <c r="L417" s="240"/>
      <c r="M417" s="241"/>
      <c r="N417" s="242"/>
      <c r="O417" s="242"/>
      <c r="P417" s="242"/>
      <c r="Q417" s="242"/>
      <c r="R417" s="242"/>
      <c r="S417" s="242"/>
      <c r="T417" s="243"/>
      <c r="U417" s="13"/>
      <c r="V417" s="13"/>
      <c r="W417" s="13"/>
      <c r="X417" s="13"/>
      <c r="Y417" s="13"/>
      <c r="Z417" s="13"/>
      <c r="AA417" s="13"/>
      <c r="AB417" s="13"/>
      <c r="AC417" s="13"/>
      <c r="AD417" s="13"/>
      <c r="AE417" s="13"/>
      <c r="AT417" s="244" t="s">
        <v>207</v>
      </c>
      <c r="AU417" s="244" t="s">
        <v>87</v>
      </c>
      <c r="AV417" s="13" t="s">
        <v>87</v>
      </c>
      <c r="AW417" s="13" t="s">
        <v>39</v>
      </c>
      <c r="AX417" s="13" t="s">
        <v>78</v>
      </c>
      <c r="AY417" s="244" t="s">
        <v>199</v>
      </c>
    </row>
    <row r="418" s="14" customFormat="1">
      <c r="A418" s="14"/>
      <c r="B418" s="245"/>
      <c r="C418" s="246"/>
      <c r="D418" s="235" t="s">
        <v>207</v>
      </c>
      <c r="E418" s="247" t="s">
        <v>22</v>
      </c>
      <c r="F418" s="248" t="s">
        <v>252</v>
      </c>
      <c r="G418" s="246"/>
      <c r="H418" s="249">
        <v>29.245999999999999</v>
      </c>
      <c r="I418" s="250"/>
      <c r="J418" s="246"/>
      <c r="K418" s="246"/>
      <c r="L418" s="251"/>
      <c r="M418" s="252"/>
      <c r="N418" s="253"/>
      <c r="O418" s="253"/>
      <c r="P418" s="253"/>
      <c r="Q418" s="253"/>
      <c r="R418" s="253"/>
      <c r="S418" s="253"/>
      <c r="T418" s="254"/>
      <c r="U418" s="14"/>
      <c r="V418" s="14"/>
      <c r="W418" s="14"/>
      <c r="X418" s="14"/>
      <c r="Y418" s="14"/>
      <c r="Z418" s="14"/>
      <c r="AA418" s="14"/>
      <c r="AB418" s="14"/>
      <c r="AC418" s="14"/>
      <c r="AD418" s="14"/>
      <c r="AE418" s="14"/>
      <c r="AT418" s="255" t="s">
        <v>207</v>
      </c>
      <c r="AU418" s="255" t="s">
        <v>87</v>
      </c>
      <c r="AV418" s="14" t="s">
        <v>103</v>
      </c>
      <c r="AW418" s="14" t="s">
        <v>39</v>
      </c>
      <c r="AX418" s="14" t="s">
        <v>23</v>
      </c>
      <c r="AY418" s="255" t="s">
        <v>199</v>
      </c>
    </row>
    <row r="419" s="2" customFormat="1" ht="21.75" customHeight="1">
      <c r="A419" s="40"/>
      <c r="B419" s="41"/>
      <c r="C419" s="220" t="s">
        <v>656</v>
      </c>
      <c r="D419" s="220" t="s">
        <v>201</v>
      </c>
      <c r="E419" s="221" t="s">
        <v>657</v>
      </c>
      <c r="F419" s="222" t="s">
        <v>658</v>
      </c>
      <c r="G419" s="223" t="s">
        <v>233</v>
      </c>
      <c r="H419" s="224">
        <v>29.245999999999999</v>
      </c>
      <c r="I419" s="225"/>
      <c r="J419" s="226">
        <f>ROUND(I419*H419,2)</f>
        <v>0</v>
      </c>
      <c r="K419" s="222" t="s">
        <v>205</v>
      </c>
      <c r="L419" s="46"/>
      <c r="M419" s="227" t="s">
        <v>22</v>
      </c>
      <c r="N419" s="228" t="s">
        <v>49</v>
      </c>
      <c r="O419" s="86"/>
      <c r="P419" s="229">
        <f>O419*H419</f>
        <v>0</v>
      </c>
      <c r="Q419" s="229">
        <v>0</v>
      </c>
      <c r="R419" s="229">
        <f>Q419*H419</f>
        <v>0</v>
      </c>
      <c r="S419" s="229">
        <v>0</v>
      </c>
      <c r="T419" s="230">
        <f>S419*H419</f>
        <v>0</v>
      </c>
      <c r="U419" s="40"/>
      <c r="V419" s="40"/>
      <c r="W419" s="40"/>
      <c r="X419" s="40"/>
      <c r="Y419" s="40"/>
      <c r="Z419" s="40"/>
      <c r="AA419" s="40"/>
      <c r="AB419" s="40"/>
      <c r="AC419" s="40"/>
      <c r="AD419" s="40"/>
      <c r="AE419" s="40"/>
      <c r="AR419" s="231" t="s">
        <v>103</v>
      </c>
      <c r="AT419" s="231" t="s">
        <v>201</v>
      </c>
      <c r="AU419" s="231" t="s">
        <v>87</v>
      </c>
      <c r="AY419" s="19" t="s">
        <v>199</v>
      </c>
      <c r="BE419" s="232">
        <f>IF(N419="základní",J419,0)</f>
        <v>0</v>
      </c>
      <c r="BF419" s="232">
        <f>IF(N419="snížená",J419,0)</f>
        <v>0</v>
      </c>
      <c r="BG419" s="232">
        <f>IF(N419="zákl. přenesená",J419,0)</f>
        <v>0</v>
      </c>
      <c r="BH419" s="232">
        <f>IF(N419="sníž. přenesená",J419,0)</f>
        <v>0</v>
      </c>
      <c r="BI419" s="232">
        <f>IF(N419="nulová",J419,0)</f>
        <v>0</v>
      </c>
      <c r="BJ419" s="19" t="s">
        <v>23</v>
      </c>
      <c r="BK419" s="232">
        <f>ROUND(I419*H419,2)</f>
        <v>0</v>
      </c>
      <c r="BL419" s="19" t="s">
        <v>103</v>
      </c>
      <c r="BM419" s="231" t="s">
        <v>659</v>
      </c>
    </row>
    <row r="420" s="2" customFormat="1" ht="33" customHeight="1">
      <c r="A420" s="40"/>
      <c r="B420" s="41"/>
      <c r="C420" s="220" t="s">
        <v>660</v>
      </c>
      <c r="D420" s="220" t="s">
        <v>201</v>
      </c>
      <c r="E420" s="221" t="s">
        <v>661</v>
      </c>
      <c r="F420" s="222" t="s">
        <v>662</v>
      </c>
      <c r="G420" s="223" t="s">
        <v>279</v>
      </c>
      <c r="H420" s="224">
        <v>0.84899999999999998</v>
      </c>
      <c r="I420" s="225"/>
      <c r="J420" s="226">
        <f>ROUND(I420*H420,2)</f>
        <v>0</v>
      </c>
      <c r="K420" s="222" t="s">
        <v>205</v>
      </c>
      <c r="L420" s="46"/>
      <c r="M420" s="227" t="s">
        <v>22</v>
      </c>
      <c r="N420" s="228" t="s">
        <v>49</v>
      </c>
      <c r="O420" s="86"/>
      <c r="P420" s="229">
        <f>O420*H420</f>
        <v>0</v>
      </c>
      <c r="Q420" s="229">
        <v>1.06277</v>
      </c>
      <c r="R420" s="229">
        <f>Q420*H420</f>
        <v>0.90229172999999996</v>
      </c>
      <c r="S420" s="229">
        <v>0</v>
      </c>
      <c r="T420" s="230">
        <f>S420*H420</f>
        <v>0</v>
      </c>
      <c r="U420" s="40"/>
      <c r="V420" s="40"/>
      <c r="W420" s="40"/>
      <c r="X420" s="40"/>
      <c r="Y420" s="40"/>
      <c r="Z420" s="40"/>
      <c r="AA420" s="40"/>
      <c r="AB420" s="40"/>
      <c r="AC420" s="40"/>
      <c r="AD420" s="40"/>
      <c r="AE420" s="40"/>
      <c r="AR420" s="231" t="s">
        <v>103</v>
      </c>
      <c r="AT420" s="231" t="s">
        <v>201</v>
      </c>
      <c r="AU420" s="231" t="s">
        <v>87</v>
      </c>
      <c r="AY420" s="19" t="s">
        <v>199</v>
      </c>
      <c r="BE420" s="232">
        <f>IF(N420="základní",J420,0)</f>
        <v>0</v>
      </c>
      <c r="BF420" s="232">
        <f>IF(N420="snížená",J420,0)</f>
        <v>0</v>
      </c>
      <c r="BG420" s="232">
        <f>IF(N420="zákl. přenesená",J420,0)</f>
        <v>0</v>
      </c>
      <c r="BH420" s="232">
        <f>IF(N420="sníž. přenesená",J420,0)</f>
        <v>0</v>
      </c>
      <c r="BI420" s="232">
        <f>IF(N420="nulová",J420,0)</f>
        <v>0</v>
      </c>
      <c r="BJ420" s="19" t="s">
        <v>23</v>
      </c>
      <c r="BK420" s="232">
        <f>ROUND(I420*H420,2)</f>
        <v>0</v>
      </c>
      <c r="BL420" s="19" t="s">
        <v>103</v>
      </c>
      <c r="BM420" s="231" t="s">
        <v>663</v>
      </c>
    </row>
    <row r="421" s="15" customFormat="1">
      <c r="A421" s="15"/>
      <c r="B421" s="256"/>
      <c r="C421" s="257"/>
      <c r="D421" s="235" t="s">
        <v>207</v>
      </c>
      <c r="E421" s="258" t="s">
        <v>22</v>
      </c>
      <c r="F421" s="259" t="s">
        <v>664</v>
      </c>
      <c r="G421" s="257"/>
      <c r="H421" s="258" t="s">
        <v>22</v>
      </c>
      <c r="I421" s="260"/>
      <c r="J421" s="257"/>
      <c r="K421" s="257"/>
      <c r="L421" s="261"/>
      <c r="M421" s="262"/>
      <c r="N421" s="263"/>
      <c r="O421" s="263"/>
      <c r="P421" s="263"/>
      <c r="Q421" s="263"/>
      <c r="R421" s="263"/>
      <c r="S421" s="263"/>
      <c r="T421" s="264"/>
      <c r="U421" s="15"/>
      <c r="V421" s="15"/>
      <c r="W421" s="15"/>
      <c r="X421" s="15"/>
      <c r="Y421" s="15"/>
      <c r="Z421" s="15"/>
      <c r="AA421" s="15"/>
      <c r="AB421" s="15"/>
      <c r="AC421" s="15"/>
      <c r="AD421" s="15"/>
      <c r="AE421" s="15"/>
      <c r="AT421" s="265" t="s">
        <v>207</v>
      </c>
      <c r="AU421" s="265" t="s">
        <v>87</v>
      </c>
      <c r="AV421" s="15" t="s">
        <v>23</v>
      </c>
      <c r="AW421" s="15" t="s">
        <v>39</v>
      </c>
      <c r="AX421" s="15" t="s">
        <v>78</v>
      </c>
      <c r="AY421" s="265" t="s">
        <v>199</v>
      </c>
    </row>
    <row r="422" s="13" customFormat="1">
      <c r="A422" s="13"/>
      <c r="B422" s="233"/>
      <c r="C422" s="234"/>
      <c r="D422" s="235" t="s">
        <v>207</v>
      </c>
      <c r="E422" s="236" t="s">
        <v>22</v>
      </c>
      <c r="F422" s="237" t="s">
        <v>665</v>
      </c>
      <c r="G422" s="234"/>
      <c r="H422" s="238">
        <v>0.20300000000000001</v>
      </c>
      <c r="I422" s="239"/>
      <c r="J422" s="234"/>
      <c r="K422" s="234"/>
      <c r="L422" s="240"/>
      <c r="M422" s="241"/>
      <c r="N422" s="242"/>
      <c r="O422" s="242"/>
      <c r="P422" s="242"/>
      <c r="Q422" s="242"/>
      <c r="R422" s="242"/>
      <c r="S422" s="242"/>
      <c r="T422" s="243"/>
      <c r="U422" s="13"/>
      <c r="V422" s="13"/>
      <c r="W422" s="13"/>
      <c r="X422" s="13"/>
      <c r="Y422" s="13"/>
      <c r="Z422" s="13"/>
      <c r="AA422" s="13"/>
      <c r="AB422" s="13"/>
      <c r="AC422" s="13"/>
      <c r="AD422" s="13"/>
      <c r="AE422" s="13"/>
      <c r="AT422" s="244" t="s">
        <v>207</v>
      </c>
      <c r="AU422" s="244" t="s">
        <v>87</v>
      </c>
      <c r="AV422" s="13" t="s">
        <v>87</v>
      </c>
      <c r="AW422" s="13" t="s">
        <v>39</v>
      </c>
      <c r="AX422" s="13" t="s">
        <v>78</v>
      </c>
      <c r="AY422" s="244" t="s">
        <v>199</v>
      </c>
    </row>
    <row r="423" s="13" customFormat="1">
      <c r="A423" s="13"/>
      <c r="B423" s="233"/>
      <c r="C423" s="234"/>
      <c r="D423" s="235" t="s">
        <v>207</v>
      </c>
      <c r="E423" s="236" t="s">
        <v>22</v>
      </c>
      <c r="F423" s="237" t="s">
        <v>666</v>
      </c>
      <c r="G423" s="234"/>
      <c r="H423" s="238">
        <v>0.214</v>
      </c>
      <c r="I423" s="239"/>
      <c r="J423" s="234"/>
      <c r="K423" s="234"/>
      <c r="L423" s="240"/>
      <c r="M423" s="241"/>
      <c r="N423" s="242"/>
      <c r="O423" s="242"/>
      <c r="P423" s="242"/>
      <c r="Q423" s="242"/>
      <c r="R423" s="242"/>
      <c r="S423" s="242"/>
      <c r="T423" s="243"/>
      <c r="U423" s="13"/>
      <c r="V423" s="13"/>
      <c r="W423" s="13"/>
      <c r="X423" s="13"/>
      <c r="Y423" s="13"/>
      <c r="Z423" s="13"/>
      <c r="AA423" s="13"/>
      <c r="AB423" s="13"/>
      <c r="AC423" s="13"/>
      <c r="AD423" s="13"/>
      <c r="AE423" s="13"/>
      <c r="AT423" s="244" t="s">
        <v>207</v>
      </c>
      <c r="AU423" s="244" t="s">
        <v>87</v>
      </c>
      <c r="AV423" s="13" t="s">
        <v>87</v>
      </c>
      <c r="AW423" s="13" t="s">
        <v>39</v>
      </c>
      <c r="AX423" s="13" t="s">
        <v>78</v>
      </c>
      <c r="AY423" s="244" t="s">
        <v>199</v>
      </c>
    </row>
    <row r="424" s="13" customFormat="1">
      <c r="A424" s="13"/>
      <c r="B424" s="233"/>
      <c r="C424" s="234"/>
      <c r="D424" s="235" t="s">
        <v>207</v>
      </c>
      <c r="E424" s="236" t="s">
        <v>22</v>
      </c>
      <c r="F424" s="237" t="s">
        <v>667</v>
      </c>
      <c r="G424" s="234"/>
      <c r="H424" s="238">
        <v>0.214</v>
      </c>
      <c r="I424" s="239"/>
      <c r="J424" s="234"/>
      <c r="K424" s="234"/>
      <c r="L424" s="240"/>
      <c r="M424" s="241"/>
      <c r="N424" s="242"/>
      <c r="O424" s="242"/>
      <c r="P424" s="242"/>
      <c r="Q424" s="242"/>
      <c r="R424" s="242"/>
      <c r="S424" s="242"/>
      <c r="T424" s="243"/>
      <c r="U424" s="13"/>
      <c r="V424" s="13"/>
      <c r="W424" s="13"/>
      <c r="X424" s="13"/>
      <c r="Y424" s="13"/>
      <c r="Z424" s="13"/>
      <c r="AA424" s="13"/>
      <c r="AB424" s="13"/>
      <c r="AC424" s="13"/>
      <c r="AD424" s="13"/>
      <c r="AE424" s="13"/>
      <c r="AT424" s="244" t="s">
        <v>207</v>
      </c>
      <c r="AU424" s="244" t="s">
        <v>87</v>
      </c>
      <c r="AV424" s="13" t="s">
        <v>87</v>
      </c>
      <c r="AW424" s="13" t="s">
        <v>39</v>
      </c>
      <c r="AX424" s="13" t="s">
        <v>78</v>
      </c>
      <c r="AY424" s="244" t="s">
        <v>199</v>
      </c>
    </row>
    <row r="425" s="13" customFormat="1">
      <c r="A425" s="13"/>
      <c r="B425" s="233"/>
      <c r="C425" s="234"/>
      <c r="D425" s="235" t="s">
        <v>207</v>
      </c>
      <c r="E425" s="236" t="s">
        <v>22</v>
      </c>
      <c r="F425" s="237" t="s">
        <v>668</v>
      </c>
      <c r="G425" s="234"/>
      <c r="H425" s="238">
        <v>0.16700000000000001</v>
      </c>
      <c r="I425" s="239"/>
      <c r="J425" s="234"/>
      <c r="K425" s="234"/>
      <c r="L425" s="240"/>
      <c r="M425" s="241"/>
      <c r="N425" s="242"/>
      <c r="O425" s="242"/>
      <c r="P425" s="242"/>
      <c r="Q425" s="242"/>
      <c r="R425" s="242"/>
      <c r="S425" s="242"/>
      <c r="T425" s="243"/>
      <c r="U425" s="13"/>
      <c r="V425" s="13"/>
      <c r="W425" s="13"/>
      <c r="X425" s="13"/>
      <c r="Y425" s="13"/>
      <c r="Z425" s="13"/>
      <c r="AA425" s="13"/>
      <c r="AB425" s="13"/>
      <c r="AC425" s="13"/>
      <c r="AD425" s="13"/>
      <c r="AE425" s="13"/>
      <c r="AT425" s="244" t="s">
        <v>207</v>
      </c>
      <c r="AU425" s="244" t="s">
        <v>87</v>
      </c>
      <c r="AV425" s="13" t="s">
        <v>87</v>
      </c>
      <c r="AW425" s="13" t="s">
        <v>39</v>
      </c>
      <c r="AX425" s="13" t="s">
        <v>78</v>
      </c>
      <c r="AY425" s="244" t="s">
        <v>199</v>
      </c>
    </row>
    <row r="426" s="13" customFormat="1">
      <c r="A426" s="13"/>
      <c r="B426" s="233"/>
      <c r="C426" s="234"/>
      <c r="D426" s="235" t="s">
        <v>207</v>
      </c>
      <c r="E426" s="236" t="s">
        <v>22</v>
      </c>
      <c r="F426" s="237" t="s">
        <v>669</v>
      </c>
      <c r="G426" s="234"/>
      <c r="H426" s="238">
        <v>0.050999999999999997</v>
      </c>
      <c r="I426" s="239"/>
      <c r="J426" s="234"/>
      <c r="K426" s="234"/>
      <c r="L426" s="240"/>
      <c r="M426" s="241"/>
      <c r="N426" s="242"/>
      <c r="O426" s="242"/>
      <c r="P426" s="242"/>
      <c r="Q426" s="242"/>
      <c r="R426" s="242"/>
      <c r="S426" s="242"/>
      <c r="T426" s="243"/>
      <c r="U426" s="13"/>
      <c r="V426" s="13"/>
      <c r="W426" s="13"/>
      <c r="X426" s="13"/>
      <c r="Y426" s="13"/>
      <c r="Z426" s="13"/>
      <c r="AA426" s="13"/>
      <c r="AB426" s="13"/>
      <c r="AC426" s="13"/>
      <c r="AD426" s="13"/>
      <c r="AE426" s="13"/>
      <c r="AT426" s="244" t="s">
        <v>207</v>
      </c>
      <c r="AU426" s="244" t="s">
        <v>87</v>
      </c>
      <c r="AV426" s="13" t="s">
        <v>87</v>
      </c>
      <c r="AW426" s="13" t="s">
        <v>39</v>
      </c>
      <c r="AX426" s="13" t="s">
        <v>78</v>
      </c>
      <c r="AY426" s="244" t="s">
        <v>199</v>
      </c>
    </row>
    <row r="427" s="14" customFormat="1">
      <c r="A427" s="14"/>
      <c r="B427" s="245"/>
      <c r="C427" s="246"/>
      <c r="D427" s="235" t="s">
        <v>207</v>
      </c>
      <c r="E427" s="247" t="s">
        <v>22</v>
      </c>
      <c r="F427" s="248" t="s">
        <v>252</v>
      </c>
      <c r="G427" s="246"/>
      <c r="H427" s="249">
        <v>0.84899999999999998</v>
      </c>
      <c r="I427" s="250"/>
      <c r="J427" s="246"/>
      <c r="K427" s="246"/>
      <c r="L427" s="251"/>
      <c r="M427" s="252"/>
      <c r="N427" s="253"/>
      <c r="O427" s="253"/>
      <c r="P427" s="253"/>
      <c r="Q427" s="253"/>
      <c r="R427" s="253"/>
      <c r="S427" s="253"/>
      <c r="T427" s="254"/>
      <c r="U427" s="14"/>
      <c r="V427" s="14"/>
      <c r="W427" s="14"/>
      <c r="X427" s="14"/>
      <c r="Y427" s="14"/>
      <c r="Z427" s="14"/>
      <c r="AA427" s="14"/>
      <c r="AB427" s="14"/>
      <c r="AC427" s="14"/>
      <c r="AD427" s="14"/>
      <c r="AE427" s="14"/>
      <c r="AT427" s="255" t="s">
        <v>207</v>
      </c>
      <c r="AU427" s="255" t="s">
        <v>87</v>
      </c>
      <c r="AV427" s="14" t="s">
        <v>103</v>
      </c>
      <c r="AW427" s="14" t="s">
        <v>39</v>
      </c>
      <c r="AX427" s="14" t="s">
        <v>23</v>
      </c>
      <c r="AY427" s="255" t="s">
        <v>199</v>
      </c>
    </row>
    <row r="428" s="2" customFormat="1" ht="21.75" customHeight="1">
      <c r="A428" s="40"/>
      <c r="B428" s="41"/>
      <c r="C428" s="220" t="s">
        <v>670</v>
      </c>
      <c r="D428" s="220" t="s">
        <v>201</v>
      </c>
      <c r="E428" s="221" t="s">
        <v>671</v>
      </c>
      <c r="F428" s="222" t="s">
        <v>672</v>
      </c>
      <c r="G428" s="223" t="s">
        <v>204</v>
      </c>
      <c r="H428" s="224">
        <v>5.9290000000000003</v>
      </c>
      <c r="I428" s="225"/>
      <c r="J428" s="226">
        <f>ROUND(I428*H428,2)</f>
        <v>0</v>
      </c>
      <c r="K428" s="222" t="s">
        <v>205</v>
      </c>
      <c r="L428" s="46"/>
      <c r="M428" s="227" t="s">
        <v>22</v>
      </c>
      <c r="N428" s="228" t="s">
        <v>49</v>
      </c>
      <c r="O428" s="86"/>
      <c r="P428" s="229">
        <f>O428*H428</f>
        <v>0</v>
      </c>
      <c r="Q428" s="229">
        <v>2.4533700000000001</v>
      </c>
      <c r="R428" s="229">
        <f>Q428*H428</f>
        <v>14.546030730000002</v>
      </c>
      <c r="S428" s="229">
        <v>0</v>
      </c>
      <c r="T428" s="230">
        <f>S428*H428</f>
        <v>0</v>
      </c>
      <c r="U428" s="40"/>
      <c r="V428" s="40"/>
      <c r="W428" s="40"/>
      <c r="X428" s="40"/>
      <c r="Y428" s="40"/>
      <c r="Z428" s="40"/>
      <c r="AA428" s="40"/>
      <c r="AB428" s="40"/>
      <c r="AC428" s="40"/>
      <c r="AD428" s="40"/>
      <c r="AE428" s="40"/>
      <c r="AR428" s="231" t="s">
        <v>103</v>
      </c>
      <c r="AT428" s="231" t="s">
        <v>201</v>
      </c>
      <c r="AU428" s="231" t="s">
        <v>87</v>
      </c>
      <c r="AY428" s="19" t="s">
        <v>199</v>
      </c>
      <c r="BE428" s="232">
        <f>IF(N428="základní",J428,0)</f>
        <v>0</v>
      </c>
      <c r="BF428" s="232">
        <f>IF(N428="snížená",J428,0)</f>
        <v>0</v>
      </c>
      <c r="BG428" s="232">
        <f>IF(N428="zákl. přenesená",J428,0)</f>
        <v>0</v>
      </c>
      <c r="BH428" s="232">
        <f>IF(N428="sníž. přenesená",J428,0)</f>
        <v>0</v>
      </c>
      <c r="BI428" s="232">
        <f>IF(N428="nulová",J428,0)</f>
        <v>0</v>
      </c>
      <c r="BJ428" s="19" t="s">
        <v>23</v>
      </c>
      <c r="BK428" s="232">
        <f>ROUND(I428*H428,2)</f>
        <v>0</v>
      </c>
      <c r="BL428" s="19" t="s">
        <v>103</v>
      </c>
      <c r="BM428" s="231" t="s">
        <v>673</v>
      </c>
    </row>
    <row r="429" s="13" customFormat="1">
      <c r="A429" s="13"/>
      <c r="B429" s="233"/>
      <c r="C429" s="234"/>
      <c r="D429" s="235" t="s">
        <v>207</v>
      </c>
      <c r="E429" s="236" t="s">
        <v>22</v>
      </c>
      <c r="F429" s="237" t="s">
        <v>674</v>
      </c>
      <c r="G429" s="234"/>
      <c r="H429" s="238">
        <v>0.88300000000000001</v>
      </c>
      <c r="I429" s="239"/>
      <c r="J429" s="234"/>
      <c r="K429" s="234"/>
      <c r="L429" s="240"/>
      <c r="M429" s="241"/>
      <c r="N429" s="242"/>
      <c r="O429" s="242"/>
      <c r="P429" s="242"/>
      <c r="Q429" s="242"/>
      <c r="R429" s="242"/>
      <c r="S429" s="242"/>
      <c r="T429" s="243"/>
      <c r="U429" s="13"/>
      <c r="V429" s="13"/>
      <c r="W429" s="13"/>
      <c r="X429" s="13"/>
      <c r="Y429" s="13"/>
      <c r="Z429" s="13"/>
      <c r="AA429" s="13"/>
      <c r="AB429" s="13"/>
      <c r="AC429" s="13"/>
      <c r="AD429" s="13"/>
      <c r="AE429" s="13"/>
      <c r="AT429" s="244" t="s">
        <v>207</v>
      </c>
      <c r="AU429" s="244" t="s">
        <v>87</v>
      </c>
      <c r="AV429" s="13" t="s">
        <v>87</v>
      </c>
      <c r="AW429" s="13" t="s">
        <v>39</v>
      </c>
      <c r="AX429" s="13" t="s">
        <v>78</v>
      </c>
      <c r="AY429" s="244" t="s">
        <v>199</v>
      </c>
    </row>
    <row r="430" s="13" customFormat="1">
      <c r="A430" s="13"/>
      <c r="B430" s="233"/>
      <c r="C430" s="234"/>
      <c r="D430" s="235" t="s">
        <v>207</v>
      </c>
      <c r="E430" s="236" t="s">
        <v>22</v>
      </c>
      <c r="F430" s="237" t="s">
        <v>675</v>
      </c>
      <c r="G430" s="234"/>
      <c r="H430" s="238">
        <v>5.0460000000000003</v>
      </c>
      <c r="I430" s="239"/>
      <c r="J430" s="234"/>
      <c r="K430" s="234"/>
      <c r="L430" s="240"/>
      <c r="M430" s="241"/>
      <c r="N430" s="242"/>
      <c r="O430" s="242"/>
      <c r="P430" s="242"/>
      <c r="Q430" s="242"/>
      <c r="R430" s="242"/>
      <c r="S430" s="242"/>
      <c r="T430" s="243"/>
      <c r="U430" s="13"/>
      <c r="V430" s="13"/>
      <c r="W430" s="13"/>
      <c r="X430" s="13"/>
      <c r="Y430" s="13"/>
      <c r="Z430" s="13"/>
      <c r="AA430" s="13"/>
      <c r="AB430" s="13"/>
      <c r="AC430" s="13"/>
      <c r="AD430" s="13"/>
      <c r="AE430" s="13"/>
      <c r="AT430" s="244" t="s">
        <v>207</v>
      </c>
      <c r="AU430" s="244" t="s">
        <v>87</v>
      </c>
      <c r="AV430" s="13" t="s">
        <v>87</v>
      </c>
      <c r="AW430" s="13" t="s">
        <v>39</v>
      </c>
      <c r="AX430" s="13" t="s">
        <v>78</v>
      </c>
      <c r="AY430" s="244" t="s">
        <v>199</v>
      </c>
    </row>
    <row r="431" s="14" customFormat="1">
      <c r="A431" s="14"/>
      <c r="B431" s="245"/>
      <c r="C431" s="246"/>
      <c r="D431" s="235" t="s">
        <v>207</v>
      </c>
      <c r="E431" s="247" t="s">
        <v>22</v>
      </c>
      <c r="F431" s="248" t="s">
        <v>252</v>
      </c>
      <c r="G431" s="246"/>
      <c r="H431" s="249">
        <v>5.9290000000000003</v>
      </c>
      <c r="I431" s="250"/>
      <c r="J431" s="246"/>
      <c r="K431" s="246"/>
      <c r="L431" s="251"/>
      <c r="M431" s="252"/>
      <c r="N431" s="253"/>
      <c r="O431" s="253"/>
      <c r="P431" s="253"/>
      <c r="Q431" s="253"/>
      <c r="R431" s="253"/>
      <c r="S431" s="253"/>
      <c r="T431" s="254"/>
      <c r="U431" s="14"/>
      <c r="V431" s="14"/>
      <c r="W431" s="14"/>
      <c r="X431" s="14"/>
      <c r="Y431" s="14"/>
      <c r="Z431" s="14"/>
      <c r="AA431" s="14"/>
      <c r="AB431" s="14"/>
      <c r="AC431" s="14"/>
      <c r="AD431" s="14"/>
      <c r="AE431" s="14"/>
      <c r="AT431" s="255" t="s">
        <v>207</v>
      </c>
      <c r="AU431" s="255" t="s">
        <v>87</v>
      </c>
      <c r="AV431" s="14" t="s">
        <v>103</v>
      </c>
      <c r="AW431" s="14" t="s">
        <v>39</v>
      </c>
      <c r="AX431" s="14" t="s">
        <v>23</v>
      </c>
      <c r="AY431" s="255" t="s">
        <v>199</v>
      </c>
    </row>
    <row r="432" s="2" customFormat="1" ht="21.75" customHeight="1">
      <c r="A432" s="40"/>
      <c r="B432" s="41"/>
      <c r="C432" s="220" t="s">
        <v>676</v>
      </c>
      <c r="D432" s="220" t="s">
        <v>201</v>
      </c>
      <c r="E432" s="221" t="s">
        <v>677</v>
      </c>
      <c r="F432" s="222" t="s">
        <v>678</v>
      </c>
      <c r="G432" s="223" t="s">
        <v>279</v>
      </c>
      <c r="H432" s="224">
        <v>0.13400000000000001</v>
      </c>
      <c r="I432" s="225"/>
      <c r="J432" s="226">
        <f>ROUND(I432*H432,2)</f>
        <v>0</v>
      </c>
      <c r="K432" s="222" t="s">
        <v>205</v>
      </c>
      <c r="L432" s="46"/>
      <c r="M432" s="227" t="s">
        <v>22</v>
      </c>
      <c r="N432" s="228" t="s">
        <v>49</v>
      </c>
      <c r="O432" s="86"/>
      <c r="P432" s="229">
        <f>O432*H432</f>
        <v>0</v>
      </c>
      <c r="Q432" s="229">
        <v>1.06277</v>
      </c>
      <c r="R432" s="229">
        <f>Q432*H432</f>
        <v>0.14241118</v>
      </c>
      <c r="S432" s="229">
        <v>0</v>
      </c>
      <c r="T432" s="230">
        <f>S432*H432</f>
        <v>0</v>
      </c>
      <c r="U432" s="40"/>
      <c r="V432" s="40"/>
      <c r="W432" s="40"/>
      <c r="X432" s="40"/>
      <c r="Y432" s="40"/>
      <c r="Z432" s="40"/>
      <c r="AA432" s="40"/>
      <c r="AB432" s="40"/>
      <c r="AC432" s="40"/>
      <c r="AD432" s="40"/>
      <c r="AE432" s="40"/>
      <c r="AR432" s="231" t="s">
        <v>103</v>
      </c>
      <c r="AT432" s="231" t="s">
        <v>201</v>
      </c>
      <c r="AU432" s="231" t="s">
        <v>87</v>
      </c>
      <c r="AY432" s="19" t="s">
        <v>199</v>
      </c>
      <c r="BE432" s="232">
        <f>IF(N432="základní",J432,0)</f>
        <v>0</v>
      </c>
      <c r="BF432" s="232">
        <f>IF(N432="snížená",J432,0)</f>
        <v>0</v>
      </c>
      <c r="BG432" s="232">
        <f>IF(N432="zákl. přenesená",J432,0)</f>
        <v>0</v>
      </c>
      <c r="BH432" s="232">
        <f>IF(N432="sníž. přenesená",J432,0)</f>
        <v>0</v>
      </c>
      <c r="BI432" s="232">
        <f>IF(N432="nulová",J432,0)</f>
        <v>0</v>
      </c>
      <c r="BJ432" s="19" t="s">
        <v>23</v>
      </c>
      <c r="BK432" s="232">
        <f>ROUND(I432*H432,2)</f>
        <v>0</v>
      </c>
      <c r="BL432" s="19" t="s">
        <v>103</v>
      </c>
      <c r="BM432" s="231" t="s">
        <v>679</v>
      </c>
    </row>
    <row r="433" s="15" customFormat="1">
      <c r="A433" s="15"/>
      <c r="B433" s="256"/>
      <c r="C433" s="257"/>
      <c r="D433" s="235" t="s">
        <v>207</v>
      </c>
      <c r="E433" s="258" t="s">
        <v>22</v>
      </c>
      <c r="F433" s="259" t="s">
        <v>680</v>
      </c>
      <c r="G433" s="257"/>
      <c r="H433" s="258" t="s">
        <v>22</v>
      </c>
      <c r="I433" s="260"/>
      <c r="J433" s="257"/>
      <c r="K433" s="257"/>
      <c r="L433" s="261"/>
      <c r="M433" s="262"/>
      <c r="N433" s="263"/>
      <c r="O433" s="263"/>
      <c r="P433" s="263"/>
      <c r="Q433" s="263"/>
      <c r="R433" s="263"/>
      <c r="S433" s="263"/>
      <c r="T433" s="264"/>
      <c r="U433" s="15"/>
      <c r="V433" s="15"/>
      <c r="W433" s="15"/>
      <c r="X433" s="15"/>
      <c r="Y433" s="15"/>
      <c r="Z433" s="15"/>
      <c r="AA433" s="15"/>
      <c r="AB433" s="15"/>
      <c r="AC433" s="15"/>
      <c r="AD433" s="15"/>
      <c r="AE433" s="15"/>
      <c r="AT433" s="265" t="s">
        <v>207</v>
      </c>
      <c r="AU433" s="265" t="s">
        <v>87</v>
      </c>
      <c r="AV433" s="15" t="s">
        <v>23</v>
      </c>
      <c r="AW433" s="15" t="s">
        <v>39</v>
      </c>
      <c r="AX433" s="15" t="s">
        <v>78</v>
      </c>
      <c r="AY433" s="265" t="s">
        <v>199</v>
      </c>
    </row>
    <row r="434" s="13" customFormat="1">
      <c r="A434" s="13"/>
      <c r="B434" s="233"/>
      <c r="C434" s="234"/>
      <c r="D434" s="235" t="s">
        <v>207</v>
      </c>
      <c r="E434" s="236" t="s">
        <v>22</v>
      </c>
      <c r="F434" s="237" t="s">
        <v>681</v>
      </c>
      <c r="G434" s="234"/>
      <c r="H434" s="238">
        <v>0.032000000000000001</v>
      </c>
      <c r="I434" s="239"/>
      <c r="J434" s="234"/>
      <c r="K434" s="234"/>
      <c r="L434" s="240"/>
      <c r="M434" s="241"/>
      <c r="N434" s="242"/>
      <c r="O434" s="242"/>
      <c r="P434" s="242"/>
      <c r="Q434" s="242"/>
      <c r="R434" s="242"/>
      <c r="S434" s="242"/>
      <c r="T434" s="243"/>
      <c r="U434" s="13"/>
      <c r="V434" s="13"/>
      <c r="W434" s="13"/>
      <c r="X434" s="13"/>
      <c r="Y434" s="13"/>
      <c r="Z434" s="13"/>
      <c r="AA434" s="13"/>
      <c r="AB434" s="13"/>
      <c r="AC434" s="13"/>
      <c r="AD434" s="13"/>
      <c r="AE434" s="13"/>
      <c r="AT434" s="244" t="s">
        <v>207</v>
      </c>
      <c r="AU434" s="244" t="s">
        <v>87</v>
      </c>
      <c r="AV434" s="13" t="s">
        <v>87</v>
      </c>
      <c r="AW434" s="13" t="s">
        <v>4</v>
      </c>
      <c r="AX434" s="13" t="s">
        <v>78</v>
      </c>
      <c r="AY434" s="244" t="s">
        <v>199</v>
      </c>
    </row>
    <row r="435" s="13" customFormat="1">
      <c r="A435" s="13"/>
      <c r="B435" s="233"/>
      <c r="C435" s="234"/>
      <c r="D435" s="235" t="s">
        <v>207</v>
      </c>
      <c r="E435" s="236" t="s">
        <v>22</v>
      </c>
      <c r="F435" s="237" t="s">
        <v>682</v>
      </c>
      <c r="G435" s="234"/>
      <c r="H435" s="238">
        <v>0.10199999999999999</v>
      </c>
      <c r="I435" s="239"/>
      <c r="J435" s="234"/>
      <c r="K435" s="234"/>
      <c r="L435" s="240"/>
      <c r="M435" s="241"/>
      <c r="N435" s="242"/>
      <c r="O435" s="242"/>
      <c r="P435" s="242"/>
      <c r="Q435" s="242"/>
      <c r="R435" s="242"/>
      <c r="S435" s="242"/>
      <c r="T435" s="243"/>
      <c r="U435" s="13"/>
      <c r="V435" s="13"/>
      <c r="W435" s="13"/>
      <c r="X435" s="13"/>
      <c r="Y435" s="13"/>
      <c r="Z435" s="13"/>
      <c r="AA435" s="13"/>
      <c r="AB435" s="13"/>
      <c r="AC435" s="13"/>
      <c r="AD435" s="13"/>
      <c r="AE435" s="13"/>
      <c r="AT435" s="244" t="s">
        <v>207</v>
      </c>
      <c r="AU435" s="244" t="s">
        <v>87</v>
      </c>
      <c r="AV435" s="13" t="s">
        <v>87</v>
      </c>
      <c r="AW435" s="13" t="s">
        <v>39</v>
      </c>
      <c r="AX435" s="13" t="s">
        <v>78</v>
      </c>
      <c r="AY435" s="244" t="s">
        <v>199</v>
      </c>
    </row>
    <row r="436" s="14" customFormat="1">
      <c r="A436" s="14"/>
      <c r="B436" s="245"/>
      <c r="C436" s="246"/>
      <c r="D436" s="235" t="s">
        <v>207</v>
      </c>
      <c r="E436" s="247" t="s">
        <v>22</v>
      </c>
      <c r="F436" s="248" t="s">
        <v>252</v>
      </c>
      <c r="G436" s="246"/>
      <c r="H436" s="249">
        <v>0.13400000000000001</v>
      </c>
      <c r="I436" s="250"/>
      <c r="J436" s="246"/>
      <c r="K436" s="246"/>
      <c r="L436" s="251"/>
      <c r="M436" s="252"/>
      <c r="N436" s="253"/>
      <c r="O436" s="253"/>
      <c r="P436" s="253"/>
      <c r="Q436" s="253"/>
      <c r="R436" s="253"/>
      <c r="S436" s="253"/>
      <c r="T436" s="254"/>
      <c r="U436" s="14"/>
      <c r="V436" s="14"/>
      <c r="W436" s="14"/>
      <c r="X436" s="14"/>
      <c r="Y436" s="14"/>
      <c r="Z436" s="14"/>
      <c r="AA436" s="14"/>
      <c r="AB436" s="14"/>
      <c r="AC436" s="14"/>
      <c r="AD436" s="14"/>
      <c r="AE436" s="14"/>
      <c r="AT436" s="255" t="s">
        <v>207</v>
      </c>
      <c r="AU436" s="255" t="s">
        <v>87</v>
      </c>
      <c r="AV436" s="14" t="s">
        <v>103</v>
      </c>
      <c r="AW436" s="14" t="s">
        <v>39</v>
      </c>
      <c r="AX436" s="14" t="s">
        <v>23</v>
      </c>
      <c r="AY436" s="255" t="s">
        <v>199</v>
      </c>
    </row>
    <row r="437" s="2" customFormat="1" ht="21.75" customHeight="1">
      <c r="A437" s="40"/>
      <c r="B437" s="41"/>
      <c r="C437" s="220" t="s">
        <v>683</v>
      </c>
      <c r="D437" s="220" t="s">
        <v>201</v>
      </c>
      <c r="E437" s="221" t="s">
        <v>684</v>
      </c>
      <c r="F437" s="222" t="s">
        <v>685</v>
      </c>
      <c r="G437" s="223" t="s">
        <v>233</v>
      </c>
      <c r="H437" s="224">
        <v>4.2329999999999997</v>
      </c>
      <c r="I437" s="225"/>
      <c r="J437" s="226">
        <f>ROUND(I437*H437,2)</f>
        <v>0</v>
      </c>
      <c r="K437" s="222" t="s">
        <v>205</v>
      </c>
      <c r="L437" s="46"/>
      <c r="M437" s="227" t="s">
        <v>22</v>
      </c>
      <c r="N437" s="228" t="s">
        <v>49</v>
      </c>
      <c r="O437" s="86"/>
      <c r="P437" s="229">
        <f>O437*H437</f>
        <v>0</v>
      </c>
      <c r="Q437" s="229">
        <v>0.01282</v>
      </c>
      <c r="R437" s="229">
        <f>Q437*H437</f>
        <v>0.054267059999999992</v>
      </c>
      <c r="S437" s="229">
        <v>0</v>
      </c>
      <c r="T437" s="230">
        <f>S437*H437</f>
        <v>0</v>
      </c>
      <c r="U437" s="40"/>
      <c r="V437" s="40"/>
      <c r="W437" s="40"/>
      <c r="X437" s="40"/>
      <c r="Y437" s="40"/>
      <c r="Z437" s="40"/>
      <c r="AA437" s="40"/>
      <c r="AB437" s="40"/>
      <c r="AC437" s="40"/>
      <c r="AD437" s="40"/>
      <c r="AE437" s="40"/>
      <c r="AR437" s="231" t="s">
        <v>103</v>
      </c>
      <c r="AT437" s="231" t="s">
        <v>201</v>
      </c>
      <c r="AU437" s="231" t="s">
        <v>87</v>
      </c>
      <c r="AY437" s="19" t="s">
        <v>199</v>
      </c>
      <c r="BE437" s="232">
        <f>IF(N437="základní",J437,0)</f>
        <v>0</v>
      </c>
      <c r="BF437" s="232">
        <f>IF(N437="snížená",J437,0)</f>
        <v>0</v>
      </c>
      <c r="BG437" s="232">
        <f>IF(N437="zákl. přenesená",J437,0)</f>
        <v>0</v>
      </c>
      <c r="BH437" s="232">
        <f>IF(N437="sníž. přenesená",J437,0)</f>
        <v>0</v>
      </c>
      <c r="BI437" s="232">
        <f>IF(N437="nulová",J437,0)</f>
        <v>0</v>
      </c>
      <c r="BJ437" s="19" t="s">
        <v>23</v>
      </c>
      <c r="BK437" s="232">
        <f>ROUND(I437*H437,2)</f>
        <v>0</v>
      </c>
      <c r="BL437" s="19" t="s">
        <v>103</v>
      </c>
      <c r="BM437" s="231" t="s">
        <v>686</v>
      </c>
    </row>
    <row r="438" s="13" customFormat="1">
      <c r="A438" s="13"/>
      <c r="B438" s="233"/>
      <c r="C438" s="234"/>
      <c r="D438" s="235" t="s">
        <v>207</v>
      </c>
      <c r="E438" s="236" t="s">
        <v>22</v>
      </c>
      <c r="F438" s="237" t="s">
        <v>687</v>
      </c>
      <c r="G438" s="234"/>
      <c r="H438" s="238">
        <v>4.2329999999999997</v>
      </c>
      <c r="I438" s="239"/>
      <c r="J438" s="234"/>
      <c r="K438" s="234"/>
      <c r="L438" s="240"/>
      <c r="M438" s="241"/>
      <c r="N438" s="242"/>
      <c r="O438" s="242"/>
      <c r="P438" s="242"/>
      <c r="Q438" s="242"/>
      <c r="R438" s="242"/>
      <c r="S438" s="242"/>
      <c r="T438" s="243"/>
      <c r="U438" s="13"/>
      <c r="V438" s="13"/>
      <c r="W438" s="13"/>
      <c r="X438" s="13"/>
      <c r="Y438" s="13"/>
      <c r="Z438" s="13"/>
      <c r="AA438" s="13"/>
      <c r="AB438" s="13"/>
      <c r="AC438" s="13"/>
      <c r="AD438" s="13"/>
      <c r="AE438" s="13"/>
      <c r="AT438" s="244" t="s">
        <v>207</v>
      </c>
      <c r="AU438" s="244" t="s">
        <v>87</v>
      </c>
      <c r="AV438" s="13" t="s">
        <v>87</v>
      </c>
      <c r="AW438" s="13" t="s">
        <v>39</v>
      </c>
      <c r="AX438" s="13" t="s">
        <v>23</v>
      </c>
      <c r="AY438" s="244" t="s">
        <v>199</v>
      </c>
    </row>
    <row r="439" s="2" customFormat="1" ht="21.75" customHeight="1">
      <c r="A439" s="40"/>
      <c r="B439" s="41"/>
      <c r="C439" s="220" t="s">
        <v>688</v>
      </c>
      <c r="D439" s="220" t="s">
        <v>201</v>
      </c>
      <c r="E439" s="221" t="s">
        <v>689</v>
      </c>
      <c r="F439" s="222" t="s">
        <v>690</v>
      </c>
      <c r="G439" s="223" t="s">
        <v>233</v>
      </c>
      <c r="H439" s="224">
        <v>4.2329999999999997</v>
      </c>
      <c r="I439" s="225"/>
      <c r="J439" s="226">
        <f>ROUND(I439*H439,2)</f>
        <v>0</v>
      </c>
      <c r="K439" s="222" t="s">
        <v>205</v>
      </c>
      <c r="L439" s="46"/>
      <c r="M439" s="227" t="s">
        <v>22</v>
      </c>
      <c r="N439" s="228" t="s">
        <v>49</v>
      </c>
      <c r="O439" s="86"/>
      <c r="P439" s="229">
        <f>O439*H439</f>
        <v>0</v>
      </c>
      <c r="Q439" s="229">
        <v>0</v>
      </c>
      <c r="R439" s="229">
        <f>Q439*H439</f>
        <v>0</v>
      </c>
      <c r="S439" s="229">
        <v>0</v>
      </c>
      <c r="T439" s="230">
        <f>S439*H439</f>
        <v>0</v>
      </c>
      <c r="U439" s="40"/>
      <c r="V439" s="40"/>
      <c r="W439" s="40"/>
      <c r="X439" s="40"/>
      <c r="Y439" s="40"/>
      <c r="Z439" s="40"/>
      <c r="AA439" s="40"/>
      <c r="AB439" s="40"/>
      <c r="AC439" s="40"/>
      <c r="AD439" s="40"/>
      <c r="AE439" s="40"/>
      <c r="AR439" s="231" t="s">
        <v>103</v>
      </c>
      <c r="AT439" s="231" t="s">
        <v>201</v>
      </c>
      <c r="AU439" s="231" t="s">
        <v>87</v>
      </c>
      <c r="AY439" s="19" t="s">
        <v>199</v>
      </c>
      <c r="BE439" s="232">
        <f>IF(N439="základní",J439,0)</f>
        <v>0</v>
      </c>
      <c r="BF439" s="232">
        <f>IF(N439="snížená",J439,0)</f>
        <v>0</v>
      </c>
      <c r="BG439" s="232">
        <f>IF(N439="zákl. přenesená",J439,0)</f>
        <v>0</v>
      </c>
      <c r="BH439" s="232">
        <f>IF(N439="sníž. přenesená",J439,0)</f>
        <v>0</v>
      </c>
      <c r="BI439" s="232">
        <f>IF(N439="nulová",J439,0)</f>
        <v>0</v>
      </c>
      <c r="BJ439" s="19" t="s">
        <v>23</v>
      </c>
      <c r="BK439" s="232">
        <f>ROUND(I439*H439,2)</f>
        <v>0</v>
      </c>
      <c r="BL439" s="19" t="s">
        <v>103</v>
      </c>
      <c r="BM439" s="231" t="s">
        <v>691</v>
      </c>
    </row>
    <row r="440" s="12" customFormat="1" ht="22.8" customHeight="1">
      <c r="A440" s="12"/>
      <c r="B440" s="204"/>
      <c r="C440" s="205"/>
      <c r="D440" s="206" t="s">
        <v>77</v>
      </c>
      <c r="E440" s="218" t="s">
        <v>225</v>
      </c>
      <c r="F440" s="218" t="s">
        <v>692</v>
      </c>
      <c r="G440" s="205"/>
      <c r="H440" s="205"/>
      <c r="I440" s="208"/>
      <c r="J440" s="219">
        <f>BK440</f>
        <v>0</v>
      </c>
      <c r="K440" s="205"/>
      <c r="L440" s="210"/>
      <c r="M440" s="211"/>
      <c r="N440" s="212"/>
      <c r="O440" s="212"/>
      <c r="P440" s="213">
        <f>SUM(P441:P815)</f>
        <v>0</v>
      </c>
      <c r="Q440" s="212"/>
      <c r="R440" s="213">
        <f>SUM(R441:R815)</f>
        <v>147.37479495999997</v>
      </c>
      <c r="S440" s="212"/>
      <c r="T440" s="214">
        <f>SUM(T441:T815)</f>
        <v>0</v>
      </c>
      <c r="U440" s="12"/>
      <c r="V440" s="12"/>
      <c r="W440" s="12"/>
      <c r="X440" s="12"/>
      <c r="Y440" s="12"/>
      <c r="Z440" s="12"/>
      <c r="AA440" s="12"/>
      <c r="AB440" s="12"/>
      <c r="AC440" s="12"/>
      <c r="AD440" s="12"/>
      <c r="AE440" s="12"/>
      <c r="AR440" s="215" t="s">
        <v>23</v>
      </c>
      <c r="AT440" s="216" t="s">
        <v>77</v>
      </c>
      <c r="AU440" s="216" t="s">
        <v>23</v>
      </c>
      <c r="AY440" s="215" t="s">
        <v>199</v>
      </c>
      <c r="BK440" s="217">
        <f>SUM(BK441:BK815)</f>
        <v>0</v>
      </c>
    </row>
    <row r="441" s="2" customFormat="1" ht="16.5" customHeight="1">
      <c r="A441" s="40"/>
      <c r="B441" s="41"/>
      <c r="C441" s="220" t="s">
        <v>693</v>
      </c>
      <c r="D441" s="220" t="s">
        <v>201</v>
      </c>
      <c r="E441" s="221" t="s">
        <v>694</v>
      </c>
      <c r="F441" s="222" t="s">
        <v>695</v>
      </c>
      <c r="G441" s="223" t="s">
        <v>233</v>
      </c>
      <c r="H441" s="224">
        <v>14.619999999999999</v>
      </c>
      <c r="I441" s="225"/>
      <c r="J441" s="226">
        <f>ROUND(I441*H441,2)</f>
        <v>0</v>
      </c>
      <c r="K441" s="222" t="s">
        <v>205</v>
      </c>
      <c r="L441" s="46"/>
      <c r="M441" s="227" t="s">
        <v>22</v>
      </c>
      <c r="N441" s="228" t="s">
        <v>49</v>
      </c>
      <c r="O441" s="86"/>
      <c r="P441" s="229">
        <f>O441*H441</f>
        <v>0</v>
      </c>
      <c r="Q441" s="229">
        <v>0.00025999999999999998</v>
      </c>
      <c r="R441" s="229">
        <f>Q441*H441</f>
        <v>0.0038011999999999994</v>
      </c>
      <c r="S441" s="229">
        <v>0</v>
      </c>
      <c r="T441" s="230">
        <f>S441*H441</f>
        <v>0</v>
      </c>
      <c r="U441" s="40"/>
      <c r="V441" s="40"/>
      <c r="W441" s="40"/>
      <c r="X441" s="40"/>
      <c r="Y441" s="40"/>
      <c r="Z441" s="40"/>
      <c r="AA441" s="40"/>
      <c r="AB441" s="40"/>
      <c r="AC441" s="40"/>
      <c r="AD441" s="40"/>
      <c r="AE441" s="40"/>
      <c r="AR441" s="231" t="s">
        <v>103</v>
      </c>
      <c r="AT441" s="231" t="s">
        <v>201</v>
      </c>
      <c r="AU441" s="231" t="s">
        <v>87</v>
      </c>
      <c r="AY441" s="19" t="s">
        <v>199</v>
      </c>
      <c r="BE441" s="232">
        <f>IF(N441="základní",J441,0)</f>
        <v>0</v>
      </c>
      <c r="BF441" s="232">
        <f>IF(N441="snížená",J441,0)</f>
        <v>0</v>
      </c>
      <c r="BG441" s="232">
        <f>IF(N441="zákl. přenesená",J441,0)</f>
        <v>0</v>
      </c>
      <c r="BH441" s="232">
        <f>IF(N441="sníž. přenesená",J441,0)</f>
        <v>0</v>
      </c>
      <c r="BI441" s="232">
        <f>IF(N441="nulová",J441,0)</f>
        <v>0</v>
      </c>
      <c r="BJ441" s="19" t="s">
        <v>23</v>
      </c>
      <c r="BK441" s="232">
        <f>ROUND(I441*H441,2)</f>
        <v>0</v>
      </c>
      <c r="BL441" s="19" t="s">
        <v>103</v>
      </c>
      <c r="BM441" s="231" t="s">
        <v>696</v>
      </c>
    </row>
    <row r="442" s="13" customFormat="1">
      <c r="A442" s="13"/>
      <c r="B442" s="233"/>
      <c r="C442" s="234"/>
      <c r="D442" s="235" t="s">
        <v>207</v>
      </c>
      <c r="E442" s="236" t="s">
        <v>22</v>
      </c>
      <c r="F442" s="237" t="s">
        <v>697</v>
      </c>
      <c r="G442" s="234"/>
      <c r="H442" s="238">
        <v>14.619999999999999</v>
      </c>
      <c r="I442" s="239"/>
      <c r="J442" s="234"/>
      <c r="K442" s="234"/>
      <c r="L442" s="240"/>
      <c r="M442" s="241"/>
      <c r="N442" s="242"/>
      <c r="O442" s="242"/>
      <c r="P442" s="242"/>
      <c r="Q442" s="242"/>
      <c r="R442" s="242"/>
      <c r="S442" s="242"/>
      <c r="T442" s="243"/>
      <c r="U442" s="13"/>
      <c r="V442" s="13"/>
      <c r="W442" s="13"/>
      <c r="X442" s="13"/>
      <c r="Y442" s="13"/>
      <c r="Z442" s="13"/>
      <c r="AA442" s="13"/>
      <c r="AB442" s="13"/>
      <c r="AC442" s="13"/>
      <c r="AD442" s="13"/>
      <c r="AE442" s="13"/>
      <c r="AT442" s="244" t="s">
        <v>207</v>
      </c>
      <c r="AU442" s="244" t="s">
        <v>87</v>
      </c>
      <c r="AV442" s="13" t="s">
        <v>87</v>
      </c>
      <c r="AW442" s="13" t="s">
        <v>39</v>
      </c>
      <c r="AX442" s="13" t="s">
        <v>23</v>
      </c>
      <c r="AY442" s="244" t="s">
        <v>199</v>
      </c>
    </row>
    <row r="443" s="2" customFormat="1" ht="16.5" customHeight="1">
      <c r="A443" s="40"/>
      <c r="B443" s="41"/>
      <c r="C443" s="220" t="s">
        <v>698</v>
      </c>
      <c r="D443" s="220" t="s">
        <v>201</v>
      </c>
      <c r="E443" s="221" t="s">
        <v>699</v>
      </c>
      <c r="F443" s="222" t="s">
        <v>700</v>
      </c>
      <c r="G443" s="223" t="s">
        <v>233</v>
      </c>
      <c r="H443" s="224">
        <v>11.859</v>
      </c>
      <c r="I443" s="225"/>
      <c r="J443" s="226">
        <f>ROUND(I443*H443,2)</f>
        <v>0</v>
      </c>
      <c r="K443" s="222" t="s">
        <v>205</v>
      </c>
      <c r="L443" s="46"/>
      <c r="M443" s="227" t="s">
        <v>22</v>
      </c>
      <c r="N443" s="228" t="s">
        <v>49</v>
      </c>
      <c r="O443" s="86"/>
      <c r="P443" s="229">
        <f>O443*H443</f>
        <v>0</v>
      </c>
      <c r="Q443" s="229">
        <v>0.040000000000000001</v>
      </c>
      <c r="R443" s="229">
        <f>Q443*H443</f>
        <v>0.47436</v>
      </c>
      <c r="S443" s="229">
        <v>0</v>
      </c>
      <c r="T443" s="230">
        <f>S443*H443</f>
        <v>0</v>
      </c>
      <c r="U443" s="40"/>
      <c r="V443" s="40"/>
      <c r="W443" s="40"/>
      <c r="X443" s="40"/>
      <c r="Y443" s="40"/>
      <c r="Z443" s="40"/>
      <c r="AA443" s="40"/>
      <c r="AB443" s="40"/>
      <c r="AC443" s="40"/>
      <c r="AD443" s="40"/>
      <c r="AE443" s="40"/>
      <c r="AR443" s="231" t="s">
        <v>103</v>
      </c>
      <c r="AT443" s="231" t="s">
        <v>201</v>
      </c>
      <c r="AU443" s="231" t="s">
        <v>87</v>
      </c>
      <c r="AY443" s="19" t="s">
        <v>199</v>
      </c>
      <c r="BE443" s="232">
        <f>IF(N443="základní",J443,0)</f>
        <v>0</v>
      </c>
      <c r="BF443" s="232">
        <f>IF(N443="snížená",J443,0)</f>
        <v>0</v>
      </c>
      <c r="BG443" s="232">
        <f>IF(N443="zákl. přenesená",J443,0)</f>
        <v>0</v>
      </c>
      <c r="BH443" s="232">
        <f>IF(N443="sníž. přenesená",J443,0)</f>
        <v>0</v>
      </c>
      <c r="BI443" s="232">
        <f>IF(N443="nulová",J443,0)</f>
        <v>0</v>
      </c>
      <c r="BJ443" s="19" t="s">
        <v>23</v>
      </c>
      <c r="BK443" s="232">
        <f>ROUND(I443*H443,2)</f>
        <v>0</v>
      </c>
      <c r="BL443" s="19" t="s">
        <v>103</v>
      </c>
      <c r="BM443" s="231" t="s">
        <v>701</v>
      </c>
    </row>
    <row r="444" s="13" customFormat="1">
      <c r="A444" s="13"/>
      <c r="B444" s="233"/>
      <c r="C444" s="234"/>
      <c r="D444" s="235" t="s">
        <v>207</v>
      </c>
      <c r="E444" s="236" t="s">
        <v>22</v>
      </c>
      <c r="F444" s="237" t="s">
        <v>702</v>
      </c>
      <c r="G444" s="234"/>
      <c r="H444" s="238">
        <v>0.85399999999999998</v>
      </c>
      <c r="I444" s="239"/>
      <c r="J444" s="234"/>
      <c r="K444" s="234"/>
      <c r="L444" s="240"/>
      <c r="M444" s="241"/>
      <c r="N444" s="242"/>
      <c r="O444" s="242"/>
      <c r="P444" s="242"/>
      <c r="Q444" s="242"/>
      <c r="R444" s="242"/>
      <c r="S444" s="242"/>
      <c r="T444" s="243"/>
      <c r="U444" s="13"/>
      <c r="V444" s="13"/>
      <c r="W444" s="13"/>
      <c r="X444" s="13"/>
      <c r="Y444" s="13"/>
      <c r="Z444" s="13"/>
      <c r="AA444" s="13"/>
      <c r="AB444" s="13"/>
      <c r="AC444" s="13"/>
      <c r="AD444" s="13"/>
      <c r="AE444" s="13"/>
      <c r="AT444" s="244" t="s">
        <v>207</v>
      </c>
      <c r="AU444" s="244" t="s">
        <v>87</v>
      </c>
      <c r="AV444" s="13" t="s">
        <v>87</v>
      </c>
      <c r="AW444" s="13" t="s">
        <v>39</v>
      </c>
      <c r="AX444" s="13" t="s">
        <v>78</v>
      </c>
      <c r="AY444" s="244" t="s">
        <v>199</v>
      </c>
    </row>
    <row r="445" s="13" customFormat="1">
      <c r="A445" s="13"/>
      <c r="B445" s="233"/>
      <c r="C445" s="234"/>
      <c r="D445" s="235" t="s">
        <v>207</v>
      </c>
      <c r="E445" s="236" t="s">
        <v>22</v>
      </c>
      <c r="F445" s="237" t="s">
        <v>703</v>
      </c>
      <c r="G445" s="234"/>
      <c r="H445" s="238">
        <v>0.70299999999999996</v>
      </c>
      <c r="I445" s="239"/>
      <c r="J445" s="234"/>
      <c r="K445" s="234"/>
      <c r="L445" s="240"/>
      <c r="M445" s="241"/>
      <c r="N445" s="242"/>
      <c r="O445" s="242"/>
      <c r="P445" s="242"/>
      <c r="Q445" s="242"/>
      <c r="R445" s="242"/>
      <c r="S445" s="242"/>
      <c r="T445" s="243"/>
      <c r="U445" s="13"/>
      <c r="V445" s="13"/>
      <c r="W445" s="13"/>
      <c r="X445" s="13"/>
      <c r="Y445" s="13"/>
      <c r="Z445" s="13"/>
      <c r="AA445" s="13"/>
      <c r="AB445" s="13"/>
      <c r="AC445" s="13"/>
      <c r="AD445" s="13"/>
      <c r="AE445" s="13"/>
      <c r="AT445" s="244" t="s">
        <v>207</v>
      </c>
      <c r="AU445" s="244" t="s">
        <v>87</v>
      </c>
      <c r="AV445" s="13" t="s">
        <v>87</v>
      </c>
      <c r="AW445" s="13" t="s">
        <v>39</v>
      </c>
      <c r="AX445" s="13" t="s">
        <v>78</v>
      </c>
      <c r="AY445" s="244" t="s">
        <v>199</v>
      </c>
    </row>
    <row r="446" s="13" customFormat="1">
      <c r="A446" s="13"/>
      <c r="B446" s="233"/>
      <c r="C446" s="234"/>
      <c r="D446" s="235" t="s">
        <v>207</v>
      </c>
      <c r="E446" s="236" t="s">
        <v>22</v>
      </c>
      <c r="F446" s="237" t="s">
        <v>704</v>
      </c>
      <c r="G446" s="234"/>
      <c r="H446" s="238">
        <v>1.2749999999999999</v>
      </c>
      <c r="I446" s="239"/>
      <c r="J446" s="234"/>
      <c r="K446" s="234"/>
      <c r="L446" s="240"/>
      <c r="M446" s="241"/>
      <c r="N446" s="242"/>
      <c r="O446" s="242"/>
      <c r="P446" s="242"/>
      <c r="Q446" s="242"/>
      <c r="R446" s="242"/>
      <c r="S446" s="242"/>
      <c r="T446" s="243"/>
      <c r="U446" s="13"/>
      <c r="V446" s="13"/>
      <c r="W446" s="13"/>
      <c r="X446" s="13"/>
      <c r="Y446" s="13"/>
      <c r="Z446" s="13"/>
      <c r="AA446" s="13"/>
      <c r="AB446" s="13"/>
      <c r="AC446" s="13"/>
      <c r="AD446" s="13"/>
      <c r="AE446" s="13"/>
      <c r="AT446" s="244" t="s">
        <v>207</v>
      </c>
      <c r="AU446" s="244" t="s">
        <v>87</v>
      </c>
      <c r="AV446" s="13" t="s">
        <v>87</v>
      </c>
      <c r="AW446" s="13" t="s">
        <v>39</v>
      </c>
      <c r="AX446" s="13" t="s">
        <v>78</v>
      </c>
      <c r="AY446" s="244" t="s">
        <v>199</v>
      </c>
    </row>
    <row r="447" s="13" customFormat="1">
      <c r="A447" s="13"/>
      <c r="B447" s="233"/>
      <c r="C447" s="234"/>
      <c r="D447" s="235" t="s">
        <v>207</v>
      </c>
      <c r="E447" s="236" t="s">
        <v>22</v>
      </c>
      <c r="F447" s="237" t="s">
        <v>705</v>
      </c>
      <c r="G447" s="234"/>
      <c r="H447" s="238">
        <v>2.456</v>
      </c>
      <c r="I447" s="239"/>
      <c r="J447" s="234"/>
      <c r="K447" s="234"/>
      <c r="L447" s="240"/>
      <c r="M447" s="241"/>
      <c r="N447" s="242"/>
      <c r="O447" s="242"/>
      <c r="P447" s="242"/>
      <c r="Q447" s="242"/>
      <c r="R447" s="242"/>
      <c r="S447" s="242"/>
      <c r="T447" s="243"/>
      <c r="U447" s="13"/>
      <c r="V447" s="13"/>
      <c r="W447" s="13"/>
      <c r="X447" s="13"/>
      <c r="Y447" s="13"/>
      <c r="Z447" s="13"/>
      <c r="AA447" s="13"/>
      <c r="AB447" s="13"/>
      <c r="AC447" s="13"/>
      <c r="AD447" s="13"/>
      <c r="AE447" s="13"/>
      <c r="AT447" s="244" t="s">
        <v>207</v>
      </c>
      <c r="AU447" s="244" t="s">
        <v>87</v>
      </c>
      <c r="AV447" s="13" t="s">
        <v>87</v>
      </c>
      <c r="AW447" s="13" t="s">
        <v>39</v>
      </c>
      <c r="AX447" s="13" t="s">
        <v>78</v>
      </c>
      <c r="AY447" s="244" t="s">
        <v>199</v>
      </c>
    </row>
    <row r="448" s="13" customFormat="1">
      <c r="A448" s="13"/>
      <c r="B448" s="233"/>
      <c r="C448" s="234"/>
      <c r="D448" s="235" t="s">
        <v>207</v>
      </c>
      <c r="E448" s="236" t="s">
        <v>22</v>
      </c>
      <c r="F448" s="237" t="s">
        <v>706</v>
      </c>
      <c r="G448" s="234"/>
      <c r="H448" s="238">
        <v>0.20999999999999999</v>
      </c>
      <c r="I448" s="239"/>
      <c r="J448" s="234"/>
      <c r="K448" s="234"/>
      <c r="L448" s="240"/>
      <c r="M448" s="241"/>
      <c r="N448" s="242"/>
      <c r="O448" s="242"/>
      <c r="P448" s="242"/>
      <c r="Q448" s="242"/>
      <c r="R448" s="242"/>
      <c r="S448" s="242"/>
      <c r="T448" s="243"/>
      <c r="U448" s="13"/>
      <c r="V448" s="13"/>
      <c r="W448" s="13"/>
      <c r="X448" s="13"/>
      <c r="Y448" s="13"/>
      <c r="Z448" s="13"/>
      <c r="AA448" s="13"/>
      <c r="AB448" s="13"/>
      <c r="AC448" s="13"/>
      <c r="AD448" s="13"/>
      <c r="AE448" s="13"/>
      <c r="AT448" s="244" t="s">
        <v>207</v>
      </c>
      <c r="AU448" s="244" t="s">
        <v>87</v>
      </c>
      <c r="AV448" s="13" t="s">
        <v>87</v>
      </c>
      <c r="AW448" s="13" t="s">
        <v>39</v>
      </c>
      <c r="AX448" s="13" t="s">
        <v>78</v>
      </c>
      <c r="AY448" s="244" t="s">
        <v>199</v>
      </c>
    </row>
    <row r="449" s="13" customFormat="1">
      <c r="A449" s="13"/>
      <c r="B449" s="233"/>
      <c r="C449" s="234"/>
      <c r="D449" s="235" t="s">
        <v>207</v>
      </c>
      <c r="E449" s="236" t="s">
        <v>22</v>
      </c>
      <c r="F449" s="237" t="s">
        <v>707</v>
      </c>
      <c r="G449" s="234"/>
      <c r="H449" s="238">
        <v>0.28999999999999998</v>
      </c>
      <c r="I449" s="239"/>
      <c r="J449" s="234"/>
      <c r="K449" s="234"/>
      <c r="L449" s="240"/>
      <c r="M449" s="241"/>
      <c r="N449" s="242"/>
      <c r="O449" s="242"/>
      <c r="P449" s="242"/>
      <c r="Q449" s="242"/>
      <c r="R449" s="242"/>
      <c r="S449" s="242"/>
      <c r="T449" s="243"/>
      <c r="U449" s="13"/>
      <c r="V449" s="13"/>
      <c r="W449" s="13"/>
      <c r="X449" s="13"/>
      <c r="Y449" s="13"/>
      <c r="Z449" s="13"/>
      <c r="AA449" s="13"/>
      <c r="AB449" s="13"/>
      <c r="AC449" s="13"/>
      <c r="AD449" s="13"/>
      <c r="AE449" s="13"/>
      <c r="AT449" s="244" t="s">
        <v>207</v>
      </c>
      <c r="AU449" s="244" t="s">
        <v>87</v>
      </c>
      <c r="AV449" s="13" t="s">
        <v>87</v>
      </c>
      <c r="AW449" s="13" t="s">
        <v>39</v>
      </c>
      <c r="AX449" s="13" t="s">
        <v>78</v>
      </c>
      <c r="AY449" s="244" t="s">
        <v>199</v>
      </c>
    </row>
    <row r="450" s="13" customFormat="1">
      <c r="A450" s="13"/>
      <c r="B450" s="233"/>
      <c r="C450" s="234"/>
      <c r="D450" s="235" t="s">
        <v>207</v>
      </c>
      <c r="E450" s="236" t="s">
        <v>22</v>
      </c>
      <c r="F450" s="237" t="s">
        <v>708</v>
      </c>
      <c r="G450" s="234"/>
      <c r="H450" s="238">
        <v>0.98999999999999999</v>
      </c>
      <c r="I450" s="239"/>
      <c r="J450" s="234"/>
      <c r="K450" s="234"/>
      <c r="L450" s="240"/>
      <c r="M450" s="241"/>
      <c r="N450" s="242"/>
      <c r="O450" s="242"/>
      <c r="P450" s="242"/>
      <c r="Q450" s="242"/>
      <c r="R450" s="242"/>
      <c r="S450" s="242"/>
      <c r="T450" s="243"/>
      <c r="U450" s="13"/>
      <c r="V450" s="13"/>
      <c r="W450" s="13"/>
      <c r="X450" s="13"/>
      <c r="Y450" s="13"/>
      <c r="Z450" s="13"/>
      <c r="AA450" s="13"/>
      <c r="AB450" s="13"/>
      <c r="AC450" s="13"/>
      <c r="AD450" s="13"/>
      <c r="AE450" s="13"/>
      <c r="AT450" s="244" t="s">
        <v>207</v>
      </c>
      <c r="AU450" s="244" t="s">
        <v>87</v>
      </c>
      <c r="AV450" s="13" t="s">
        <v>87</v>
      </c>
      <c r="AW450" s="13" t="s">
        <v>39</v>
      </c>
      <c r="AX450" s="13" t="s">
        <v>78</v>
      </c>
      <c r="AY450" s="244" t="s">
        <v>199</v>
      </c>
    </row>
    <row r="451" s="13" customFormat="1">
      <c r="A451" s="13"/>
      <c r="B451" s="233"/>
      <c r="C451" s="234"/>
      <c r="D451" s="235" t="s">
        <v>207</v>
      </c>
      <c r="E451" s="236" t="s">
        <v>22</v>
      </c>
      <c r="F451" s="237" t="s">
        <v>709</v>
      </c>
      <c r="G451" s="234"/>
      <c r="H451" s="238">
        <v>0.248</v>
      </c>
      <c r="I451" s="239"/>
      <c r="J451" s="234"/>
      <c r="K451" s="234"/>
      <c r="L451" s="240"/>
      <c r="M451" s="241"/>
      <c r="N451" s="242"/>
      <c r="O451" s="242"/>
      <c r="P451" s="242"/>
      <c r="Q451" s="242"/>
      <c r="R451" s="242"/>
      <c r="S451" s="242"/>
      <c r="T451" s="243"/>
      <c r="U451" s="13"/>
      <c r="V451" s="13"/>
      <c r="W451" s="13"/>
      <c r="X451" s="13"/>
      <c r="Y451" s="13"/>
      <c r="Z451" s="13"/>
      <c r="AA451" s="13"/>
      <c r="AB451" s="13"/>
      <c r="AC451" s="13"/>
      <c r="AD451" s="13"/>
      <c r="AE451" s="13"/>
      <c r="AT451" s="244" t="s">
        <v>207</v>
      </c>
      <c r="AU451" s="244" t="s">
        <v>87</v>
      </c>
      <c r="AV451" s="13" t="s">
        <v>87</v>
      </c>
      <c r="AW451" s="13" t="s">
        <v>39</v>
      </c>
      <c r="AX451" s="13" t="s">
        <v>78</v>
      </c>
      <c r="AY451" s="244" t="s">
        <v>199</v>
      </c>
    </row>
    <row r="452" s="13" customFormat="1">
      <c r="A452" s="13"/>
      <c r="B452" s="233"/>
      <c r="C452" s="234"/>
      <c r="D452" s="235" t="s">
        <v>207</v>
      </c>
      <c r="E452" s="236" t="s">
        <v>22</v>
      </c>
      <c r="F452" s="237" t="s">
        <v>710</v>
      </c>
      <c r="G452" s="234"/>
      <c r="H452" s="238">
        <v>2.9700000000000002</v>
      </c>
      <c r="I452" s="239"/>
      <c r="J452" s="234"/>
      <c r="K452" s="234"/>
      <c r="L452" s="240"/>
      <c r="M452" s="241"/>
      <c r="N452" s="242"/>
      <c r="O452" s="242"/>
      <c r="P452" s="242"/>
      <c r="Q452" s="242"/>
      <c r="R452" s="242"/>
      <c r="S452" s="242"/>
      <c r="T452" s="243"/>
      <c r="U452" s="13"/>
      <c r="V452" s="13"/>
      <c r="W452" s="13"/>
      <c r="X452" s="13"/>
      <c r="Y452" s="13"/>
      <c r="Z452" s="13"/>
      <c r="AA452" s="13"/>
      <c r="AB452" s="13"/>
      <c r="AC452" s="13"/>
      <c r="AD452" s="13"/>
      <c r="AE452" s="13"/>
      <c r="AT452" s="244" t="s">
        <v>207</v>
      </c>
      <c r="AU452" s="244" t="s">
        <v>87</v>
      </c>
      <c r="AV452" s="13" t="s">
        <v>87</v>
      </c>
      <c r="AW452" s="13" t="s">
        <v>39</v>
      </c>
      <c r="AX452" s="13" t="s">
        <v>78</v>
      </c>
      <c r="AY452" s="244" t="s">
        <v>199</v>
      </c>
    </row>
    <row r="453" s="13" customFormat="1">
      <c r="A453" s="13"/>
      <c r="B453" s="233"/>
      <c r="C453" s="234"/>
      <c r="D453" s="235" t="s">
        <v>207</v>
      </c>
      <c r="E453" s="236" t="s">
        <v>22</v>
      </c>
      <c r="F453" s="237" t="s">
        <v>711</v>
      </c>
      <c r="G453" s="234"/>
      <c r="H453" s="238">
        <v>1.288</v>
      </c>
      <c r="I453" s="239"/>
      <c r="J453" s="234"/>
      <c r="K453" s="234"/>
      <c r="L453" s="240"/>
      <c r="M453" s="241"/>
      <c r="N453" s="242"/>
      <c r="O453" s="242"/>
      <c r="P453" s="242"/>
      <c r="Q453" s="242"/>
      <c r="R453" s="242"/>
      <c r="S453" s="242"/>
      <c r="T453" s="243"/>
      <c r="U453" s="13"/>
      <c r="V453" s="13"/>
      <c r="W453" s="13"/>
      <c r="X453" s="13"/>
      <c r="Y453" s="13"/>
      <c r="Z453" s="13"/>
      <c r="AA453" s="13"/>
      <c r="AB453" s="13"/>
      <c r="AC453" s="13"/>
      <c r="AD453" s="13"/>
      <c r="AE453" s="13"/>
      <c r="AT453" s="244" t="s">
        <v>207</v>
      </c>
      <c r="AU453" s="244" t="s">
        <v>87</v>
      </c>
      <c r="AV453" s="13" t="s">
        <v>87</v>
      </c>
      <c r="AW453" s="13" t="s">
        <v>39</v>
      </c>
      <c r="AX453" s="13" t="s">
        <v>78</v>
      </c>
      <c r="AY453" s="244" t="s">
        <v>199</v>
      </c>
    </row>
    <row r="454" s="13" customFormat="1">
      <c r="A454" s="13"/>
      <c r="B454" s="233"/>
      <c r="C454" s="234"/>
      <c r="D454" s="235" t="s">
        <v>207</v>
      </c>
      <c r="E454" s="236" t="s">
        <v>22</v>
      </c>
      <c r="F454" s="237" t="s">
        <v>712</v>
      </c>
      <c r="G454" s="234"/>
      <c r="H454" s="238">
        <v>0.28499999999999998</v>
      </c>
      <c r="I454" s="239"/>
      <c r="J454" s="234"/>
      <c r="K454" s="234"/>
      <c r="L454" s="240"/>
      <c r="M454" s="241"/>
      <c r="N454" s="242"/>
      <c r="O454" s="242"/>
      <c r="P454" s="242"/>
      <c r="Q454" s="242"/>
      <c r="R454" s="242"/>
      <c r="S454" s="242"/>
      <c r="T454" s="243"/>
      <c r="U454" s="13"/>
      <c r="V454" s="13"/>
      <c r="W454" s="13"/>
      <c r="X454" s="13"/>
      <c r="Y454" s="13"/>
      <c r="Z454" s="13"/>
      <c r="AA454" s="13"/>
      <c r="AB454" s="13"/>
      <c r="AC454" s="13"/>
      <c r="AD454" s="13"/>
      <c r="AE454" s="13"/>
      <c r="AT454" s="244" t="s">
        <v>207</v>
      </c>
      <c r="AU454" s="244" t="s">
        <v>87</v>
      </c>
      <c r="AV454" s="13" t="s">
        <v>87</v>
      </c>
      <c r="AW454" s="13" t="s">
        <v>39</v>
      </c>
      <c r="AX454" s="13" t="s">
        <v>78</v>
      </c>
      <c r="AY454" s="244" t="s">
        <v>199</v>
      </c>
    </row>
    <row r="455" s="13" customFormat="1">
      <c r="A455" s="13"/>
      <c r="B455" s="233"/>
      <c r="C455" s="234"/>
      <c r="D455" s="235" t="s">
        <v>207</v>
      </c>
      <c r="E455" s="236" t="s">
        <v>22</v>
      </c>
      <c r="F455" s="237" t="s">
        <v>713</v>
      </c>
      <c r="G455" s="234"/>
      <c r="H455" s="238">
        <v>0.28999999999999998</v>
      </c>
      <c r="I455" s="239"/>
      <c r="J455" s="234"/>
      <c r="K455" s="234"/>
      <c r="L455" s="240"/>
      <c r="M455" s="241"/>
      <c r="N455" s="242"/>
      <c r="O455" s="242"/>
      <c r="P455" s="242"/>
      <c r="Q455" s="242"/>
      <c r="R455" s="242"/>
      <c r="S455" s="242"/>
      <c r="T455" s="243"/>
      <c r="U455" s="13"/>
      <c r="V455" s="13"/>
      <c r="W455" s="13"/>
      <c r="X455" s="13"/>
      <c r="Y455" s="13"/>
      <c r="Z455" s="13"/>
      <c r="AA455" s="13"/>
      <c r="AB455" s="13"/>
      <c r="AC455" s="13"/>
      <c r="AD455" s="13"/>
      <c r="AE455" s="13"/>
      <c r="AT455" s="244" t="s">
        <v>207</v>
      </c>
      <c r="AU455" s="244" t="s">
        <v>87</v>
      </c>
      <c r="AV455" s="13" t="s">
        <v>87</v>
      </c>
      <c r="AW455" s="13" t="s">
        <v>39</v>
      </c>
      <c r="AX455" s="13" t="s">
        <v>78</v>
      </c>
      <c r="AY455" s="244" t="s">
        <v>199</v>
      </c>
    </row>
    <row r="456" s="14" customFormat="1">
      <c r="A456" s="14"/>
      <c r="B456" s="245"/>
      <c r="C456" s="246"/>
      <c r="D456" s="235" t="s">
        <v>207</v>
      </c>
      <c r="E456" s="247" t="s">
        <v>22</v>
      </c>
      <c r="F456" s="248" t="s">
        <v>252</v>
      </c>
      <c r="G456" s="246"/>
      <c r="H456" s="249">
        <v>11.859</v>
      </c>
      <c r="I456" s="250"/>
      <c r="J456" s="246"/>
      <c r="K456" s="246"/>
      <c r="L456" s="251"/>
      <c r="M456" s="252"/>
      <c r="N456" s="253"/>
      <c r="O456" s="253"/>
      <c r="P456" s="253"/>
      <c r="Q456" s="253"/>
      <c r="R456" s="253"/>
      <c r="S456" s="253"/>
      <c r="T456" s="254"/>
      <c r="U456" s="14"/>
      <c r="V456" s="14"/>
      <c r="W456" s="14"/>
      <c r="X456" s="14"/>
      <c r="Y456" s="14"/>
      <c r="Z456" s="14"/>
      <c r="AA456" s="14"/>
      <c r="AB456" s="14"/>
      <c r="AC456" s="14"/>
      <c r="AD456" s="14"/>
      <c r="AE456" s="14"/>
      <c r="AT456" s="255" t="s">
        <v>207</v>
      </c>
      <c r="AU456" s="255" t="s">
        <v>87</v>
      </c>
      <c r="AV456" s="14" t="s">
        <v>103</v>
      </c>
      <c r="AW456" s="14" t="s">
        <v>39</v>
      </c>
      <c r="AX456" s="14" t="s">
        <v>23</v>
      </c>
      <c r="AY456" s="255" t="s">
        <v>199</v>
      </c>
    </row>
    <row r="457" s="2" customFormat="1" ht="21.75" customHeight="1">
      <c r="A457" s="40"/>
      <c r="B457" s="41"/>
      <c r="C457" s="220" t="s">
        <v>714</v>
      </c>
      <c r="D457" s="220" t="s">
        <v>201</v>
      </c>
      <c r="E457" s="221" t="s">
        <v>715</v>
      </c>
      <c r="F457" s="222" t="s">
        <v>716</v>
      </c>
      <c r="G457" s="223" t="s">
        <v>233</v>
      </c>
      <c r="H457" s="224">
        <v>7.3099999999999996</v>
      </c>
      <c r="I457" s="225"/>
      <c r="J457" s="226">
        <f>ROUND(I457*H457,2)</f>
        <v>0</v>
      </c>
      <c r="K457" s="222" t="s">
        <v>205</v>
      </c>
      <c r="L457" s="46"/>
      <c r="M457" s="227" t="s">
        <v>22</v>
      </c>
      <c r="N457" s="228" t="s">
        <v>49</v>
      </c>
      <c r="O457" s="86"/>
      <c r="P457" s="229">
        <f>O457*H457</f>
        <v>0</v>
      </c>
      <c r="Q457" s="229">
        <v>0.0043800000000000002</v>
      </c>
      <c r="R457" s="229">
        <f>Q457*H457</f>
        <v>0.032017799999999999</v>
      </c>
      <c r="S457" s="229">
        <v>0</v>
      </c>
      <c r="T457" s="230">
        <f>S457*H457</f>
        <v>0</v>
      </c>
      <c r="U457" s="40"/>
      <c r="V457" s="40"/>
      <c r="W457" s="40"/>
      <c r="X457" s="40"/>
      <c r="Y457" s="40"/>
      <c r="Z457" s="40"/>
      <c r="AA457" s="40"/>
      <c r="AB457" s="40"/>
      <c r="AC457" s="40"/>
      <c r="AD457" s="40"/>
      <c r="AE457" s="40"/>
      <c r="AR457" s="231" t="s">
        <v>103</v>
      </c>
      <c r="AT457" s="231" t="s">
        <v>201</v>
      </c>
      <c r="AU457" s="231" t="s">
        <v>87</v>
      </c>
      <c r="AY457" s="19" t="s">
        <v>199</v>
      </c>
      <c r="BE457" s="232">
        <f>IF(N457="základní",J457,0)</f>
        <v>0</v>
      </c>
      <c r="BF457" s="232">
        <f>IF(N457="snížená",J457,0)</f>
        <v>0</v>
      </c>
      <c r="BG457" s="232">
        <f>IF(N457="zákl. přenesená",J457,0)</f>
        <v>0</v>
      </c>
      <c r="BH457" s="232">
        <f>IF(N457="sníž. přenesená",J457,0)</f>
        <v>0</v>
      </c>
      <c r="BI457" s="232">
        <f>IF(N457="nulová",J457,0)</f>
        <v>0</v>
      </c>
      <c r="BJ457" s="19" t="s">
        <v>23</v>
      </c>
      <c r="BK457" s="232">
        <f>ROUND(I457*H457,2)</f>
        <v>0</v>
      </c>
      <c r="BL457" s="19" t="s">
        <v>103</v>
      </c>
      <c r="BM457" s="231" t="s">
        <v>717</v>
      </c>
    </row>
    <row r="458" s="13" customFormat="1">
      <c r="A458" s="13"/>
      <c r="B458" s="233"/>
      <c r="C458" s="234"/>
      <c r="D458" s="235" t="s">
        <v>207</v>
      </c>
      <c r="E458" s="236" t="s">
        <v>22</v>
      </c>
      <c r="F458" s="237" t="s">
        <v>718</v>
      </c>
      <c r="G458" s="234"/>
      <c r="H458" s="238">
        <v>7.3099999999999996</v>
      </c>
      <c r="I458" s="239"/>
      <c r="J458" s="234"/>
      <c r="K458" s="234"/>
      <c r="L458" s="240"/>
      <c r="M458" s="241"/>
      <c r="N458" s="242"/>
      <c r="O458" s="242"/>
      <c r="P458" s="242"/>
      <c r="Q458" s="242"/>
      <c r="R458" s="242"/>
      <c r="S458" s="242"/>
      <c r="T458" s="243"/>
      <c r="U458" s="13"/>
      <c r="V458" s="13"/>
      <c r="W458" s="13"/>
      <c r="X458" s="13"/>
      <c r="Y458" s="13"/>
      <c r="Z458" s="13"/>
      <c r="AA458" s="13"/>
      <c r="AB458" s="13"/>
      <c r="AC458" s="13"/>
      <c r="AD458" s="13"/>
      <c r="AE458" s="13"/>
      <c r="AT458" s="244" t="s">
        <v>207</v>
      </c>
      <c r="AU458" s="244" t="s">
        <v>87</v>
      </c>
      <c r="AV458" s="13" t="s">
        <v>87</v>
      </c>
      <c r="AW458" s="13" t="s">
        <v>39</v>
      </c>
      <c r="AX458" s="13" t="s">
        <v>23</v>
      </c>
      <c r="AY458" s="244" t="s">
        <v>199</v>
      </c>
    </row>
    <row r="459" s="2" customFormat="1" ht="16.5" customHeight="1">
      <c r="A459" s="40"/>
      <c r="B459" s="41"/>
      <c r="C459" s="220" t="s">
        <v>719</v>
      </c>
      <c r="D459" s="220" t="s">
        <v>201</v>
      </c>
      <c r="E459" s="221" t="s">
        <v>720</v>
      </c>
      <c r="F459" s="222" t="s">
        <v>721</v>
      </c>
      <c r="G459" s="223" t="s">
        <v>233</v>
      </c>
      <c r="H459" s="224">
        <v>7.3099999999999996</v>
      </c>
      <c r="I459" s="225"/>
      <c r="J459" s="226">
        <f>ROUND(I459*H459,2)</f>
        <v>0</v>
      </c>
      <c r="K459" s="222" t="s">
        <v>205</v>
      </c>
      <c r="L459" s="46"/>
      <c r="M459" s="227" t="s">
        <v>22</v>
      </c>
      <c r="N459" s="228" t="s">
        <v>49</v>
      </c>
      <c r="O459" s="86"/>
      <c r="P459" s="229">
        <f>O459*H459</f>
        <v>0</v>
      </c>
      <c r="Q459" s="229">
        <v>0.0030000000000000001</v>
      </c>
      <c r="R459" s="229">
        <f>Q459*H459</f>
        <v>0.021929999999999998</v>
      </c>
      <c r="S459" s="229">
        <v>0</v>
      </c>
      <c r="T459" s="230">
        <f>S459*H459</f>
        <v>0</v>
      </c>
      <c r="U459" s="40"/>
      <c r="V459" s="40"/>
      <c r="W459" s="40"/>
      <c r="X459" s="40"/>
      <c r="Y459" s="40"/>
      <c r="Z459" s="40"/>
      <c r="AA459" s="40"/>
      <c r="AB459" s="40"/>
      <c r="AC459" s="40"/>
      <c r="AD459" s="40"/>
      <c r="AE459" s="40"/>
      <c r="AR459" s="231" t="s">
        <v>103</v>
      </c>
      <c r="AT459" s="231" t="s">
        <v>201</v>
      </c>
      <c r="AU459" s="231" t="s">
        <v>87</v>
      </c>
      <c r="AY459" s="19" t="s">
        <v>199</v>
      </c>
      <c r="BE459" s="232">
        <f>IF(N459="základní",J459,0)</f>
        <v>0</v>
      </c>
      <c r="BF459" s="232">
        <f>IF(N459="snížená",J459,0)</f>
        <v>0</v>
      </c>
      <c r="BG459" s="232">
        <f>IF(N459="zákl. přenesená",J459,0)</f>
        <v>0</v>
      </c>
      <c r="BH459" s="232">
        <f>IF(N459="sníž. přenesená",J459,0)</f>
        <v>0</v>
      </c>
      <c r="BI459" s="232">
        <f>IF(N459="nulová",J459,0)</f>
        <v>0</v>
      </c>
      <c r="BJ459" s="19" t="s">
        <v>23</v>
      </c>
      <c r="BK459" s="232">
        <f>ROUND(I459*H459,2)</f>
        <v>0</v>
      </c>
      <c r="BL459" s="19" t="s">
        <v>103</v>
      </c>
      <c r="BM459" s="231" t="s">
        <v>722</v>
      </c>
    </row>
    <row r="460" s="13" customFormat="1">
      <c r="A460" s="13"/>
      <c r="B460" s="233"/>
      <c r="C460" s="234"/>
      <c r="D460" s="235" t="s">
        <v>207</v>
      </c>
      <c r="E460" s="236" t="s">
        <v>22</v>
      </c>
      <c r="F460" s="237" t="s">
        <v>723</v>
      </c>
      <c r="G460" s="234"/>
      <c r="H460" s="238">
        <v>7.3099999999999996</v>
      </c>
      <c r="I460" s="239"/>
      <c r="J460" s="234"/>
      <c r="K460" s="234"/>
      <c r="L460" s="240"/>
      <c r="M460" s="241"/>
      <c r="N460" s="242"/>
      <c r="O460" s="242"/>
      <c r="P460" s="242"/>
      <c r="Q460" s="242"/>
      <c r="R460" s="242"/>
      <c r="S460" s="242"/>
      <c r="T460" s="243"/>
      <c r="U460" s="13"/>
      <c r="V460" s="13"/>
      <c r="W460" s="13"/>
      <c r="X460" s="13"/>
      <c r="Y460" s="13"/>
      <c r="Z460" s="13"/>
      <c r="AA460" s="13"/>
      <c r="AB460" s="13"/>
      <c r="AC460" s="13"/>
      <c r="AD460" s="13"/>
      <c r="AE460" s="13"/>
      <c r="AT460" s="244" t="s">
        <v>207</v>
      </c>
      <c r="AU460" s="244" t="s">
        <v>87</v>
      </c>
      <c r="AV460" s="13" t="s">
        <v>87</v>
      </c>
      <c r="AW460" s="13" t="s">
        <v>39</v>
      </c>
      <c r="AX460" s="13" t="s">
        <v>23</v>
      </c>
      <c r="AY460" s="244" t="s">
        <v>199</v>
      </c>
    </row>
    <row r="461" s="2" customFormat="1" ht="16.5" customHeight="1">
      <c r="A461" s="40"/>
      <c r="B461" s="41"/>
      <c r="C461" s="220" t="s">
        <v>724</v>
      </c>
      <c r="D461" s="220" t="s">
        <v>201</v>
      </c>
      <c r="E461" s="221" t="s">
        <v>725</v>
      </c>
      <c r="F461" s="222" t="s">
        <v>726</v>
      </c>
      <c r="G461" s="223" t="s">
        <v>233</v>
      </c>
      <c r="H461" s="224">
        <v>4.2569999999999997</v>
      </c>
      <c r="I461" s="225"/>
      <c r="J461" s="226">
        <f>ROUND(I461*H461,2)</f>
        <v>0</v>
      </c>
      <c r="K461" s="222" t="s">
        <v>205</v>
      </c>
      <c r="L461" s="46"/>
      <c r="M461" s="227" t="s">
        <v>22</v>
      </c>
      <c r="N461" s="228" t="s">
        <v>49</v>
      </c>
      <c r="O461" s="86"/>
      <c r="P461" s="229">
        <f>O461*H461</f>
        <v>0</v>
      </c>
      <c r="Q461" s="229">
        <v>0.038899999999999997</v>
      </c>
      <c r="R461" s="229">
        <f>Q461*H461</f>
        <v>0.16559729999999998</v>
      </c>
      <c r="S461" s="229">
        <v>0</v>
      </c>
      <c r="T461" s="230">
        <f>S461*H461</f>
        <v>0</v>
      </c>
      <c r="U461" s="40"/>
      <c r="V461" s="40"/>
      <c r="W461" s="40"/>
      <c r="X461" s="40"/>
      <c r="Y461" s="40"/>
      <c r="Z461" s="40"/>
      <c r="AA461" s="40"/>
      <c r="AB461" s="40"/>
      <c r="AC461" s="40"/>
      <c r="AD461" s="40"/>
      <c r="AE461" s="40"/>
      <c r="AR461" s="231" t="s">
        <v>103</v>
      </c>
      <c r="AT461" s="231" t="s">
        <v>201</v>
      </c>
      <c r="AU461" s="231" t="s">
        <v>87</v>
      </c>
      <c r="AY461" s="19" t="s">
        <v>199</v>
      </c>
      <c r="BE461" s="232">
        <f>IF(N461="základní",J461,0)</f>
        <v>0</v>
      </c>
      <c r="BF461" s="232">
        <f>IF(N461="snížená",J461,0)</f>
        <v>0</v>
      </c>
      <c r="BG461" s="232">
        <f>IF(N461="zákl. přenesená",J461,0)</f>
        <v>0</v>
      </c>
      <c r="BH461" s="232">
        <f>IF(N461="sníž. přenesená",J461,0)</f>
        <v>0</v>
      </c>
      <c r="BI461" s="232">
        <f>IF(N461="nulová",J461,0)</f>
        <v>0</v>
      </c>
      <c r="BJ461" s="19" t="s">
        <v>23</v>
      </c>
      <c r="BK461" s="232">
        <f>ROUND(I461*H461,2)</f>
        <v>0</v>
      </c>
      <c r="BL461" s="19" t="s">
        <v>103</v>
      </c>
      <c r="BM461" s="231" t="s">
        <v>727</v>
      </c>
    </row>
    <row r="462" s="13" customFormat="1">
      <c r="A462" s="13"/>
      <c r="B462" s="233"/>
      <c r="C462" s="234"/>
      <c r="D462" s="235" t="s">
        <v>207</v>
      </c>
      <c r="E462" s="236" t="s">
        <v>22</v>
      </c>
      <c r="F462" s="237" t="s">
        <v>728</v>
      </c>
      <c r="G462" s="234"/>
      <c r="H462" s="238">
        <v>0.41899999999999998</v>
      </c>
      <c r="I462" s="239"/>
      <c r="J462" s="234"/>
      <c r="K462" s="234"/>
      <c r="L462" s="240"/>
      <c r="M462" s="241"/>
      <c r="N462" s="242"/>
      <c r="O462" s="242"/>
      <c r="P462" s="242"/>
      <c r="Q462" s="242"/>
      <c r="R462" s="242"/>
      <c r="S462" s="242"/>
      <c r="T462" s="243"/>
      <c r="U462" s="13"/>
      <c r="V462" s="13"/>
      <c r="W462" s="13"/>
      <c r="X462" s="13"/>
      <c r="Y462" s="13"/>
      <c r="Z462" s="13"/>
      <c r="AA462" s="13"/>
      <c r="AB462" s="13"/>
      <c r="AC462" s="13"/>
      <c r="AD462" s="13"/>
      <c r="AE462" s="13"/>
      <c r="AT462" s="244" t="s">
        <v>207</v>
      </c>
      <c r="AU462" s="244" t="s">
        <v>87</v>
      </c>
      <c r="AV462" s="13" t="s">
        <v>87</v>
      </c>
      <c r="AW462" s="13" t="s">
        <v>39</v>
      </c>
      <c r="AX462" s="13" t="s">
        <v>78</v>
      </c>
      <c r="AY462" s="244" t="s">
        <v>199</v>
      </c>
    </row>
    <row r="463" s="13" customFormat="1">
      <c r="A463" s="13"/>
      <c r="B463" s="233"/>
      <c r="C463" s="234"/>
      <c r="D463" s="235" t="s">
        <v>207</v>
      </c>
      <c r="E463" s="236" t="s">
        <v>22</v>
      </c>
      <c r="F463" s="237" t="s">
        <v>729</v>
      </c>
      <c r="G463" s="234"/>
      <c r="H463" s="238">
        <v>1.0549999999999999</v>
      </c>
      <c r="I463" s="239"/>
      <c r="J463" s="234"/>
      <c r="K463" s="234"/>
      <c r="L463" s="240"/>
      <c r="M463" s="241"/>
      <c r="N463" s="242"/>
      <c r="O463" s="242"/>
      <c r="P463" s="242"/>
      <c r="Q463" s="242"/>
      <c r="R463" s="242"/>
      <c r="S463" s="242"/>
      <c r="T463" s="243"/>
      <c r="U463" s="13"/>
      <c r="V463" s="13"/>
      <c r="W463" s="13"/>
      <c r="X463" s="13"/>
      <c r="Y463" s="13"/>
      <c r="Z463" s="13"/>
      <c r="AA463" s="13"/>
      <c r="AB463" s="13"/>
      <c r="AC463" s="13"/>
      <c r="AD463" s="13"/>
      <c r="AE463" s="13"/>
      <c r="AT463" s="244" t="s">
        <v>207</v>
      </c>
      <c r="AU463" s="244" t="s">
        <v>87</v>
      </c>
      <c r="AV463" s="13" t="s">
        <v>87</v>
      </c>
      <c r="AW463" s="13" t="s">
        <v>39</v>
      </c>
      <c r="AX463" s="13" t="s">
        <v>78</v>
      </c>
      <c r="AY463" s="244" t="s">
        <v>199</v>
      </c>
    </row>
    <row r="464" s="13" customFormat="1">
      <c r="A464" s="13"/>
      <c r="B464" s="233"/>
      <c r="C464" s="234"/>
      <c r="D464" s="235" t="s">
        <v>207</v>
      </c>
      <c r="E464" s="236" t="s">
        <v>22</v>
      </c>
      <c r="F464" s="237" t="s">
        <v>730</v>
      </c>
      <c r="G464" s="234"/>
      <c r="H464" s="238">
        <v>1.913</v>
      </c>
      <c r="I464" s="239"/>
      <c r="J464" s="234"/>
      <c r="K464" s="234"/>
      <c r="L464" s="240"/>
      <c r="M464" s="241"/>
      <c r="N464" s="242"/>
      <c r="O464" s="242"/>
      <c r="P464" s="242"/>
      <c r="Q464" s="242"/>
      <c r="R464" s="242"/>
      <c r="S464" s="242"/>
      <c r="T464" s="243"/>
      <c r="U464" s="13"/>
      <c r="V464" s="13"/>
      <c r="W464" s="13"/>
      <c r="X464" s="13"/>
      <c r="Y464" s="13"/>
      <c r="Z464" s="13"/>
      <c r="AA464" s="13"/>
      <c r="AB464" s="13"/>
      <c r="AC464" s="13"/>
      <c r="AD464" s="13"/>
      <c r="AE464" s="13"/>
      <c r="AT464" s="244" t="s">
        <v>207</v>
      </c>
      <c r="AU464" s="244" t="s">
        <v>87</v>
      </c>
      <c r="AV464" s="13" t="s">
        <v>87</v>
      </c>
      <c r="AW464" s="13" t="s">
        <v>39</v>
      </c>
      <c r="AX464" s="13" t="s">
        <v>78</v>
      </c>
      <c r="AY464" s="244" t="s">
        <v>199</v>
      </c>
    </row>
    <row r="465" s="13" customFormat="1">
      <c r="A465" s="13"/>
      <c r="B465" s="233"/>
      <c r="C465" s="234"/>
      <c r="D465" s="235" t="s">
        <v>207</v>
      </c>
      <c r="E465" s="236" t="s">
        <v>22</v>
      </c>
      <c r="F465" s="237" t="s">
        <v>731</v>
      </c>
      <c r="G465" s="234"/>
      <c r="H465" s="238">
        <v>0.315</v>
      </c>
      <c r="I465" s="239"/>
      <c r="J465" s="234"/>
      <c r="K465" s="234"/>
      <c r="L465" s="240"/>
      <c r="M465" s="241"/>
      <c r="N465" s="242"/>
      <c r="O465" s="242"/>
      <c r="P465" s="242"/>
      <c r="Q465" s="242"/>
      <c r="R465" s="242"/>
      <c r="S465" s="242"/>
      <c r="T465" s="243"/>
      <c r="U465" s="13"/>
      <c r="V465" s="13"/>
      <c r="W465" s="13"/>
      <c r="X465" s="13"/>
      <c r="Y465" s="13"/>
      <c r="Z465" s="13"/>
      <c r="AA465" s="13"/>
      <c r="AB465" s="13"/>
      <c r="AC465" s="13"/>
      <c r="AD465" s="13"/>
      <c r="AE465" s="13"/>
      <c r="AT465" s="244" t="s">
        <v>207</v>
      </c>
      <c r="AU465" s="244" t="s">
        <v>87</v>
      </c>
      <c r="AV465" s="13" t="s">
        <v>87</v>
      </c>
      <c r="AW465" s="13" t="s">
        <v>39</v>
      </c>
      <c r="AX465" s="13" t="s">
        <v>78</v>
      </c>
      <c r="AY465" s="244" t="s">
        <v>199</v>
      </c>
    </row>
    <row r="466" s="13" customFormat="1">
      <c r="A466" s="13"/>
      <c r="B466" s="233"/>
      <c r="C466" s="234"/>
      <c r="D466" s="235" t="s">
        <v>207</v>
      </c>
      <c r="E466" s="236" t="s">
        <v>22</v>
      </c>
      <c r="F466" s="237" t="s">
        <v>732</v>
      </c>
      <c r="G466" s="234"/>
      <c r="H466" s="238">
        <v>0.55500000000000005</v>
      </c>
      <c r="I466" s="239"/>
      <c r="J466" s="234"/>
      <c r="K466" s="234"/>
      <c r="L466" s="240"/>
      <c r="M466" s="241"/>
      <c r="N466" s="242"/>
      <c r="O466" s="242"/>
      <c r="P466" s="242"/>
      <c r="Q466" s="242"/>
      <c r="R466" s="242"/>
      <c r="S466" s="242"/>
      <c r="T466" s="243"/>
      <c r="U466" s="13"/>
      <c r="V466" s="13"/>
      <c r="W466" s="13"/>
      <c r="X466" s="13"/>
      <c r="Y466" s="13"/>
      <c r="Z466" s="13"/>
      <c r="AA466" s="13"/>
      <c r="AB466" s="13"/>
      <c r="AC466" s="13"/>
      <c r="AD466" s="13"/>
      <c r="AE466" s="13"/>
      <c r="AT466" s="244" t="s">
        <v>207</v>
      </c>
      <c r="AU466" s="244" t="s">
        <v>87</v>
      </c>
      <c r="AV466" s="13" t="s">
        <v>87</v>
      </c>
      <c r="AW466" s="13" t="s">
        <v>39</v>
      </c>
      <c r="AX466" s="13" t="s">
        <v>78</v>
      </c>
      <c r="AY466" s="244" t="s">
        <v>199</v>
      </c>
    </row>
    <row r="467" s="14" customFormat="1">
      <c r="A467" s="14"/>
      <c r="B467" s="245"/>
      <c r="C467" s="246"/>
      <c r="D467" s="235" t="s">
        <v>207</v>
      </c>
      <c r="E467" s="247" t="s">
        <v>22</v>
      </c>
      <c r="F467" s="248" t="s">
        <v>252</v>
      </c>
      <c r="G467" s="246"/>
      <c r="H467" s="249">
        <v>4.2569999999999997</v>
      </c>
      <c r="I467" s="250"/>
      <c r="J467" s="246"/>
      <c r="K467" s="246"/>
      <c r="L467" s="251"/>
      <c r="M467" s="252"/>
      <c r="N467" s="253"/>
      <c r="O467" s="253"/>
      <c r="P467" s="253"/>
      <c r="Q467" s="253"/>
      <c r="R467" s="253"/>
      <c r="S467" s="253"/>
      <c r="T467" s="254"/>
      <c r="U467" s="14"/>
      <c r="V467" s="14"/>
      <c r="W467" s="14"/>
      <c r="X467" s="14"/>
      <c r="Y467" s="14"/>
      <c r="Z467" s="14"/>
      <c r="AA467" s="14"/>
      <c r="AB467" s="14"/>
      <c r="AC467" s="14"/>
      <c r="AD467" s="14"/>
      <c r="AE467" s="14"/>
      <c r="AT467" s="255" t="s">
        <v>207</v>
      </c>
      <c r="AU467" s="255" t="s">
        <v>87</v>
      </c>
      <c r="AV467" s="14" t="s">
        <v>103</v>
      </c>
      <c r="AW467" s="14" t="s">
        <v>39</v>
      </c>
      <c r="AX467" s="14" t="s">
        <v>23</v>
      </c>
      <c r="AY467" s="255" t="s">
        <v>199</v>
      </c>
    </row>
    <row r="468" s="2" customFormat="1" ht="16.5" customHeight="1">
      <c r="A468" s="40"/>
      <c r="B468" s="41"/>
      <c r="C468" s="220" t="s">
        <v>733</v>
      </c>
      <c r="D468" s="220" t="s">
        <v>201</v>
      </c>
      <c r="E468" s="221" t="s">
        <v>734</v>
      </c>
      <c r="F468" s="222" t="s">
        <v>735</v>
      </c>
      <c r="G468" s="223" t="s">
        <v>233</v>
      </c>
      <c r="H468" s="224">
        <v>1.0960000000000001</v>
      </c>
      <c r="I468" s="225"/>
      <c r="J468" s="226">
        <f>ROUND(I468*H468,2)</f>
        <v>0</v>
      </c>
      <c r="K468" s="222" t="s">
        <v>205</v>
      </c>
      <c r="L468" s="46"/>
      <c r="M468" s="227" t="s">
        <v>22</v>
      </c>
      <c r="N468" s="228" t="s">
        <v>49</v>
      </c>
      <c r="O468" s="86"/>
      <c r="P468" s="229">
        <f>O468*H468</f>
        <v>0</v>
      </c>
      <c r="Q468" s="229">
        <v>0.038899999999999997</v>
      </c>
      <c r="R468" s="229">
        <f>Q468*H468</f>
        <v>0.042634400000000003</v>
      </c>
      <c r="S468" s="229">
        <v>0</v>
      </c>
      <c r="T468" s="230">
        <f>S468*H468</f>
        <v>0</v>
      </c>
      <c r="U468" s="40"/>
      <c r="V468" s="40"/>
      <c r="W468" s="40"/>
      <c r="X468" s="40"/>
      <c r="Y468" s="40"/>
      <c r="Z468" s="40"/>
      <c r="AA468" s="40"/>
      <c r="AB468" s="40"/>
      <c r="AC468" s="40"/>
      <c r="AD468" s="40"/>
      <c r="AE468" s="40"/>
      <c r="AR468" s="231" t="s">
        <v>103</v>
      </c>
      <c r="AT468" s="231" t="s">
        <v>201</v>
      </c>
      <c r="AU468" s="231" t="s">
        <v>87</v>
      </c>
      <c r="AY468" s="19" t="s">
        <v>199</v>
      </c>
      <c r="BE468" s="232">
        <f>IF(N468="základní",J468,0)</f>
        <v>0</v>
      </c>
      <c r="BF468" s="232">
        <f>IF(N468="snížená",J468,0)</f>
        <v>0</v>
      </c>
      <c r="BG468" s="232">
        <f>IF(N468="zákl. přenesená",J468,0)</f>
        <v>0</v>
      </c>
      <c r="BH468" s="232">
        <f>IF(N468="sníž. přenesená",J468,0)</f>
        <v>0</v>
      </c>
      <c r="BI468" s="232">
        <f>IF(N468="nulová",J468,0)</f>
        <v>0</v>
      </c>
      <c r="BJ468" s="19" t="s">
        <v>23</v>
      </c>
      <c r="BK468" s="232">
        <f>ROUND(I468*H468,2)</f>
        <v>0</v>
      </c>
      <c r="BL468" s="19" t="s">
        <v>103</v>
      </c>
      <c r="BM468" s="231" t="s">
        <v>736</v>
      </c>
    </row>
    <row r="469" s="13" customFormat="1">
      <c r="A469" s="13"/>
      <c r="B469" s="233"/>
      <c r="C469" s="234"/>
      <c r="D469" s="235" t="s">
        <v>207</v>
      </c>
      <c r="E469" s="236" t="s">
        <v>22</v>
      </c>
      <c r="F469" s="237" t="s">
        <v>737</v>
      </c>
      <c r="G469" s="234"/>
      <c r="H469" s="238">
        <v>0.76600000000000001</v>
      </c>
      <c r="I469" s="239"/>
      <c r="J469" s="234"/>
      <c r="K469" s="234"/>
      <c r="L469" s="240"/>
      <c r="M469" s="241"/>
      <c r="N469" s="242"/>
      <c r="O469" s="242"/>
      <c r="P469" s="242"/>
      <c r="Q469" s="242"/>
      <c r="R469" s="242"/>
      <c r="S469" s="242"/>
      <c r="T469" s="243"/>
      <c r="U469" s="13"/>
      <c r="V469" s="13"/>
      <c r="W469" s="13"/>
      <c r="X469" s="13"/>
      <c r="Y469" s="13"/>
      <c r="Z469" s="13"/>
      <c r="AA469" s="13"/>
      <c r="AB469" s="13"/>
      <c r="AC469" s="13"/>
      <c r="AD469" s="13"/>
      <c r="AE469" s="13"/>
      <c r="AT469" s="244" t="s">
        <v>207</v>
      </c>
      <c r="AU469" s="244" t="s">
        <v>87</v>
      </c>
      <c r="AV469" s="13" t="s">
        <v>87</v>
      </c>
      <c r="AW469" s="13" t="s">
        <v>39</v>
      </c>
      <c r="AX469" s="13" t="s">
        <v>78</v>
      </c>
      <c r="AY469" s="244" t="s">
        <v>199</v>
      </c>
    </row>
    <row r="470" s="13" customFormat="1">
      <c r="A470" s="13"/>
      <c r="B470" s="233"/>
      <c r="C470" s="234"/>
      <c r="D470" s="235" t="s">
        <v>207</v>
      </c>
      <c r="E470" s="236" t="s">
        <v>22</v>
      </c>
      <c r="F470" s="237" t="s">
        <v>738</v>
      </c>
      <c r="G470" s="234"/>
      <c r="H470" s="238">
        <v>0.33000000000000002</v>
      </c>
      <c r="I470" s="239"/>
      <c r="J470" s="234"/>
      <c r="K470" s="234"/>
      <c r="L470" s="240"/>
      <c r="M470" s="241"/>
      <c r="N470" s="242"/>
      <c r="O470" s="242"/>
      <c r="P470" s="242"/>
      <c r="Q470" s="242"/>
      <c r="R470" s="242"/>
      <c r="S470" s="242"/>
      <c r="T470" s="243"/>
      <c r="U470" s="13"/>
      <c r="V470" s="13"/>
      <c r="W470" s="13"/>
      <c r="X470" s="13"/>
      <c r="Y470" s="13"/>
      <c r="Z470" s="13"/>
      <c r="AA470" s="13"/>
      <c r="AB470" s="13"/>
      <c r="AC470" s="13"/>
      <c r="AD470" s="13"/>
      <c r="AE470" s="13"/>
      <c r="AT470" s="244" t="s">
        <v>207</v>
      </c>
      <c r="AU470" s="244" t="s">
        <v>87</v>
      </c>
      <c r="AV470" s="13" t="s">
        <v>87</v>
      </c>
      <c r="AW470" s="13" t="s">
        <v>39</v>
      </c>
      <c r="AX470" s="13" t="s">
        <v>78</v>
      </c>
      <c r="AY470" s="244" t="s">
        <v>199</v>
      </c>
    </row>
    <row r="471" s="14" customFormat="1">
      <c r="A471" s="14"/>
      <c r="B471" s="245"/>
      <c r="C471" s="246"/>
      <c r="D471" s="235" t="s">
        <v>207</v>
      </c>
      <c r="E471" s="247" t="s">
        <v>22</v>
      </c>
      <c r="F471" s="248" t="s">
        <v>252</v>
      </c>
      <c r="G471" s="246"/>
      <c r="H471" s="249">
        <v>1.0960000000000001</v>
      </c>
      <c r="I471" s="250"/>
      <c r="J471" s="246"/>
      <c r="K471" s="246"/>
      <c r="L471" s="251"/>
      <c r="M471" s="252"/>
      <c r="N471" s="253"/>
      <c r="O471" s="253"/>
      <c r="P471" s="253"/>
      <c r="Q471" s="253"/>
      <c r="R471" s="253"/>
      <c r="S471" s="253"/>
      <c r="T471" s="254"/>
      <c r="U471" s="14"/>
      <c r="V471" s="14"/>
      <c r="W471" s="14"/>
      <c r="X471" s="14"/>
      <c r="Y471" s="14"/>
      <c r="Z471" s="14"/>
      <c r="AA471" s="14"/>
      <c r="AB471" s="14"/>
      <c r="AC471" s="14"/>
      <c r="AD471" s="14"/>
      <c r="AE471" s="14"/>
      <c r="AT471" s="255" t="s">
        <v>207</v>
      </c>
      <c r="AU471" s="255" t="s">
        <v>87</v>
      </c>
      <c r="AV471" s="14" t="s">
        <v>103</v>
      </c>
      <c r="AW471" s="14" t="s">
        <v>39</v>
      </c>
      <c r="AX471" s="14" t="s">
        <v>23</v>
      </c>
      <c r="AY471" s="255" t="s">
        <v>199</v>
      </c>
    </row>
    <row r="472" s="2" customFormat="1" ht="16.5" customHeight="1">
      <c r="A472" s="40"/>
      <c r="B472" s="41"/>
      <c r="C472" s="220" t="s">
        <v>739</v>
      </c>
      <c r="D472" s="220" t="s">
        <v>201</v>
      </c>
      <c r="E472" s="221" t="s">
        <v>740</v>
      </c>
      <c r="F472" s="222" t="s">
        <v>741</v>
      </c>
      <c r="G472" s="223" t="s">
        <v>233</v>
      </c>
      <c r="H472" s="224">
        <v>312.73500000000001</v>
      </c>
      <c r="I472" s="225"/>
      <c r="J472" s="226">
        <f>ROUND(I472*H472,2)</f>
        <v>0</v>
      </c>
      <c r="K472" s="222" t="s">
        <v>205</v>
      </c>
      <c r="L472" s="46"/>
      <c r="M472" s="227" t="s">
        <v>22</v>
      </c>
      <c r="N472" s="228" t="s">
        <v>49</v>
      </c>
      <c r="O472" s="86"/>
      <c r="P472" s="229">
        <f>O472*H472</f>
        <v>0</v>
      </c>
      <c r="Q472" s="229">
        <v>0.0073499999999999998</v>
      </c>
      <c r="R472" s="229">
        <f>Q472*H472</f>
        <v>2.2986022500000001</v>
      </c>
      <c r="S472" s="229">
        <v>0</v>
      </c>
      <c r="T472" s="230">
        <f>S472*H472</f>
        <v>0</v>
      </c>
      <c r="U472" s="40"/>
      <c r="V472" s="40"/>
      <c r="W472" s="40"/>
      <c r="X472" s="40"/>
      <c r="Y472" s="40"/>
      <c r="Z472" s="40"/>
      <c r="AA472" s="40"/>
      <c r="AB472" s="40"/>
      <c r="AC472" s="40"/>
      <c r="AD472" s="40"/>
      <c r="AE472" s="40"/>
      <c r="AR472" s="231" t="s">
        <v>103</v>
      </c>
      <c r="AT472" s="231" t="s">
        <v>201</v>
      </c>
      <c r="AU472" s="231" t="s">
        <v>87</v>
      </c>
      <c r="AY472" s="19" t="s">
        <v>199</v>
      </c>
      <c r="BE472" s="232">
        <f>IF(N472="základní",J472,0)</f>
        <v>0</v>
      </c>
      <c r="BF472" s="232">
        <f>IF(N472="snížená",J472,0)</f>
        <v>0</v>
      </c>
      <c r="BG472" s="232">
        <f>IF(N472="zákl. přenesená",J472,0)</f>
        <v>0</v>
      </c>
      <c r="BH472" s="232">
        <f>IF(N472="sníž. přenesená",J472,0)</f>
        <v>0</v>
      </c>
      <c r="BI472" s="232">
        <f>IF(N472="nulová",J472,0)</f>
        <v>0</v>
      </c>
      <c r="BJ472" s="19" t="s">
        <v>23</v>
      </c>
      <c r="BK472" s="232">
        <f>ROUND(I472*H472,2)</f>
        <v>0</v>
      </c>
      <c r="BL472" s="19" t="s">
        <v>103</v>
      </c>
      <c r="BM472" s="231" t="s">
        <v>742</v>
      </c>
    </row>
    <row r="473" s="13" customFormat="1">
      <c r="A473" s="13"/>
      <c r="B473" s="233"/>
      <c r="C473" s="234"/>
      <c r="D473" s="235" t="s">
        <v>207</v>
      </c>
      <c r="E473" s="236" t="s">
        <v>22</v>
      </c>
      <c r="F473" s="237" t="s">
        <v>743</v>
      </c>
      <c r="G473" s="234"/>
      <c r="H473" s="238">
        <v>312.73500000000001</v>
      </c>
      <c r="I473" s="239"/>
      <c r="J473" s="234"/>
      <c r="K473" s="234"/>
      <c r="L473" s="240"/>
      <c r="M473" s="241"/>
      <c r="N473" s="242"/>
      <c r="O473" s="242"/>
      <c r="P473" s="242"/>
      <c r="Q473" s="242"/>
      <c r="R473" s="242"/>
      <c r="S473" s="242"/>
      <c r="T473" s="243"/>
      <c r="U473" s="13"/>
      <c r="V473" s="13"/>
      <c r="W473" s="13"/>
      <c r="X473" s="13"/>
      <c r="Y473" s="13"/>
      <c r="Z473" s="13"/>
      <c r="AA473" s="13"/>
      <c r="AB473" s="13"/>
      <c r="AC473" s="13"/>
      <c r="AD473" s="13"/>
      <c r="AE473" s="13"/>
      <c r="AT473" s="244" t="s">
        <v>207</v>
      </c>
      <c r="AU473" s="244" t="s">
        <v>87</v>
      </c>
      <c r="AV473" s="13" t="s">
        <v>87</v>
      </c>
      <c r="AW473" s="13" t="s">
        <v>39</v>
      </c>
      <c r="AX473" s="13" t="s">
        <v>23</v>
      </c>
      <c r="AY473" s="244" t="s">
        <v>199</v>
      </c>
    </row>
    <row r="474" s="2" customFormat="1" ht="16.5" customHeight="1">
      <c r="A474" s="40"/>
      <c r="B474" s="41"/>
      <c r="C474" s="220" t="s">
        <v>744</v>
      </c>
      <c r="D474" s="220" t="s">
        <v>201</v>
      </c>
      <c r="E474" s="221" t="s">
        <v>745</v>
      </c>
      <c r="F474" s="222" t="s">
        <v>746</v>
      </c>
      <c r="G474" s="223" t="s">
        <v>233</v>
      </c>
      <c r="H474" s="224">
        <v>780.87</v>
      </c>
      <c r="I474" s="225"/>
      <c r="J474" s="226">
        <f>ROUND(I474*H474,2)</f>
        <v>0</v>
      </c>
      <c r="K474" s="222" t="s">
        <v>205</v>
      </c>
      <c r="L474" s="46"/>
      <c r="M474" s="227" t="s">
        <v>22</v>
      </c>
      <c r="N474" s="228" t="s">
        <v>49</v>
      </c>
      <c r="O474" s="86"/>
      <c r="P474" s="229">
        <f>O474*H474</f>
        <v>0</v>
      </c>
      <c r="Q474" s="229">
        <v>0.00025999999999999998</v>
      </c>
      <c r="R474" s="229">
        <f>Q474*H474</f>
        <v>0.20302619999999999</v>
      </c>
      <c r="S474" s="229">
        <v>0</v>
      </c>
      <c r="T474" s="230">
        <f>S474*H474</f>
        <v>0</v>
      </c>
      <c r="U474" s="40"/>
      <c r="V474" s="40"/>
      <c r="W474" s="40"/>
      <c r="X474" s="40"/>
      <c r="Y474" s="40"/>
      <c r="Z474" s="40"/>
      <c r="AA474" s="40"/>
      <c r="AB474" s="40"/>
      <c r="AC474" s="40"/>
      <c r="AD474" s="40"/>
      <c r="AE474" s="40"/>
      <c r="AR474" s="231" t="s">
        <v>103</v>
      </c>
      <c r="AT474" s="231" t="s">
        <v>201</v>
      </c>
      <c r="AU474" s="231" t="s">
        <v>87</v>
      </c>
      <c r="AY474" s="19" t="s">
        <v>199</v>
      </c>
      <c r="BE474" s="232">
        <f>IF(N474="základní",J474,0)</f>
        <v>0</v>
      </c>
      <c r="BF474" s="232">
        <f>IF(N474="snížená",J474,0)</f>
        <v>0</v>
      </c>
      <c r="BG474" s="232">
        <f>IF(N474="zákl. přenesená",J474,0)</f>
        <v>0</v>
      </c>
      <c r="BH474" s="232">
        <f>IF(N474="sníž. přenesená",J474,0)</f>
        <v>0</v>
      </c>
      <c r="BI474" s="232">
        <f>IF(N474="nulová",J474,0)</f>
        <v>0</v>
      </c>
      <c r="BJ474" s="19" t="s">
        <v>23</v>
      </c>
      <c r="BK474" s="232">
        <f>ROUND(I474*H474,2)</f>
        <v>0</v>
      </c>
      <c r="BL474" s="19" t="s">
        <v>103</v>
      </c>
      <c r="BM474" s="231" t="s">
        <v>747</v>
      </c>
    </row>
    <row r="475" s="13" customFormat="1">
      <c r="A475" s="13"/>
      <c r="B475" s="233"/>
      <c r="C475" s="234"/>
      <c r="D475" s="235" t="s">
        <v>207</v>
      </c>
      <c r="E475" s="236" t="s">
        <v>22</v>
      </c>
      <c r="F475" s="237" t="s">
        <v>748</v>
      </c>
      <c r="G475" s="234"/>
      <c r="H475" s="238">
        <v>780.87</v>
      </c>
      <c r="I475" s="239"/>
      <c r="J475" s="234"/>
      <c r="K475" s="234"/>
      <c r="L475" s="240"/>
      <c r="M475" s="241"/>
      <c r="N475" s="242"/>
      <c r="O475" s="242"/>
      <c r="P475" s="242"/>
      <c r="Q475" s="242"/>
      <c r="R475" s="242"/>
      <c r="S475" s="242"/>
      <c r="T475" s="243"/>
      <c r="U475" s="13"/>
      <c r="V475" s="13"/>
      <c r="W475" s="13"/>
      <c r="X475" s="13"/>
      <c r="Y475" s="13"/>
      <c r="Z475" s="13"/>
      <c r="AA475" s="13"/>
      <c r="AB475" s="13"/>
      <c r="AC475" s="13"/>
      <c r="AD475" s="13"/>
      <c r="AE475" s="13"/>
      <c r="AT475" s="244" t="s">
        <v>207</v>
      </c>
      <c r="AU475" s="244" t="s">
        <v>87</v>
      </c>
      <c r="AV475" s="13" t="s">
        <v>87</v>
      </c>
      <c r="AW475" s="13" t="s">
        <v>39</v>
      </c>
      <c r="AX475" s="13" t="s">
        <v>23</v>
      </c>
      <c r="AY475" s="244" t="s">
        <v>199</v>
      </c>
    </row>
    <row r="476" s="2" customFormat="1" ht="16.5" customHeight="1">
      <c r="A476" s="40"/>
      <c r="B476" s="41"/>
      <c r="C476" s="220" t="s">
        <v>749</v>
      </c>
      <c r="D476" s="220" t="s">
        <v>201</v>
      </c>
      <c r="E476" s="221" t="s">
        <v>750</v>
      </c>
      <c r="F476" s="222" t="s">
        <v>751</v>
      </c>
      <c r="G476" s="223" t="s">
        <v>233</v>
      </c>
      <c r="H476" s="224">
        <v>111.566</v>
      </c>
      <c r="I476" s="225"/>
      <c r="J476" s="226">
        <f>ROUND(I476*H476,2)</f>
        <v>0</v>
      </c>
      <c r="K476" s="222" t="s">
        <v>205</v>
      </c>
      <c r="L476" s="46"/>
      <c r="M476" s="227" t="s">
        <v>22</v>
      </c>
      <c r="N476" s="228" t="s">
        <v>49</v>
      </c>
      <c r="O476" s="86"/>
      <c r="P476" s="229">
        <f>O476*H476</f>
        <v>0</v>
      </c>
      <c r="Q476" s="229">
        <v>0.0054599999999999996</v>
      </c>
      <c r="R476" s="229">
        <f>Q476*H476</f>
        <v>0.60915036</v>
      </c>
      <c r="S476" s="229">
        <v>0</v>
      </c>
      <c r="T476" s="230">
        <f>S476*H476</f>
        <v>0</v>
      </c>
      <c r="U476" s="40"/>
      <c r="V476" s="40"/>
      <c r="W476" s="40"/>
      <c r="X476" s="40"/>
      <c r="Y476" s="40"/>
      <c r="Z476" s="40"/>
      <c r="AA476" s="40"/>
      <c r="AB476" s="40"/>
      <c r="AC476" s="40"/>
      <c r="AD476" s="40"/>
      <c r="AE476" s="40"/>
      <c r="AR476" s="231" t="s">
        <v>103</v>
      </c>
      <c r="AT476" s="231" t="s">
        <v>201</v>
      </c>
      <c r="AU476" s="231" t="s">
        <v>87</v>
      </c>
      <c r="AY476" s="19" t="s">
        <v>199</v>
      </c>
      <c r="BE476" s="232">
        <f>IF(N476="základní",J476,0)</f>
        <v>0</v>
      </c>
      <c r="BF476" s="232">
        <f>IF(N476="snížená",J476,0)</f>
        <v>0</v>
      </c>
      <c r="BG476" s="232">
        <f>IF(N476="zákl. přenesená",J476,0)</f>
        <v>0</v>
      </c>
      <c r="BH476" s="232">
        <f>IF(N476="sníž. přenesená",J476,0)</f>
        <v>0</v>
      </c>
      <c r="BI476" s="232">
        <f>IF(N476="nulová",J476,0)</f>
        <v>0</v>
      </c>
      <c r="BJ476" s="19" t="s">
        <v>23</v>
      </c>
      <c r="BK476" s="232">
        <f>ROUND(I476*H476,2)</f>
        <v>0</v>
      </c>
      <c r="BL476" s="19" t="s">
        <v>103</v>
      </c>
      <c r="BM476" s="231" t="s">
        <v>752</v>
      </c>
    </row>
    <row r="477" s="15" customFormat="1">
      <c r="A477" s="15"/>
      <c r="B477" s="256"/>
      <c r="C477" s="257"/>
      <c r="D477" s="235" t="s">
        <v>207</v>
      </c>
      <c r="E477" s="258" t="s">
        <v>22</v>
      </c>
      <c r="F477" s="259" t="s">
        <v>753</v>
      </c>
      <c r="G477" s="257"/>
      <c r="H477" s="258" t="s">
        <v>22</v>
      </c>
      <c r="I477" s="260"/>
      <c r="J477" s="257"/>
      <c r="K477" s="257"/>
      <c r="L477" s="261"/>
      <c r="M477" s="262"/>
      <c r="N477" s="263"/>
      <c r="O477" s="263"/>
      <c r="P477" s="263"/>
      <c r="Q477" s="263"/>
      <c r="R477" s="263"/>
      <c r="S477" s="263"/>
      <c r="T477" s="264"/>
      <c r="U477" s="15"/>
      <c r="V477" s="15"/>
      <c r="W477" s="15"/>
      <c r="X477" s="15"/>
      <c r="Y477" s="15"/>
      <c r="Z477" s="15"/>
      <c r="AA477" s="15"/>
      <c r="AB477" s="15"/>
      <c r="AC477" s="15"/>
      <c r="AD477" s="15"/>
      <c r="AE477" s="15"/>
      <c r="AT477" s="265" t="s">
        <v>207</v>
      </c>
      <c r="AU477" s="265" t="s">
        <v>87</v>
      </c>
      <c r="AV477" s="15" t="s">
        <v>23</v>
      </c>
      <c r="AW477" s="15" t="s">
        <v>39</v>
      </c>
      <c r="AX477" s="15" t="s">
        <v>78</v>
      </c>
      <c r="AY477" s="265" t="s">
        <v>199</v>
      </c>
    </row>
    <row r="478" s="13" customFormat="1">
      <c r="A478" s="13"/>
      <c r="B478" s="233"/>
      <c r="C478" s="234"/>
      <c r="D478" s="235" t="s">
        <v>207</v>
      </c>
      <c r="E478" s="236" t="s">
        <v>22</v>
      </c>
      <c r="F478" s="237" t="s">
        <v>754</v>
      </c>
      <c r="G478" s="234"/>
      <c r="H478" s="238">
        <v>6.601</v>
      </c>
      <c r="I478" s="239"/>
      <c r="J478" s="234"/>
      <c r="K478" s="234"/>
      <c r="L478" s="240"/>
      <c r="M478" s="241"/>
      <c r="N478" s="242"/>
      <c r="O478" s="242"/>
      <c r="P478" s="242"/>
      <c r="Q478" s="242"/>
      <c r="R478" s="242"/>
      <c r="S478" s="242"/>
      <c r="T478" s="243"/>
      <c r="U478" s="13"/>
      <c r="V478" s="13"/>
      <c r="W478" s="13"/>
      <c r="X478" s="13"/>
      <c r="Y478" s="13"/>
      <c r="Z478" s="13"/>
      <c r="AA478" s="13"/>
      <c r="AB478" s="13"/>
      <c r="AC478" s="13"/>
      <c r="AD478" s="13"/>
      <c r="AE478" s="13"/>
      <c r="AT478" s="244" t="s">
        <v>207</v>
      </c>
      <c r="AU478" s="244" t="s">
        <v>87</v>
      </c>
      <c r="AV478" s="13" t="s">
        <v>87</v>
      </c>
      <c r="AW478" s="13" t="s">
        <v>39</v>
      </c>
      <c r="AX478" s="13" t="s">
        <v>78</v>
      </c>
      <c r="AY478" s="244" t="s">
        <v>199</v>
      </c>
    </row>
    <row r="479" s="13" customFormat="1">
      <c r="A479" s="13"/>
      <c r="B479" s="233"/>
      <c r="C479" s="234"/>
      <c r="D479" s="235" t="s">
        <v>207</v>
      </c>
      <c r="E479" s="236" t="s">
        <v>22</v>
      </c>
      <c r="F479" s="237" t="s">
        <v>755</v>
      </c>
      <c r="G479" s="234"/>
      <c r="H479" s="238">
        <v>6.601</v>
      </c>
      <c r="I479" s="239"/>
      <c r="J479" s="234"/>
      <c r="K479" s="234"/>
      <c r="L479" s="240"/>
      <c r="M479" s="241"/>
      <c r="N479" s="242"/>
      <c r="O479" s="242"/>
      <c r="P479" s="242"/>
      <c r="Q479" s="242"/>
      <c r="R479" s="242"/>
      <c r="S479" s="242"/>
      <c r="T479" s="243"/>
      <c r="U479" s="13"/>
      <c r="V479" s="13"/>
      <c r="W479" s="13"/>
      <c r="X479" s="13"/>
      <c r="Y479" s="13"/>
      <c r="Z479" s="13"/>
      <c r="AA479" s="13"/>
      <c r="AB479" s="13"/>
      <c r="AC479" s="13"/>
      <c r="AD479" s="13"/>
      <c r="AE479" s="13"/>
      <c r="AT479" s="244" t="s">
        <v>207</v>
      </c>
      <c r="AU479" s="244" t="s">
        <v>87</v>
      </c>
      <c r="AV479" s="13" t="s">
        <v>87</v>
      </c>
      <c r="AW479" s="13" t="s">
        <v>39</v>
      </c>
      <c r="AX479" s="13" t="s">
        <v>78</v>
      </c>
      <c r="AY479" s="244" t="s">
        <v>199</v>
      </c>
    </row>
    <row r="480" s="13" customFormat="1">
      <c r="A480" s="13"/>
      <c r="B480" s="233"/>
      <c r="C480" s="234"/>
      <c r="D480" s="235" t="s">
        <v>207</v>
      </c>
      <c r="E480" s="236" t="s">
        <v>22</v>
      </c>
      <c r="F480" s="237" t="s">
        <v>756</v>
      </c>
      <c r="G480" s="234"/>
      <c r="H480" s="238">
        <v>2.2170000000000001</v>
      </c>
      <c r="I480" s="239"/>
      <c r="J480" s="234"/>
      <c r="K480" s="234"/>
      <c r="L480" s="240"/>
      <c r="M480" s="241"/>
      <c r="N480" s="242"/>
      <c r="O480" s="242"/>
      <c r="P480" s="242"/>
      <c r="Q480" s="242"/>
      <c r="R480" s="242"/>
      <c r="S480" s="242"/>
      <c r="T480" s="243"/>
      <c r="U480" s="13"/>
      <c r="V480" s="13"/>
      <c r="W480" s="13"/>
      <c r="X480" s="13"/>
      <c r="Y480" s="13"/>
      <c r="Z480" s="13"/>
      <c r="AA480" s="13"/>
      <c r="AB480" s="13"/>
      <c r="AC480" s="13"/>
      <c r="AD480" s="13"/>
      <c r="AE480" s="13"/>
      <c r="AT480" s="244" t="s">
        <v>207</v>
      </c>
      <c r="AU480" s="244" t="s">
        <v>87</v>
      </c>
      <c r="AV480" s="13" t="s">
        <v>87</v>
      </c>
      <c r="AW480" s="13" t="s">
        <v>39</v>
      </c>
      <c r="AX480" s="13" t="s">
        <v>78</v>
      </c>
      <c r="AY480" s="244" t="s">
        <v>199</v>
      </c>
    </row>
    <row r="481" s="13" customFormat="1">
      <c r="A481" s="13"/>
      <c r="B481" s="233"/>
      <c r="C481" s="234"/>
      <c r="D481" s="235" t="s">
        <v>207</v>
      </c>
      <c r="E481" s="236" t="s">
        <v>22</v>
      </c>
      <c r="F481" s="237" t="s">
        <v>757</v>
      </c>
      <c r="G481" s="234"/>
      <c r="H481" s="238">
        <v>4.157</v>
      </c>
      <c r="I481" s="239"/>
      <c r="J481" s="234"/>
      <c r="K481" s="234"/>
      <c r="L481" s="240"/>
      <c r="M481" s="241"/>
      <c r="N481" s="242"/>
      <c r="O481" s="242"/>
      <c r="P481" s="242"/>
      <c r="Q481" s="242"/>
      <c r="R481" s="242"/>
      <c r="S481" s="242"/>
      <c r="T481" s="243"/>
      <c r="U481" s="13"/>
      <c r="V481" s="13"/>
      <c r="W481" s="13"/>
      <c r="X481" s="13"/>
      <c r="Y481" s="13"/>
      <c r="Z481" s="13"/>
      <c r="AA481" s="13"/>
      <c r="AB481" s="13"/>
      <c r="AC481" s="13"/>
      <c r="AD481" s="13"/>
      <c r="AE481" s="13"/>
      <c r="AT481" s="244" t="s">
        <v>207</v>
      </c>
      <c r="AU481" s="244" t="s">
        <v>87</v>
      </c>
      <c r="AV481" s="13" t="s">
        <v>87</v>
      </c>
      <c r="AW481" s="13" t="s">
        <v>39</v>
      </c>
      <c r="AX481" s="13" t="s">
        <v>78</v>
      </c>
      <c r="AY481" s="244" t="s">
        <v>199</v>
      </c>
    </row>
    <row r="482" s="13" customFormat="1">
      <c r="A482" s="13"/>
      <c r="B482" s="233"/>
      <c r="C482" s="234"/>
      <c r="D482" s="235" t="s">
        <v>207</v>
      </c>
      <c r="E482" s="236" t="s">
        <v>22</v>
      </c>
      <c r="F482" s="237" t="s">
        <v>758</v>
      </c>
      <c r="G482" s="234"/>
      <c r="H482" s="238">
        <v>5.8899999999999997</v>
      </c>
      <c r="I482" s="239"/>
      <c r="J482" s="234"/>
      <c r="K482" s="234"/>
      <c r="L482" s="240"/>
      <c r="M482" s="241"/>
      <c r="N482" s="242"/>
      <c r="O482" s="242"/>
      <c r="P482" s="242"/>
      <c r="Q482" s="242"/>
      <c r="R482" s="242"/>
      <c r="S482" s="242"/>
      <c r="T482" s="243"/>
      <c r="U482" s="13"/>
      <c r="V482" s="13"/>
      <c r="W482" s="13"/>
      <c r="X482" s="13"/>
      <c r="Y482" s="13"/>
      <c r="Z482" s="13"/>
      <c r="AA482" s="13"/>
      <c r="AB482" s="13"/>
      <c r="AC482" s="13"/>
      <c r="AD482" s="13"/>
      <c r="AE482" s="13"/>
      <c r="AT482" s="244" t="s">
        <v>207</v>
      </c>
      <c r="AU482" s="244" t="s">
        <v>87</v>
      </c>
      <c r="AV482" s="13" t="s">
        <v>87</v>
      </c>
      <c r="AW482" s="13" t="s">
        <v>39</v>
      </c>
      <c r="AX482" s="13" t="s">
        <v>78</v>
      </c>
      <c r="AY482" s="244" t="s">
        <v>199</v>
      </c>
    </row>
    <row r="483" s="13" customFormat="1">
      <c r="A483" s="13"/>
      <c r="B483" s="233"/>
      <c r="C483" s="234"/>
      <c r="D483" s="235" t="s">
        <v>207</v>
      </c>
      <c r="E483" s="236" t="s">
        <v>22</v>
      </c>
      <c r="F483" s="237" t="s">
        <v>759</v>
      </c>
      <c r="G483" s="234"/>
      <c r="H483" s="238">
        <v>10.478</v>
      </c>
      <c r="I483" s="239"/>
      <c r="J483" s="234"/>
      <c r="K483" s="234"/>
      <c r="L483" s="240"/>
      <c r="M483" s="241"/>
      <c r="N483" s="242"/>
      <c r="O483" s="242"/>
      <c r="P483" s="242"/>
      <c r="Q483" s="242"/>
      <c r="R483" s="242"/>
      <c r="S483" s="242"/>
      <c r="T483" s="243"/>
      <c r="U483" s="13"/>
      <c r="V483" s="13"/>
      <c r="W483" s="13"/>
      <c r="X483" s="13"/>
      <c r="Y483" s="13"/>
      <c r="Z483" s="13"/>
      <c r="AA483" s="13"/>
      <c r="AB483" s="13"/>
      <c r="AC483" s="13"/>
      <c r="AD483" s="13"/>
      <c r="AE483" s="13"/>
      <c r="AT483" s="244" t="s">
        <v>207</v>
      </c>
      <c r="AU483" s="244" t="s">
        <v>87</v>
      </c>
      <c r="AV483" s="13" t="s">
        <v>87</v>
      </c>
      <c r="AW483" s="13" t="s">
        <v>39</v>
      </c>
      <c r="AX483" s="13" t="s">
        <v>78</v>
      </c>
      <c r="AY483" s="244" t="s">
        <v>199</v>
      </c>
    </row>
    <row r="484" s="13" customFormat="1">
      <c r="A484" s="13"/>
      <c r="B484" s="233"/>
      <c r="C484" s="234"/>
      <c r="D484" s="235" t="s">
        <v>207</v>
      </c>
      <c r="E484" s="236" t="s">
        <v>22</v>
      </c>
      <c r="F484" s="237" t="s">
        <v>760</v>
      </c>
      <c r="G484" s="234"/>
      <c r="H484" s="238">
        <v>2.3300000000000001</v>
      </c>
      <c r="I484" s="239"/>
      <c r="J484" s="234"/>
      <c r="K484" s="234"/>
      <c r="L484" s="240"/>
      <c r="M484" s="241"/>
      <c r="N484" s="242"/>
      <c r="O484" s="242"/>
      <c r="P484" s="242"/>
      <c r="Q484" s="242"/>
      <c r="R484" s="242"/>
      <c r="S484" s="242"/>
      <c r="T484" s="243"/>
      <c r="U484" s="13"/>
      <c r="V484" s="13"/>
      <c r="W484" s="13"/>
      <c r="X484" s="13"/>
      <c r="Y484" s="13"/>
      <c r="Z484" s="13"/>
      <c r="AA484" s="13"/>
      <c r="AB484" s="13"/>
      <c r="AC484" s="13"/>
      <c r="AD484" s="13"/>
      <c r="AE484" s="13"/>
      <c r="AT484" s="244" t="s">
        <v>207</v>
      </c>
      <c r="AU484" s="244" t="s">
        <v>87</v>
      </c>
      <c r="AV484" s="13" t="s">
        <v>87</v>
      </c>
      <c r="AW484" s="13" t="s">
        <v>39</v>
      </c>
      <c r="AX484" s="13" t="s">
        <v>78</v>
      </c>
      <c r="AY484" s="244" t="s">
        <v>199</v>
      </c>
    </row>
    <row r="485" s="13" customFormat="1">
      <c r="A485" s="13"/>
      <c r="B485" s="233"/>
      <c r="C485" s="234"/>
      <c r="D485" s="235" t="s">
        <v>207</v>
      </c>
      <c r="E485" s="236" t="s">
        <v>22</v>
      </c>
      <c r="F485" s="237" t="s">
        <v>761</v>
      </c>
      <c r="G485" s="234"/>
      <c r="H485" s="238">
        <v>14.817</v>
      </c>
      <c r="I485" s="239"/>
      <c r="J485" s="234"/>
      <c r="K485" s="234"/>
      <c r="L485" s="240"/>
      <c r="M485" s="241"/>
      <c r="N485" s="242"/>
      <c r="O485" s="242"/>
      <c r="P485" s="242"/>
      <c r="Q485" s="242"/>
      <c r="R485" s="242"/>
      <c r="S485" s="242"/>
      <c r="T485" s="243"/>
      <c r="U485" s="13"/>
      <c r="V485" s="13"/>
      <c r="W485" s="13"/>
      <c r="X485" s="13"/>
      <c r="Y485" s="13"/>
      <c r="Z485" s="13"/>
      <c r="AA485" s="13"/>
      <c r="AB485" s="13"/>
      <c r="AC485" s="13"/>
      <c r="AD485" s="13"/>
      <c r="AE485" s="13"/>
      <c r="AT485" s="244" t="s">
        <v>207</v>
      </c>
      <c r="AU485" s="244" t="s">
        <v>87</v>
      </c>
      <c r="AV485" s="13" t="s">
        <v>87</v>
      </c>
      <c r="AW485" s="13" t="s">
        <v>39</v>
      </c>
      <c r="AX485" s="13" t="s">
        <v>78</v>
      </c>
      <c r="AY485" s="244" t="s">
        <v>199</v>
      </c>
    </row>
    <row r="486" s="13" customFormat="1">
      <c r="A486" s="13"/>
      <c r="B486" s="233"/>
      <c r="C486" s="234"/>
      <c r="D486" s="235" t="s">
        <v>207</v>
      </c>
      <c r="E486" s="236" t="s">
        <v>22</v>
      </c>
      <c r="F486" s="237" t="s">
        <v>762</v>
      </c>
      <c r="G486" s="234"/>
      <c r="H486" s="238">
        <v>4.6059999999999999</v>
      </c>
      <c r="I486" s="239"/>
      <c r="J486" s="234"/>
      <c r="K486" s="234"/>
      <c r="L486" s="240"/>
      <c r="M486" s="241"/>
      <c r="N486" s="242"/>
      <c r="O486" s="242"/>
      <c r="P486" s="242"/>
      <c r="Q486" s="242"/>
      <c r="R486" s="242"/>
      <c r="S486" s="242"/>
      <c r="T486" s="243"/>
      <c r="U486" s="13"/>
      <c r="V486" s="13"/>
      <c r="W486" s="13"/>
      <c r="X486" s="13"/>
      <c r="Y486" s="13"/>
      <c r="Z486" s="13"/>
      <c r="AA486" s="13"/>
      <c r="AB486" s="13"/>
      <c r="AC486" s="13"/>
      <c r="AD486" s="13"/>
      <c r="AE486" s="13"/>
      <c r="AT486" s="244" t="s">
        <v>207</v>
      </c>
      <c r="AU486" s="244" t="s">
        <v>87</v>
      </c>
      <c r="AV486" s="13" t="s">
        <v>87</v>
      </c>
      <c r="AW486" s="13" t="s">
        <v>39</v>
      </c>
      <c r="AX486" s="13" t="s">
        <v>78</v>
      </c>
      <c r="AY486" s="244" t="s">
        <v>199</v>
      </c>
    </row>
    <row r="487" s="13" customFormat="1">
      <c r="A487" s="13"/>
      <c r="B487" s="233"/>
      <c r="C487" s="234"/>
      <c r="D487" s="235" t="s">
        <v>207</v>
      </c>
      <c r="E487" s="236" t="s">
        <v>22</v>
      </c>
      <c r="F487" s="237" t="s">
        <v>763</v>
      </c>
      <c r="G487" s="234"/>
      <c r="H487" s="238">
        <v>6.8650000000000002</v>
      </c>
      <c r="I487" s="239"/>
      <c r="J487" s="234"/>
      <c r="K487" s="234"/>
      <c r="L487" s="240"/>
      <c r="M487" s="241"/>
      <c r="N487" s="242"/>
      <c r="O487" s="242"/>
      <c r="P487" s="242"/>
      <c r="Q487" s="242"/>
      <c r="R487" s="242"/>
      <c r="S487" s="242"/>
      <c r="T487" s="243"/>
      <c r="U487" s="13"/>
      <c r="V487" s="13"/>
      <c r="W487" s="13"/>
      <c r="X487" s="13"/>
      <c r="Y487" s="13"/>
      <c r="Z487" s="13"/>
      <c r="AA487" s="13"/>
      <c r="AB487" s="13"/>
      <c r="AC487" s="13"/>
      <c r="AD487" s="13"/>
      <c r="AE487" s="13"/>
      <c r="AT487" s="244" t="s">
        <v>207</v>
      </c>
      <c r="AU487" s="244" t="s">
        <v>87</v>
      </c>
      <c r="AV487" s="13" t="s">
        <v>87</v>
      </c>
      <c r="AW487" s="13" t="s">
        <v>39</v>
      </c>
      <c r="AX487" s="13" t="s">
        <v>78</v>
      </c>
      <c r="AY487" s="244" t="s">
        <v>199</v>
      </c>
    </row>
    <row r="488" s="13" customFormat="1">
      <c r="A488" s="13"/>
      <c r="B488" s="233"/>
      <c r="C488" s="234"/>
      <c r="D488" s="235" t="s">
        <v>207</v>
      </c>
      <c r="E488" s="236" t="s">
        <v>22</v>
      </c>
      <c r="F488" s="237" t="s">
        <v>764</v>
      </c>
      <c r="G488" s="234"/>
      <c r="H488" s="238">
        <v>7.1539999999999999</v>
      </c>
      <c r="I488" s="239"/>
      <c r="J488" s="234"/>
      <c r="K488" s="234"/>
      <c r="L488" s="240"/>
      <c r="M488" s="241"/>
      <c r="N488" s="242"/>
      <c r="O488" s="242"/>
      <c r="P488" s="242"/>
      <c r="Q488" s="242"/>
      <c r="R488" s="242"/>
      <c r="S488" s="242"/>
      <c r="T488" s="243"/>
      <c r="U488" s="13"/>
      <c r="V488" s="13"/>
      <c r="W488" s="13"/>
      <c r="X488" s="13"/>
      <c r="Y488" s="13"/>
      <c r="Z488" s="13"/>
      <c r="AA488" s="13"/>
      <c r="AB488" s="13"/>
      <c r="AC488" s="13"/>
      <c r="AD488" s="13"/>
      <c r="AE488" s="13"/>
      <c r="AT488" s="244" t="s">
        <v>207</v>
      </c>
      <c r="AU488" s="244" t="s">
        <v>87</v>
      </c>
      <c r="AV488" s="13" t="s">
        <v>87</v>
      </c>
      <c r="AW488" s="13" t="s">
        <v>39</v>
      </c>
      <c r="AX488" s="13" t="s">
        <v>78</v>
      </c>
      <c r="AY488" s="244" t="s">
        <v>199</v>
      </c>
    </row>
    <row r="489" s="13" customFormat="1">
      <c r="A489" s="13"/>
      <c r="B489" s="233"/>
      <c r="C489" s="234"/>
      <c r="D489" s="235" t="s">
        <v>207</v>
      </c>
      <c r="E489" s="236" t="s">
        <v>22</v>
      </c>
      <c r="F489" s="237" t="s">
        <v>765</v>
      </c>
      <c r="G489" s="234"/>
      <c r="H489" s="238">
        <v>6.6580000000000004</v>
      </c>
      <c r="I489" s="239"/>
      <c r="J489" s="234"/>
      <c r="K489" s="234"/>
      <c r="L489" s="240"/>
      <c r="M489" s="241"/>
      <c r="N489" s="242"/>
      <c r="O489" s="242"/>
      <c r="P489" s="242"/>
      <c r="Q489" s="242"/>
      <c r="R489" s="242"/>
      <c r="S489" s="242"/>
      <c r="T489" s="243"/>
      <c r="U489" s="13"/>
      <c r="V489" s="13"/>
      <c r="W489" s="13"/>
      <c r="X489" s="13"/>
      <c r="Y489" s="13"/>
      <c r="Z489" s="13"/>
      <c r="AA489" s="13"/>
      <c r="AB489" s="13"/>
      <c r="AC489" s="13"/>
      <c r="AD489" s="13"/>
      <c r="AE489" s="13"/>
      <c r="AT489" s="244" t="s">
        <v>207</v>
      </c>
      <c r="AU489" s="244" t="s">
        <v>87</v>
      </c>
      <c r="AV489" s="13" t="s">
        <v>87</v>
      </c>
      <c r="AW489" s="13" t="s">
        <v>39</v>
      </c>
      <c r="AX489" s="13" t="s">
        <v>78</v>
      </c>
      <c r="AY489" s="244" t="s">
        <v>199</v>
      </c>
    </row>
    <row r="490" s="13" customFormat="1">
      <c r="A490" s="13"/>
      <c r="B490" s="233"/>
      <c r="C490" s="234"/>
      <c r="D490" s="235" t="s">
        <v>207</v>
      </c>
      <c r="E490" s="236" t="s">
        <v>22</v>
      </c>
      <c r="F490" s="237" t="s">
        <v>766</v>
      </c>
      <c r="G490" s="234"/>
      <c r="H490" s="238">
        <v>11.606</v>
      </c>
      <c r="I490" s="239"/>
      <c r="J490" s="234"/>
      <c r="K490" s="234"/>
      <c r="L490" s="240"/>
      <c r="M490" s="241"/>
      <c r="N490" s="242"/>
      <c r="O490" s="242"/>
      <c r="P490" s="242"/>
      <c r="Q490" s="242"/>
      <c r="R490" s="242"/>
      <c r="S490" s="242"/>
      <c r="T490" s="243"/>
      <c r="U490" s="13"/>
      <c r="V490" s="13"/>
      <c r="W490" s="13"/>
      <c r="X490" s="13"/>
      <c r="Y490" s="13"/>
      <c r="Z490" s="13"/>
      <c r="AA490" s="13"/>
      <c r="AB490" s="13"/>
      <c r="AC490" s="13"/>
      <c r="AD490" s="13"/>
      <c r="AE490" s="13"/>
      <c r="AT490" s="244" t="s">
        <v>207</v>
      </c>
      <c r="AU490" s="244" t="s">
        <v>87</v>
      </c>
      <c r="AV490" s="13" t="s">
        <v>87</v>
      </c>
      <c r="AW490" s="13" t="s">
        <v>39</v>
      </c>
      <c r="AX490" s="13" t="s">
        <v>78</v>
      </c>
      <c r="AY490" s="244" t="s">
        <v>199</v>
      </c>
    </row>
    <row r="491" s="13" customFormat="1">
      <c r="A491" s="13"/>
      <c r="B491" s="233"/>
      <c r="C491" s="234"/>
      <c r="D491" s="235" t="s">
        <v>207</v>
      </c>
      <c r="E491" s="236" t="s">
        <v>22</v>
      </c>
      <c r="F491" s="237" t="s">
        <v>767</v>
      </c>
      <c r="G491" s="234"/>
      <c r="H491" s="238">
        <v>11.191000000000001</v>
      </c>
      <c r="I491" s="239"/>
      <c r="J491" s="234"/>
      <c r="K491" s="234"/>
      <c r="L491" s="240"/>
      <c r="M491" s="241"/>
      <c r="N491" s="242"/>
      <c r="O491" s="242"/>
      <c r="P491" s="242"/>
      <c r="Q491" s="242"/>
      <c r="R491" s="242"/>
      <c r="S491" s="242"/>
      <c r="T491" s="243"/>
      <c r="U491" s="13"/>
      <c r="V491" s="13"/>
      <c r="W491" s="13"/>
      <c r="X491" s="13"/>
      <c r="Y491" s="13"/>
      <c r="Z491" s="13"/>
      <c r="AA491" s="13"/>
      <c r="AB491" s="13"/>
      <c r="AC491" s="13"/>
      <c r="AD491" s="13"/>
      <c r="AE491" s="13"/>
      <c r="AT491" s="244" t="s">
        <v>207</v>
      </c>
      <c r="AU491" s="244" t="s">
        <v>87</v>
      </c>
      <c r="AV491" s="13" t="s">
        <v>87</v>
      </c>
      <c r="AW491" s="13" t="s">
        <v>39</v>
      </c>
      <c r="AX491" s="13" t="s">
        <v>78</v>
      </c>
      <c r="AY491" s="244" t="s">
        <v>199</v>
      </c>
    </row>
    <row r="492" s="13" customFormat="1">
      <c r="A492" s="13"/>
      <c r="B492" s="233"/>
      <c r="C492" s="234"/>
      <c r="D492" s="235" t="s">
        <v>207</v>
      </c>
      <c r="E492" s="236" t="s">
        <v>22</v>
      </c>
      <c r="F492" s="237" t="s">
        <v>768</v>
      </c>
      <c r="G492" s="234"/>
      <c r="H492" s="238">
        <v>10.395</v>
      </c>
      <c r="I492" s="239"/>
      <c r="J492" s="234"/>
      <c r="K492" s="234"/>
      <c r="L492" s="240"/>
      <c r="M492" s="241"/>
      <c r="N492" s="242"/>
      <c r="O492" s="242"/>
      <c r="P492" s="242"/>
      <c r="Q492" s="242"/>
      <c r="R492" s="242"/>
      <c r="S492" s="242"/>
      <c r="T492" s="243"/>
      <c r="U492" s="13"/>
      <c r="V492" s="13"/>
      <c r="W492" s="13"/>
      <c r="X492" s="13"/>
      <c r="Y492" s="13"/>
      <c r="Z492" s="13"/>
      <c r="AA492" s="13"/>
      <c r="AB492" s="13"/>
      <c r="AC492" s="13"/>
      <c r="AD492" s="13"/>
      <c r="AE492" s="13"/>
      <c r="AT492" s="244" t="s">
        <v>207</v>
      </c>
      <c r="AU492" s="244" t="s">
        <v>87</v>
      </c>
      <c r="AV492" s="13" t="s">
        <v>87</v>
      </c>
      <c r="AW492" s="13" t="s">
        <v>39</v>
      </c>
      <c r="AX492" s="13" t="s">
        <v>78</v>
      </c>
      <c r="AY492" s="244" t="s">
        <v>199</v>
      </c>
    </row>
    <row r="493" s="14" customFormat="1">
      <c r="A493" s="14"/>
      <c r="B493" s="245"/>
      <c r="C493" s="246"/>
      <c r="D493" s="235" t="s">
        <v>207</v>
      </c>
      <c r="E493" s="247" t="s">
        <v>22</v>
      </c>
      <c r="F493" s="248" t="s">
        <v>252</v>
      </c>
      <c r="G493" s="246"/>
      <c r="H493" s="249">
        <v>111.566</v>
      </c>
      <c r="I493" s="250"/>
      <c r="J493" s="246"/>
      <c r="K493" s="246"/>
      <c r="L493" s="251"/>
      <c r="M493" s="252"/>
      <c r="N493" s="253"/>
      <c r="O493" s="253"/>
      <c r="P493" s="253"/>
      <c r="Q493" s="253"/>
      <c r="R493" s="253"/>
      <c r="S493" s="253"/>
      <c r="T493" s="254"/>
      <c r="U493" s="14"/>
      <c r="V493" s="14"/>
      <c r="W493" s="14"/>
      <c r="X493" s="14"/>
      <c r="Y493" s="14"/>
      <c r="Z493" s="14"/>
      <c r="AA493" s="14"/>
      <c r="AB493" s="14"/>
      <c r="AC493" s="14"/>
      <c r="AD493" s="14"/>
      <c r="AE493" s="14"/>
      <c r="AT493" s="255" t="s">
        <v>207</v>
      </c>
      <c r="AU493" s="255" t="s">
        <v>87</v>
      </c>
      <c r="AV493" s="14" t="s">
        <v>103</v>
      </c>
      <c r="AW493" s="14" t="s">
        <v>39</v>
      </c>
      <c r="AX493" s="14" t="s">
        <v>23</v>
      </c>
      <c r="AY493" s="255" t="s">
        <v>199</v>
      </c>
    </row>
    <row r="494" s="2" customFormat="1" ht="16.5" customHeight="1">
      <c r="A494" s="40"/>
      <c r="B494" s="41"/>
      <c r="C494" s="220" t="s">
        <v>769</v>
      </c>
      <c r="D494" s="220" t="s">
        <v>201</v>
      </c>
      <c r="E494" s="221" t="s">
        <v>770</v>
      </c>
      <c r="F494" s="222" t="s">
        <v>771</v>
      </c>
      <c r="G494" s="223" t="s">
        <v>233</v>
      </c>
      <c r="H494" s="224">
        <v>53.005000000000003</v>
      </c>
      <c r="I494" s="225"/>
      <c r="J494" s="226">
        <f>ROUND(I494*H494,2)</f>
        <v>0</v>
      </c>
      <c r="K494" s="222" t="s">
        <v>205</v>
      </c>
      <c r="L494" s="46"/>
      <c r="M494" s="227" t="s">
        <v>22</v>
      </c>
      <c r="N494" s="228" t="s">
        <v>49</v>
      </c>
      <c r="O494" s="86"/>
      <c r="P494" s="229">
        <f>O494*H494</f>
        <v>0</v>
      </c>
      <c r="Q494" s="229">
        <v>0.040000000000000001</v>
      </c>
      <c r="R494" s="229">
        <f>Q494*H494</f>
        <v>2.1202000000000001</v>
      </c>
      <c r="S494" s="229">
        <v>0</v>
      </c>
      <c r="T494" s="230">
        <f>S494*H494</f>
        <v>0</v>
      </c>
      <c r="U494" s="40"/>
      <c r="V494" s="40"/>
      <c r="W494" s="40"/>
      <c r="X494" s="40"/>
      <c r="Y494" s="40"/>
      <c r="Z494" s="40"/>
      <c r="AA494" s="40"/>
      <c r="AB494" s="40"/>
      <c r="AC494" s="40"/>
      <c r="AD494" s="40"/>
      <c r="AE494" s="40"/>
      <c r="AR494" s="231" t="s">
        <v>103</v>
      </c>
      <c r="AT494" s="231" t="s">
        <v>201</v>
      </c>
      <c r="AU494" s="231" t="s">
        <v>87</v>
      </c>
      <c r="AY494" s="19" t="s">
        <v>199</v>
      </c>
      <c r="BE494" s="232">
        <f>IF(N494="základní",J494,0)</f>
        <v>0</v>
      </c>
      <c r="BF494" s="232">
        <f>IF(N494="snížená",J494,0)</f>
        <v>0</v>
      </c>
      <c r="BG494" s="232">
        <f>IF(N494="zákl. přenesená",J494,0)</f>
        <v>0</v>
      </c>
      <c r="BH494" s="232">
        <f>IF(N494="sníž. přenesená",J494,0)</f>
        <v>0</v>
      </c>
      <c r="BI494" s="232">
        <f>IF(N494="nulová",J494,0)</f>
        <v>0</v>
      </c>
      <c r="BJ494" s="19" t="s">
        <v>23</v>
      </c>
      <c r="BK494" s="232">
        <f>ROUND(I494*H494,2)</f>
        <v>0</v>
      </c>
      <c r="BL494" s="19" t="s">
        <v>103</v>
      </c>
      <c r="BM494" s="231" t="s">
        <v>772</v>
      </c>
    </row>
    <row r="495" s="13" customFormat="1">
      <c r="A495" s="13"/>
      <c r="B495" s="233"/>
      <c r="C495" s="234"/>
      <c r="D495" s="235" t="s">
        <v>207</v>
      </c>
      <c r="E495" s="236" t="s">
        <v>22</v>
      </c>
      <c r="F495" s="237" t="s">
        <v>773</v>
      </c>
      <c r="G495" s="234"/>
      <c r="H495" s="238">
        <v>1.55</v>
      </c>
      <c r="I495" s="239"/>
      <c r="J495" s="234"/>
      <c r="K495" s="234"/>
      <c r="L495" s="240"/>
      <c r="M495" s="241"/>
      <c r="N495" s="242"/>
      <c r="O495" s="242"/>
      <c r="P495" s="242"/>
      <c r="Q495" s="242"/>
      <c r="R495" s="242"/>
      <c r="S495" s="242"/>
      <c r="T495" s="243"/>
      <c r="U495" s="13"/>
      <c r="V495" s="13"/>
      <c r="W495" s="13"/>
      <c r="X495" s="13"/>
      <c r="Y495" s="13"/>
      <c r="Z495" s="13"/>
      <c r="AA495" s="13"/>
      <c r="AB495" s="13"/>
      <c r="AC495" s="13"/>
      <c r="AD495" s="13"/>
      <c r="AE495" s="13"/>
      <c r="AT495" s="244" t="s">
        <v>207</v>
      </c>
      <c r="AU495" s="244" t="s">
        <v>87</v>
      </c>
      <c r="AV495" s="13" t="s">
        <v>87</v>
      </c>
      <c r="AW495" s="13" t="s">
        <v>39</v>
      </c>
      <c r="AX495" s="13" t="s">
        <v>78</v>
      </c>
      <c r="AY495" s="244" t="s">
        <v>199</v>
      </c>
    </row>
    <row r="496" s="13" customFormat="1">
      <c r="A496" s="13"/>
      <c r="B496" s="233"/>
      <c r="C496" s="234"/>
      <c r="D496" s="235" t="s">
        <v>207</v>
      </c>
      <c r="E496" s="236" t="s">
        <v>22</v>
      </c>
      <c r="F496" s="237" t="s">
        <v>774</v>
      </c>
      <c r="G496" s="234"/>
      <c r="H496" s="238">
        <v>1.24</v>
      </c>
      <c r="I496" s="239"/>
      <c r="J496" s="234"/>
      <c r="K496" s="234"/>
      <c r="L496" s="240"/>
      <c r="M496" s="241"/>
      <c r="N496" s="242"/>
      <c r="O496" s="242"/>
      <c r="P496" s="242"/>
      <c r="Q496" s="242"/>
      <c r="R496" s="242"/>
      <c r="S496" s="242"/>
      <c r="T496" s="243"/>
      <c r="U496" s="13"/>
      <c r="V496" s="13"/>
      <c r="W496" s="13"/>
      <c r="X496" s="13"/>
      <c r="Y496" s="13"/>
      <c r="Z496" s="13"/>
      <c r="AA496" s="13"/>
      <c r="AB496" s="13"/>
      <c r="AC496" s="13"/>
      <c r="AD496" s="13"/>
      <c r="AE496" s="13"/>
      <c r="AT496" s="244" t="s">
        <v>207</v>
      </c>
      <c r="AU496" s="244" t="s">
        <v>87</v>
      </c>
      <c r="AV496" s="13" t="s">
        <v>87</v>
      </c>
      <c r="AW496" s="13" t="s">
        <v>39</v>
      </c>
      <c r="AX496" s="13" t="s">
        <v>78</v>
      </c>
      <c r="AY496" s="244" t="s">
        <v>199</v>
      </c>
    </row>
    <row r="497" s="13" customFormat="1">
      <c r="A497" s="13"/>
      <c r="B497" s="233"/>
      <c r="C497" s="234"/>
      <c r="D497" s="235" t="s">
        <v>207</v>
      </c>
      <c r="E497" s="236" t="s">
        <v>22</v>
      </c>
      <c r="F497" s="237" t="s">
        <v>775</v>
      </c>
      <c r="G497" s="234"/>
      <c r="H497" s="238">
        <v>3.7200000000000002</v>
      </c>
      <c r="I497" s="239"/>
      <c r="J497" s="234"/>
      <c r="K497" s="234"/>
      <c r="L497" s="240"/>
      <c r="M497" s="241"/>
      <c r="N497" s="242"/>
      <c r="O497" s="242"/>
      <c r="P497" s="242"/>
      <c r="Q497" s="242"/>
      <c r="R497" s="242"/>
      <c r="S497" s="242"/>
      <c r="T497" s="243"/>
      <c r="U497" s="13"/>
      <c r="V497" s="13"/>
      <c r="W497" s="13"/>
      <c r="X497" s="13"/>
      <c r="Y497" s="13"/>
      <c r="Z497" s="13"/>
      <c r="AA497" s="13"/>
      <c r="AB497" s="13"/>
      <c r="AC497" s="13"/>
      <c r="AD497" s="13"/>
      <c r="AE497" s="13"/>
      <c r="AT497" s="244" t="s">
        <v>207</v>
      </c>
      <c r="AU497" s="244" t="s">
        <v>87</v>
      </c>
      <c r="AV497" s="13" t="s">
        <v>87</v>
      </c>
      <c r="AW497" s="13" t="s">
        <v>39</v>
      </c>
      <c r="AX497" s="13" t="s">
        <v>78</v>
      </c>
      <c r="AY497" s="244" t="s">
        <v>199</v>
      </c>
    </row>
    <row r="498" s="13" customFormat="1">
      <c r="A498" s="13"/>
      <c r="B498" s="233"/>
      <c r="C498" s="234"/>
      <c r="D498" s="235" t="s">
        <v>207</v>
      </c>
      <c r="E498" s="236" t="s">
        <v>22</v>
      </c>
      <c r="F498" s="237" t="s">
        <v>776</v>
      </c>
      <c r="G498" s="234"/>
      <c r="H498" s="238">
        <v>1.24</v>
      </c>
      <c r="I498" s="239"/>
      <c r="J498" s="234"/>
      <c r="K498" s="234"/>
      <c r="L498" s="240"/>
      <c r="M498" s="241"/>
      <c r="N498" s="242"/>
      <c r="O498" s="242"/>
      <c r="P498" s="242"/>
      <c r="Q498" s="242"/>
      <c r="R498" s="242"/>
      <c r="S498" s="242"/>
      <c r="T498" s="243"/>
      <c r="U498" s="13"/>
      <c r="V498" s="13"/>
      <c r="W498" s="13"/>
      <c r="X498" s="13"/>
      <c r="Y498" s="13"/>
      <c r="Z498" s="13"/>
      <c r="AA498" s="13"/>
      <c r="AB498" s="13"/>
      <c r="AC498" s="13"/>
      <c r="AD498" s="13"/>
      <c r="AE498" s="13"/>
      <c r="AT498" s="244" t="s">
        <v>207</v>
      </c>
      <c r="AU498" s="244" t="s">
        <v>87</v>
      </c>
      <c r="AV498" s="13" t="s">
        <v>87</v>
      </c>
      <c r="AW498" s="13" t="s">
        <v>39</v>
      </c>
      <c r="AX498" s="13" t="s">
        <v>78</v>
      </c>
      <c r="AY498" s="244" t="s">
        <v>199</v>
      </c>
    </row>
    <row r="499" s="13" customFormat="1">
      <c r="A499" s="13"/>
      <c r="B499" s="233"/>
      <c r="C499" s="234"/>
      <c r="D499" s="235" t="s">
        <v>207</v>
      </c>
      <c r="E499" s="236" t="s">
        <v>22</v>
      </c>
      <c r="F499" s="237" t="s">
        <v>777</v>
      </c>
      <c r="G499" s="234"/>
      <c r="H499" s="238">
        <v>2.1699999999999999</v>
      </c>
      <c r="I499" s="239"/>
      <c r="J499" s="234"/>
      <c r="K499" s="234"/>
      <c r="L499" s="240"/>
      <c r="M499" s="241"/>
      <c r="N499" s="242"/>
      <c r="O499" s="242"/>
      <c r="P499" s="242"/>
      <c r="Q499" s="242"/>
      <c r="R499" s="242"/>
      <c r="S499" s="242"/>
      <c r="T499" s="243"/>
      <c r="U499" s="13"/>
      <c r="V499" s="13"/>
      <c r="W499" s="13"/>
      <c r="X499" s="13"/>
      <c r="Y499" s="13"/>
      <c r="Z499" s="13"/>
      <c r="AA499" s="13"/>
      <c r="AB499" s="13"/>
      <c r="AC499" s="13"/>
      <c r="AD499" s="13"/>
      <c r="AE499" s="13"/>
      <c r="AT499" s="244" t="s">
        <v>207</v>
      </c>
      <c r="AU499" s="244" t="s">
        <v>87</v>
      </c>
      <c r="AV499" s="13" t="s">
        <v>87</v>
      </c>
      <c r="AW499" s="13" t="s">
        <v>39</v>
      </c>
      <c r="AX499" s="13" t="s">
        <v>78</v>
      </c>
      <c r="AY499" s="244" t="s">
        <v>199</v>
      </c>
    </row>
    <row r="500" s="13" customFormat="1">
      <c r="A500" s="13"/>
      <c r="B500" s="233"/>
      <c r="C500" s="234"/>
      <c r="D500" s="235" t="s">
        <v>207</v>
      </c>
      <c r="E500" s="236" t="s">
        <v>22</v>
      </c>
      <c r="F500" s="237" t="s">
        <v>778</v>
      </c>
      <c r="G500" s="234"/>
      <c r="H500" s="238">
        <v>0.68000000000000005</v>
      </c>
      <c r="I500" s="239"/>
      <c r="J500" s="234"/>
      <c r="K500" s="234"/>
      <c r="L500" s="240"/>
      <c r="M500" s="241"/>
      <c r="N500" s="242"/>
      <c r="O500" s="242"/>
      <c r="P500" s="242"/>
      <c r="Q500" s="242"/>
      <c r="R500" s="242"/>
      <c r="S500" s="242"/>
      <c r="T500" s="243"/>
      <c r="U500" s="13"/>
      <c r="V500" s="13"/>
      <c r="W500" s="13"/>
      <c r="X500" s="13"/>
      <c r="Y500" s="13"/>
      <c r="Z500" s="13"/>
      <c r="AA500" s="13"/>
      <c r="AB500" s="13"/>
      <c r="AC500" s="13"/>
      <c r="AD500" s="13"/>
      <c r="AE500" s="13"/>
      <c r="AT500" s="244" t="s">
        <v>207</v>
      </c>
      <c r="AU500" s="244" t="s">
        <v>87</v>
      </c>
      <c r="AV500" s="13" t="s">
        <v>87</v>
      </c>
      <c r="AW500" s="13" t="s">
        <v>39</v>
      </c>
      <c r="AX500" s="13" t="s">
        <v>78</v>
      </c>
      <c r="AY500" s="244" t="s">
        <v>199</v>
      </c>
    </row>
    <row r="501" s="13" customFormat="1">
      <c r="A501" s="13"/>
      <c r="B501" s="233"/>
      <c r="C501" s="234"/>
      <c r="D501" s="235" t="s">
        <v>207</v>
      </c>
      <c r="E501" s="236" t="s">
        <v>22</v>
      </c>
      <c r="F501" s="237" t="s">
        <v>779</v>
      </c>
      <c r="G501" s="234"/>
      <c r="H501" s="238">
        <v>1.8600000000000001</v>
      </c>
      <c r="I501" s="239"/>
      <c r="J501" s="234"/>
      <c r="K501" s="234"/>
      <c r="L501" s="240"/>
      <c r="M501" s="241"/>
      <c r="N501" s="242"/>
      <c r="O501" s="242"/>
      <c r="P501" s="242"/>
      <c r="Q501" s="242"/>
      <c r="R501" s="242"/>
      <c r="S501" s="242"/>
      <c r="T501" s="243"/>
      <c r="U501" s="13"/>
      <c r="V501" s="13"/>
      <c r="W501" s="13"/>
      <c r="X501" s="13"/>
      <c r="Y501" s="13"/>
      <c r="Z501" s="13"/>
      <c r="AA501" s="13"/>
      <c r="AB501" s="13"/>
      <c r="AC501" s="13"/>
      <c r="AD501" s="13"/>
      <c r="AE501" s="13"/>
      <c r="AT501" s="244" t="s">
        <v>207</v>
      </c>
      <c r="AU501" s="244" t="s">
        <v>87</v>
      </c>
      <c r="AV501" s="13" t="s">
        <v>87</v>
      </c>
      <c r="AW501" s="13" t="s">
        <v>39</v>
      </c>
      <c r="AX501" s="13" t="s">
        <v>78</v>
      </c>
      <c r="AY501" s="244" t="s">
        <v>199</v>
      </c>
    </row>
    <row r="502" s="13" customFormat="1">
      <c r="A502" s="13"/>
      <c r="B502" s="233"/>
      <c r="C502" s="234"/>
      <c r="D502" s="235" t="s">
        <v>207</v>
      </c>
      <c r="E502" s="236" t="s">
        <v>22</v>
      </c>
      <c r="F502" s="237" t="s">
        <v>780</v>
      </c>
      <c r="G502" s="234"/>
      <c r="H502" s="238">
        <v>1.083</v>
      </c>
      <c r="I502" s="239"/>
      <c r="J502" s="234"/>
      <c r="K502" s="234"/>
      <c r="L502" s="240"/>
      <c r="M502" s="241"/>
      <c r="N502" s="242"/>
      <c r="O502" s="242"/>
      <c r="P502" s="242"/>
      <c r="Q502" s="242"/>
      <c r="R502" s="242"/>
      <c r="S502" s="242"/>
      <c r="T502" s="243"/>
      <c r="U502" s="13"/>
      <c r="V502" s="13"/>
      <c r="W502" s="13"/>
      <c r="X502" s="13"/>
      <c r="Y502" s="13"/>
      <c r="Z502" s="13"/>
      <c r="AA502" s="13"/>
      <c r="AB502" s="13"/>
      <c r="AC502" s="13"/>
      <c r="AD502" s="13"/>
      <c r="AE502" s="13"/>
      <c r="AT502" s="244" t="s">
        <v>207</v>
      </c>
      <c r="AU502" s="244" t="s">
        <v>87</v>
      </c>
      <c r="AV502" s="13" t="s">
        <v>87</v>
      </c>
      <c r="AW502" s="13" t="s">
        <v>39</v>
      </c>
      <c r="AX502" s="13" t="s">
        <v>78</v>
      </c>
      <c r="AY502" s="244" t="s">
        <v>199</v>
      </c>
    </row>
    <row r="503" s="13" customFormat="1">
      <c r="A503" s="13"/>
      <c r="B503" s="233"/>
      <c r="C503" s="234"/>
      <c r="D503" s="235" t="s">
        <v>207</v>
      </c>
      <c r="E503" s="236" t="s">
        <v>22</v>
      </c>
      <c r="F503" s="237" t="s">
        <v>781</v>
      </c>
      <c r="G503" s="234"/>
      <c r="H503" s="238">
        <v>1.008</v>
      </c>
      <c r="I503" s="239"/>
      <c r="J503" s="234"/>
      <c r="K503" s="234"/>
      <c r="L503" s="240"/>
      <c r="M503" s="241"/>
      <c r="N503" s="242"/>
      <c r="O503" s="242"/>
      <c r="P503" s="242"/>
      <c r="Q503" s="242"/>
      <c r="R503" s="242"/>
      <c r="S503" s="242"/>
      <c r="T503" s="243"/>
      <c r="U503" s="13"/>
      <c r="V503" s="13"/>
      <c r="W503" s="13"/>
      <c r="X503" s="13"/>
      <c r="Y503" s="13"/>
      <c r="Z503" s="13"/>
      <c r="AA503" s="13"/>
      <c r="AB503" s="13"/>
      <c r="AC503" s="13"/>
      <c r="AD503" s="13"/>
      <c r="AE503" s="13"/>
      <c r="AT503" s="244" t="s">
        <v>207</v>
      </c>
      <c r="AU503" s="244" t="s">
        <v>87</v>
      </c>
      <c r="AV503" s="13" t="s">
        <v>87</v>
      </c>
      <c r="AW503" s="13" t="s">
        <v>39</v>
      </c>
      <c r="AX503" s="13" t="s">
        <v>78</v>
      </c>
      <c r="AY503" s="244" t="s">
        <v>199</v>
      </c>
    </row>
    <row r="504" s="13" customFormat="1">
      <c r="A504" s="13"/>
      <c r="B504" s="233"/>
      <c r="C504" s="234"/>
      <c r="D504" s="235" t="s">
        <v>207</v>
      </c>
      <c r="E504" s="236" t="s">
        <v>22</v>
      </c>
      <c r="F504" s="237" t="s">
        <v>782</v>
      </c>
      <c r="G504" s="234"/>
      <c r="H504" s="238">
        <v>3.024</v>
      </c>
      <c r="I504" s="239"/>
      <c r="J504" s="234"/>
      <c r="K504" s="234"/>
      <c r="L504" s="240"/>
      <c r="M504" s="241"/>
      <c r="N504" s="242"/>
      <c r="O504" s="242"/>
      <c r="P504" s="242"/>
      <c r="Q504" s="242"/>
      <c r="R504" s="242"/>
      <c r="S504" s="242"/>
      <c r="T504" s="243"/>
      <c r="U504" s="13"/>
      <c r="V504" s="13"/>
      <c r="W504" s="13"/>
      <c r="X504" s="13"/>
      <c r="Y504" s="13"/>
      <c r="Z504" s="13"/>
      <c r="AA504" s="13"/>
      <c r="AB504" s="13"/>
      <c r="AC504" s="13"/>
      <c r="AD504" s="13"/>
      <c r="AE504" s="13"/>
      <c r="AT504" s="244" t="s">
        <v>207</v>
      </c>
      <c r="AU504" s="244" t="s">
        <v>87</v>
      </c>
      <c r="AV504" s="13" t="s">
        <v>87</v>
      </c>
      <c r="AW504" s="13" t="s">
        <v>39</v>
      </c>
      <c r="AX504" s="13" t="s">
        <v>78</v>
      </c>
      <c r="AY504" s="244" t="s">
        <v>199</v>
      </c>
    </row>
    <row r="505" s="13" customFormat="1">
      <c r="A505" s="13"/>
      <c r="B505" s="233"/>
      <c r="C505" s="234"/>
      <c r="D505" s="235" t="s">
        <v>207</v>
      </c>
      <c r="E505" s="236" t="s">
        <v>22</v>
      </c>
      <c r="F505" s="237" t="s">
        <v>783</v>
      </c>
      <c r="G505" s="234"/>
      <c r="H505" s="238">
        <v>1.73</v>
      </c>
      <c r="I505" s="239"/>
      <c r="J505" s="234"/>
      <c r="K505" s="234"/>
      <c r="L505" s="240"/>
      <c r="M505" s="241"/>
      <c r="N505" s="242"/>
      <c r="O505" s="242"/>
      <c r="P505" s="242"/>
      <c r="Q505" s="242"/>
      <c r="R505" s="242"/>
      <c r="S505" s="242"/>
      <c r="T505" s="243"/>
      <c r="U505" s="13"/>
      <c r="V505" s="13"/>
      <c r="W505" s="13"/>
      <c r="X505" s="13"/>
      <c r="Y505" s="13"/>
      <c r="Z505" s="13"/>
      <c r="AA505" s="13"/>
      <c r="AB505" s="13"/>
      <c r="AC505" s="13"/>
      <c r="AD505" s="13"/>
      <c r="AE505" s="13"/>
      <c r="AT505" s="244" t="s">
        <v>207</v>
      </c>
      <c r="AU505" s="244" t="s">
        <v>87</v>
      </c>
      <c r="AV505" s="13" t="s">
        <v>87</v>
      </c>
      <c r="AW505" s="13" t="s">
        <v>39</v>
      </c>
      <c r="AX505" s="13" t="s">
        <v>78</v>
      </c>
      <c r="AY505" s="244" t="s">
        <v>199</v>
      </c>
    </row>
    <row r="506" s="13" customFormat="1">
      <c r="A506" s="13"/>
      <c r="B506" s="233"/>
      <c r="C506" s="234"/>
      <c r="D506" s="235" t="s">
        <v>207</v>
      </c>
      <c r="E506" s="236" t="s">
        <v>22</v>
      </c>
      <c r="F506" s="237" t="s">
        <v>784</v>
      </c>
      <c r="G506" s="234"/>
      <c r="H506" s="238">
        <v>1.8799999999999999</v>
      </c>
      <c r="I506" s="239"/>
      <c r="J506" s="234"/>
      <c r="K506" s="234"/>
      <c r="L506" s="240"/>
      <c r="M506" s="241"/>
      <c r="N506" s="242"/>
      <c r="O506" s="242"/>
      <c r="P506" s="242"/>
      <c r="Q506" s="242"/>
      <c r="R506" s="242"/>
      <c r="S506" s="242"/>
      <c r="T506" s="243"/>
      <c r="U506" s="13"/>
      <c r="V506" s="13"/>
      <c r="W506" s="13"/>
      <c r="X506" s="13"/>
      <c r="Y506" s="13"/>
      <c r="Z506" s="13"/>
      <c r="AA506" s="13"/>
      <c r="AB506" s="13"/>
      <c r="AC506" s="13"/>
      <c r="AD506" s="13"/>
      <c r="AE506" s="13"/>
      <c r="AT506" s="244" t="s">
        <v>207</v>
      </c>
      <c r="AU506" s="244" t="s">
        <v>87</v>
      </c>
      <c r="AV506" s="13" t="s">
        <v>87</v>
      </c>
      <c r="AW506" s="13" t="s">
        <v>39</v>
      </c>
      <c r="AX506" s="13" t="s">
        <v>78</v>
      </c>
      <c r="AY506" s="244" t="s">
        <v>199</v>
      </c>
    </row>
    <row r="507" s="13" customFormat="1">
      <c r="A507" s="13"/>
      <c r="B507" s="233"/>
      <c r="C507" s="234"/>
      <c r="D507" s="235" t="s">
        <v>207</v>
      </c>
      <c r="E507" s="236" t="s">
        <v>22</v>
      </c>
      <c r="F507" s="237" t="s">
        <v>785</v>
      </c>
      <c r="G507" s="234"/>
      <c r="H507" s="238">
        <v>1.8200000000000001</v>
      </c>
      <c r="I507" s="239"/>
      <c r="J507" s="234"/>
      <c r="K507" s="234"/>
      <c r="L507" s="240"/>
      <c r="M507" s="241"/>
      <c r="N507" s="242"/>
      <c r="O507" s="242"/>
      <c r="P507" s="242"/>
      <c r="Q507" s="242"/>
      <c r="R507" s="242"/>
      <c r="S507" s="242"/>
      <c r="T507" s="243"/>
      <c r="U507" s="13"/>
      <c r="V507" s="13"/>
      <c r="W507" s="13"/>
      <c r="X507" s="13"/>
      <c r="Y507" s="13"/>
      <c r="Z507" s="13"/>
      <c r="AA507" s="13"/>
      <c r="AB507" s="13"/>
      <c r="AC507" s="13"/>
      <c r="AD507" s="13"/>
      <c r="AE507" s="13"/>
      <c r="AT507" s="244" t="s">
        <v>207</v>
      </c>
      <c r="AU507" s="244" t="s">
        <v>87</v>
      </c>
      <c r="AV507" s="13" t="s">
        <v>87</v>
      </c>
      <c r="AW507" s="13" t="s">
        <v>39</v>
      </c>
      <c r="AX507" s="13" t="s">
        <v>78</v>
      </c>
      <c r="AY507" s="244" t="s">
        <v>199</v>
      </c>
    </row>
    <row r="508" s="13" customFormat="1">
      <c r="A508" s="13"/>
      <c r="B508" s="233"/>
      <c r="C508" s="234"/>
      <c r="D508" s="235" t="s">
        <v>207</v>
      </c>
      <c r="E508" s="236" t="s">
        <v>22</v>
      </c>
      <c r="F508" s="237" t="s">
        <v>786</v>
      </c>
      <c r="G508" s="234"/>
      <c r="H508" s="238">
        <v>12</v>
      </c>
      <c r="I508" s="239"/>
      <c r="J508" s="234"/>
      <c r="K508" s="234"/>
      <c r="L508" s="240"/>
      <c r="M508" s="241"/>
      <c r="N508" s="242"/>
      <c r="O508" s="242"/>
      <c r="P508" s="242"/>
      <c r="Q508" s="242"/>
      <c r="R508" s="242"/>
      <c r="S508" s="242"/>
      <c r="T508" s="243"/>
      <c r="U508" s="13"/>
      <c r="V508" s="13"/>
      <c r="W508" s="13"/>
      <c r="X508" s="13"/>
      <c r="Y508" s="13"/>
      <c r="Z508" s="13"/>
      <c r="AA508" s="13"/>
      <c r="AB508" s="13"/>
      <c r="AC508" s="13"/>
      <c r="AD508" s="13"/>
      <c r="AE508" s="13"/>
      <c r="AT508" s="244" t="s">
        <v>207</v>
      </c>
      <c r="AU508" s="244" t="s">
        <v>87</v>
      </c>
      <c r="AV508" s="13" t="s">
        <v>87</v>
      </c>
      <c r="AW508" s="13" t="s">
        <v>39</v>
      </c>
      <c r="AX508" s="13" t="s">
        <v>78</v>
      </c>
      <c r="AY508" s="244" t="s">
        <v>199</v>
      </c>
    </row>
    <row r="509" s="13" customFormat="1">
      <c r="A509" s="13"/>
      <c r="B509" s="233"/>
      <c r="C509" s="234"/>
      <c r="D509" s="235" t="s">
        <v>207</v>
      </c>
      <c r="E509" s="236" t="s">
        <v>22</v>
      </c>
      <c r="F509" s="237" t="s">
        <v>787</v>
      </c>
      <c r="G509" s="234"/>
      <c r="H509" s="238">
        <v>18</v>
      </c>
      <c r="I509" s="239"/>
      <c r="J509" s="234"/>
      <c r="K509" s="234"/>
      <c r="L509" s="240"/>
      <c r="M509" s="241"/>
      <c r="N509" s="242"/>
      <c r="O509" s="242"/>
      <c r="P509" s="242"/>
      <c r="Q509" s="242"/>
      <c r="R509" s="242"/>
      <c r="S509" s="242"/>
      <c r="T509" s="243"/>
      <c r="U509" s="13"/>
      <c r="V509" s="13"/>
      <c r="W509" s="13"/>
      <c r="X509" s="13"/>
      <c r="Y509" s="13"/>
      <c r="Z509" s="13"/>
      <c r="AA509" s="13"/>
      <c r="AB509" s="13"/>
      <c r="AC509" s="13"/>
      <c r="AD509" s="13"/>
      <c r="AE509" s="13"/>
      <c r="AT509" s="244" t="s">
        <v>207</v>
      </c>
      <c r="AU509" s="244" t="s">
        <v>87</v>
      </c>
      <c r="AV509" s="13" t="s">
        <v>87</v>
      </c>
      <c r="AW509" s="13" t="s">
        <v>39</v>
      </c>
      <c r="AX509" s="13" t="s">
        <v>78</v>
      </c>
      <c r="AY509" s="244" t="s">
        <v>199</v>
      </c>
    </row>
    <row r="510" s="14" customFormat="1">
      <c r="A510" s="14"/>
      <c r="B510" s="245"/>
      <c r="C510" s="246"/>
      <c r="D510" s="235" t="s">
        <v>207</v>
      </c>
      <c r="E510" s="247" t="s">
        <v>22</v>
      </c>
      <c r="F510" s="248" t="s">
        <v>252</v>
      </c>
      <c r="G510" s="246"/>
      <c r="H510" s="249">
        <v>53.005000000000003</v>
      </c>
      <c r="I510" s="250"/>
      <c r="J510" s="246"/>
      <c r="K510" s="246"/>
      <c r="L510" s="251"/>
      <c r="M510" s="252"/>
      <c r="N510" s="253"/>
      <c r="O510" s="253"/>
      <c r="P510" s="253"/>
      <c r="Q510" s="253"/>
      <c r="R510" s="253"/>
      <c r="S510" s="253"/>
      <c r="T510" s="254"/>
      <c r="U510" s="14"/>
      <c r="V510" s="14"/>
      <c r="W510" s="14"/>
      <c r="X510" s="14"/>
      <c r="Y510" s="14"/>
      <c r="Z510" s="14"/>
      <c r="AA510" s="14"/>
      <c r="AB510" s="14"/>
      <c r="AC510" s="14"/>
      <c r="AD510" s="14"/>
      <c r="AE510" s="14"/>
      <c r="AT510" s="255" t="s">
        <v>207</v>
      </c>
      <c r="AU510" s="255" t="s">
        <v>87</v>
      </c>
      <c r="AV510" s="14" t="s">
        <v>103</v>
      </c>
      <c r="AW510" s="14" t="s">
        <v>39</v>
      </c>
      <c r="AX510" s="14" t="s">
        <v>23</v>
      </c>
      <c r="AY510" s="255" t="s">
        <v>199</v>
      </c>
    </row>
    <row r="511" s="2" customFormat="1" ht="21.75" customHeight="1">
      <c r="A511" s="40"/>
      <c r="B511" s="41"/>
      <c r="C511" s="220" t="s">
        <v>788</v>
      </c>
      <c r="D511" s="220" t="s">
        <v>201</v>
      </c>
      <c r="E511" s="221" t="s">
        <v>789</v>
      </c>
      <c r="F511" s="222" t="s">
        <v>790</v>
      </c>
      <c r="G511" s="223" t="s">
        <v>233</v>
      </c>
      <c r="H511" s="224">
        <v>390.435</v>
      </c>
      <c r="I511" s="225"/>
      <c r="J511" s="226">
        <f>ROUND(I511*H511,2)</f>
        <v>0</v>
      </c>
      <c r="K511" s="222" t="s">
        <v>205</v>
      </c>
      <c r="L511" s="46"/>
      <c r="M511" s="227" t="s">
        <v>22</v>
      </c>
      <c r="N511" s="228" t="s">
        <v>49</v>
      </c>
      <c r="O511" s="86"/>
      <c r="P511" s="229">
        <f>O511*H511</f>
        <v>0</v>
      </c>
      <c r="Q511" s="229">
        <v>0.0043800000000000002</v>
      </c>
      <c r="R511" s="229">
        <f>Q511*H511</f>
        <v>1.7101053000000002</v>
      </c>
      <c r="S511" s="229">
        <v>0</v>
      </c>
      <c r="T511" s="230">
        <f>S511*H511</f>
        <v>0</v>
      </c>
      <c r="U511" s="40"/>
      <c r="V511" s="40"/>
      <c r="W511" s="40"/>
      <c r="X511" s="40"/>
      <c r="Y511" s="40"/>
      <c r="Z511" s="40"/>
      <c r="AA511" s="40"/>
      <c r="AB511" s="40"/>
      <c r="AC511" s="40"/>
      <c r="AD511" s="40"/>
      <c r="AE511" s="40"/>
      <c r="AR511" s="231" t="s">
        <v>103</v>
      </c>
      <c r="AT511" s="231" t="s">
        <v>201</v>
      </c>
      <c r="AU511" s="231" t="s">
        <v>87</v>
      </c>
      <c r="AY511" s="19" t="s">
        <v>199</v>
      </c>
      <c r="BE511" s="232">
        <f>IF(N511="základní",J511,0)</f>
        <v>0</v>
      </c>
      <c r="BF511" s="232">
        <f>IF(N511="snížená",J511,0)</f>
        <v>0</v>
      </c>
      <c r="BG511" s="232">
        <f>IF(N511="zákl. přenesená",J511,0)</f>
        <v>0</v>
      </c>
      <c r="BH511" s="232">
        <f>IF(N511="sníž. přenesená",J511,0)</f>
        <v>0</v>
      </c>
      <c r="BI511" s="232">
        <f>IF(N511="nulová",J511,0)</f>
        <v>0</v>
      </c>
      <c r="BJ511" s="19" t="s">
        <v>23</v>
      </c>
      <c r="BK511" s="232">
        <f>ROUND(I511*H511,2)</f>
        <v>0</v>
      </c>
      <c r="BL511" s="19" t="s">
        <v>103</v>
      </c>
      <c r="BM511" s="231" t="s">
        <v>791</v>
      </c>
    </row>
    <row r="512" s="13" customFormat="1">
      <c r="A512" s="13"/>
      <c r="B512" s="233"/>
      <c r="C512" s="234"/>
      <c r="D512" s="235" t="s">
        <v>207</v>
      </c>
      <c r="E512" s="236" t="s">
        <v>22</v>
      </c>
      <c r="F512" s="237" t="s">
        <v>792</v>
      </c>
      <c r="G512" s="234"/>
      <c r="H512" s="238">
        <v>390.435</v>
      </c>
      <c r="I512" s="239"/>
      <c r="J512" s="234"/>
      <c r="K512" s="234"/>
      <c r="L512" s="240"/>
      <c r="M512" s="241"/>
      <c r="N512" s="242"/>
      <c r="O512" s="242"/>
      <c r="P512" s="242"/>
      <c r="Q512" s="242"/>
      <c r="R512" s="242"/>
      <c r="S512" s="242"/>
      <c r="T512" s="243"/>
      <c r="U512" s="13"/>
      <c r="V512" s="13"/>
      <c r="W512" s="13"/>
      <c r="X512" s="13"/>
      <c r="Y512" s="13"/>
      <c r="Z512" s="13"/>
      <c r="AA512" s="13"/>
      <c r="AB512" s="13"/>
      <c r="AC512" s="13"/>
      <c r="AD512" s="13"/>
      <c r="AE512" s="13"/>
      <c r="AT512" s="244" t="s">
        <v>207</v>
      </c>
      <c r="AU512" s="244" t="s">
        <v>87</v>
      </c>
      <c r="AV512" s="13" t="s">
        <v>87</v>
      </c>
      <c r="AW512" s="13" t="s">
        <v>39</v>
      </c>
      <c r="AX512" s="13" t="s">
        <v>23</v>
      </c>
      <c r="AY512" s="244" t="s">
        <v>199</v>
      </c>
    </row>
    <row r="513" s="2" customFormat="1" ht="16.5" customHeight="1">
      <c r="A513" s="40"/>
      <c r="B513" s="41"/>
      <c r="C513" s="220" t="s">
        <v>793</v>
      </c>
      <c r="D513" s="220" t="s">
        <v>201</v>
      </c>
      <c r="E513" s="221" t="s">
        <v>794</v>
      </c>
      <c r="F513" s="222" t="s">
        <v>795</v>
      </c>
      <c r="G513" s="223" t="s">
        <v>233</v>
      </c>
      <c r="H513" s="224">
        <v>390.435</v>
      </c>
      <c r="I513" s="225"/>
      <c r="J513" s="226">
        <f>ROUND(I513*H513,2)</f>
        <v>0</v>
      </c>
      <c r="K513" s="222" t="s">
        <v>205</v>
      </c>
      <c r="L513" s="46"/>
      <c r="M513" s="227" t="s">
        <v>22</v>
      </c>
      <c r="N513" s="228" t="s">
        <v>49</v>
      </c>
      <c r="O513" s="86"/>
      <c r="P513" s="229">
        <f>O513*H513</f>
        <v>0</v>
      </c>
      <c r="Q513" s="229">
        <v>0.0030000000000000001</v>
      </c>
      <c r="R513" s="229">
        <f>Q513*H513</f>
        <v>1.171305</v>
      </c>
      <c r="S513" s="229">
        <v>0</v>
      </c>
      <c r="T513" s="230">
        <f>S513*H513</f>
        <v>0</v>
      </c>
      <c r="U513" s="40"/>
      <c r="V513" s="40"/>
      <c r="W513" s="40"/>
      <c r="X513" s="40"/>
      <c r="Y513" s="40"/>
      <c r="Z513" s="40"/>
      <c r="AA513" s="40"/>
      <c r="AB513" s="40"/>
      <c r="AC513" s="40"/>
      <c r="AD513" s="40"/>
      <c r="AE513" s="40"/>
      <c r="AR513" s="231" t="s">
        <v>103</v>
      </c>
      <c r="AT513" s="231" t="s">
        <v>201</v>
      </c>
      <c r="AU513" s="231" t="s">
        <v>87</v>
      </c>
      <c r="AY513" s="19" t="s">
        <v>199</v>
      </c>
      <c r="BE513" s="232">
        <f>IF(N513="základní",J513,0)</f>
        <v>0</v>
      </c>
      <c r="BF513" s="232">
        <f>IF(N513="snížená",J513,0)</f>
        <v>0</v>
      </c>
      <c r="BG513" s="232">
        <f>IF(N513="zákl. přenesená",J513,0)</f>
        <v>0</v>
      </c>
      <c r="BH513" s="232">
        <f>IF(N513="sníž. přenesená",J513,0)</f>
        <v>0</v>
      </c>
      <c r="BI513" s="232">
        <f>IF(N513="nulová",J513,0)</f>
        <v>0</v>
      </c>
      <c r="BJ513" s="19" t="s">
        <v>23</v>
      </c>
      <c r="BK513" s="232">
        <f>ROUND(I513*H513,2)</f>
        <v>0</v>
      </c>
      <c r="BL513" s="19" t="s">
        <v>103</v>
      </c>
      <c r="BM513" s="231" t="s">
        <v>796</v>
      </c>
    </row>
    <row r="514" s="15" customFormat="1">
      <c r="A514" s="15"/>
      <c r="B514" s="256"/>
      <c r="C514" s="257"/>
      <c r="D514" s="235" t="s">
        <v>207</v>
      </c>
      <c r="E514" s="258" t="s">
        <v>22</v>
      </c>
      <c r="F514" s="259" t="s">
        <v>797</v>
      </c>
      <c r="G514" s="257"/>
      <c r="H514" s="258" t="s">
        <v>22</v>
      </c>
      <c r="I514" s="260"/>
      <c r="J514" s="257"/>
      <c r="K514" s="257"/>
      <c r="L514" s="261"/>
      <c r="M514" s="262"/>
      <c r="N514" s="263"/>
      <c r="O514" s="263"/>
      <c r="P514" s="263"/>
      <c r="Q514" s="263"/>
      <c r="R514" s="263"/>
      <c r="S514" s="263"/>
      <c r="T514" s="264"/>
      <c r="U514" s="15"/>
      <c r="V514" s="15"/>
      <c r="W514" s="15"/>
      <c r="X514" s="15"/>
      <c r="Y514" s="15"/>
      <c r="Z514" s="15"/>
      <c r="AA514" s="15"/>
      <c r="AB514" s="15"/>
      <c r="AC514" s="15"/>
      <c r="AD514" s="15"/>
      <c r="AE514" s="15"/>
      <c r="AT514" s="265" t="s">
        <v>207</v>
      </c>
      <c r="AU514" s="265" t="s">
        <v>87</v>
      </c>
      <c r="AV514" s="15" t="s">
        <v>23</v>
      </c>
      <c r="AW514" s="15" t="s">
        <v>39</v>
      </c>
      <c r="AX514" s="15" t="s">
        <v>78</v>
      </c>
      <c r="AY514" s="265" t="s">
        <v>199</v>
      </c>
    </row>
    <row r="515" s="15" customFormat="1">
      <c r="A515" s="15"/>
      <c r="B515" s="256"/>
      <c r="C515" s="257"/>
      <c r="D515" s="235" t="s">
        <v>207</v>
      </c>
      <c r="E515" s="258" t="s">
        <v>22</v>
      </c>
      <c r="F515" s="259" t="s">
        <v>798</v>
      </c>
      <c r="G515" s="257"/>
      <c r="H515" s="258" t="s">
        <v>22</v>
      </c>
      <c r="I515" s="260"/>
      <c r="J515" s="257"/>
      <c r="K515" s="257"/>
      <c r="L515" s="261"/>
      <c r="M515" s="262"/>
      <c r="N515" s="263"/>
      <c r="O515" s="263"/>
      <c r="P515" s="263"/>
      <c r="Q515" s="263"/>
      <c r="R515" s="263"/>
      <c r="S515" s="263"/>
      <c r="T515" s="264"/>
      <c r="U515" s="15"/>
      <c r="V515" s="15"/>
      <c r="W515" s="15"/>
      <c r="X515" s="15"/>
      <c r="Y515" s="15"/>
      <c r="Z515" s="15"/>
      <c r="AA515" s="15"/>
      <c r="AB515" s="15"/>
      <c r="AC515" s="15"/>
      <c r="AD515" s="15"/>
      <c r="AE515" s="15"/>
      <c r="AT515" s="265" t="s">
        <v>207</v>
      </c>
      <c r="AU515" s="265" t="s">
        <v>87</v>
      </c>
      <c r="AV515" s="15" t="s">
        <v>23</v>
      </c>
      <c r="AW515" s="15" t="s">
        <v>39</v>
      </c>
      <c r="AX515" s="15" t="s">
        <v>78</v>
      </c>
      <c r="AY515" s="265" t="s">
        <v>199</v>
      </c>
    </row>
    <row r="516" s="13" customFormat="1">
      <c r="A516" s="13"/>
      <c r="B516" s="233"/>
      <c r="C516" s="234"/>
      <c r="D516" s="235" t="s">
        <v>207</v>
      </c>
      <c r="E516" s="236" t="s">
        <v>22</v>
      </c>
      <c r="F516" s="237" t="s">
        <v>799</v>
      </c>
      <c r="G516" s="234"/>
      <c r="H516" s="238">
        <v>7.4690000000000003</v>
      </c>
      <c r="I516" s="239"/>
      <c r="J516" s="234"/>
      <c r="K516" s="234"/>
      <c r="L516" s="240"/>
      <c r="M516" s="241"/>
      <c r="N516" s="242"/>
      <c r="O516" s="242"/>
      <c r="P516" s="242"/>
      <c r="Q516" s="242"/>
      <c r="R516" s="242"/>
      <c r="S516" s="242"/>
      <c r="T516" s="243"/>
      <c r="U516" s="13"/>
      <c r="V516" s="13"/>
      <c r="W516" s="13"/>
      <c r="X516" s="13"/>
      <c r="Y516" s="13"/>
      <c r="Z516" s="13"/>
      <c r="AA516" s="13"/>
      <c r="AB516" s="13"/>
      <c r="AC516" s="13"/>
      <c r="AD516" s="13"/>
      <c r="AE516" s="13"/>
      <c r="AT516" s="244" t="s">
        <v>207</v>
      </c>
      <c r="AU516" s="244" t="s">
        <v>87</v>
      </c>
      <c r="AV516" s="13" t="s">
        <v>87</v>
      </c>
      <c r="AW516" s="13" t="s">
        <v>39</v>
      </c>
      <c r="AX516" s="13" t="s">
        <v>78</v>
      </c>
      <c r="AY516" s="244" t="s">
        <v>199</v>
      </c>
    </row>
    <row r="517" s="13" customFormat="1">
      <c r="A517" s="13"/>
      <c r="B517" s="233"/>
      <c r="C517" s="234"/>
      <c r="D517" s="235" t="s">
        <v>207</v>
      </c>
      <c r="E517" s="236" t="s">
        <v>22</v>
      </c>
      <c r="F517" s="237" t="s">
        <v>800</v>
      </c>
      <c r="G517" s="234"/>
      <c r="H517" s="238">
        <v>3.4199999999999999</v>
      </c>
      <c r="I517" s="239"/>
      <c r="J517" s="234"/>
      <c r="K517" s="234"/>
      <c r="L517" s="240"/>
      <c r="M517" s="241"/>
      <c r="N517" s="242"/>
      <c r="O517" s="242"/>
      <c r="P517" s="242"/>
      <c r="Q517" s="242"/>
      <c r="R517" s="242"/>
      <c r="S517" s="242"/>
      <c r="T517" s="243"/>
      <c r="U517" s="13"/>
      <c r="V517" s="13"/>
      <c r="W517" s="13"/>
      <c r="X517" s="13"/>
      <c r="Y517" s="13"/>
      <c r="Z517" s="13"/>
      <c r="AA517" s="13"/>
      <c r="AB517" s="13"/>
      <c r="AC517" s="13"/>
      <c r="AD517" s="13"/>
      <c r="AE517" s="13"/>
      <c r="AT517" s="244" t="s">
        <v>207</v>
      </c>
      <c r="AU517" s="244" t="s">
        <v>87</v>
      </c>
      <c r="AV517" s="13" t="s">
        <v>87</v>
      </c>
      <c r="AW517" s="13" t="s">
        <v>39</v>
      </c>
      <c r="AX517" s="13" t="s">
        <v>78</v>
      </c>
      <c r="AY517" s="244" t="s">
        <v>199</v>
      </c>
    </row>
    <row r="518" s="13" customFormat="1">
      <c r="A518" s="13"/>
      <c r="B518" s="233"/>
      <c r="C518" s="234"/>
      <c r="D518" s="235" t="s">
        <v>207</v>
      </c>
      <c r="E518" s="236" t="s">
        <v>22</v>
      </c>
      <c r="F518" s="237" t="s">
        <v>801</v>
      </c>
      <c r="G518" s="234"/>
      <c r="H518" s="238">
        <v>3.4199999999999999</v>
      </c>
      <c r="I518" s="239"/>
      <c r="J518" s="234"/>
      <c r="K518" s="234"/>
      <c r="L518" s="240"/>
      <c r="M518" s="241"/>
      <c r="N518" s="242"/>
      <c r="O518" s="242"/>
      <c r="P518" s="242"/>
      <c r="Q518" s="242"/>
      <c r="R518" s="242"/>
      <c r="S518" s="242"/>
      <c r="T518" s="243"/>
      <c r="U518" s="13"/>
      <c r="V518" s="13"/>
      <c r="W518" s="13"/>
      <c r="X518" s="13"/>
      <c r="Y518" s="13"/>
      <c r="Z518" s="13"/>
      <c r="AA518" s="13"/>
      <c r="AB518" s="13"/>
      <c r="AC518" s="13"/>
      <c r="AD518" s="13"/>
      <c r="AE518" s="13"/>
      <c r="AT518" s="244" t="s">
        <v>207</v>
      </c>
      <c r="AU518" s="244" t="s">
        <v>87</v>
      </c>
      <c r="AV518" s="13" t="s">
        <v>87</v>
      </c>
      <c r="AW518" s="13" t="s">
        <v>39</v>
      </c>
      <c r="AX518" s="13" t="s">
        <v>78</v>
      </c>
      <c r="AY518" s="244" t="s">
        <v>199</v>
      </c>
    </row>
    <row r="519" s="13" customFormat="1">
      <c r="A519" s="13"/>
      <c r="B519" s="233"/>
      <c r="C519" s="234"/>
      <c r="D519" s="235" t="s">
        <v>207</v>
      </c>
      <c r="E519" s="236" t="s">
        <v>22</v>
      </c>
      <c r="F519" s="237" t="s">
        <v>802</v>
      </c>
      <c r="G519" s="234"/>
      <c r="H519" s="238">
        <v>1.71</v>
      </c>
      <c r="I519" s="239"/>
      <c r="J519" s="234"/>
      <c r="K519" s="234"/>
      <c r="L519" s="240"/>
      <c r="M519" s="241"/>
      <c r="N519" s="242"/>
      <c r="O519" s="242"/>
      <c r="P519" s="242"/>
      <c r="Q519" s="242"/>
      <c r="R519" s="242"/>
      <c r="S519" s="242"/>
      <c r="T519" s="243"/>
      <c r="U519" s="13"/>
      <c r="V519" s="13"/>
      <c r="W519" s="13"/>
      <c r="X519" s="13"/>
      <c r="Y519" s="13"/>
      <c r="Z519" s="13"/>
      <c r="AA519" s="13"/>
      <c r="AB519" s="13"/>
      <c r="AC519" s="13"/>
      <c r="AD519" s="13"/>
      <c r="AE519" s="13"/>
      <c r="AT519" s="244" t="s">
        <v>207</v>
      </c>
      <c r="AU519" s="244" t="s">
        <v>87</v>
      </c>
      <c r="AV519" s="13" t="s">
        <v>87</v>
      </c>
      <c r="AW519" s="13" t="s">
        <v>39</v>
      </c>
      <c r="AX519" s="13" t="s">
        <v>78</v>
      </c>
      <c r="AY519" s="244" t="s">
        <v>199</v>
      </c>
    </row>
    <row r="520" s="13" customFormat="1">
      <c r="A520" s="13"/>
      <c r="B520" s="233"/>
      <c r="C520" s="234"/>
      <c r="D520" s="235" t="s">
        <v>207</v>
      </c>
      <c r="E520" s="236" t="s">
        <v>22</v>
      </c>
      <c r="F520" s="237" t="s">
        <v>803</v>
      </c>
      <c r="G520" s="234"/>
      <c r="H520" s="238">
        <v>2.4569999999999999</v>
      </c>
      <c r="I520" s="239"/>
      <c r="J520" s="234"/>
      <c r="K520" s="234"/>
      <c r="L520" s="240"/>
      <c r="M520" s="241"/>
      <c r="N520" s="242"/>
      <c r="O520" s="242"/>
      <c r="P520" s="242"/>
      <c r="Q520" s="242"/>
      <c r="R520" s="242"/>
      <c r="S520" s="242"/>
      <c r="T520" s="243"/>
      <c r="U520" s="13"/>
      <c r="V520" s="13"/>
      <c r="W520" s="13"/>
      <c r="X520" s="13"/>
      <c r="Y520" s="13"/>
      <c r="Z520" s="13"/>
      <c r="AA520" s="13"/>
      <c r="AB520" s="13"/>
      <c r="AC520" s="13"/>
      <c r="AD520" s="13"/>
      <c r="AE520" s="13"/>
      <c r="AT520" s="244" t="s">
        <v>207</v>
      </c>
      <c r="AU520" s="244" t="s">
        <v>87</v>
      </c>
      <c r="AV520" s="13" t="s">
        <v>87</v>
      </c>
      <c r="AW520" s="13" t="s">
        <v>39</v>
      </c>
      <c r="AX520" s="13" t="s">
        <v>78</v>
      </c>
      <c r="AY520" s="244" t="s">
        <v>199</v>
      </c>
    </row>
    <row r="521" s="13" customFormat="1">
      <c r="A521" s="13"/>
      <c r="B521" s="233"/>
      <c r="C521" s="234"/>
      <c r="D521" s="235" t="s">
        <v>207</v>
      </c>
      <c r="E521" s="236" t="s">
        <v>22</v>
      </c>
      <c r="F521" s="237" t="s">
        <v>804</v>
      </c>
      <c r="G521" s="234"/>
      <c r="H521" s="238">
        <v>2.4569999999999999</v>
      </c>
      <c r="I521" s="239"/>
      <c r="J521" s="234"/>
      <c r="K521" s="234"/>
      <c r="L521" s="240"/>
      <c r="M521" s="241"/>
      <c r="N521" s="242"/>
      <c r="O521" s="242"/>
      <c r="P521" s="242"/>
      <c r="Q521" s="242"/>
      <c r="R521" s="242"/>
      <c r="S521" s="242"/>
      <c r="T521" s="243"/>
      <c r="U521" s="13"/>
      <c r="V521" s="13"/>
      <c r="W521" s="13"/>
      <c r="X521" s="13"/>
      <c r="Y521" s="13"/>
      <c r="Z521" s="13"/>
      <c r="AA521" s="13"/>
      <c r="AB521" s="13"/>
      <c r="AC521" s="13"/>
      <c r="AD521" s="13"/>
      <c r="AE521" s="13"/>
      <c r="AT521" s="244" t="s">
        <v>207</v>
      </c>
      <c r="AU521" s="244" t="s">
        <v>87</v>
      </c>
      <c r="AV521" s="13" t="s">
        <v>87</v>
      </c>
      <c r="AW521" s="13" t="s">
        <v>39</v>
      </c>
      <c r="AX521" s="13" t="s">
        <v>78</v>
      </c>
      <c r="AY521" s="244" t="s">
        <v>199</v>
      </c>
    </row>
    <row r="522" s="13" customFormat="1">
      <c r="A522" s="13"/>
      <c r="B522" s="233"/>
      <c r="C522" s="234"/>
      <c r="D522" s="235" t="s">
        <v>207</v>
      </c>
      <c r="E522" s="236" t="s">
        <v>22</v>
      </c>
      <c r="F522" s="237" t="s">
        <v>805</v>
      </c>
      <c r="G522" s="234"/>
      <c r="H522" s="238">
        <v>17.774999999999999</v>
      </c>
      <c r="I522" s="239"/>
      <c r="J522" s="234"/>
      <c r="K522" s="234"/>
      <c r="L522" s="240"/>
      <c r="M522" s="241"/>
      <c r="N522" s="242"/>
      <c r="O522" s="242"/>
      <c r="P522" s="242"/>
      <c r="Q522" s="242"/>
      <c r="R522" s="242"/>
      <c r="S522" s="242"/>
      <c r="T522" s="243"/>
      <c r="U522" s="13"/>
      <c r="V522" s="13"/>
      <c r="W522" s="13"/>
      <c r="X522" s="13"/>
      <c r="Y522" s="13"/>
      <c r="Z522" s="13"/>
      <c r="AA522" s="13"/>
      <c r="AB522" s="13"/>
      <c r="AC522" s="13"/>
      <c r="AD522" s="13"/>
      <c r="AE522" s="13"/>
      <c r="AT522" s="244" t="s">
        <v>207</v>
      </c>
      <c r="AU522" s="244" t="s">
        <v>87</v>
      </c>
      <c r="AV522" s="13" t="s">
        <v>87</v>
      </c>
      <c r="AW522" s="13" t="s">
        <v>39</v>
      </c>
      <c r="AX522" s="13" t="s">
        <v>78</v>
      </c>
      <c r="AY522" s="244" t="s">
        <v>199</v>
      </c>
    </row>
    <row r="523" s="13" customFormat="1">
      <c r="A523" s="13"/>
      <c r="B523" s="233"/>
      <c r="C523" s="234"/>
      <c r="D523" s="235" t="s">
        <v>207</v>
      </c>
      <c r="E523" s="236" t="s">
        <v>22</v>
      </c>
      <c r="F523" s="237" t="s">
        <v>806</v>
      </c>
      <c r="G523" s="234"/>
      <c r="H523" s="238">
        <v>14.215999999999999</v>
      </c>
      <c r="I523" s="239"/>
      <c r="J523" s="234"/>
      <c r="K523" s="234"/>
      <c r="L523" s="240"/>
      <c r="M523" s="241"/>
      <c r="N523" s="242"/>
      <c r="O523" s="242"/>
      <c r="P523" s="242"/>
      <c r="Q523" s="242"/>
      <c r="R523" s="242"/>
      <c r="S523" s="242"/>
      <c r="T523" s="243"/>
      <c r="U523" s="13"/>
      <c r="V523" s="13"/>
      <c r="W523" s="13"/>
      <c r="X523" s="13"/>
      <c r="Y523" s="13"/>
      <c r="Z523" s="13"/>
      <c r="AA523" s="13"/>
      <c r="AB523" s="13"/>
      <c r="AC523" s="13"/>
      <c r="AD523" s="13"/>
      <c r="AE523" s="13"/>
      <c r="AT523" s="244" t="s">
        <v>207</v>
      </c>
      <c r="AU523" s="244" t="s">
        <v>87</v>
      </c>
      <c r="AV523" s="13" t="s">
        <v>87</v>
      </c>
      <c r="AW523" s="13" t="s">
        <v>39</v>
      </c>
      <c r="AX523" s="13" t="s">
        <v>78</v>
      </c>
      <c r="AY523" s="244" t="s">
        <v>199</v>
      </c>
    </row>
    <row r="524" s="13" customFormat="1">
      <c r="A524" s="13"/>
      <c r="B524" s="233"/>
      <c r="C524" s="234"/>
      <c r="D524" s="235" t="s">
        <v>207</v>
      </c>
      <c r="E524" s="236" t="s">
        <v>22</v>
      </c>
      <c r="F524" s="237" t="s">
        <v>807</v>
      </c>
      <c r="G524" s="234"/>
      <c r="H524" s="238">
        <v>43.229999999999997</v>
      </c>
      <c r="I524" s="239"/>
      <c r="J524" s="234"/>
      <c r="K524" s="234"/>
      <c r="L524" s="240"/>
      <c r="M524" s="241"/>
      <c r="N524" s="242"/>
      <c r="O524" s="242"/>
      <c r="P524" s="242"/>
      <c r="Q524" s="242"/>
      <c r="R524" s="242"/>
      <c r="S524" s="242"/>
      <c r="T524" s="243"/>
      <c r="U524" s="13"/>
      <c r="V524" s="13"/>
      <c r="W524" s="13"/>
      <c r="X524" s="13"/>
      <c r="Y524" s="13"/>
      <c r="Z524" s="13"/>
      <c r="AA524" s="13"/>
      <c r="AB524" s="13"/>
      <c r="AC524" s="13"/>
      <c r="AD524" s="13"/>
      <c r="AE524" s="13"/>
      <c r="AT524" s="244" t="s">
        <v>207</v>
      </c>
      <c r="AU524" s="244" t="s">
        <v>87</v>
      </c>
      <c r="AV524" s="13" t="s">
        <v>87</v>
      </c>
      <c r="AW524" s="13" t="s">
        <v>39</v>
      </c>
      <c r="AX524" s="13" t="s">
        <v>78</v>
      </c>
      <c r="AY524" s="244" t="s">
        <v>199</v>
      </c>
    </row>
    <row r="525" s="13" customFormat="1">
      <c r="A525" s="13"/>
      <c r="B525" s="233"/>
      <c r="C525" s="234"/>
      <c r="D525" s="235" t="s">
        <v>207</v>
      </c>
      <c r="E525" s="236" t="s">
        <v>22</v>
      </c>
      <c r="F525" s="237" t="s">
        <v>808</v>
      </c>
      <c r="G525" s="234"/>
      <c r="H525" s="238">
        <v>29.302</v>
      </c>
      <c r="I525" s="239"/>
      <c r="J525" s="234"/>
      <c r="K525" s="234"/>
      <c r="L525" s="240"/>
      <c r="M525" s="241"/>
      <c r="N525" s="242"/>
      <c r="O525" s="242"/>
      <c r="P525" s="242"/>
      <c r="Q525" s="242"/>
      <c r="R525" s="242"/>
      <c r="S525" s="242"/>
      <c r="T525" s="243"/>
      <c r="U525" s="13"/>
      <c r="V525" s="13"/>
      <c r="W525" s="13"/>
      <c r="X525" s="13"/>
      <c r="Y525" s="13"/>
      <c r="Z525" s="13"/>
      <c r="AA525" s="13"/>
      <c r="AB525" s="13"/>
      <c r="AC525" s="13"/>
      <c r="AD525" s="13"/>
      <c r="AE525" s="13"/>
      <c r="AT525" s="244" t="s">
        <v>207</v>
      </c>
      <c r="AU525" s="244" t="s">
        <v>87</v>
      </c>
      <c r="AV525" s="13" t="s">
        <v>87</v>
      </c>
      <c r="AW525" s="13" t="s">
        <v>39</v>
      </c>
      <c r="AX525" s="13" t="s">
        <v>78</v>
      </c>
      <c r="AY525" s="244" t="s">
        <v>199</v>
      </c>
    </row>
    <row r="526" s="13" customFormat="1">
      <c r="A526" s="13"/>
      <c r="B526" s="233"/>
      <c r="C526" s="234"/>
      <c r="D526" s="235" t="s">
        <v>207</v>
      </c>
      <c r="E526" s="236" t="s">
        <v>22</v>
      </c>
      <c r="F526" s="237" t="s">
        <v>809</v>
      </c>
      <c r="G526" s="234"/>
      <c r="H526" s="238">
        <v>21.712</v>
      </c>
      <c r="I526" s="239"/>
      <c r="J526" s="234"/>
      <c r="K526" s="234"/>
      <c r="L526" s="240"/>
      <c r="M526" s="241"/>
      <c r="N526" s="242"/>
      <c r="O526" s="242"/>
      <c r="P526" s="242"/>
      <c r="Q526" s="242"/>
      <c r="R526" s="242"/>
      <c r="S526" s="242"/>
      <c r="T526" s="243"/>
      <c r="U526" s="13"/>
      <c r="V526" s="13"/>
      <c r="W526" s="13"/>
      <c r="X526" s="13"/>
      <c r="Y526" s="13"/>
      <c r="Z526" s="13"/>
      <c r="AA526" s="13"/>
      <c r="AB526" s="13"/>
      <c r="AC526" s="13"/>
      <c r="AD526" s="13"/>
      <c r="AE526" s="13"/>
      <c r="AT526" s="244" t="s">
        <v>207</v>
      </c>
      <c r="AU526" s="244" t="s">
        <v>87</v>
      </c>
      <c r="AV526" s="13" t="s">
        <v>87</v>
      </c>
      <c r="AW526" s="13" t="s">
        <v>39</v>
      </c>
      <c r="AX526" s="13" t="s">
        <v>78</v>
      </c>
      <c r="AY526" s="244" t="s">
        <v>199</v>
      </c>
    </row>
    <row r="527" s="13" customFormat="1">
      <c r="A527" s="13"/>
      <c r="B527" s="233"/>
      <c r="C527" s="234"/>
      <c r="D527" s="235" t="s">
        <v>207</v>
      </c>
      <c r="E527" s="236" t="s">
        <v>22</v>
      </c>
      <c r="F527" s="237" t="s">
        <v>810</v>
      </c>
      <c r="G527" s="234"/>
      <c r="H527" s="238">
        <v>24.286999999999999</v>
      </c>
      <c r="I527" s="239"/>
      <c r="J527" s="234"/>
      <c r="K527" s="234"/>
      <c r="L527" s="240"/>
      <c r="M527" s="241"/>
      <c r="N527" s="242"/>
      <c r="O527" s="242"/>
      <c r="P527" s="242"/>
      <c r="Q527" s="242"/>
      <c r="R527" s="242"/>
      <c r="S527" s="242"/>
      <c r="T527" s="243"/>
      <c r="U527" s="13"/>
      <c r="V527" s="13"/>
      <c r="W527" s="13"/>
      <c r="X527" s="13"/>
      <c r="Y527" s="13"/>
      <c r="Z527" s="13"/>
      <c r="AA527" s="13"/>
      <c r="AB527" s="13"/>
      <c r="AC527" s="13"/>
      <c r="AD527" s="13"/>
      <c r="AE527" s="13"/>
      <c r="AT527" s="244" t="s">
        <v>207</v>
      </c>
      <c r="AU527" s="244" t="s">
        <v>87</v>
      </c>
      <c r="AV527" s="13" t="s">
        <v>87</v>
      </c>
      <c r="AW527" s="13" t="s">
        <v>39</v>
      </c>
      <c r="AX527" s="13" t="s">
        <v>78</v>
      </c>
      <c r="AY527" s="244" t="s">
        <v>199</v>
      </c>
    </row>
    <row r="528" s="13" customFormat="1">
      <c r="A528" s="13"/>
      <c r="B528" s="233"/>
      <c r="C528" s="234"/>
      <c r="D528" s="235" t="s">
        <v>207</v>
      </c>
      <c r="E528" s="236" t="s">
        <v>22</v>
      </c>
      <c r="F528" s="237" t="s">
        <v>811</v>
      </c>
      <c r="G528" s="234"/>
      <c r="H528" s="238">
        <v>24.408000000000001</v>
      </c>
      <c r="I528" s="239"/>
      <c r="J528" s="234"/>
      <c r="K528" s="234"/>
      <c r="L528" s="240"/>
      <c r="M528" s="241"/>
      <c r="N528" s="242"/>
      <c r="O528" s="242"/>
      <c r="P528" s="242"/>
      <c r="Q528" s="242"/>
      <c r="R528" s="242"/>
      <c r="S528" s="242"/>
      <c r="T528" s="243"/>
      <c r="U528" s="13"/>
      <c r="V528" s="13"/>
      <c r="W528" s="13"/>
      <c r="X528" s="13"/>
      <c r="Y528" s="13"/>
      <c r="Z528" s="13"/>
      <c r="AA528" s="13"/>
      <c r="AB528" s="13"/>
      <c r="AC528" s="13"/>
      <c r="AD528" s="13"/>
      <c r="AE528" s="13"/>
      <c r="AT528" s="244" t="s">
        <v>207</v>
      </c>
      <c r="AU528" s="244" t="s">
        <v>87</v>
      </c>
      <c r="AV528" s="13" t="s">
        <v>87</v>
      </c>
      <c r="AW528" s="13" t="s">
        <v>39</v>
      </c>
      <c r="AX528" s="13" t="s">
        <v>78</v>
      </c>
      <c r="AY528" s="244" t="s">
        <v>199</v>
      </c>
    </row>
    <row r="529" s="13" customFormat="1">
      <c r="A529" s="13"/>
      <c r="B529" s="233"/>
      <c r="C529" s="234"/>
      <c r="D529" s="235" t="s">
        <v>207</v>
      </c>
      <c r="E529" s="236" t="s">
        <v>22</v>
      </c>
      <c r="F529" s="237" t="s">
        <v>812</v>
      </c>
      <c r="G529" s="234"/>
      <c r="H529" s="238">
        <v>43.540999999999997</v>
      </c>
      <c r="I529" s="239"/>
      <c r="J529" s="234"/>
      <c r="K529" s="234"/>
      <c r="L529" s="240"/>
      <c r="M529" s="241"/>
      <c r="N529" s="242"/>
      <c r="O529" s="242"/>
      <c r="P529" s="242"/>
      <c r="Q529" s="242"/>
      <c r="R529" s="242"/>
      <c r="S529" s="242"/>
      <c r="T529" s="243"/>
      <c r="U529" s="13"/>
      <c r="V529" s="13"/>
      <c r="W529" s="13"/>
      <c r="X529" s="13"/>
      <c r="Y529" s="13"/>
      <c r="Z529" s="13"/>
      <c r="AA529" s="13"/>
      <c r="AB529" s="13"/>
      <c r="AC529" s="13"/>
      <c r="AD529" s="13"/>
      <c r="AE529" s="13"/>
      <c r="AT529" s="244" t="s">
        <v>207</v>
      </c>
      <c r="AU529" s="244" t="s">
        <v>87</v>
      </c>
      <c r="AV529" s="13" t="s">
        <v>87</v>
      </c>
      <c r="AW529" s="13" t="s">
        <v>39</v>
      </c>
      <c r="AX529" s="13" t="s">
        <v>78</v>
      </c>
      <c r="AY529" s="244" t="s">
        <v>199</v>
      </c>
    </row>
    <row r="530" s="13" customFormat="1">
      <c r="A530" s="13"/>
      <c r="B530" s="233"/>
      <c r="C530" s="234"/>
      <c r="D530" s="235" t="s">
        <v>207</v>
      </c>
      <c r="E530" s="236" t="s">
        <v>22</v>
      </c>
      <c r="F530" s="237" t="s">
        <v>813</v>
      </c>
      <c r="G530" s="234"/>
      <c r="H530" s="238">
        <v>43.493000000000002</v>
      </c>
      <c r="I530" s="239"/>
      <c r="J530" s="234"/>
      <c r="K530" s="234"/>
      <c r="L530" s="240"/>
      <c r="M530" s="241"/>
      <c r="N530" s="242"/>
      <c r="O530" s="242"/>
      <c r="P530" s="242"/>
      <c r="Q530" s="242"/>
      <c r="R530" s="242"/>
      <c r="S530" s="242"/>
      <c r="T530" s="243"/>
      <c r="U530" s="13"/>
      <c r="V530" s="13"/>
      <c r="W530" s="13"/>
      <c r="X530" s="13"/>
      <c r="Y530" s="13"/>
      <c r="Z530" s="13"/>
      <c r="AA530" s="13"/>
      <c r="AB530" s="13"/>
      <c r="AC530" s="13"/>
      <c r="AD530" s="13"/>
      <c r="AE530" s="13"/>
      <c r="AT530" s="244" t="s">
        <v>207</v>
      </c>
      <c r="AU530" s="244" t="s">
        <v>87</v>
      </c>
      <c r="AV530" s="13" t="s">
        <v>87</v>
      </c>
      <c r="AW530" s="13" t="s">
        <v>39</v>
      </c>
      <c r="AX530" s="13" t="s">
        <v>78</v>
      </c>
      <c r="AY530" s="244" t="s">
        <v>199</v>
      </c>
    </row>
    <row r="531" s="13" customFormat="1">
      <c r="A531" s="13"/>
      <c r="B531" s="233"/>
      <c r="C531" s="234"/>
      <c r="D531" s="235" t="s">
        <v>207</v>
      </c>
      <c r="E531" s="236" t="s">
        <v>22</v>
      </c>
      <c r="F531" s="237" t="s">
        <v>814</v>
      </c>
      <c r="G531" s="234"/>
      <c r="H531" s="238">
        <v>21.515999999999998</v>
      </c>
      <c r="I531" s="239"/>
      <c r="J531" s="234"/>
      <c r="K531" s="234"/>
      <c r="L531" s="240"/>
      <c r="M531" s="241"/>
      <c r="N531" s="242"/>
      <c r="O531" s="242"/>
      <c r="P531" s="242"/>
      <c r="Q531" s="242"/>
      <c r="R531" s="242"/>
      <c r="S531" s="242"/>
      <c r="T531" s="243"/>
      <c r="U531" s="13"/>
      <c r="V531" s="13"/>
      <c r="W531" s="13"/>
      <c r="X531" s="13"/>
      <c r="Y531" s="13"/>
      <c r="Z531" s="13"/>
      <c r="AA531" s="13"/>
      <c r="AB531" s="13"/>
      <c r="AC531" s="13"/>
      <c r="AD531" s="13"/>
      <c r="AE531" s="13"/>
      <c r="AT531" s="244" t="s">
        <v>207</v>
      </c>
      <c r="AU531" s="244" t="s">
        <v>87</v>
      </c>
      <c r="AV531" s="13" t="s">
        <v>87</v>
      </c>
      <c r="AW531" s="13" t="s">
        <v>39</v>
      </c>
      <c r="AX531" s="13" t="s">
        <v>78</v>
      </c>
      <c r="AY531" s="244" t="s">
        <v>199</v>
      </c>
    </row>
    <row r="532" s="13" customFormat="1">
      <c r="A532" s="13"/>
      <c r="B532" s="233"/>
      <c r="C532" s="234"/>
      <c r="D532" s="235" t="s">
        <v>207</v>
      </c>
      <c r="E532" s="236" t="s">
        <v>22</v>
      </c>
      <c r="F532" s="237" t="s">
        <v>815</v>
      </c>
      <c r="G532" s="234"/>
      <c r="H532" s="238">
        <v>10.497999999999999</v>
      </c>
      <c r="I532" s="239"/>
      <c r="J532" s="234"/>
      <c r="K532" s="234"/>
      <c r="L532" s="240"/>
      <c r="M532" s="241"/>
      <c r="N532" s="242"/>
      <c r="O532" s="242"/>
      <c r="P532" s="242"/>
      <c r="Q532" s="242"/>
      <c r="R532" s="242"/>
      <c r="S532" s="242"/>
      <c r="T532" s="243"/>
      <c r="U532" s="13"/>
      <c r="V532" s="13"/>
      <c r="W532" s="13"/>
      <c r="X532" s="13"/>
      <c r="Y532" s="13"/>
      <c r="Z532" s="13"/>
      <c r="AA532" s="13"/>
      <c r="AB532" s="13"/>
      <c r="AC532" s="13"/>
      <c r="AD532" s="13"/>
      <c r="AE532" s="13"/>
      <c r="AT532" s="244" t="s">
        <v>207</v>
      </c>
      <c r="AU532" s="244" t="s">
        <v>87</v>
      </c>
      <c r="AV532" s="13" t="s">
        <v>87</v>
      </c>
      <c r="AW532" s="13" t="s">
        <v>39</v>
      </c>
      <c r="AX532" s="13" t="s">
        <v>78</v>
      </c>
      <c r="AY532" s="244" t="s">
        <v>199</v>
      </c>
    </row>
    <row r="533" s="13" customFormat="1">
      <c r="A533" s="13"/>
      <c r="B533" s="233"/>
      <c r="C533" s="234"/>
      <c r="D533" s="235" t="s">
        <v>207</v>
      </c>
      <c r="E533" s="236" t="s">
        <v>22</v>
      </c>
      <c r="F533" s="237" t="s">
        <v>816</v>
      </c>
      <c r="G533" s="234"/>
      <c r="H533" s="238">
        <v>9.4800000000000004</v>
      </c>
      <c r="I533" s="239"/>
      <c r="J533" s="234"/>
      <c r="K533" s="234"/>
      <c r="L533" s="240"/>
      <c r="M533" s="241"/>
      <c r="N533" s="242"/>
      <c r="O533" s="242"/>
      <c r="P533" s="242"/>
      <c r="Q533" s="242"/>
      <c r="R533" s="242"/>
      <c r="S533" s="242"/>
      <c r="T533" s="243"/>
      <c r="U533" s="13"/>
      <c r="V533" s="13"/>
      <c r="W533" s="13"/>
      <c r="X533" s="13"/>
      <c r="Y533" s="13"/>
      <c r="Z533" s="13"/>
      <c r="AA533" s="13"/>
      <c r="AB533" s="13"/>
      <c r="AC533" s="13"/>
      <c r="AD533" s="13"/>
      <c r="AE533" s="13"/>
      <c r="AT533" s="244" t="s">
        <v>207</v>
      </c>
      <c r="AU533" s="244" t="s">
        <v>87</v>
      </c>
      <c r="AV533" s="13" t="s">
        <v>87</v>
      </c>
      <c r="AW533" s="13" t="s">
        <v>39</v>
      </c>
      <c r="AX533" s="13" t="s">
        <v>78</v>
      </c>
      <c r="AY533" s="244" t="s">
        <v>199</v>
      </c>
    </row>
    <row r="534" s="13" customFormat="1">
      <c r="A534" s="13"/>
      <c r="B534" s="233"/>
      <c r="C534" s="234"/>
      <c r="D534" s="235" t="s">
        <v>207</v>
      </c>
      <c r="E534" s="236" t="s">
        <v>22</v>
      </c>
      <c r="F534" s="237" t="s">
        <v>817</v>
      </c>
      <c r="G534" s="234"/>
      <c r="H534" s="238">
        <v>33.799999999999997</v>
      </c>
      <c r="I534" s="239"/>
      <c r="J534" s="234"/>
      <c r="K534" s="234"/>
      <c r="L534" s="240"/>
      <c r="M534" s="241"/>
      <c r="N534" s="242"/>
      <c r="O534" s="242"/>
      <c r="P534" s="242"/>
      <c r="Q534" s="242"/>
      <c r="R534" s="242"/>
      <c r="S534" s="242"/>
      <c r="T534" s="243"/>
      <c r="U534" s="13"/>
      <c r="V534" s="13"/>
      <c r="W534" s="13"/>
      <c r="X534" s="13"/>
      <c r="Y534" s="13"/>
      <c r="Z534" s="13"/>
      <c r="AA534" s="13"/>
      <c r="AB534" s="13"/>
      <c r="AC534" s="13"/>
      <c r="AD534" s="13"/>
      <c r="AE534" s="13"/>
      <c r="AT534" s="244" t="s">
        <v>207</v>
      </c>
      <c r="AU534" s="244" t="s">
        <v>87</v>
      </c>
      <c r="AV534" s="13" t="s">
        <v>87</v>
      </c>
      <c r="AW534" s="13" t="s">
        <v>39</v>
      </c>
      <c r="AX534" s="13" t="s">
        <v>78</v>
      </c>
      <c r="AY534" s="244" t="s">
        <v>199</v>
      </c>
    </row>
    <row r="535" s="13" customFormat="1">
      <c r="A535" s="13"/>
      <c r="B535" s="233"/>
      <c r="C535" s="234"/>
      <c r="D535" s="235" t="s">
        <v>207</v>
      </c>
      <c r="E535" s="236" t="s">
        <v>22</v>
      </c>
      <c r="F535" s="237" t="s">
        <v>818</v>
      </c>
      <c r="G535" s="234"/>
      <c r="H535" s="238">
        <v>3.4199999999999999</v>
      </c>
      <c r="I535" s="239"/>
      <c r="J535" s="234"/>
      <c r="K535" s="234"/>
      <c r="L535" s="240"/>
      <c r="M535" s="241"/>
      <c r="N535" s="242"/>
      <c r="O535" s="242"/>
      <c r="P535" s="242"/>
      <c r="Q535" s="242"/>
      <c r="R535" s="242"/>
      <c r="S535" s="242"/>
      <c r="T535" s="243"/>
      <c r="U535" s="13"/>
      <c r="V535" s="13"/>
      <c r="W535" s="13"/>
      <c r="X535" s="13"/>
      <c r="Y535" s="13"/>
      <c r="Z535" s="13"/>
      <c r="AA535" s="13"/>
      <c r="AB535" s="13"/>
      <c r="AC535" s="13"/>
      <c r="AD535" s="13"/>
      <c r="AE535" s="13"/>
      <c r="AT535" s="244" t="s">
        <v>207</v>
      </c>
      <c r="AU535" s="244" t="s">
        <v>87</v>
      </c>
      <c r="AV535" s="13" t="s">
        <v>87</v>
      </c>
      <c r="AW535" s="13" t="s">
        <v>39</v>
      </c>
      <c r="AX535" s="13" t="s">
        <v>78</v>
      </c>
      <c r="AY535" s="244" t="s">
        <v>199</v>
      </c>
    </row>
    <row r="536" s="13" customFormat="1">
      <c r="A536" s="13"/>
      <c r="B536" s="233"/>
      <c r="C536" s="234"/>
      <c r="D536" s="235" t="s">
        <v>207</v>
      </c>
      <c r="E536" s="236" t="s">
        <v>22</v>
      </c>
      <c r="F536" s="237" t="s">
        <v>819</v>
      </c>
      <c r="G536" s="234"/>
      <c r="H536" s="238">
        <v>3.4199999999999999</v>
      </c>
      <c r="I536" s="239"/>
      <c r="J536" s="234"/>
      <c r="K536" s="234"/>
      <c r="L536" s="240"/>
      <c r="M536" s="241"/>
      <c r="N536" s="242"/>
      <c r="O536" s="242"/>
      <c r="P536" s="242"/>
      <c r="Q536" s="242"/>
      <c r="R536" s="242"/>
      <c r="S536" s="242"/>
      <c r="T536" s="243"/>
      <c r="U536" s="13"/>
      <c r="V536" s="13"/>
      <c r="W536" s="13"/>
      <c r="X536" s="13"/>
      <c r="Y536" s="13"/>
      <c r="Z536" s="13"/>
      <c r="AA536" s="13"/>
      <c r="AB536" s="13"/>
      <c r="AC536" s="13"/>
      <c r="AD536" s="13"/>
      <c r="AE536" s="13"/>
      <c r="AT536" s="244" t="s">
        <v>207</v>
      </c>
      <c r="AU536" s="244" t="s">
        <v>87</v>
      </c>
      <c r="AV536" s="13" t="s">
        <v>87</v>
      </c>
      <c r="AW536" s="13" t="s">
        <v>39</v>
      </c>
      <c r="AX536" s="13" t="s">
        <v>78</v>
      </c>
      <c r="AY536" s="244" t="s">
        <v>199</v>
      </c>
    </row>
    <row r="537" s="13" customFormat="1">
      <c r="A537" s="13"/>
      <c r="B537" s="233"/>
      <c r="C537" s="234"/>
      <c r="D537" s="235" t="s">
        <v>207</v>
      </c>
      <c r="E537" s="236" t="s">
        <v>22</v>
      </c>
      <c r="F537" s="237" t="s">
        <v>820</v>
      </c>
      <c r="G537" s="234"/>
      <c r="H537" s="238">
        <v>5.6639999999999997</v>
      </c>
      <c r="I537" s="239"/>
      <c r="J537" s="234"/>
      <c r="K537" s="234"/>
      <c r="L537" s="240"/>
      <c r="M537" s="241"/>
      <c r="N537" s="242"/>
      <c r="O537" s="242"/>
      <c r="P537" s="242"/>
      <c r="Q537" s="242"/>
      <c r="R537" s="242"/>
      <c r="S537" s="242"/>
      <c r="T537" s="243"/>
      <c r="U537" s="13"/>
      <c r="V537" s="13"/>
      <c r="W537" s="13"/>
      <c r="X537" s="13"/>
      <c r="Y537" s="13"/>
      <c r="Z537" s="13"/>
      <c r="AA537" s="13"/>
      <c r="AB537" s="13"/>
      <c r="AC537" s="13"/>
      <c r="AD537" s="13"/>
      <c r="AE537" s="13"/>
      <c r="AT537" s="244" t="s">
        <v>207</v>
      </c>
      <c r="AU537" s="244" t="s">
        <v>87</v>
      </c>
      <c r="AV537" s="13" t="s">
        <v>87</v>
      </c>
      <c r="AW537" s="13" t="s">
        <v>39</v>
      </c>
      <c r="AX537" s="13" t="s">
        <v>78</v>
      </c>
      <c r="AY537" s="244" t="s">
        <v>199</v>
      </c>
    </row>
    <row r="538" s="13" customFormat="1">
      <c r="A538" s="13"/>
      <c r="B538" s="233"/>
      <c r="C538" s="234"/>
      <c r="D538" s="235" t="s">
        <v>207</v>
      </c>
      <c r="E538" s="236" t="s">
        <v>22</v>
      </c>
      <c r="F538" s="237" t="s">
        <v>821</v>
      </c>
      <c r="G538" s="234"/>
      <c r="H538" s="238">
        <v>4.8959999999999999</v>
      </c>
      <c r="I538" s="239"/>
      <c r="J538" s="234"/>
      <c r="K538" s="234"/>
      <c r="L538" s="240"/>
      <c r="M538" s="241"/>
      <c r="N538" s="242"/>
      <c r="O538" s="242"/>
      <c r="P538" s="242"/>
      <c r="Q538" s="242"/>
      <c r="R538" s="242"/>
      <c r="S538" s="242"/>
      <c r="T538" s="243"/>
      <c r="U538" s="13"/>
      <c r="V538" s="13"/>
      <c r="W538" s="13"/>
      <c r="X538" s="13"/>
      <c r="Y538" s="13"/>
      <c r="Z538" s="13"/>
      <c r="AA538" s="13"/>
      <c r="AB538" s="13"/>
      <c r="AC538" s="13"/>
      <c r="AD538" s="13"/>
      <c r="AE538" s="13"/>
      <c r="AT538" s="244" t="s">
        <v>207</v>
      </c>
      <c r="AU538" s="244" t="s">
        <v>87</v>
      </c>
      <c r="AV538" s="13" t="s">
        <v>87</v>
      </c>
      <c r="AW538" s="13" t="s">
        <v>39</v>
      </c>
      <c r="AX538" s="13" t="s">
        <v>78</v>
      </c>
      <c r="AY538" s="244" t="s">
        <v>199</v>
      </c>
    </row>
    <row r="539" s="13" customFormat="1">
      <c r="A539" s="13"/>
      <c r="B539" s="233"/>
      <c r="C539" s="234"/>
      <c r="D539" s="235" t="s">
        <v>207</v>
      </c>
      <c r="E539" s="236" t="s">
        <v>22</v>
      </c>
      <c r="F539" s="237" t="s">
        <v>822</v>
      </c>
      <c r="G539" s="234"/>
      <c r="H539" s="238">
        <v>8.2080000000000002</v>
      </c>
      <c r="I539" s="239"/>
      <c r="J539" s="234"/>
      <c r="K539" s="234"/>
      <c r="L539" s="240"/>
      <c r="M539" s="241"/>
      <c r="N539" s="242"/>
      <c r="O539" s="242"/>
      <c r="P539" s="242"/>
      <c r="Q539" s="242"/>
      <c r="R539" s="242"/>
      <c r="S539" s="242"/>
      <c r="T539" s="243"/>
      <c r="U539" s="13"/>
      <c r="V539" s="13"/>
      <c r="W539" s="13"/>
      <c r="X539" s="13"/>
      <c r="Y539" s="13"/>
      <c r="Z539" s="13"/>
      <c r="AA539" s="13"/>
      <c r="AB539" s="13"/>
      <c r="AC539" s="13"/>
      <c r="AD539" s="13"/>
      <c r="AE539" s="13"/>
      <c r="AT539" s="244" t="s">
        <v>207</v>
      </c>
      <c r="AU539" s="244" t="s">
        <v>87</v>
      </c>
      <c r="AV539" s="13" t="s">
        <v>87</v>
      </c>
      <c r="AW539" s="13" t="s">
        <v>39</v>
      </c>
      <c r="AX539" s="13" t="s">
        <v>78</v>
      </c>
      <c r="AY539" s="244" t="s">
        <v>199</v>
      </c>
    </row>
    <row r="540" s="13" customFormat="1">
      <c r="A540" s="13"/>
      <c r="B540" s="233"/>
      <c r="C540" s="234"/>
      <c r="D540" s="235" t="s">
        <v>207</v>
      </c>
      <c r="E540" s="236" t="s">
        <v>22</v>
      </c>
      <c r="F540" s="237" t="s">
        <v>823</v>
      </c>
      <c r="G540" s="234"/>
      <c r="H540" s="238">
        <v>6.6360000000000001</v>
      </c>
      <c r="I540" s="239"/>
      <c r="J540" s="234"/>
      <c r="K540" s="234"/>
      <c r="L540" s="240"/>
      <c r="M540" s="241"/>
      <c r="N540" s="242"/>
      <c r="O540" s="242"/>
      <c r="P540" s="242"/>
      <c r="Q540" s="242"/>
      <c r="R540" s="242"/>
      <c r="S540" s="242"/>
      <c r="T540" s="243"/>
      <c r="U540" s="13"/>
      <c r="V540" s="13"/>
      <c r="W540" s="13"/>
      <c r="X540" s="13"/>
      <c r="Y540" s="13"/>
      <c r="Z540" s="13"/>
      <c r="AA540" s="13"/>
      <c r="AB540" s="13"/>
      <c r="AC540" s="13"/>
      <c r="AD540" s="13"/>
      <c r="AE540" s="13"/>
      <c r="AT540" s="244" t="s">
        <v>207</v>
      </c>
      <c r="AU540" s="244" t="s">
        <v>87</v>
      </c>
      <c r="AV540" s="13" t="s">
        <v>87</v>
      </c>
      <c r="AW540" s="13" t="s">
        <v>39</v>
      </c>
      <c r="AX540" s="13" t="s">
        <v>78</v>
      </c>
      <c r="AY540" s="244" t="s">
        <v>199</v>
      </c>
    </row>
    <row r="541" s="14" customFormat="1">
      <c r="A541" s="14"/>
      <c r="B541" s="245"/>
      <c r="C541" s="246"/>
      <c r="D541" s="235" t="s">
        <v>207</v>
      </c>
      <c r="E541" s="247" t="s">
        <v>22</v>
      </c>
      <c r="F541" s="248" t="s">
        <v>252</v>
      </c>
      <c r="G541" s="246"/>
      <c r="H541" s="249">
        <v>390.435</v>
      </c>
      <c r="I541" s="250"/>
      <c r="J541" s="246"/>
      <c r="K541" s="246"/>
      <c r="L541" s="251"/>
      <c r="M541" s="252"/>
      <c r="N541" s="253"/>
      <c r="O541" s="253"/>
      <c r="P541" s="253"/>
      <c r="Q541" s="253"/>
      <c r="R541" s="253"/>
      <c r="S541" s="253"/>
      <c r="T541" s="254"/>
      <c r="U541" s="14"/>
      <c r="V541" s="14"/>
      <c r="W541" s="14"/>
      <c r="X541" s="14"/>
      <c r="Y541" s="14"/>
      <c r="Z541" s="14"/>
      <c r="AA541" s="14"/>
      <c r="AB541" s="14"/>
      <c r="AC541" s="14"/>
      <c r="AD541" s="14"/>
      <c r="AE541" s="14"/>
      <c r="AT541" s="255" t="s">
        <v>207</v>
      </c>
      <c r="AU541" s="255" t="s">
        <v>87</v>
      </c>
      <c r="AV541" s="14" t="s">
        <v>103</v>
      </c>
      <c r="AW541" s="14" t="s">
        <v>39</v>
      </c>
      <c r="AX541" s="14" t="s">
        <v>23</v>
      </c>
      <c r="AY541" s="255" t="s">
        <v>199</v>
      </c>
    </row>
    <row r="542" s="2" customFormat="1" ht="16.5" customHeight="1">
      <c r="A542" s="40"/>
      <c r="B542" s="41"/>
      <c r="C542" s="220" t="s">
        <v>824</v>
      </c>
      <c r="D542" s="220" t="s">
        <v>201</v>
      </c>
      <c r="E542" s="221" t="s">
        <v>825</v>
      </c>
      <c r="F542" s="222" t="s">
        <v>826</v>
      </c>
      <c r="G542" s="223" t="s">
        <v>333</v>
      </c>
      <c r="H542" s="224">
        <v>2</v>
      </c>
      <c r="I542" s="225"/>
      <c r="J542" s="226">
        <f>ROUND(I542*H542,2)</f>
        <v>0</v>
      </c>
      <c r="K542" s="222" t="s">
        <v>205</v>
      </c>
      <c r="L542" s="46"/>
      <c r="M542" s="227" t="s">
        <v>22</v>
      </c>
      <c r="N542" s="228" t="s">
        <v>49</v>
      </c>
      <c r="O542" s="86"/>
      <c r="P542" s="229">
        <f>O542*H542</f>
        <v>0</v>
      </c>
      <c r="Q542" s="229">
        <v>0.14699999999999999</v>
      </c>
      <c r="R542" s="229">
        <f>Q542*H542</f>
        <v>0.29399999999999998</v>
      </c>
      <c r="S542" s="229">
        <v>0</v>
      </c>
      <c r="T542" s="230">
        <f>S542*H542</f>
        <v>0</v>
      </c>
      <c r="U542" s="40"/>
      <c r="V542" s="40"/>
      <c r="W542" s="40"/>
      <c r="X542" s="40"/>
      <c r="Y542" s="40"/>
      <c r="Z542" s="40"/>
      <c r="AA542" s="40"/>
      <c r="AB542" s="40"/>
      <c r="AC542" s="40"/>
      <c r="AD542" s="40"/>
      <c r="AE542" s="40"/>
      <c r="AR542" s="231" t="s">
        <v>103</v>
      </c>
      <c r="AT542" s="231" t="s">
        <v>201</v>
      </c>
      <c r="AU542" s="231" t="s">
        <v>87</v>
      </c>
      <c r="AY542" s="19" t="s">
        <v>199</v>
      </c>
      <c r="BE542" s="232">
        <f>IF(N542="základní",J542,0)</f>
        <v>0</v>
      </c>
      <c r="BF542" s="232">
        <f>IF(N542="snížená",J542,0)</f>
        <v>0</v>
      </c>
      <c r="BG542" s="232">
        <f>IF(N542="zákl. přenesená",J542,0)</f>
        <v>0</v>
      </c>
      <c r="BH542" s="232">
        <f>IF(N542="sníž. přenesená",J542,0)</f>
        <v>0</v>
      </c>
      <c r="BI542" s="232">
        <f>IF(N542="nulová",J542,0)</f>
        <v>0</v>
      </c>
      <c r="BJ542" s="19" t="s">
        <v>23</v>
      </c>
      <c r="BK542" s="232">
        <f>ROUND(I542*H542,2)</f>
        <v>0</v>
      </c>
      <c r="BL542" s="19" t="s">
        <v>103</v>
      </c>
      <c r="BM542" s="231" t="s">
        <v>827</v>
      </c>
    </row>
    <row r="543" s="13" customFormat="1">
      <c r="A543" s="13"/>
      <c r="B543" s="233"/>
      <c r="C543" s="234"/>
      <c r="D543" s="235" t="s">
        <v>207</v>
      </c>
      <c r="E543" s="236" t="s">
        <v>22</v>
      </c>
      <c r="F543" s="237" t="s">
        <v>828</v>
      </c>
      <c r="G543" s="234"/>
      <c r="H543" s="238">
        <v>2</v>
      </c>
      <c r="I543" s="239"/>
      <c r="J543" s="234"/>
      <c r="K543" s="234"/>
      <c r="L543" s="240"/>
      <c r="M543" s="241"/>
      <c r="N543" s="242"/>
      <c r="O543" s="242"/>
      <c r="P543" s="242"/>
      <c r="Q543" s="242"/>
      <c r="R543" s="242"/>
      <c r="S543" s="242"/>
      <c r="T543" s="243"/>
      <c r="U543" s="13"/>
      <c r="V543" s="13"/>
      <c r="W543" s="13"/>
      <c r="X543" s="13"/>
      <c r="Y543" s="13"/>
      <c r="Z543" s="13"/>
      <c r="AA543" s="13"/>
      <c r="AB543" s="13"/>
      <c r="AC543" s="13"/>
      <c r="AD543" s="13"/>
      <c r="AE543" s="13"/>
      <c r="AT543" s="244" t="s">
        <v>207</v>
      </c>
      <c r="AU543" s="244" t="s">
        <v>87</v>
      </c>
      <c r="AV543" s="13" t="s">
        <v>87</v>
      </c>
      <c r="AW543" s="13" t="s">
        <v>39</v>
      </c>
      <c r="AX543" s="13" t="s">
        <v>23</v>
      </c>
      <c r="AY543" s="244" t="s">
        <v>199</v>
      </c>
    </row>
    <row r="544" s="2" customFormat="1" ht="16.5" customHeight="1">
      <c r="A544" s="40"/>
      <c r="B544" s="41"/>
      <c r="C544" s="220" t="s">
        <v>829</v>
      </c>
      <c r="D544" s="220" t="s">
        <v>201</v>
      </c>
      <c r="E544" s="221" t="s">
        <v>830</v>
      </c>
      <c r="F544" s="222" t="s">
        <v>831</v>
      </c>
      <c r="G544" s="223" t="s">
        <v>233</v>
      </c>
      <c r="H544" s="224">
        <v>63.359999999999999</v>
      </c>
      <c r="I544" s="225"/>
      <c r="J544" s="226">
        <f>ROUND(I544*H544,2)</f>
        <v>0</v>
      </c>
      <c r="K544" s="222" t="s">
        <v>205</v>
      </c>
      <c r="L544" s="46"/>
      <c r="M544" s="227" t="s">
        <v>22</v>
      </c>
      <c r="N544" s="228" t="s">
        <v>49</v>
      </c>
      <c r="O544" s="86"/>
      <c r="P544" s="229">
        <f>O544*H544</f>
        <v>0</v>
      </c>
      <c r="Q544" s="229">
        <v>0.033579999999999999</v>
      </c>
      <c r="R544" s="229">
        <f>Q544*H544</f>
        <v>2.1276288000000001</v>
      </c>
      <c r="S544" s="229">
        <v>0</v>
      </c>
      <c r="T544" s="230">
        <f>S544*H544</f>
        <v>0</v>
      </c>
      <c r="U544" s="40"/>
      <c r="V544" s="40"/>
      <c r="W544" s="40"/>
      <c r="X544" s="40"/>
      <c r="Y544" s="40"/>
      <c r="Z544" s="40"/>
      <c r="AA544" s="40"/>
      <c r="AB544" s="40"/>
      <c r="AC544" s="40"/>
      <c r="AD544" s="40"/>
      <c r="AE544" s="40"/>
      <c r="AR544" s="231" t="s">
        <v>103</v>
      </c>
      <c r="AT544" s="231" t="s">
        <v>201</v>
      </c>
      <c r="AU544" s="231" t="s">
        <v>87</v>
      </c>
      <c r="AY544" s="19" t="s">
        <v>199</v>
      </c>
      <c r="BE544" s="232">
        <f>IF(N544="základní",J544,0)</f>
        <v>0</v>
      </c>
      <c r="BF544" s="232">
        <f>IF(N544="snížená",J544,0)</f>
        <v>0</v>
      </c>
      <c r="BG544" s="232">
        <f>IF(N544="zákl. přenesená",J544,0)</f>
        <v>0</v>
      </c>
      <c r="BH544" s="232">
        <f>IF(N544="sníž. přenesená",J544,0)</f>
        <v>0</v>
      </c>
      <c r="BI544" s="232">
        <f>IF(N544="nulová",J544,0)</f>
        <v>0</v>
      </c>
      <c r="BJ544" s="19" t="s">
        <v>23</v>
      </c>
      <c r="BK544" s="232">
        <f>ROUND(I544*H544,2)</f>
        <v>0</v>
      </c>
      <c r="BL544" s="19" t="s">
        <v>103</v>
      </c>
      <c r="BM544" s="231" t="s">
        <v>832</v>
      </c>
    </row>
    <row r="545" s="13" customFormat="1">
      <c r="A545" s="13"/>
      <c r="B545" s="233"/>
      <c r="C545" s="234"/>
      <c r="D545" s="235" t="s">
        <v>207</v>
      </c>
      <c r="E545" s="236" t="s">
        <v>22</v>
      </c>
      <c r="F545" s="237" t="s">
        <v>833</v>
      </c>
      <c r="G545" s="234"/>
      <c r="H545" s="238">
        <v>8.8840000000000003</v>
      </c>
      <c r="I545" s="239"/>
      <c r="J545" s="234"/>
      <c r="K545" s="234"/>
      <c r="L545" s="240"/>
      <c r="M545" s="241"/>
      <c r="N545" s="242"/>
      <c r="O545" s="242"/>
      <c r="P545" s="242"/>
      <c r="Q545" s="242"/>
      <c r="R545" s="242"/>
      <c r="S545" s="242"/>
      <c r="T545" s="243"/>
      <c r="U545" s="13"/>
      <c r="V545" s="13"/>
      <c r="W545" s="13"/>
      <c r="X545" s="13"/>
      <c r="Y545" s="13"/>
      <c r="Z545" s="13"/>
      <c r="AA545" s="13"/>
      <c r="AB545" s="13"/>
      <c r="AC545" s="13"/>
      <c r="AD545" s="13"/>
      <c r="AE545" s="13"/>
      <c r="AT545" s="244" t="s">
        <v>207</v>
      </c>
      <c r="AU545" s="244" t="s">
        <v>87</v>
      </c>
      <c r="AV545" s="13" t="s">
        <v>87</v>
      </c>
      <c r="AW545" s="13" t="s">
        <v>39</v>
      </c>
      <c r="AX545" s="13" t="s">
        <v>78</v>
      </c>
      <c r="AY545" s="244" t="s">
        <v>199</v>
      </c>
    </row>
    <row r="546" s="13" customFormat="1">
      <c r="A546" s="13"/>
      <c r="B546" s="233"/>
      <c r="C546" s="234"/>
      <c r="D546" s="235" t="s">
        <v>207</v>
      </c>
      <c r="E546" s="236" t="s">
        <v>22</v>
      </c>
      <c r="F546" s="237" t="s">
        <v>834</v>
      </c>
      <c r="G546" s="234"/>
      <c r="H546" s="238">
        <v>12.696</v>
      </c>
      <c r="I546" s="239"/>
      <c r="J546" s="234"/>
      <c r="K546" s="234"/>
      <c r="L546" s="240"/>
      <c r="M546" s="241"/>
      <c r="N546" s="242"/>
      <c r="O546" s="242"/>
      <c r="P546" s="242"/>
      <c r="Q546" s="242"/>
      <c r="R546" s="242"/>
      <c r="S546" s="242"/>
      <c r="T546" s="243"/>
      <c r="U546" s="13"/>
      <c r="V546" s="13"/>
      <c r="W546" s="13"/>
      <c r="X546" s="13"/>
      <c r="Y546" s="13"/>
      <c r="Z546" s="13"/>
      <c r="AA546" s="13"/>
      <c r="AB546" s="13"/>
      <c r="AC546" s="13"/>
      <c r="AD546" s="13"/>
      <c r="AE546" s="13"/>
      <c r="AT546" s="244" t="s">
        <v>207</v>
      </c>
      <c r="AU546" s="244" t="s">
        <v>87</v>
      </c>
      <c r="AV546" s="13" t="s">
        <v>87</v>
      </c>
      <c r="AW546" s="13" t="s">
        <v>39</v>
      </c>
      <c r="AX546" s="13" t="s">
        <v>78</v>
      </c>
      <c r="AY546" s="244" t="s">
        <v>199</v>
      </c>
    </row>
    <row r="547" s="13" customFormat="1">
      <c r="A547" s="13"/>
      <c r="B547" s="233"/>
      <c r="C547" s="234"/>
      <c r="D547" s="235" t="s">
        <v>207</v>
      </c>
      <c r="E547" s="236" t="s">
        <v>22</v>
      </c>
      <c r="F547" s="237" t="s">
        <v>835</v>
      </c>
      <c r="G547" s="234"/>
      <c r="H547" s="238">
        <v>7.3399999999999999</v>
      </c>
      <c r="I547" s="239"/>
      <c r="J547" s="234"/>
      <c r="K547" s="234"/>
      <c r="L547" s="240"/>
      <c r="M547" s="241"/>
      <c r="N547" s="242"/>
      <c r="O547" s="242"/>
      <c r="P547" s="242"/>
      <c r="Q547" s="242"/>
      <c r="R547" s="242"/>
      <c r="S547" s="242"/>
      <c r="T547" s="243"/>
      <c r="U547" s="13"/>
      <c r="V547" s="13"/>
      <c r="W547" s="13"/>
      <c r="X547" s="13"/>
      <c r="Y547" s="13"/>
      <c r="Z547" s="13"/>
      <c r="AA547" s="13"/>
      <c r="AB547" s="13"/>
      <c r="AC547" s="13"/>
      <c r="AD547" s="13"/>
      <c r="AE547" s="13"/>
      <c r="AT547" s="244" t="s">
        <v>207</v>
      </c>
      <c r="AU547" s="244" t="s">
        <v>87</v>
      </c>
      <c r="AV547" s="13" t="s">
        <v>87</v>
      </c>
      <c r="AW547" s="13" t="s">
        <v>39</v>
      </c>
      <c r="AX547" s="13" t="s">
        <v>78</v>
      </c>
      <c r="AY547" s="244" t="s">
        <v>199</v>
      </c>
    </row>
    <row r="548" s="13" customFormat="1">
      <c r="A548" s="13"/>
      <c r="B548" s="233"/>
      <c r="C548" s="234"/>
      <c r="D548" s="235" t="s">
        <v>207</v>
      </c>
      <c r="E548" s="236" t="s">
        <v>22</v>
      </c>
      <c r="F548" s="237" t="s">
        <v>836</v>
      </c>
      <c r="G548" s="234"/>
      <c r="H548" s="238">
        <v>6.5800000000000001</v>
      </c>
      <c r="I548" s="239"/>
      <c r="J548" s="234"/>
      <c r="K548" s="234"/>
      <c r="L548" s="240"/>
      <c r="M548" s="241"/>
      <c r="N548" s="242"/>
      <c r="O548" s="242"/>
      <c r="P548" s="242"/>
      <c r="Q548" s="242"/>
      <c r="R548" s="242"/>
      <c r="S548" s="242"/>
      <c r="T548" s="243"/>
      <c r="U548" s="13"/>
      <c r="V548" s="13"/>
      <c r="W548" s="13"/>
      <c r="X548" s="13"/>
      <c r="Y548" s="13"/>
      <c r="Z548" s="13"/>
      <c r="AA548" s="13"/>
      <c r="AB548" s="13"/>
      <c r="AC548" s="13"/>
      <c r="AD548" s="13"/>
      <c r="AE548" s="13"/>
      <c r="AT548" s="244" t="s">
        <v>207</v>
      </c>
      <c r="AU548" s="244" t="s">
        <v>87</v>
      </c>
      <c r="AV548" s="13" t="s">
        <v>87</v>
      </c>
      <c r="AW548" s="13" t="s">
        <v>39</v>
      </c>
      <c r="AX548" s="13" t="s">
        <v>78</v>
      </c>
      <c r="AY548" s="244" t="s">
        <v>199</v>
      </c>
    </row>
    <row r="549" s="13" customFormat="1">
      <c r="A549" s="13"/>
      <c r="B549" s="233"/>
      <c r="C549" s="234"/>
      <c r="D549" s="235" t="s">
        <v>207</v>
      </c>
      <c r="E549" s="236" t="s">
        <v>22</v>
      </c>
      <c r="F549" s="237" t="s">
        <v>837</v>
      </c>
      <c r="G549" s="234"/>
      <c r="H549" s="238">
        <v>5.1699999999999999</v>
      </c>
      <c r="I549" s="239"/>
      <c r="J549" s="234"/>
      <c r="K549" s="234"/>
      <c r="L549" s="240"/>
      <c r="M549" s="241"/>
      <c r="N549" s="242"/>
      <c r="O549" s="242"/>
      <c r="P549" s="242"/>
      <c r="Q549" s="242"/>
      <c r="R549" s="242"/>
      <c r="S549" s="242"/>
      <c r="T549" s="243"/>
      <c r="U549" s="13"/>
      <c r="V549" s="13"/>
      <c r="W549" s="13"/>
      <c r="X549" s="13"/>
      <c r="Y549" s="13"/>
      <c r="Z549" s="13"/>
      <c r="AA549" s="13"/>
      <c r="AB549" s="13"/>
      <c r="AC549" s="13"/>
      <c r="AD549" s="13"/>
      <c r="AE549" s="13"/>
      <c r="AT549" s="244" t="s">
        <v>207</v>
      </c>
      <c r="AU549" s="244" t="s">
        <v>87</v>
      </c>
      <c r="AV549" s="13" t="s">
        <v>87</v>
      </c>
      <c r="AW549" s="13" t="s">
        <v>39</v>
      </c>
      <c r="AX549" s="13" t="s">
        <v>78</v>
      </c>
      <c r="AY549" s="244" t="s">
        <v>199</v>
      </c>
    </row>
    <row r="550" s="13" customFormat="1">
      <c r="A550" s="13"/>
      <c r="B550" s="233"/>
      <c r="C550" s="234"/>
      <c r="D550" s="235" t="s">
        <v>207</v>
      </c>
      <c r="E550" s="236" t="s">
        <v>22</v>
      </c>
      <c r="F550" s="237" t="s">
        <v>838</v>
      </c>
      <c r="G550" s="234"/>
      <c r="H550" s="238">
        <v>11.345000000000001</v>
      </c>
      <c r="I550" s="239"/>
      <c r="J550" s="234"/>
      <c r="K550" s="234"/>
      <c r="L550" s="240"/>
      <c r="M550" s="241"/>
      <c r="N550" s="242"/>
      <c r="O550" s="242"/>
      <c r="P550" s="242"/>
      <c r="Q550" s="242"/>
      <c r="R550" s="242"/>
      <c r="S550" s="242"/>
      <c r="T550" s="243"/>
      <c r="U550" s="13"/>
      <c r="V550" s="13"/>
      <c r="W550" s="13"/>
      <c r="X550" s="13"/>
      <c r="Y550" s="13"/>
      <c r="Z550" s="13"/>
      <c r="AA550" s="13"/>
      <c r="AB550" s="13"/>
      <c r="AC550" s="13"/>
      <c r="AD550" s="13"/>
      <c r="AE550" s="13"/>
      <c r="AT550" s="244" t="s">
        <v>207</v>
      </c>
      <c r="AU550" s="244" t="s">
        <v>87</v>
      </c>
      <c r="AV550" s="13" t="s">
        <v>87</v>
      </c>
      <c r="AW550" s="13" t="s">
        <v>39</v>
      </c>
      <c r="AX550" s="13" t="s">
        <v>78</v>
      </c>
      <c r="AY550" s="244" t="s">
        <v>199</v>
      </c>
    </row>
    <row r="551" s="13" customFormat="1">
      <c r="A551" s="13"/>
      <c r="B551" s="233"/>
      <c r="C551" s="234"/>
      <c r="D551" s="235" t="s">
        <v>207</v>
      </c>
      <c r="E551" s="236" t="s">
        <v>22</v>
      </c>
      <c r="F551" s="237" t="s">
        <v>839</v>
      </c>
      <c r="G551" s="234"/>
      <c r="H551" s="238">
        <v>11.345000000000001</v>
      </c>
      <c r="I551" s="239"/>
      <c r="J551" s="234"/>
      <c r="K551" s="234"/>
      <c r="L551" s="240"/>
      <c r="M551" s="241"/>
      <c r="N551" s="242"/>
      <c r="O551" s="242"/>
      <c r="P551" s="242"/>
      <c r="Q551" s="242"/>
      <c r="R551" s="242"/>
      <c r="S551" s="242"/>
      <c r="T551" s="243"/>
      <c r="U551" s="13"/>
      <c r="V551" s="13"/>
      <c r="W551" s="13"/>
      <c r="X551" s="13"/>
      <c r="Y551" s="13"/>
      <c r="Z551" s="13"/>
      <c r="AA551" s="13"/>
      <c r="AB551" s="13"/>
      <c r="AC551" s="13"/>
      <c r="AD551" s="13"/>
      <c r="AE551" s="13"/>
      <c r="AT551" s="244" t="s">
        <v>207</v>
      </c>
      <c r="AU551" s="244" t="s">
        <v>87</v>
      </c>
      <c r="AV551" s="13" t="s">
        <v>87</v>
      </c>
      <c r="AW551" s="13" t="s">
        <v>39</v>
      </c>
      <c r="AX551" s="13" t="s">
        <v>78</v>
      </c>
      <c r="AY551" s="244" t="s">
        <v>199</v>
      </c>
    </row>
    <row r="552" s="14" customFormat="1">
      <c r="A552" s="14"/>
      <c r="B552" s="245"/>
      <c r="C552" s="246"/>
      <c r="D552" s="235" t="s">
        <v>207</v>
      </c>
      <c r="E552" s="247" t="s">
        <v>22</v>
      </c>
      <c r="F552" s="248" t="s">
        <v>252</v>
      </c>
      <c r="G552" s="246"/>
      <c r="H552" s="249">
        <v>63.359999999999999</v>
      </c>
      <c r="I552" s="250"/>
      <c r="J552" s="246"/>
      <c r="K552" s="246"/>
      <c r="L552" s="251"/>
      <c r="M552" s="252"/>
      <c r="N552" s="253"/>
      <c r="O552" s="253"/>
      <c r="P552" s="253"/>
      <c r="Q552" s="253"/>
      <c r="R552" s="253"/>
      <c r="S552" s="253"/>
      <c r="T552" s="254"/>
      <c r="U552" s="14"/>
      <c r="V552" s="14"/>
      <c r="W552" s="14"/>
      <c r="X552" s="14"/>
      <c r="Y552" s="14"/>
      <c r="Z552" s="14"/>
      <c r="AA552" s="14"/>
      <c r="AB552" s="14"/>
      <c r="AC552" s="14"/>
      <c r="AD552" s="14"/>
      <c r="AE552" s="14"/>
      <c r="AT552" s="255" t="s">
        <v>207</v>
      </c>
      <c r="AU552" s="255" t="s">
        <v>87</v>
      </c>
      <c r="AV552" s="14" t="s">
        <v>103</v>
      </c>
      <c r="AW552" s="14" t="s">
        <v>39</v>
      </c>
      <c r="AX552" s="14" t="s">
        <v>23</v>
      </c>
      <c r="AY552" s="255" t="s">
        <v>199</v>
      </c>
    </row>
    <row r="553" s="2" customFormat="1" ht="21.75" customHeight="1">
      <c r="A553" s="40"/>
      <c r="B553" s="41"/>
      <c r="C553" s="220" t="s">
        <v>840</v>
      </c>
      <c r="D553" s="220" t="s">
        <v>201</v>
      </c>
      <c r="E553" s="221" t="s">
        <v>841</v>
      </c>
      <c r="F553" s="222" t="s">
        <v>842</v>
      </c>
      <c r="G553" s="223" t="s">
        <v>233</v>
      </c>
      <c r="H553" s="224">
        <v>37.604999999999997</v>
      </c>
      <c r="I553" s="225"/>
      <c r="J553" s="226">
        <f>ROUND(I553*H553,2)</f>
        <v>0</v>
      </c>
      <c r="K553" s="222" t="s">
        <v>205</v>
      </c>
      <c r="L553" s="46"/>
      <c r="M553" s="227" t="s">
        <v>22</v>
      </c>
      <c r="N553" s="228" t="s">
        <v>49</v>
      </c>
      <c r="O553" s="86"/>
      <c r="P553" s="229">
        <f>O553*H553</f>
        <v>0</v>
      </c>
      <c r="Q553" s="229">
        <v>0.018380000000000001</v>
      </c>
      <c r="R553" s="229">
        <f>Q553*H553</f>
        <v>0.69117989999999996</v>
      </c>
      <c r="S553" s="229">
        <v>0</v>
      </c>
      <c r="T553" s="230">
        <f>S553*H553</f>
        <v>0</v>
      </c>
      <c r="U553" s="40"/>
      <c r="V553" s="40"/>
      <c r="W553" s="40"/>
      <c r="X553" s="40"/>
      <c r="Y553" s="40"/>
      <c r="Z553" s="40"/>
      <c r="AA553" s="40"/>
      <c r="AB553" s="40"/>
      <c r="AC553" s="40"/>
      <c r="AD553" s="40"/>
      <c r="AE553" s="40"/>
      <c r="AR553" s="231" t="s">
        <v>103</v>
      </c>
      <c r="AT553" s="231" t="s">
        <v>201</v>
      </c>
      <c r="AU553" s="231" t="s">
        <v>87</v>
      </c>
      <c r="AY553" s="19" t="s">
        <v>199</v>
      </c>
      <c r="BE553" s="232">
        <f>IF(N553="základní",J553,0)</f>
        <v>0</v>
      </c>
      <c r="BF553" s="232">
        <f>IF(N553="snížená",J553,0)</f>
        <v>0</v>
      </c>
      <c r="BG553" s="232">
        <f>IF(N553="zákl. přenesená",J553,0)</f>
        <v>0</v>
      </c>
      <c r="BH553" s="232">
        <f>IF(N553="sníž. přenesená",J553,0)</f>
        <v>0</v>
      </c>
      <c r="BI553" s="232">
        <f>IF(N553="nulová",J553,0)</f>
        <v>0</v>
      </c>
      <c r="BJ553" s="19" t="s">
        <v>23</v>
      </c>
      <c r="BK553" s="232">
        <f>ROUND(I553*H553,2)</f>
        <v>0</v>
      </c>
      <c r="BL553" s="19" t="s">
        <v>103</v>
      </c>
      <c r="BM553" s="231" t="s">
        <v>843</v>
      </c>
    </row>
    <row r="554" s="15" customFormat="1">
      <c r="A554" s="15"/>
      <c r="B554" s="256"/>
      <c r="C554" s="257"/>
      <c r="D554" s="235" t="s">
        <v>207</v>
      </c>
      <c r="E554" s="258" t="s">
        <v>22</v>
      </c>
      <c r="F554" s="259" t="s">
        <v>844</v>
      </c>
      <c r="G554" s="257"/>
      <c r="H554" s="258" t="s">
        <v>22</v>
      </c>
      <c r="I554" s="260"/>
      <c r="J554" s="257"/>
      <c r="K554" s="257"/>
      <c r="L554" s="261"/>
      <c r="M554" s="262"/>
      <c r="N554" s="263"/>
      <c r="O554" s="263"/>
      <c r="P554" s="263"/>
      <c r="Q554" s="263"/>
      <c r="R554" s="263"/>
      <c r="S554" s="263"/>
      <c r="T554" s="264"/>
      <c r="U554" s="15"/>
      <c r="V554" s="15"/>
      <c r="W554" s="15"/>
      <c r="X554" s="15"/>
      <c r="Y554" s="15"/>
      <c r="Z554" s="15"/>
      <c r="AA554" s="15"/>
      <c r="AB554" s="15"/>
      <c r="AC554" s="15"/>
      <c r="AD554" s="15"/>
      <c r="AE554" s="15"/>
      <c r="AT554" s="265" t="s">
        <v>207</v>
      </c>
      <c r="AU554" s="265" t="s">
        <v>87</v>
      </c>
      <c r="AV554" s="15" t="s">
        <v>23</v>
      </c>
      <c r="AW554" s="15" t="s">
        <v>39</v>
      </c>
      <c r="AX554" s="15" t="s">
        <v>78</v>
      </c>
      <c r="AY554" s="265" t="s">
        <v>199</v>
      </c>
    </row>
    <row r="555" s="13" customFormat="1">
      <c r="A555" s="13"/>
      <c r="B555" s="233"/>
      <c r="C555" s="234"/>
      <c r="D555" s="235" t="s">
        <v>207</v>
      </c>
      <c r="E555" s="236" t="s">
        <v>22</v>
      </c>
      <c r="F555" s="237" t="s">
        <v>845</v>
      </c>
      <c r="G555" s="234"/>
      <c r="H555" s="238">
        <v>25.094999999999999</v>
      </c>
      <c r="I555" s="239"/>
      <c r="J555" s="234"/>
      <c r="K555" s="234"/>
      <c r="L555" s="240"/>
      <c r="M555" s="241"/>
      <c r="N555" s="242"/>
      <c r="O555" s="242"/>
      <c r="P555" s="242"/>
      <c r="Q555" s="242"/>
      <c r="R555" s="242"/>
      <c r="S555" s="242"/>
      <c r="T555" s="243"/>
      <c r="U555" s="13"/>
      <c r="V555" s="13"/>
      <c r="W555" s="13"/>
      <c r="X555" s="13"/>
      <c r="Y555" s="13"/>
      <c r="Z555" s="13"/>
      <c r="AA555" s="13"/>
      <c r="AB555" s="13"/>
      <c r="AC555" s="13"/>
      <c r="AD555" s="13"/>
      <c r="AE555" s="13"/>
      <c r="AT555" s="244" t="s">
        <v>207</v>
      </c>
      <c r="AU555" s="244" t="s">
        <v>87</v>
      </c>
      <c r="AV555" s="13" t="s">
        <v>87</v>
      </c>
      <c r="AW555" s="13" t="s">
        <v>39</v>
      </c>
      <c r="AX555" s="13" t="s">
        <v>78</v>
      </c>
      <c r="AY555" s="244" t="s">
        <v>199</v>
      </c>
    </row>
    <row r="556" s="13" customFormat="1">
      <c r="A556" s="13"/>
      <c r="B556" s="233"/>
      <c r="C556" s="234"/>
      <c r="D556" s="235" t="s">
        <v>207</v>
      </c>
      <c r="E556" s="236" t="s">
        <v>22</v>
      </c>
      <c r="F556" s="237" t="s">
        <v>846</v>
      </c>
      <c r="G556" s="234"/>
      <c r="H556" s="238">
        <v>12.51</v>
      </c>
      <c r="I556" s="239"/>
      <c r="J556" s="234"/>
      <c r="K556" s="234"/>
      <c r="L556" s="240"/>
      <c r="M556" s="241"/>
      <c r="N556" s="242"/>
      <c r="O556" s="242"/>
      <c r="P556" s="242"/>
      <c r="Q556" s="242"/>
      <c r="R556" s="242"/>
      <c r="S556" s="242"/>
      <c r="T556" s="243"/>
      <c r="U556" s="13"/>
      <c r="V556" s="13"/>
      <c r="W556" s="13"/>
      <c r="X556" s="13"/>
      <c r="Y556" s="13"/>
      <c r="Z556" s="13"/>
      <c r="AA556" s="13"/>
      <c r="AB556" s="13"/>
      <c r="AC556" s="13"/>
      <c r="AD556" s="13"/>
      <c r="AE556" s="13"/>
      <c r="AT556" s="244" t="s">
        <v>207</v>
      </c>
      <c r="AU556" s="244" t="s">
        <v>87</v>
      </c>
      <c r="AV556" s="13" t="s">
        <v>87</v>
      </c>
      <c r="AW556" s="13" t="s">
        <v>39</v>
      </c>
      <c r="AX556" s="13" t="s">
        <v>78</v>
      </c>
      <c r="AY556" s="244" t="s">
        <v>199</v>
      </c>
    </row>
    <row r="557" s="14" customFormat="1">
      <c r="A557" s="14"/>
      <c r="B557" s="245"/>
      <c r="C557" s="246"/>
      <c r="D557" s="235" t="s">
        <v>207</v>
      </c>
      <c r="E557" s="247" t="s">
        <v>22</v>
      </c>
      <c r="F557" s="248" t="s">
        <v>252</v>
      </c>
      <c r="G557" s="246"/>
      <c r="H557" s="249">
        <v>37.604999999999997</v>
      </c>
      <c r="I557" s="250"/>
      <c r="J557" s="246"/>
      <c r="K557" s="246"/>
      <c r="L557" s="251"/>
      <c r="M557" s="252"/>
      <c r="N557" s="253"/>
      <c r="O557" s="253"/>
      <c r="P557" s="253"/>
      <c r="Q557" s="253"/>
      <c r="R557" s="253"/>
      <c r="S557" s="253"/>
      <c r="T557" s="254"/>
      <c r="U557" s="14"/>
      <c r="V557" s="14"/>
      <c r="W557" s="14"/>
      <c r="X557" s="14"/>
      <c r="Y557" s="14"/>
      <c r="Z557" s="14"/>
      <c r="AA557" s="14"/>
      <c r="AB557" s="14"/>
      <c r="AC557" s="14"/>
      <c r="AD557" s="14"/>
      <c r="AE557" s="14"/>
      <c r="AT557" s="255" t="s">
        <v>207</v>
      </c>
      <c r="AU557" s="255" t="s">
        <v>87</v>
      </c>
      <c r="AV557" s="14" t="s">
        <v>103</v>
      </c>
      <c r="AW557" s="14" t="s">
        <v>39</v>
      </c>
      <c r="AX557" s="14" t="s">
        <v>23</v>
      </c>
      <c r="AY557" s="255" t="s">
        <v>199</v>
      </c>
    </row>
    <row r="558" s="2" customFormat="1" ht="21.75" customHeight="1">
      <c r="A558" s="40"/>
      <c r="B558" s="41"/>
      <c r="C558" s="220" t="s">
        <v>847</v>
      </c>
      <c r="D558" s="220" t="s">
        <v>201</v>
      </c>
      <c r="E558" s="221" t="s">
        <v>848</v>
      </c>
      <c r="F558" s="222" t="s">
        <v>849</v>
      </c>
      <c r="G558" s="223" t="s">
        <v>233</v>
      </c>
      <c r="H558" s="224">
        <v>150.41999999999999</v>
      </c>
      <c r="I558" s="225"/>
      <c r="J558" s="226">
        <f>ROUND(I558*H558,2)</f>
        <v>0</v>
      </c>
      <c r="K558" s="222" t="s">
        <v>205</v>
      </c>
      <c r="L558" s="46"/>
      <c r="M558" s="227" t="s">
        <v>22</v>
      </c>
      <c r="N558" s="228" t="s">
        <v>49</v>
      </c>
      <c r="O558" s="86"/>
      <c r="P558" s="229">
        <f>O558*H558</f>
        <v>0</v>
      </c>
      <c r="Q558" s="229">
        <v>0.0079000000000000008</v>
      </c>
      <c r="R558" s="229">
        <f>Q558*H558</f>
        <v>1.188318</v>
      </c>
      <c r="S558" s="229">
        <v>0</v>
      </c>
      <c r="T558" s="230">
        <f>S558*H558</f>
        <v>0</v>
      </c>
      <c r="U558" s="40"/>
      <c r="V558" s="40"/>
      <c r="W558" s="40"/>
      <c r="X558" s="40"/>
      <c r="Y558" s="40"/>
      <c r="Z558" s="40"/>
      <c r="AA558" s="40"/>
      <c r="AB558" s="40"/>
      <c r="AC558" s="40"/>
      <c r="AD558" s="40"/>
      <c r="AE558" s="40"/>
      <c r="AR558" s="231" t="s">
        <v>103</v>
      </c>
      <c r="AT558" s="231" t="s">
        <v>201</v>
      </c>
      <c r="AU558" s="231" t="s">
        <v>87</v>
      </c>
      <c r="AY558" s="19" t="s">
        <v>199</v>
      </c>
      <c r="BE558" s="232">
        <f>IF(N558="základní",J558,0)</f>
        <v>0</v>
      </c>
      <c r="BF558" s="232">
        <f>IF(N558="snížená",J558,0)</f>
        <v>0</v>
      </c>
      <c r="BG558" s="232">
        <f>IF(N558="zákl. přenesená",J558,0)</f>
        <v>0</v>
      </c>
      <c r="BH558" s="232">
        <f>IF(N558="sníž. přenesená",J558,0)</f>
        <v>0</v>
      </c>
      <c r="BI558" s="232">
        <f>IF(N558="nulová",J558,0)</f>
        <v>0</v>
      </c>
      <c r="BJ558" s="19" t="s">
        <v>23</v>
      </c>
      <c r="BK558" s="232">
        <f>ROUND(I558*H558,2)</f>
        <v>0</v>
      </c>
      <c r="BL558" s="19" t="s">
        <v>103</v>
      </c>
      <c r="BM558" s="231" t="s">
        <v>850</v>
      </c>
    </row>
    <row r="559" s="13" customFormat="1">
      <c r="A559" s="13"/>
      <c r="B559" s="233"/>
      <c r="C559" s="234"/>
      <c r="D559" s="235" t="s">
        <v>207</v>
      </c>
      <c r="E559" s="236" t="s">
        <v>22</v>
      </c>
      <c r="F559" s="237" t="s">
        <v>851</v>
      </c>
      <c r="G559" s="234"/>
      <c r="H559" s="238">
        <v>150.41999999999999</v>
      </c>
      <c r="I559" s="239"/>
      <c r="J559" s="234"/>
      <c r="K559" s="234"/>
      <c r="L559" s="240"/>
      <c r="M559" s="241"/>
      <c r="N559" s="242"/>
      <c r="O559" s="242"/>
      <c r="P559" s="242"/>
      <c r="Q559" s="242"/>
      <c r="R559" s="242"/>
      <c r="S559" s="242"/>
      <c r="T559" s="243"/>
      <c r="U559" s="13"/>
      <c r="V559" s="13"/>
      <c r="W559" s="13"/>
      <c r="X559" s="13"/>
      <c r="Y559" s="13"/>
      <c r="Z559" s="13"/>
      <c r="AA559" s="13"/>
      <c r="AB559" s="13"/>
      <c r="AC559" s="13"/>
      <c r="AD559" s="13"/>
      <c r="AE559" s="13"/>
      <c r="AT559" s="244" t="s">
        <v>207</v>
      </c>
      <c r="AU559" s="244" t="s">
        <v>87</v>
      </c>
      <c r="AV559" s="13" t="s">
        <v>87</v>
      </c>
      <c r="AW559" s="13" t="s">
        <v>39</v>
      </c>
      <c r="AX559" s="13" t="s">
        <v>23</v>
      </c>
      <c r="AY559" s="244" t="s">
        <v>199</v>
      </c>
    </row>
    <row r="560" s="2" customFormat="1" ht="16.5" customHeight="1">
      <c r="A560" s="40"/>
      <c r="B560" s="41"/>
      <c r="C560" s="220" t="s">
        <v>852</v>
      </c>
      <c r="D560" s="220" t="s">
        <v>201</v>
      </c>
      <c r="E560" s="221" t="s">
        <v>853</v>
      </c>
      <c r="F560" s="222" t="s">
        <v>854</v>
      </c>
      <c r="G560" s="223" t="s">
        <v>233</v>
      </c>
      <c r="H560" s="224">
        <v>8.4450000000000003</v>
      </c>
      <c r="I560" s="225"/>
      <c r="J560" s="226">
        <f>ROUND(I560*H560,2)</f>
        <v>0</v>
      </c>
      <c r="K560" s="222" t="s">
        <v>205</v>
      </c>
      <c r="L560" s="46"/>
      <c r="M560" s="227" t="s">
        <v>22</v>
      </c>
      <c r="N560" s="228" t="s">
        <v>49</v>
      </c>
      <c r="O560" s="86"/>
      <c r="P560" s="229">
        <f>O560*H560</f>
        <v>0</v>
      </c>
      <c r="Q560" s="229">
        <v>0.041529999999999997</v>
      </c>
      <c r="R560" s="229">
        <f>Q560*H560</f>
        <v>0.35072084999999997</v>
      </c>
      <c r="S560" s="229">
        <v>0</v>
      </c>
      <c r="T560" s="230">
        <f>S560*H560</f>
        <v>0</v>
      </c>
      <c r="U560" s="40"/>
      <c r="V560" s="40"/>
      <c r="W560" s="40"/>
      <c r="X560" s="40"/>
      <c r="Y560" s="40"/>
      <c r="Z560" s="40"/>
      <c r="AA560" s="40"/>
      <c r="AB560" s="40"/>
      <c r="AC560" s="40"/>
      <c r="AD560" s="40"/>
      <c r="AE560" s="40"/>
      <c r="AR560" s="231" t="s">
        <v>103</v>
      </c>
      <c r="AT560" s="231" t="s">
        <v>201</v>
      </c>
      <c r="AU560" s="231" t="s">
        <v>87</v>
      </c>
      <c r="AY560" s="19" t="s">
        <v>199</v>
      </c>
      <c r="BE560" s="232">
        <f>IF(N560="základní",J560,0)</f>
        <v>0</v>
      </c>
      <c r="BF560" s="232">
        <f>IF(N560="snížená",J560,0)</f>
        <v>0</v>
      </c>
      <c r="BG560" s="232">
        <f>IF(N560="zákl. přenesená",J560,0)</f>
        <v>0</v>
      </c>
      <c r="BH560" s="232">
        <f>IF(N560="sníž. přenesená",J560,0)</f>
        <v>0</v>
      </c>
      <c r="BI560" s="232">
        <f>IF(N560="nulová",J560,0)</f>
        <v>0</v>
      </c>
      <c r="BJ560" s="19" t="s">
        <v>23</v>
      </c>
      <c r="BK560" s="232">
        <f>ROUND(I560*H560,2)</f>
        <v>0</v>
      </c>
      <c r="BL560" s="19" t="s">
        <v>103</v>
      </c>
      <c r="BM560" s="231" t="s">
        <v>855</v>
      </c>
    </row>
    <row r="561" s="13" customFormat="1">
      <c r="A561" s="13"/>
      <c r="B561" s="233"/>
      <c r="C561" s="234"/>
      <c r="D561" s="235" t="s">
        <v>207</v>
      </c>
      <c r="E561" s="236" t="s">
        <v>22</v>
      </c>
      <c r="F561" s="237" t="s">
        <v>856</v>
      </c>
      <c r="G561" s="234"/>
      <c r="H561" s="238">
        <v>0.93000000000000005</v>
      </c>
      <c r="I561" s="239"/>
      <c r="J561" s="234"/>
      <c r="K561" s="234"/>
      <c r="L561" s="240"/>
      <c r="M561" s="241"/>
      <c r="N561" s="242"/>
      <c r="O561" s="242"/>
      <c r="P561" s="242"/>
      <c r="Q561" s="242"/>
      <c r="R561" s="242"/>
      <c r="S561" s="242"/>
      <c r="T561" s="243"/>
      <c r="U561" s="13"/>
      <c r="V561" s="13"/>
      <c r="W561" s="13"/>
      <c r="X561" s="13"/>
      <c r="Y561" s="13"/>
      <c r="Z561" s="13"/>
      <c r="AA561" s="13"/>
      <c r="AB561" s="13"/>
      <c r="AC561" s="13"/>
      <c r="AD561" s="13"/>
      <c r="AE561" s="13"/>
      <c r="AT561" s="244" t="s">
        <v>207</v>
      </c>
      <c r="AU561" s="244" t="s">
        <v>87</v>
      </c>
      <c r="AV561" s="13" t="s">
        <v>87</v>
      </c>
      <c r="AW561" s="13" t="s">
        <v>39</v>
      </c>
      <c r="AX561" s="13" t="s">
        <v>78</v>
      </c>
      <c r="AY561" s="244" t="s">
        <v>199</v>
      </c>
    </row>
    <row r="562" s="13" customFormat="1">
      <c r="A562" s="13"/>
      <c r="B562" s="233"/>
      <c r="C562" s="234"/>
      <c r="D562" s="235" t="s">
        <v>207</v>
      </c>
      <c r="E562" s="236" t="s">
        <v>22</v>
      </c>
      <c r="F562" s="237" t="s">
        <v>857</v>
      </c>
      <c r="G562" s="234"/>
      <c r="H562" s="238">
        <v>0.40000000000000002</v>
      </c>
      <c r="I562" s="239"/>
      <c r="J562" s="234"/>
      <c r="K562" s="234"/>
      <c r="L562" s="240"/>
      <c r="M562" s="241"/>
      <c r="N562" s="242"/>
      <c r="O562" s="242"/>
      <c r="P562" s="242"/>
      <c r="Q562" s="242"/>
      <c r="R562" s="242"/>
      <c r="S562" s="242"/>
      <c r="T562" s="243"/>
      <c r="U562" s="13"/>
      <c r="V562" s="13"/>
      <c r="W562" s="13"/>
      <c r="X562" s="13"/>
      <c r="Y562" s="13"/>
      <c r="Z562" s="13"/>
      <c r="AA562" s="13"/>
      <c r="AB562" s="13"/>
      <c r="AC562" s="13"/>
      <c r="AD562" s="13"/>
      <c r="AE562" s="13"/>
      <c r="AT562" s="244" t="s">
        <v>207</v>
      </c>
      <c r="AU562" s="244" t="s">
        <v>87</v>
      </c>
      <c r="AV562" s="13" t="s">
        <v>87</v>
      </c>
      <c r="AW562" s="13" t="s">
        <v>39</v>
      </c>
      <c r="AX562" s="13" t="s">
        <v>78</v>
      </c>
      <c r="AY562" s="244" t="s">
        <v>199</v>
      </c>
    </row>
    <row r="563" s="13" customFormat="1">
      <c r="A563" s="13"/>
      <c r="B563" s="233"/>
      <c r="C563" s="234"/>
      <c r="D563" s="235" t="s">
        <v>207</v>
      </c>
      <c r="E563" s="236" t="s">
        <v>22</v>
      </c>
      <c r="F563" s="237" t="s">
        <v>858</v>
      </c>
      <c r="G563" s="234"/>
      <c r="H563" s="238">
        <v>1.2</v>
      </c>
      <c r="I563" s="239"/>
      <c r="J563" s="234"/>
      <c r="K563" s="234"/>
      <c r="L563" s="240"/>
      <c r="M563" s="241"/>
      <c r="N563" s="242"/>
      <c r="O563" s="242"/>
      <c r="P563" s="242"/>
      <c r="Q563" s="242"/>
      <c r="R563" s="242"/>
      <c r="S563" s="242"/>
      <c r="T563" s="243"/>
      <c r="U563" s="13"/>
      <c r="V563" s="13"/>
      <c r="W563" s="13"/>
      <c r="X563" s="13"/>
      <c r="Y563" s="13"/>
      <c r="Z563" s="13"/>
      <c r="AA563" s="13"/>
      <c r="AB563" s="13"/>
      <c r="AC563" s="13"/>
      <c r="AD563" s="13"/>
      <c r="AE563" s="13"/>
      <c r="AT563" s="244" t="s">
        <v>207</v>
      </c>
      <c r="AU563" s="244" t="s">
        <v>87</v>
      </c>
      <c r="AV563" s="13" t="s">
        <v>87</v>
      </c>
      <c r="AW563" s="13" t="s">
        <v>39</v>
      </c>
      <c r="AX563" s="13" t="s">
        <v>78</v>
      </c>
      <c r="AY563" s="244" t="s">
        <v>199</v>
      </c>
    </row>
    <row r="564" s="13" customFormat="1">
      <c r="A564" s="13"/>
      <c r="B564" s="233"/>
      <c r="C564" s="234"/>
      <c r="D564" s="235" t="s">
        <v>207</v>
      </c>
      <c r="E564" s="236" t="s">
        <v>22</v>
      </c>
      <c r="F564" s="237" t="s">
        <v>859</v>
      </c>
      <c r="G564" s="234"/>
      <c r="H564" s="238">
        <v>0.59999999999999998</v>
      </c>
      <c r="I564" s="239"/>
      <c r="J564" s="234"/>
      <c r="K564" s="234"/>
      <c r="L564" s="240"/>
      <c r="M564" s="241"/>
      <c r="N564" s="242"/>
      <c r="O564" s="242"/>
      <c r="P564" s="242"/>
      <c r="Q564" s="242"/>
      <c r="R564" s="242"/>
      <c r="S564" s="242"/>
      <c r="T564" s="243"/>
      <c r="U564" s="13"/>
      <c r="V564" s="13"/>
      <c r="W564" s="13"/>
      <c r="X564" s="13"/>
      <c r="Y564" s="13"/>
      <c r="Z564" s="13"/>
      <c r="AA564" s="13"/>
      <c r="AB564" s="13"/>
      <c r="AC564" s="13"/>
      <c r="AD564" s="13"/>
      <c r="AE564" s="13"/>
      <c r="AT564" s="244" t="s">
        <v>207</v>
      </c>
      <c r="AU564" s="244" t="s">
        <v>87</v>
      </c>
      <c r="AV564" s="13" t="s">
        <v>87</v>
      </c>
      <c r="AW564" s="13" t="s">
        <v>39</v>
      </c>
      <c r="AX564" s="13" t="s">
        <v>78</v>
      </c>
      <c r="AY564" s="244" t="s">
        <v>199</v>
      </c>
    </row>
    <row r="565" s="13" customFormat="1">
      <c r="A565" s="13"/>
      <c r="B565" s="233"/>
      <c r="C565" s="234"/>
      <c r="D565" s="235" t="s">
        <v>207</v>
      </c>
      <c r="E565" s="236" t="s">
        <v>22</v>
      </c>
      <c r="F565" s="237" t="s">
        <v>860</v>
      </c>
      <c r="G565" s="234"/>
      <c r="H565" s="238">
        <v>2.355</v>
      </c>
      <c r="I565" s="239"/>
      <c r="J565" s="234"/>
      <c r="K565" s="234"/>
      <c r="L565" s="240"/>
      <c r="M565" s="241"/>
      <c r="N565" s="242"/>
      <c r="O565" s="242"/>
      <c r="P565" s="242"/>
      <c r="Q565" s="242"/>
      <c r="R565" s="242"/>
      <c r="S565" s="242"/>
      <c r="T565" s="243"/>
      <c r="U565" s="13"/>
      <c r="V565" s="13"/>
      <c r="W565" s="13"/>
      <c r="X565" s="13"/>
      <c r="Y565" s="13"/>
      <c r="Z565" s="13"/>
      <c r="AA565" s="13"/>
      <c r="AB565" s="13"/>
      <c r="AC565" s="13"/>
      <c r="AD565" s="13"/>
      <c r="AE565" s="13"/>
      <c r="AT565" s="244" t="s">
        <v>207</v>
      </c>
      <c r="AU565" s="244" t="s">
        <v>87</v>
      </c>
      <c r="AV565" s="13" t="s">
        <v>87</v>
      </c>
      <c r="AW565" s="13" t="s">
        <v>39</v>
      </c>
      <c r="AX565" s="13" t="s">
        <v>78</v>
      </c>
      <c r="AY565" s="244" t="s">
        <v>199</v>
      </c>
    </row>
    <row r="566" s="13" customFormat="1">
      <c r="A566" s="13"/>
      <c r="B566" s="233"/>
      <c r="C566" s="234"/>
      <c r="D566" s="235" t="s">
        <v>207</v>
      </c>
      <c r="E566" s="236" t="s">
        <v>22</v>
      </c>
      <c r="F566" s="237" t="s">
        <v>778</v>
      </c>
      <c r="G566" s="234"/>
      <c r="H566" s="238">
        <v>0.68000000000000005</v>
      </c>
      <c r="I566" s="239"/>
      <c r="J566" s="234"/>
      <c r="K566" s="234"/>
      <c r="L566" s="240"/>
      <c r="M566" s="241"/>
      <c r="N566" s="242"/>
      <c r="O566" s="242"/>
      <c r="P566" s="242"/>
      <c r="Q566" s="242"/>
      <c r="R566" s="242"/>
      <c r="S566" s="242"/>
      <c r="T566" s="243"/>
      <c r="U566" s="13"/>
      <c r="V566" s="13"/>
      <c r="W566" s="13"/>
      <c r="X566" s="13"/>
      <c r="Y566" s="13"/>
      <c r="Z566" s="13"/>
      <c r="AA566" s="13"/>
      <c r="AB566" s="13"/>
      <c r="AC566" s="13"/>
      <c r="AD566" s="13"/>
      <c r="AE566" s="13"/>
      <c r="AT566" s="244" t="s">
        <v>207</v>
      </c>
      <c r="AU566" s="244" t="s">
        <v>87</v>
      </c>
      <c r="AV566" s="13" t="s">
        <v>87</v>
      </c>
      <c r="AW566" s="13" t="s">
        <v>39</v>
      </c>
      <c r="AX566" s="13" t="s">
        <v>78</v>
      </c>
      <c r="AY566" s="244" t="s">
        <v>199</v>
      </c>
    </row>
    <row r="567" s="13" customFormat="1">
      <c r="A567" s="13"/>
      <c r="B567" s="233"/>
      <c r="C567" s="234"/>
      <c r="D567" s="235" t="s">
        <v>207</v>
      </c>
      <c r="E567" s="236" t="s">
        <v>22</v>
      </c>
      <c r="F567" s="237" t="s">
        <v>861</v>
      </c>
      <c r="G567" s="234"/>
      <c r="H567" s="238">
        <v>0.26000000000000001</v>
      </c>
      <c r="I567" s="239"/>
      <c r="J567" s="234"/>
      <c r="K567" s="234"/>
      <c r="L567" s="240"/>
      <c r="M567" s="241"/>
      <c r="N567" s="242"/>
      <c r="O567" s="242"/>
      <c r="P567" s="242"/>
      <c r="Q567" s="242"/>
      <c r="R567" s="242"/>
      <c r="S567" s="242"/>
      <c r="T567" s="243"/>
      <c r="U567" s="13"/>
      <c r="V567" s="13"/>
      <c r="W567" s="13"/>
      <c r="X567" s="13"/>
      <c r="Y567" s="13"/>
      <c r="Z567" s="13"/>
      <c r="AA567" s="13"/>
      <c r="AB567" s="13"/>
      <c r="AC567" s="13"/>
      <c r="AD567" s="13"/>
      <c r="AE567" s="13"/>
      <c r="AT567" s="244" t="s">
        <v>207</v>
      </c>
      <c r="AU567" s="244" t="s">
        <v>87</v>
      </c>
      <c r="AV567" s="13" t="s">
        <v>87</v>
      </c>
      <c r="AW567" s="13" t="s">
        <v>39</v>
      </c>
      <c r="AX567" s="13" t="s">
        <v>78</v>
      </c>
      <c r="AY567" s="244" t="s">
        <v>199</v>
      </c>
    </row>
    <row r="568" s="13" customFormat="1">
      <c r="A568" s="13"/>
      <c r="B568" s="233"/>
      <c r="C568" s="234"/>
      <c r="D568" s="235" t="s">
        <v>207</v>
      </c>
      <c r="E568" s="236" t="s">
        <v>22</v>
      </c>
      <c r="F568" s="237" t="s">
        <v>862</v>
      </c>
      <c r="G568" s="234"/>
      <c r="H568" s="238">
        <v>1.52</v>
      </c>
      <c r="I568" s="239"/>
      <c r="J568" s="234"/>
      <c r="K568" s="234"/>
      <c r="L568" s="240"/>
      <c r="M568" s="241"/>
      <c r="N568" s="242"/>
      <c r="O568" s="242"/>
      <c r="P568" s="242"/>
      <c r="Q568" s="242"/>
      <c r="R568" s="242"/>
      <c r="S568" s="242"/>
      <c r="T568" s="243"/>
      <c r="U568" s="13"/>
      <c r="V568" s="13"/>
      <c r="W568" s="13"/>
      <c r="X568" s="13"/>
      <c r="Y568" s="13"/>
      <c r="Z568" s="13"/>
      <c r="AA568" s="13"/>
      <c r="AB568" s="13"/>
      <c r="AC568" s="13"/>
      <c r="AD568" s="13"/>
      <c r="AE568" s="13"/>
      <c r="AT568" s="244" t="s">
        <v>207</v>
      </c>
      <c r="AU568" s="244" t="s">
        <v>87</v>
      </c>
      <c r="AV568" s="13" t="s">
        <v>87</v>
      </c>
      <c r="AW568" s="13" t="s">
        <v>39</v>
      </c>
      <c r="AX568" s="13" t="s">
        <v>78</v>
      </c>
      <c r="AY568" s="244" t="s">
        <v>199</v>
      </c>
    </row>
    <row r="569" s="13" customFormat="1">
      <c r="A569" s="13"/>
      <c r="B569" s="233"/>
      <c r="C569" s="234"/>
      <c r="D569" s="235" t="s">
        <v>207</v>
      </c>
      <c r="E569" s="236" t="s">
        <v>22</v>
      </c>
      <c r="F569" s="237" t="s">
        <v>863</v>
      </c>
      <c r="G569" s="234"/>
      <c r="H569" s="238">
        <v>0.26000000000000001</v>
      </c>
      <c r="I569" s="239"/>
      <c r="J569" s="234"/>
      <c r="K569" s="234"/>
      <c r="L569" s="240"/>
      <c r="M569" s="241"/>
      <c r="N569" s="242"/>
      <c r="O569" s="242"/>
      <c r="P569" s="242"/>
      <c r="Q569" s="242"/>
      <c r="R569" s="242"/>
      <c r="S569" s="242"/>
      <c r="T569" s="243"/>
      <c r="U569" s="13"/>
      <c r="V569" s="13"/>
      <c r="W569" s="13"/>
      <c r="X569" s="13"/>
      <c r="Y569" s="13"/>
      <c r="Z569" s="13"/>
      <c r="AA569" s="13"/>
      <c r="AB569" s="13"/>
      <c r="AC569" s="13"/>
      <c r="AD569" s="13"/>
      <c r="AE569" s="13"/>
      <c r="AT569" s="244" t="s">
        <v>207</v>
      </c>
      <c r="AU569" s="244" t="s">
        <v>87</v>
      </c>
      <c r="AV569" s="13" t="s">
        <v>87</v>
      </c>
      <c r="AW569" s="13" t="s">
        <v>39</v>
      </c>
      <c r="AX569" s="13" t="s">
        <v>78</v>
      </c>
      <c r="AY569" s="244" t="s">
        <v>199</v>
      </c>
    </row>
    <row r="570" s="13" customFormat="1">
      <c r="A570" s="13"/>
      <c r="B570" s="233"/>
      <c r="C570" s="234"/>
      <c r="D570" s="235" t="s">
        <v>207</v>
      </c>
      <c r="E570" s="236" t="s">
        <v>22</v>
      </c>
      <c r="F570" s="237" t="s">
        <v>864</v>
      </c>
      <c r="G570" s="234"/>
      <c r="H570" s="238">
        <v>0.23999999999999999</v>
      </c>
      <c r="I570" s="239"/>
      <c r="J570" s="234"/>
      <c r="K570" s="234"/>
      <c r="L570" s="240"/>
      <c r="M570" s="241"/>
      <c r="N570" s="242"/>
      <c r="O570" s="242"/>
      <c r="P570" s="242"/>
      <c r="Q570" s="242"/>
      <c r="R570" s="242"/>
      <c r="S570" s="242"/>
      <c r="T570" s="243"/>
      <c r="U570" s="13"/>
      <c r="V570" s="13"/>
      <c r="W570" s="13"/>
      <c r="X570" s="13"/>
      <c r="Y570" s="13"/>
      <c r="Z570" s="13"/>
      <c r="AA570" s="13"/>
      <c r="AB570" s="13"/>
      <c r="AC570" s="13"/>
      <c r="AD570" s="13"/>
      <c r="AE570" s="13"/>
      <c r="AT570" s="244" t="s">
        <v>207</v>
      </c>
      <c r="AU570" s="244" t="s">
        <v>87</v>
      </c>
      <c r="AV570" s="13" t="s">
        <v>87</v>
      </c>
      <c r="AW570" s="13" t="s">
        <v>39</v>
      </c>
      <c r="AX570" s="13" t="s">
        <v>78</v>
      </c>
      <c r="AY570" s="244" t="s">
        <v>199</v>
      </c>
    </row>
    <row r="571" s="14" customFormat="1">
      <c r="A571" s="14"/>
      <c r="B571" s="245"/>
      <c r="C571" s="246"/>
      <c r="D571" s="235" t="s">
        <v>207</v>
      </c>
      <c r="E571" s="247" t="s">
        <v>22</v>
      </c>
      <c r="F571" s="248" t="s">
        <v>252</v>
      </c>
      <c r="G571" s="246"/>
      <c r="H571" s="249">
        <v>8.4450000000000003</v>
      </c>
      <c r="I571" s="250"/>
      <c r="J571" s="246"/>
      <c r="K571" s="246"/>
      <c r="L571" s="251"/>
      <c r="M571" s="252"/>
      <c r="N571" s="253"/>
      <c r="O571" s="253"/>
      <c r="P571" s="253"/>
      <c r="Q571" s="253"/>
      <c r="R571" s="253"/>
      <c r="S571" s="253"/>
      <c r="T571" s="254"/>
      <c r="U571" s="14"/>
      <c r="V571" s="14"/>
      <c r="W571" s="14"/>
      <c r="X571" s="14"/>
      <c r="Y571" s="14"/>
      <c r="Z571" s="14"/>
      <c r="AA571" s="14"/>
      <c r="AB571" s="14"/>
      <c r="AC571" s="14"/>
      <c r="AD571" s="14"/>
      <c r="AE571" s="14"/>
      <c r="AT571" s="255" t="s">
        <v>207</v>
      </c>
      <c r="AU571" s="255" t="s">
        <v>87</v>
      </c>
      <c r="AV571" s="14" t="s">
        <v>103</v>
      </c>
      <c r="AW571" s="14" t="s">
        <v>39</v>
      </c>
      <c r="AX571" s="14" t="s">
        <v>23</v>
      </c>
      <c r="AY571" s="255" t="s">
        <v>199</v>
      </c>
    </row>
    <row r="572" s="2" customFormat="1" ht="16.5" customHeight="1">
      <c r="A572" s="40"/>
      <c r="B572" s="41"/>
      <c r="C572" s="220" t="s">
        <v>865</v>
      </c>
      <c r="D572" s="220" t="s">
        <v>201</v>
      </c>
      <c r="E572" s="221" t="s">
        <v>866</v>
      </c>
      <c r="F572" s="222" t="s">
        <v>867</v>
      </c>
      <c r="G572" s="223" t="s">
        <v>233</v>
      </c>
      <c r="H572" s="224">
        <v>27.559999999999999</v>
      </c>
      <c r="I572" s="225"/>
      <c r="J572" s="226">
        <f>ROUND(I572*H572,2)</f>
        <v>0</v>
      </c>
      <c r="K572" s="222" t="s">
        <v>205</v>
      </c>
      <c r="L572" s="46"/>
      <c r="M572" s="227" t="s">
        <v>22</v>
      </c>
      <c r="N572" s="228" t="s">
        <v>49</v>
      </c>
      <c r="O572" s="86"/>
      <c r="P572" s="229">
        <f>O572*H572</f>
        <v>0</v>
      </c>
      <c r="Q572" s="229">
        <v>0.041529999999999997</v>
      </c>
      <c r="R572" s="229">
        <f>Q572*H572</f>
        <v>1.1445667999999998</v>
      </c>
      <c r="S572" s="229">
        <v>0</v>
      </c>
      <c r="T572" s="230">
        <f>S572*H572</f>
        <v>0</v>
      </c>
      <c r="U572" s="40"/>
      <c r="V572" s="40"/>
      <c r="W572" s="40"/>
      <c r="X572" s="40"/>
      <c r="Y572" s="40"/>
      <c r="Z572" s="40"/>
      <c r="AA572" s="40"/>
      <c r="AB572" s="40"/>
      <c r="AC572" s="40"/>
      <c r="AD572" s="40"/>
      <c r="AE572" s="40"/>
      <c r="AR572" s="231" t="s">
        <v>103</v>
      </c>
      <c r="AT572" s="231" t="s">
        <v>201</v>
      </c>
      <c r="AU572" s="231" t="s">
        <v>87</v>
      </c>
      <c r="AY572" s="19" t="s">
        <v>199</v>
      </c>
      <c r="BE572" s="232">
        <f>IF(N572="základní",J572,0)</f>
        <v>0</v>
      </c>
      <c r="BF572" s="232">
        <f>IF(N572="snížená",J572,0)</f>
        <v>0</v>
      </c>
      <c r="BG572" s="232">
        <f>IF(N572="zákl. přenesená",J572,0)</f>
        <v>0</v>
      </c>
      <c r="BH572" s="232">
        <f>IF(N572="sníž. přenesená",J572,0)</f>
        <v>0</v>
      </c>
      <c r="BI572" s="232">
        <f>IF(N572="nulová",J572,0)</f>
        <v>0</v>
      </c>
      <c r="BJ572" s="19" t="s">
        <v>23</v>
      </c>
      <c r="BK572" s="232">
        <f>ROUND(I572*H572,2)</f>
        <v>0</v>
      </c>
      <c r="BL572" s="19" t="s">
        <v>103</v>
      </c>
      <c r="BM572" s="231" t="s">
        <v>868</v>
      </c>
    </row>
    <row r="573" s="13" customFormat="1">
      <c r="A573" s="13"/>
      <c r="B573" s="233"/>
      <c r="C573" s="234"/>
      <c r="D573" s="235" t="s">
        <v>207</v>
      </c>
      <c r="E573" s="236" t="s">
        <v>22</v>
      </c>
      <c r="F573" s="237" t="s">
        <v>869</v>
      </c>
      <c r="G573" s="234"/>
      <c r="H573" s="238">
        <v>1.24</v>
      </c>
      <c r="I573" s="239"/>
      <c r="J573" s="234"/>
      <c r="K573" s="234"/>
      <c r="L573" s="240"/>
      <c r="M573" s="241"/>
      <c r="N573" s="242"/>
      <c r="O573" s="242"/>
      <c r="P573" s="242"/>
      <c r="Q573" s="242"/>
      <c r="R573" s="242"/>
      <c r="S573" s="242"/>
      <c r="T573" s="243"/>
      <c r="U573" s="13"/>
      <c r="V573" s="13"/>
      <c r="W573" s="13"/>
      <c r="X573" s="13"/>
      <c r="Y573" s="13"/>
      <c r="Z573" s="13"/>
      <c r="AA573" s="13"/>
      <c r="AB573" s="13"/>
      <c r="AC573" s="13"/>
      <c r="AD573" s="13"/>
      <c r="AE573" s="13"/>
      <c r="AT573" s="244" t="s">
        <v>207</v>
      </c>
      <c r="AU573" s="244" t="s">
        <v>87</v>
      </c>
      <c r="AV573" s="13" t="s">
        <v>87</v>
      </c>
      <c r="AW573" s="13" t="s">
        <v>39</v>
      </c>
      <c r="AX573" s="13" t="s">
        <v>78</v>
      </c>
      <c r="AY573" s="244" t="s">
        <v>199</v>
      </c>
    </row>
    <row r="574" s="13" customFormat="1">
      <c r="A574" s="13"/>
      <c r="B574" s="233"/>
      <c r="C574" s="234"/>
      <c r="D574" s="235" t="s">
        <v>207</v>
      </c>
      <c r="E574" s="236" t="s">
        <v>22</v>
      </c>
      <c r="F574" s="237" t="s">
        <v>870</v>
      </c>
      <c r="G574" s="234"/>
      <c r="H574" s="238">
        <v>1.444</v>
      </c>
      <c r="I574" s="239"/>
      <c r="J574" s="234"/>
      <c r="K574" s="234"/>
      <c r="L574" s="240"/>
      <c r="M574" s="241"/>
      <c r="N574" s="242"/>
      <c r="O574" s="242"/>
      <c r="P574" s="242"/>
      <c r="Q574" s="242"/>
      <c r="R574" s="242"/>
      <c r="S574" s="242"/>
      <c r="T574" s="243"/>
      <c r="U574" s="13"/>
      <c r="V574" s="13"/>
      <c r="W574" s="13"/>
      <c r="X574" s="13"/>
      <c r="Y574" s="13"/>
      <c r="Z574" s="13"/>
      <c r="AA574" s="13"/>
      <c r="AB574" s="13"/>
      <c r="AC574" s="13"/>
      <c r="AD574" s="13"/>
      <c r="AE574" s="13"/>
      <c r="AT574" s="244" t="s">
        <v>207</v>
      </c>
      <c r="AU574" s="244" t="s">
        <v>87</v>
      </c>
      <c r="AV574" s="13" t="s">
        <v>87</v>
      </c>
      <c r="AW574" s="13" t="s">
        <v>39</v>
      </c>
      <c r="AX574" s="13" t="s">
        <v>78</v>
      </c>
      <c r="AY574" s="244" t="s">
        <v>199</v>
      </c>
    </row>
    <row r="575" s="13" customFormat="1">
      <c r="A575" s="13"/>
      <c r="B575" s="233"/>
      <c r="C575" s="234"/>
      <c r="D575" s="235" t="s">
        <v>207</v>
      </c>
      <c r="E575" s="236" t="s">
        <v>22</v>
      </c>
      <c r="F575" s="237" t="s">
        <v>871</v>
      </c>
      <c r="G575" s="234"/>
      <c r="H575" s="238">
        <v>1.3440000000000001</v>
      </c>
      <c r="I575" s="239"/>
      <c r="J575" s="234"/>
      <c r="K575" s="234"/>
      <c r="L575" s="240"/>
      <c r="M575" s="241"/>
      <c r="N575" s="242"/>
      <c r="O575" s="242"/>
      <c r="P575" s="242"/>
      <c r="Q575" s="242"/>
      <c r="R575" s="242"/>
      <c r="S575" s="242"/>
      <c r="T575" s="243"/>
      <c r="U575" s="13"/>
      <c r="V575" s="13"/>
      <c r="W575" s="13"/>
      <c r="X575" s="13"/>
      <c r="Y575" s="13"/>
      <c r="Z575" s="13"/>
      <c r="AA575" s="13"/>
      <c r="AB575" s="13"/>
      <c r="AC575" s="13"/>
      <c r="AD575" s="13"/>
      <c r="AE575" s="13"/>
      <c r="AT575" s="244" t="s">
        <v>207</v>
      </c>
      <c r="AU575" s="244" t="s">
        <v>87</v>
      </c>
      <c r="AV575" s="13" t="s">
        <v>87</v>
      </c>
      <c r="AW575" s="13" t="s">
        <v>39</v>
      </c>
      <c r="AX575" s="13" t="s">
        <v>78</v>
      </c>
      <c r="AY575" s="244" t="s">
        <v>199</v>
      </c>
    </row>
    <row r="576" s="13" customFormat="1">
      <c r="A576" s="13"/>
      <c r="B576" s="233"/>
      <c r="C576" s="234"/>
      <c r="D576" s="235" t="s">
        <v>207</v>
      </c>
      <c r="E576" s="236" t="s">
        <v>22</v>
      </c>
      <c r="F576" s="237" t="s">
        <v>872</v>
      </c>
      <c r="G576" s="234"/>
      <c r="H576" s="238">
        <v>4.032</v>
      </c>
      <c r="I576" s="239"/>
      <c r="J576" s="234"/>
      <c r="K576" s="234"/>
      <c r="L576" s="240"/>
      <c r="M576" s="241"/>
      <c r="N576" s="242"/>
      <c r="O576" s="242"/>
      <c r="P576" s="242"/>
      <c r="Q576" s="242"/>
      <c r="R576" s="242"/>
      <c r="S576" s="242"/>
      <c r="T576" s="243"/>
      <c r="U576" s="13"/>
      <c r="V576" s="13"/>
      <c r="W576" s="13"/>
      <c r="X576" s="13"/>
      <c r="Y576" s="13"/>
      <c r="Z576" s="13"/>
      <c r="AA576" s="13"/>
      <c r="AB576" s="13"/>
      <c r="AC576" s="13"/>
      <c r="AD576" s="13"/>
      <c r="AE576" s="13"/>
      <c r="AT576" s="244" t="s">
        <v>207</v>
      </c>
      <c r="AU576" s="244" t="s">
        <v>87</v>
      </c>
      <c r="AV576" s="13" t="s">
        <v>87</v>
      </c>
      <c r="AW576" s="13" t="s">
        <v>39</v>
      </c>
      <c r="AX576" s="13" t="s">
        <v>78</v>
      </c>
      <c r="AY576" s="244" t="s">
        <v>199</v>
      </c>
    </row>
    <row r="577" s="13" customFormat="1">
      <c r="A577" s="13"/>
      <c r="B577" s="233"/>
      <c r="C577" s="234"/>
      <c r="D577" s="235" t="s">
        <v>207</v>
      </c>
      <c r="E577" s="236" t="s">
        <v>22</v>
      </c>
      <c r="F577" s="237" t="s">
        <v>873</v>
      </c>
      <c r="G577" s="234"/>
      <c r="H577" s="238">
        <v>7.5</v>
      </c>
      <c r="I577" s="239"/>
      <c r="J577" s="234"/>
      <c r="K577" s="234"/>
      <c r="L577" s="240"/>
      <c r="M577" s="241"/>
      <c r="N577" s="242"/>
      <c r="O577" s="242"/>
      <c r="P577" s="242"/>
      <c r="Q577" s="242"/>
      <c r="R577" s="242"/>
      <c r="S577" s="242"/>
      <c r="T577" s="243"/>
      <c r="U577" s="13"/>
      <c r="V577" s="13"/>
      <c r="W577" s="13"/>
      <c r="X577" s="13"/>
      <c r="Y577" s="13"/>
      <c r="Z577" s="13"/>
      <c r="AA577" s="13"/>
      <c r="AB577" s="13"/>
      <c r="AC577" s="13"/>
      <c r="AD577" s="13"/>
      <c r="AE577" s="13"/>
      <c r="AT577" s="244" t="s">
        <v>207</v>
      </c>
      <c r="AU577" s="244" t="s">
        <v>87</v>
      </c>
      <c r="AV577" s="13" t="s">
        <v>87</v>
      </c>
      <c r="AW577" s="13" t="s">
        <v>39</v>
      </c>
      <c r="AX577" s="13" t="s">
        <v>78</v>
      </c>
      <c r="AY577" s="244" t="s">
        <v>199</v>
      </c>
    </row>
    <row r="578" s="13" customFormat="1">
      <c r="A578" s="13"/>
      <c r="B578" s="233"/>
      <c r="C578" s="234"/>
      <c r="D578" s="235" t="s">
        <v>207</v>
      </c>
      <c r="E578" s="236" t="s">
        <v>22</v>
      </c>
      <c r="F578" s="237" t="s">
        <v>874</v>
      </c>
      <c r="G578" s="234"/>
      <c r="H578" s="238">
        <v>12</v>
      </c>
      <c r="I578" s="239"/>
      <c r="J578" s="234"/>
      <c r="K578" s="234"/>
      <c r="L578" s="240"/>
      <c r="M578" s="241"/>
      <c r="N578" s="242"/>
      <c r="O578" s="242"/>
      <c r="P578" s="242"/>
      <c r="Q578" s="242"/>
      <c r="R578" s="242"/>
      <c r="S578" s="242"/>
      <c r="T578" s="243"/>
      <c r="U578" s="13"/>
      <c r="V578" s="13"/>
      <c r="W578" s="13"/>
      <c r="X578" s="13"/>
      <c r="Y578" s="13"/>
      <c r="Z578" s="13"/>
      <c r="AA578" s="13"/>
      <c r="AB578" s="13"/>
      <c r="AC578" s="13"/>
      <c r="AD578" s="13"/>
      <c r="AE578" s="13"/>
      <c r="AT578" s="244" t="s">
        <v>207</v>
      </c>
      <c r="AU578" s="244" t="s">
        <v>87</v>
      </c>
      <c r="AV578" s="13" t="s">
        <v>87</v>
      </c>
      <c r="AW578" s="13" t="s">
        <v>39</v>
      </c>
      <c r="AX578" s="13" t="s">
        <v>78</v>
      </c>
      <c r="AY578" s="244" t="s">
        <v>199</v>
      </c>
    </row>
    <row r="579" s="14" customFormat="1">
      <c r="A579" s="14"/>
      <c r="B579" s="245"/>
      <c r="C579" s="246"/>
      <c r="D579" s="235" t="s">
        <v>207</v>
      </c>
      <c r="E579" s="247" t="s">
        <v>22</v>
      </c>
      <c r="F579" s="248" t="s">
        <v>252</v>
      </c>
      <c r="G579" s="246"/>
      <c r="H579" s="249">
        <v>27.559999999999999</v>
      </c>
      <c r="I579" s="250"/>
      <c r="J579" s="246"/>
      <c r="K579" s="246"/>
      <c r="L579" s="251"/>
      <c r="M579" s="252"/>
      <c r="N579" s="253"/>
      <c r="O579" s="253"/>
      <c r="P579" s="253"/>
      <c r="Q579" s="253"/>
      <c r="R579" s="253"/>
      <c r="S579" s="253"/>
      <c r="T579" s="254"/>
      <c r="U579" s="14"/>
      <c r="V579" s="14"/>
      <c r="W579" s="14"/>
      <c r="X579" s="14"/>
      <c r="Y579" s="14"/>
      <c r="Z579" s="14"/>
      <c r="AA579" s="14"/>
      <c r="AB579" s="14"/>
      <c r="AC579" s="14"/>
      <c r="AD579" s="14"/>
      <c r="AE579" s="14"/>
      <c r="AT579" s="255" t="s">
        <v>207</v>
      </c>
      <c r="AU579" s="255" t="s">
        <v>87</v>
      </c>
      <c r="AV579" s="14" t="s">
        <v>103</v>
      </c>
      <c r="AW579" s="14" t="s">
        <v>39</v>
      </c>
      <c r="AX579" s="14" t="s">
        <v>23</v>
      </c>
      <c r="AY579" s="255" t="s">
        <v>199</v>
      </c>
    </row>
    <row r="580" s="2" customFormat="1" ht="16.5" customHeight="1">
      <c r="A580" s="40"/>
      <c r="B580" s="41"/>
      <c r="C580" s="220" t="s">
        <v>875</v>
      </c>
      <c r="D580" s="220" t="s">
        <v>201</v>
      </c>
      <c r="E580" s="221" t="s">
        <v>876</v>
      </c>
      <c r="F580" s="222" t="s">
        <v>877</v>
      </c>
      <c r="G580" s="223" t="s">
        <v>333</v>
      </c>
      <c r="H580" s="224">
        <v>12</v>
      </c>
      <c r="I580" s="225"/>
      <c r="J580" s="226">
        <f>ROUND(I580*H580,2)</f>
        <v>0</v>
      </c>
      <c r="K580" s="222" t="s">
        <v>205</v>
      </c>
      <c r="L580" s="46"/>
      <c r="M580" s="227" t="s">
        <v>22</v>
      </c>
      <c r="N580" s="228" t="s">
        <v>49</v>
      </c>
      <c r="O580" s="86"/>
      <c r="P580" s="229">
        <f>O580*H580</f>
        <v>0</v>
      </c>
      <c r="Q580" s="229">
        <v>0.0037599999999999999</v>
      </c>
      <c r="R580" s="229">
        <f>Q580*H580</f>
        <v>0.04512</v>
      </c>
      <c r="S580" s="229">
        <v>0</v>
      </c>
      <c r="T580" s="230">
        <f>S580*H580</f>
        <v>0</v>
      </c>
      <c r="U580" s="40"/>
      <c r="V580" s="40"/>
      <c r="W580" s="40"/>
      <c r="X580" s="40"/>
      <c r="Y580" s="40"/>
      <c r="Z580" s="40"/>
      <c r="AA580" s="40"/>
      <c r="AB580" s="40"/>
      <c r="AC580" s="40"/>
      <c r="AD580" s="40"/>
      <c r="AE580" s="40"/>
      <c r="AR580" s="231" t="s">
        <v>103</v>
      </c>
      <c r="AT580" s="231" t="s">
        <v>201</v>
      </c>
      <c r="AU580" s="231" t="s">
        <v>87</v>
      </c>
      <c r="AY580" s="19" t="s">
        <v>199</v>
      </c>
      <c r="BE580" s="232">
        <f>IF(N580="základní",J580,0)</f>
        <v>0</v>
      </c>
      <c r="BF580" s="232">
        <f>IF(N580="snížená",J580,0)</f>
        <v>0</v>
      </c>
      <c r="BG580" s="232">
        <f>IF(N580="zákl. přenesená",J580,0)</f>
        <v>0</v>
      </c>
      <c r="BH580" s="232">
        <f>IF(N580="sníž. přenesená",J580,0)</f>
        <v>0</v>
      </c>
      <c r="BI580" s="232">
        <f>IF(N580="nulová",J580,0)</f>
        <v>0</v>
      </c>
      <c r="BJ580" s="19" t="s">
        <v>23</v>
      </c>
      <c r="BK580" s="232">
        <f>ROUND(I580*H580,2)</f>
        <v>0</v>
      </c>
      <c r="BL580" s="19" t="s">
        <v>103</v>
      </c>
      <c r="BM580" s="231" t="s">
        <v>878</v>
      </c>
    </row>
    <row r="581" s="15" customFormat="1">
      <c r="A581" s="15"/>
      <c r="B581" s="256"/>
      <c r="C581" s="257"/>
      <c r="D581" s="235" t="s">
        <v>207</v>
      </c>
      <c r="E581" s="258" t="s">
        <v>22</v>
      </c>
      <c r="F581" s="259" t="s">
        <v>335</v>
      </c>
      <c r="G581" s="257"/>
      <c r="H581" s="258" t="s">
        <v>22</v>
      </c>
      <c r="I581" s="260"/>
      <c r="J581" s="257"/>
      <c r="K581" s="257"/>
      <c r="L581" s="261"/>
      <c r="M581" s="262"/>
      <c r="N581" s="263"/>
      <c r="O581" s="263"/>
      <c r="P581" s="263"/>
      <c r="Q581" s="263"/>
      <c r="R581" s="263"/>
      <c r="S581" s="263"/>
      <c r="T581" s="264"/>
      <c r="U581" s="15"/>
      <c r="V581" s="15"/>
      <c r="W581" s="15"/>
      <c r="X581" s="15"/>
      <c r="Y581" s="15"/>
      <c r="Z581" s="15"/>
      <c r="AA581" s="15"/>
      <c r="AB581" s="15"/>
      <c r="AC581" s="15"/>
      <c r="AD581" s="15"/>
      <c r="AE581" s="15"/>
      <c r="AT581" s="265" t="s">
        <v>207</v>
      </c>
      <c r="AU581" s="265" t="s">
        <v>87</v>
      </c>
      <c r="AV581" s="15" t="s">
        <v>23</v>
      </c>
      <c r="AW581" s="15" t="s">
        <v>39</v>
      </c>
      <c r="AX581" s="15" t="s">
        <v>78</v>
      </c>
      <c r="AY581" s="265" t="s">
        <v>199</v>
      </c>
    </row>
    <row r="582" s="13" customFormat="1">
      <c r="A582" s="13"/>
      <c r="B582" s="233"/>
      <c r="C582" s="234"/>
      <c r="D582" s="235" t="s">
        <v>207</v>
      </c>
      <c r="E582" s="236" t="s">
        <v>22</v>
      </c>
      <c r="F582" s="237" t="s">
        <v>879</v>
      </c>
      <c r="G582" s="234"/>
      <c r="H582" s="238">
        <v>4</v>
      </c>
      <c r="I582" s="239"/>
      <c r="J582" s="234"/>
      <c r="K582" s="234"/>
      <c r="L582" s="240"/>
      <c r="M582" s="241"/>
      <c r="N582" s="242"/>
      <c r="O582" s="242"/>
      <c r="P582" s="242"/>
      <c r="Q582" s="242"/>
      <c r="R582" s="242"/>
      <c r="S582" s="242"/>
      <c r="T582" s="243"/>
      <c r="U582" s="13"/>
      <c r="V582" s="13"/>
      <c r="W582" s="13"/>
      <c r="X582" s="13"/>
      <c r="Y582" s="13"/>
      <c r="Z582" s="13"/>
      <c r="AA582" s="13"/>
      <c r="AB582" s="13"/>
      <c r="AC582" s="13"/>
      <c r="AD582" s="13"/>
      <c r="AE582" s="13"/>
      <c r="AT582" s="244" t="s">
        <v>207</v>
      </c>
      <c r="AU582" s="244" t="s">
        <v>87</v>
      </c>
      <c r="AV582" s="13" t="s">
        <v>87</v>
      </c>
      <c r="AW582" s="13" t="s">
        <v>39</v>
      </c>
      <c r="AX582" s="13" t="s">
        <v>78</v>
      </c>
      <c r="AY582" s="244" t="s">
        <v>199</v>
      </c>
    </row>
    <row r="583" s="13" customFormat="1">
      <c r="A583" s="13"/>
      <c r="B583" s="233"/>
      <c r="C583" s="234"/>
      <c r="D583" s="235" t="s">
        <v>207</v>
      </c>
      <c r="E583" s="236" t="s">
        <v>22</v>
      </c>
      <c r="F583" s="237" t="s">
        <v>880</v>
      </c>
      <c r="G583" s="234"/>
      <c r="H583" s="238">
        <v>8</v>
      </c>
      <c r="I583" s="239"/>
      <c r="J583" s="234"/>
      <c r="K583" s="234"/>
      <c r="L583" s="240"/>
      <c r="M583" s="241"/>
      <c r="N583" s="242"/>
      <c r="O583" s="242"/>
      <c r="P583" s="242"/>
      <c r="Q583" s="242"/>
      <c r="R583" s="242"/>
      <c r="S583" s="242"/>
      <c r="T583" s="243"/>
      <c r="U583" s="13"/>
      <c r="V583" s="13"/>
      <c r="W583" s="13"/>
      <c r="X583" s="13"/>
      <c r="Y583" s="13"/>
      <c r="Z583" s="13"/>
      <c r="AA583" s="13"/>
      <c r="AB583" s="13"/>
      <c r="AC583" s="13"/>
      <c r="AD583" s="13"/>
      <c r="AE583" s="13"/>
      <c r="AT583" s="244" t="s">
        <v>207</v>
      </c>
      <c r="AU583" s="244" t="s">
        <v>87</v>
      </c>
      <c r="AV583" s="13" t="s">
        <v>87</v>
      </c>
      <c r="AW583" s="13" t="s">
        <v>39</v>
      </c>
      <c r="AX583" s="13" t="s">
        <v>78</v>
      </c>
      <c r="AY583" s="244" t="s">
        <v>199</v>
      </c>
    </row>
    <row r="584" s="14" customFormat="1">
      <c r="A584" s="14"/>
      <c r="B584" s="245"/>
      <c r="C584" s="246"/>
      <c r="D584" s="235" t="s">
        <v>207</v>
      </c>
      <c r="E584" s="247" t="s">
        <v>22</v>
      </c>
      <c r="F584" s="248" t="s">
        <v>252</v>
      </c>
      <c r="G584" s="246"/>
      <c r="H584" s="249">
        <v>12</v>
      </c>
      <c r="I584" s="250"/>
      <c r="J584" s="246"/>
      <c r="K584" s="246"/>
      <c r="L584" s="251"/>
      <c r="M584" s="252"/>
      <c r="N584" s="253"/>
      <c r="O584" s="253"/>
      <c r="P584" s="253"/>
      <c r="Q584" s="253"/>
      <c r="R584" s="253"/>
      <c r="S584" s="253"/>
      <c r="T584" s="254"/>
      <c r="U584" s="14"/>
      <c r="V584" s="14"/>
      <c r="W584" s="14"/>
      <c r="X584" s="14"/>
      <c r="Y584" s="14"/>
      <c r="Z584" s="14"/>
      <c r="AA584" s="14"/>
      <c r="AB584" s="14"/>
      <c r="AC584" s="14"/>
      <c r="AD584" s="14"/>
      <c r="AE584" s="14"/>
      <c r="AT584" s="255" t="s">
        <v>207</v>
      </c>
      <c r="AU584" s="255" t="s">
        <v>87</v>
      </c>
      <c r="AV584" s="14" t="s">
        <v>103</v>
      </c>
      <c r="AW584" s="14" t="s">
        <v>39</v>
      </c>
      <c r="AX584" s="14" t="s">
        <v>23</v>
      </c>
      <c r="AY584" s="255" t="s">
        <v>199</v>
      </c>
    </row>
    <row r="585" s="2" customFormat="1" ht="21.75" customHeight="1">
      <c r="A585" s="40"/>
      <c r="B585" s="41"/>
      <c r="C585" s="220" t="s">
        <v>881</v>
      </c>
      <c r="D585" s="220" t="s">
        <v>201</v>
      </c>
      <c r="E585" s="221" t="s">
        <v>882</v>
      </c>
      <c r="F585" s="222" t="s">
        <v>883</v>
      </c>
      <c r="G585" s="223" t="s">
        <v>333</v>
      </c>
      <c r="H585" s="224">
        <v>1</v>
      </c>
      <c r="I585" s="225"/>
      <c r="J585" s="226">
        <f>ROUND(I585*H585,2)</f>
        <v>0</v>
      </c>
      <c r="K585" s="222" t="s">
        <v>205</v>
      </c>
      <c r="L585" s="46"/>
      <c r="M585" s="227" t="s">
        <v>22</v>
      </c>
      <c r="N585" s="228" t="s">
        <v>49</v>
      </c>
      <c r="O585" s="86"/>
      <c r="P585" s="229">
        <f>O585*H585</f>
        <v>0</v>
      </c>
      <c r="Q585" s="229">
        <v>0.010200000000000001</v>
      </c>
      <c r="R585" s="229">
        <f>Q585*H585</f>
        <v>0.010200000000000001</v>
      </c>
      <c r="S585" s="229">
        <v>0</v>
      </c>
      <c r="T585" s="230">
        <f>S585*H585</f>
        <v>0</v>
      </c>
      <c r="U585" s="40"/>
      <c r="V585" s="40"/>
      <c r="W585" s="40"/>
      <c r="X585" s="40"/>
      <c r="Y585" s="40"/>
      <c r="Z585" s="40"/>
      <c r="AA585" s="40"/>
      <c r="AB585" s="40"/>
      <c r="AC585" s="40"/>
      <c r="AD585" s="40"/>
      <c r="AE585" s="40"/>
      <c r="AR585" s="231" t="s">
        <v>103</v>
      </c>
      <c r="AT585" s="231" t="s">
        <v>201</v>
      </c>
      <c r="AU585" s="231" t="s">
        <v>87</v>
      </c>
      <c r="AY585" s="19" t="s">
        <v>199</v>
      </c>
      <c r="BE585" s="232">
        <f>IF(N585="základní",J585,0)</f>
        <v>0</v>
      </c>
      <c r="BF585" s="232">
        <f>IF(N585="snížená",J585,0)</f>
        <v>0</v>
      </c>
      <c r="BG585" s="232">
        <f>IF(N585="zákl. přenesená",J585,0)</f>
        <v>0</v>
      </c>
      <c r="BH585" s="232">
        <f>IF(N585="sníž. přenesená",J585,0)</f>
        <v>0</v>
      </c>
      <c r="BI585" s="232">
        <f>IF(N585="nulová",J585,0)</f>
        <v>0</v>
      </c>
      <c r="BJ585" s="19" t="s">
        <v>23</v>
      </c>
      <c r="BK585" s="232">
        <f>ROUND(I585*H585,2)</f>
        <v>0</v>
      </c>
      <c r="BL585" s="19" t="s">
        <v>103</v>
      </c>
      <c r="BM585" s="231" t="s">
        <v>884</v>
      </c>
    </row>
    <row r="586" s="15" customFormat="1">
      <c r="A586" s="15"/>
      <c r="B586" s="256"/>
      <c r="C586" s="257"/>
      <c r="D586" s="235" t="s">
        <v>207</v>
      </c>
      <c r="E586" s="258" t="s">
        <v>22</v>
      </c>
      <c r="F586" s="259" t="s">
        <v>885</v>
      </c>
      <c r="G586" s="257"/>
      <c r="H586" s="258" t="s">
        <v>22</v>
      </c>
      <c r="I586" s="260"/>
      <c r="J586" s="257"/>
      <c r="K586" s="257"/>
      <c r="L586" s="261"/>
      <c r="M586" s="262"/>
      <c r="N586" s="263"/>
      <c r="O586" s="263"/>
      <c r="P586" s="263"/>
      <c r="Q586" s="263"/>
      <c r="R586" s="263"/>
      <c r="S586" s="263"/>
      <c r="T586" s="264"/>
      <c r="U586" s="15"/>
      <c r="V586" s="15"/>
      <c r="W586" s="15"/>
      <c r="X586" s="15"/>
      <c r="Y586" s="15"/>
      <c r="Z586" s="15"/>
      <c r="AA586" s="15"/>
      <c r="AB586" s="15"/>
      <c r="AC586" s="15"/>
      <c r="AD586" s="15"/>
      <c r="AE586" s="15"/>
      <c r="AT586" s="265" t="s">
        <v>207</v>
      </c>
      <c r="AU586" s="265" t="s">
        <v>87</v>
      </c>
      <c r="AV586" s="15" t="s">
        <v>23</v>
      </c>
      <c r="AW586" s="15" t="s">
        <v>39</v>
      </c>
      <c r="AX586" s="15" t="s">
        <v>78</v>
      </c>
      <c r="AY586" s="265" t="s">
        <v>199</v>
      </c>
    </row>
    <row r="587" s="13" customFormat="1">
      <c r="A587" s="13"/>
      <c r="B587" s="233"/>
      <c r="C587" s="234"/>
      <c r="D587" s="235" t="s">
        <v>207</v>
      </c>
      <c r="E587" s="236" t="s">
        <v>22</v>
      </c>
      <c r="F587" s="237" t="s">
        <v>886</v>
      </c>
      <c r="G587" s="234"/>
      <c r="H587" s="238">
        <v>1</v>
      </c>
      <c r="I587" s="239"/>
      <c r="J587" s="234"/>
      <c r="K587" s="234"/>
      <c r="L587" s="240"/>
      <c r="M587" s="241"/>
      <c r="N587" s="242"/>
      <c r="O587" s="242"/>
      <c r="P587" s="242"/>
      <c r="Q587" s="242"/>
      <c r="R587" s="242"/>
      <c r="S587" s="242"/>
      <c r="T587" s="243"/>
      <c r="U587" s="13"/>
      <c r="V587" s="13"/>
      <c r="W587" s="13"/>
      <c r="X587" s="13"/>
      <c r="Y587" s="13"/>
      <c r="Z587" s="13"/>
      <c r="AA587" s="13"/>
      <c r="AB587" s="13"/>
      <c r="AC587" s="13"/>
      <c r="AD587" s="13"/>
      <c r="AE587" s="13"/>
      <c r="AT587" s="244" t="s">
        <v>207</v>
      </c>
      <c r="AU587" s="244" t="s">
        <v>87</v>
      </c>
      <c r="AV587" s="13" t="s">
        <v>87</v>
      </c>
      <c r="AW587" s="13" t="s">
        <v>39</v>
      </c>
      <c r="AX587" s="13" t="s">
        <v>23</v>
      </c>
      <c r="AY587" s="244" t="s">
        <v>199</v>
      </c>
    </row>
    <row r="588" s="2" customFormat="1" ht="16.5" customHeight="1">
      <c r="A588" s="40"/>
      <c r="B588" s="41"/>
      <c r="C588" s="220" t="s">
        <v>887</v>
      </c>
      <c r="D588" s="220" t="s">
        <v>201</v>
      </c>
      <c r="E588" s="221" t="s">
        <v>888</v>
      </c>
      <c r="F588" s="222" t="s">
        <v>889</v>
      </c>
      <c r="G588" s="223" t="s">
        <v>333</v>
      </c>
      <c r="H588" s="224">
        <v>38</v>
      </c>
      <c r="I588" s="225"/>
      <c r="J588" s="226">
        <f>ROUND(I588*H588,2)</f>
        <v>0</v>
      </c>
      <c r="K588" s="222" t="s">
        <v>205</v>
      </c>
      <c r="L588" s="46"/>
      <c r="M588" s="227" t="s">
        <v>22</v>
      </c>
      <c r="N588" s="228" t="s">
        <v>49</v>
      </c>
      <c r="O588" s="86"/>
      <c r="P588" s="229">
        <f>O588*H588</f>
        <v>0</v>
      </c>
      <c r="Q588" s="229">
        <v>0.1575</v>
      </c>
      <c r="R588" s="229">
        <f>Q588*H588</f>
        <v>5.9850000000000003</v>
      </c>
      <c r="S588" s="229">
        <v>0</v>
      </c>
      <c r="T588" s="230">
        <f>S588*H588</f>
        <v>0</v>
      </c>
      <c r="U588" s="40"/>
      <c r="V588" s="40"/>
      <c r="W588" s="40"/>
      <c r="X588" s="40"/>
      <c r="Y588" s="40"/>
      <c r="Z588" s="40"/>
      <c r="AA588" s="40"/>
      <c r="AB588" s="40"/>
      <c r="AC588" s="40"/>
      <c r="AD588" s="40"/>
      <c r="AE588" s="40"/>
      <c r="AR588" s="231" t="s">
        <v>103</v>
      </c>
      <c r="AT588" s="231" t="s">
        <v>201</v>
      </c>
      <c r="AU588" s="231" t="s">
        <v>87</v>
      </c>
      <c r="AY588" s="19" t="s">
        <v>199</v>
      </c>
      <c r="BE588" s="232">
        <f>IF(N588="základní",J588,0)</f>
        <v>0</v>
      </c>
      <c r="BF588" s="232">
        <f>IF(N588="snížená",J588,0)</f>
        <v>0</v>
      </c>
      <c r="BG588" s="232">
        <f>IF(N588="zákl. přenesená",J588,0)</f>
        <v>0</v>
      </c>
      <c r="BH588" s="232">
        <f>IF(N588="sníž. přenesená",J588,0)</f>
        <v>0</v>
      </c>
      <c r="BI588" s="232">
        <f>IF(N588="nulová",J588,0)</f>
        <v>0</v>
      </c>
      <c r="BJ588" s="19" t="s">
        <v>23</v>
      </c>
      <c r="BK588" s="232">
        <f>ROUND(I588*H588,2)</f>
        <v>0</v>
      </c>
      <c r="BL588" s="19" t="s">
        <v>103</v>
      </c>
      <c r="BM588" s="231" t="s">
        <v>890</v>
      </c>
    </row>
    <row r="589" s="13" customFormat="1">
      <c r="A589" s="13"/>
      <c r="B589" s="233"/>
      <c r="C589" s="234"/>
      <c r="D589" s="235" t="s">
        <v>207</v>
      </c>
      <c r="E589" s="236" t="s">
        <v>22</v>
      </c>
      <c r="F589" s="237" t="s">
        <v>891</v>
      </c>
      <c r="G589" s="234"/>
      <c r="H589" s="238">
        <v>1</v>
      </c>
      <c r="I589" s="239"/>
      <c r="J589" s="234"/>
      <c r="K589" s="234"/>
      <c r="L589" s="240"/>
      <c r="M589" s="241"/>
      <c r="N589" s="242"/>
      <c r="O589" s="242"/>
      <c r="P589" s="242"/>
      <c r="Q589" s="242"/>
      <c r="R589" s="242"/>
      <c r="S589" s="242"/>
      <c r="T589" s="243"/>
      <c r="U589" s="13"/>
      <c r="V589" s="13"/>
      <c r="W589" s="13"/>
      <c r="X589" s="13"/>
      <c r="Y589" s="13"/>
      <c r="Z589" s="13"/>
      <c r="AA589" s="13"/>
      <c r="AB589" s="13"/>
      <c r="AC589" s="13"/>
      <c r="AD589" s="13"/>
      <c r="AE589" s="13"/>
      <c r="AT589" s="244" t="s">
        <v>207</v>
      </c>
      <c r="AU589" s="244" t="s">
        <v>87</v>
      </c>
      <c r="AV589" s="13" t="s">
        <v>87</v>
      </c>
      <c r="AW589" s="13" t="s">
        <v>39</v>
      </c>
      <c r="AX589" s="13" t="s">
        <v>78</v>
      </c>
      <c r="AY589" s="244" t="s">
        <v>199</v>
      </c>
    </row>
    <row r="590" s="13" customFormat="1">
      <c r="A590" s="13"/>
      <c r="B590" s="233"/>
      <c r="C590" s="234"/>
      <c r="D590" s="235" t="s">
        <v>207</v>
      </c>
      <c r="E590" s="236" t="s">
        <v>22</v>
      </c>
      <c r="F590" s="237" t="s">
        <v>892</v>
      </c>
      <c r="G590" s="234"/>
      <c r="H590" s="238">
        <v>2</v>
      </c>
      <c r="I590" s="239"/>
      <c r="J590" s="234"/>
      <c r="K590" s="234"/>
      <c r="L590" s="240"/>
      <c r="M590" s="241"/>
      <c r="N590" s="242"/>
      <c r="O590" s="242"/>
      <c r="P590" s="242"/>
      <c r="Q590" s="242"/>
      <c r="R590" s="242"/>
      <c r="S590" s="242"/>
      <c r="T590" s="243"/>
      <c r="U590" s="13"/>
      <c r="V590" s="13"/>
      <c r="W590" s="13"/>
      <c r="X590" s="13"/>
      <c r="Y590" s="13"/>
      <c r="Z590" s="13"/>
      <c r="AA590" s="13"/>
      <c r="AB590" s="13"/>
      <c r="AC590" s="13"/>
      <c r="AD590" s="13"/>
      <c r="AE590" s="13"/>
      <c r="AT590" s="244" t="s">
        <v>207</v>
      </c>
      <c r="AU590" s="244" t="s">
        <v>87</v>
      </c>
      <c r="AV590" s="13" t="s">
        <v>87</v>
      </c>
      <c r="AW590" s="13" t="s">
        <v>39</v>
      </c>
      <c r="AX590" s="13" t="s">
        <v>78</v>
      </c>
      <c r="AY590" s="244" t="s">
        <v>199</v>
      </c>
    </row>
    <row r="591" s="13" customFormat="1">
      <c r="A591" s="13"/>
      <c r="B591" s="233"/>
      <c r="C591" s="234"/>
      <c r="D591" s="235" t="s">
        <v>207</v>
      </c>
      <c r="E591" s="236" t="s">
        <v>22</v>
      </c>
      <c r="F591" s="237" t="s">
        <v>893</v>
      </c>
      <c r="G591" s="234"/>
      <c r="H591" s="238">
        <v>4</v>
      </c>
      <c r="I591" s="239"/>
      <c r="J591" s="234"/>
      <c r="K591" s="234"/>
      <c r="L591" s="240"/>
      <c r="M591" s="241"/>
      <c r="N591" s="242"/>
      <c r="O591" s="242"/>
      <c r="P591" s="242"/>
      <c r="Q591" s="242"/>
      <c r="R591" s="242"/>
      <c r="S591" s="242"/>
      <c r="T591" s="243"/>
      <c r="U591" s="13"/>
      <c r="V591" s="13"/>
      <c r="W591" s="13"/>
      <c r="X591" s="13"/>
      <c r="Y591" s="13"/>
      <c r="Z591" s="13"/>
      <c r="AA591" s="13"/>
      <c r="AB591" s="13"/>
      <c r="AC591" s="13"/>
      <c r="AD591" s="13"/>
      <c r="AE591" s="13"/>
      <c r="AT591" s="244" t="s">
        <v>207</v>
      </c>
      <c r="AU591" s="244" t="s">
        <v>87</v>
      </c>
      <c r="AV591" s="13" t="s">
        <v>87</v>
      </c>
      <c r="AW591" s="13" t="s">
        <v>39</v>
      </c>
      <c r="AX591" s="13" t="s">
        <v>78</v>
      </c>
      <c r="AY591" s="244" t="s">
        <v>199</v>
      </c>
    </row>
    <row r="592" s="13" customFormat="1">
      <c r="A592" s="13"/>
      <c r="B592" s="233"/>
      <c r="C592" s="234"/>
      <c r="D592" s="235" t="s">
        <v>207</v>
      </c>
      <c r="E592" s="236" t="s">
        <v>22</v>
      </c>
      <c r="F592" s="237" t="s">
        <v>894</v>
      </c>
      <c r="G592" s="234"/>
      <c r="H592" s="238">
        <v>1</v>
      </c>
      <c r="I592" s="239"/>
      <c r="J592" s="234"/>
      <c r="K592" s="234"/>
      <c r="L592" s="240"/>
      <c r="M592" s="241"/>
      <c r="N592" s="242"/>
      <c r="O592" s="242"/>
      <c r="P592" s="242"/>
      <c r="Q592" s="242"/>
      <c r="R592" s="242"/>
      <c r="S592" s="242"/>
      <c r="T592" s="243"/>
      <c r="U592" s="13"/>
      <c r="V592" s="13"/>
      <c r="W592" s="13"/>
      <c r="X592" s="13"/>
      <c r="Y592" s="13"/>
      <c r="Z592" s="13"/>
      <c r="AA592" s="13"/>
      <c r="AB592" s="13"/>
      <c r="AC592" s="13"/>
      <c r="AD592" s="13"/>
      <c r="AE592" s="13"/>
      <c r="AT592" s="244" t="s">
        <v>207</v>
      </c>
      <c r="AU592" s="244" t="s">
        <v>87</v>
      </c>
      <c r="AV592" s="13" t="s">
        <v>87</v>
      </c>
      <c r="AW592" s="13" t="s">
        <v>39</v>
      </c>
      <c r="AX592" s="13" t="s">
        <v>78</v>
      </c>
      <c r="AY592" s="244" t="s">
        <v>199</v>
      </c>
    </row>
    <row r="593" s="13" customFormat="1">
      <c r="A593" s="13"/>
      <c r="B593" s="233"/>
      <c r="C593" s="234"/>
      <c r="D593" s="235" t="s">
        <v>207</v>
      </c>
      <c r="E593" s="236" t="s">
        <v>22</v>
      </c>
      <c r="F593" s="237" t="s">
        <v>895</v>
      </c>
      <c r="G593" s="234"/>
      <c r="H593" s="238">
        <v>1</v>
      </c>
      <c r="I593" s="239"/>
      <c r="J593" s="234"/>
      <c r="K593" s="234"/>
      <c r="L593" s="240"/>
      <c r="M593" s="241"/>
      <c r="N593" s="242"/>
      <c r="O593" s="242"/>
      <c r="P593" s="242"/>
      <c r="Q593" s="242"/>
      <c r="R593" s="242"/>
      <c r="S593" s="242"/>
      <c r="T593" s="243"/>
      <c r="U593" s="13"/>
      <c r="V593" s="13"/>
      <c r="W593" s="13"/>
      <c r="X593" s="13"/>
      <c r="Y593" s="13"/>
      <c r="Z593" s="13"/>
      <c r="AA593" s="13"/>
      <c r="AB593" s="13"/>
      <c r="AC593" s="13"/>
      <c r="AD593" s="13"/>
      <c r="AE593" s="13"/>
      <c r="AT593" s="244" t="s">
        <v>207</v>
      </c>
      <c r="AU593" s="244" t="s">
        <v>87</v>
      </c>
      <c r="AV593" s="13" t="s">
        <v>87</v>
      </c>
      <c r="AW593" s="13" t="s">
        <v>39</v>
      </c>
      <c r="AX593" s="13" t="s">
        <v>78</v>
      </c>
      <c r="AY593" s="244" t="s">
        <v>199</v>
      </c>
    </row>
    <row r="594" s="13" customFormat="1">
      <c r="A594" s="13"/>
      <c r="B594" s="233"/>
      <c r="C594" s="234"/>
      <c r="D594" s="235" t="s">
        <v>207</v>
      </c>
      <c r="E594" s="236" t="s">
        <v>22</v>
      </c>
      <c r="F594" s="237" t="s">
        <v>896</v>
      </c>
      <c r="G594" s="234"/>
      <c r="H594" s="238">
        <v>1</v>
      </c>
      <c r="I594" s="239"/>
      <c r="J594" s="234"/>
      <c r="K594" s="234"/>
      <c r="L594" s="240"/>
      <c r="M594" s="241"/>
      <c r="N594" s="242"/>
      <c r="O594" s="242"/>
      <c r="P594" s="242"/>
      <c r="Q594" s="242"/>
      <c r="R594" s="242"/>
      <c r="S594" s="242"/>
      <c r="T594" s="243"/>
      <c r="U594" s="13"/>
      <c r="V594" s="13"/>
      <c r="W594" s="13"/>
      <c r="X594" s="13"/>
      <c r="Y594" s="13"/>
      <c r="Z594" s="13"/>
      <c r="AA594" s="13"/>
      <c r="AB594" s="13"/>
      <c r="AC594" s="13"/>
      <c r="AD594" s="13"/>
      <c r="AE594" s="13"/>
      <c r="AT594" s="244" t="s">
        <v>207</v>
      </c>
      <c r="AU594" s="244" t="s">
        <v>87</v>
      </c>
      <c r="AV594" s="13" t="s">
        <v>87</v>
      </c>
      <c r="AW594" s="13" t="s">
        <v>39</v>
      </c>
      <c r="AX594" s="13" t="s">
        <v>78</v>
      </c>
      <c r="AY594" s="244" t="s">
        <v>199</v>
      </c>
    </row>
    <row r="595" s="13" customFormat="1">
      <c r="A595" s="13"/>
      <c r="B595" s="233"/>
      <c r="C595" s="234"/>
      <c r="D595" s="235" t="s">
        <v>207</v>
      </c>
      <c r="E595" s="236" t="s">
        <v>22</v>
      </c>
      <c r="F595" s="237" t="s">
        <v>897</v>
      </c>
      <c r="G595" s="234"/>
      <c r="H595" s="238">
        <v>1</v>
      </c>
      <c r="I595" s="239"/>
      <c r="J595" s="234"/>
      <c r="K595" s="234"/>
      <c r="L595" s="240"/>
      <c r="M595" s="241"/>
      <c r="N595" s="242"/>
      <c r="O595" s="242"/>
      <c r="P595" s="242"/>
      <c r="Q595" s="242"/>
      <c r="R595" s="242"/>
      <c r="S595" s="242"/>
      <c r="T595" s="243"/>
      <c r="U595" s="13"/>
      <c r="V595" s="13"/>
      <c r="W595" s="13"/>
      <c r="X595" s="13"/>
      <c r="Y595" s="13"/>
      <c r="Z595" s="13"/>
      <c r="AA595" s="13"/>
      <c r="AB595" s="13"/>
      <c r="AC595" s="13"/>
      <c r="AD595" s="13"/>
      <c r="AE595" s="13"/>
      <c r="AT595" s="244" t="s">
        <v>207</v>
      </c>
      <c r="AU595" s="244" t="s">
        <v>87</v>
      </c>
      <c r="AV595" s="13" t="s">
        <v>87</v>
      </c>
      <c r="AW595" s="13" t="s">
        <v>39</v>
      </c>
      <c r="AX595" s="13" t="s">
        <v>78</v>
      </c>
      <c r="AY595" s="244" t="s">
        <v>199</v>
      </c>
    </row>
    <row r="596" s="13" customFormat="1">
      <c r="A596" s="13"/>
      <c r="B596" s="233"/>
      <c r="C596" s="234"/>
      <c r="D596" s="235" t="s">
        <v>207</v>
      </c>
      <c r="E596" s="236" t="s">
        <v>22</v>
      </c>
      <c r="F596" s="237" t="s">
        <v>898</v>
      </c>
      <c r="G596" s="234"/>
      <c r="H596" s="238">
        <v>1</v>
      </c>
      <c r="I596" s="239"/>
      <c r="J596" s="234"/>
      <c r="K596" s="234"/>
      <c r="L596" s="240"/>
      <c r="M596" s="241"/>
      <c r="N596" s="242"/>
      <c r="O596" s="242"/>
      <c r="P596" s="242"/>
      <c r="Q596" s="242"/>
      <c r="R596" s="242"/>
      <c r="S596" s="242"/>
      <c r="T596" s="243"/>
      <c r="U596" s="13"/>
      <c r="V596" s="13"/>
      <c r="W596" s="13"/>
      <c r="X596" s="13"/>
      <c r="Y596" s="13"/>
      <c r="Z596" s="13"/>
      <c r="AA596" s="13"/>
      <c r="AB596" s="13"/>
      <c r="AC596" s="13"/>
      <c r="AD596" s="13"/>
      <c r="AE596" s="13"/>
      <c r="AT596" s="244" t="s">
        <v>207</v>
      </c>
      <c r="AU596" s="244" t="s">
        <v>87</v>
      </c>
      <c r="AV596" s="13" t="s">
        <v>87</v>
      </c>
      <c r="AW596" s="13" t="s">
        <v>39</v>
      </c>
      <c r="AX596" s="13" t="s">
        <v>78</v>
      </c>
      <c r="AY596" s="244" t="s">
        <v>199</v>
      </c>
    </row>
    <row r="597" s="13" customFormat="1">
      <c r="A597" s="13"/>
      <c r="B597" s="233"/>
      <c r="C597" s="234"/>
      <c r="D597" s="235" t="s">
        <v>207</v>
      </c>
      <c r="E597" s="236" t="s">
        <v>22</v>
      </c>
      <c r="F597" s="237" t="s">
        <v>899</v>
      </c>
      <c r="G597" s="234"/>
      <c r="H597" s="238">
        <v>3</v>
      </c>
      <c r="I597" s="239"/>
      <c r="J597" s="234"/>
      <c r="K597" s="234"/>
      <c r="L597" s="240"/>
      <c r="M597" s="241"/>
      <c r="N597" s="242"/>
      <c r="O597" s="242"/>
      <c r="P597" s="242"/>
      <c r="Q597" s="242"/>
      <c r="R597" s="242"/>
      <c r="S597" s="242"/>
      <c r="T597" s="243"/>
      <c r="U597" s="13"/>
      <c r="V597" s="13"/>
      <c r="W597" s="13"/>
      <c r="X597" s="13"/>
      <c r="Y597" s="13"/>
      <c r="Z597" s="13"/>
      <c r="AA597" s="13"/>
      <c r="AB597" s="13"/>
      <c r="AC597" s="13"/>
      <c r="AD597" s="13"/>
      <c r="AE597" s="13"/>
      <c r="AT597" s="244" t="s">
        <v>207</v>
      </c>
      <c r="AU597" s="244" t="s">
        <v>87</v>
      </c>
      <c r="AV597" s="13" t="s">
        <v>87</v>
      </c>
      <c r="AW597" s="13" t="s">
        <v>39</v>
      </c>
      <c r="AX597" s="13" t="s">
        <v>78</v>
      </c>
      <c r="AY597" s="244" t="s">
        <v>199</v>
      </c>
    </row>
    <row r="598" s="13" customFormat="1">
      <c r="A598" s="13"/>
      <c r="B598" s="233"/>
      <c r="C598" s="234"/>
      <c r="D598" s="235" t="s">
        <v>207</v>
      </c>
      <c r="E598" s="236" t="s">
        <v>22</v>
      </c>
      <c r="F598" s="237" t="s">
        <v>900</v>
      </c>
      <c r="G598" s="234"/>
      <c r="H598" s="238">
        <v>2</v>
      </c>
      <c r="I598" s="239"/>
      <c r="J598" s="234"/>
      <c r="K598" s="234"/>
      <c r="L598" s="240"/>
      <c r="M598" s="241"/>
      <c r="N598" s="242"/>
      <c r="O598" s="242"/>
      <c r="P598" s="242"/>
      <c r="Q598" s="242"/>
      <c r="R598" s="242"/>
      <c r="S598" s="242"/>
      <c r="T598" s="243"/>
      <c r="U598" s="13"/>
      <c r="V598" s="13"/>
      <c r="W598" s="13"/>
      <c r="X598" s="13"/>
      <c r="Y598" s="13"/>
      <c r="Z598" s="13"/>
      <c r="AA598" s="13"/>
      <c r="AB598" s="13"/>
      <c r="AC598" s="13"/>
      <c r="AD598" s="13"/>
      <c r="AE598" s="13"/>
      <c r="AT598" s="244" t="s">
        <v>207</v>
      </c>
      <c r="AU598" s="244" t="s">
        <v>87</v>
      </c>
      <c r="AV598" s="13" t="s">
        <v>87</v>
      </c>
      <c r="AW598" s="13" t="s">
        <v>39</v>
      </c>
      <c r="AX598" s="13" t="s">
        <v>78</v>
      </c>
      <c r="AY598" s="244" t="s">
        <v>199</v>
      </c>
    </row>
    <row r="599" s="13" customFormat="1">
      <c r="A599" s="13"/>
      <c r="B599" s="233"/>
      <c r="C599" s="234"/>
      <c r="D599" s="235" t="s">
        <v>207</v>
      </c>
      <c r="E599" s="236" t="s">
        <v>22</v>
      </c>
      <c r="F599" s="237" t="s">
        <v>901</v>
      </c>
      <c r="G599" s="234"/>
      <c r="H599" s="238">
        <v>2</v>
      </c>
      <c r="I599" s="239"/>
      <c r="J599" s="234"/>
      <c r="K599" s="234"/>
      <c r="L599" s="240"/>
      <c r="M599" s="241"/>
      <c r="N599" s="242"/>
      <c r="O599" s="242"/>
      <c r="P599" s="242"/>
      <c r="Q599" s="242"/>
      <c r="R599" s="242"/>
      <c r="S599" s="242"/>
      <c r="T599" s="243"/>
      <c r="U599" s="13"/>
      <c r="V599" s="13"/>
      <c r="W599" s="13"/>
      <c r="X599" s="13"/>
      <c r="Y599" s="13"/>
      <c r="Z599" s="13"/>
      <c r="AA599" s="13"/>
      <c r="AB599" s="13"/>
      <c r="AC599" s="13"/>
      <c r="AD599" s="13"/>
      <c r="AE599" s="13"/>
      <c r="AT599" s="244" t="s">
        <v>207</v>
      </c>
      <c r="AU599" s="244" t="s">
        <v>87</v>
      </c>
      <c r="AV599" s="13" t="s">
        <v>87</v>
      </c>
      <c r="AW599" s="13" t="s">
        <v>39</v>
      </c>
      <c r="AX599" s="13" t="s">
        <v>78</v>
      </c>
      <c r="AY599" s="244" t="s">
        <v>199</v>
      </c>
    </row>
    <row r="600" s="13" customFormat="1">
      <c r="A600" s="13"/>
      <c r="B600" s="233"/>
      <c r="C600" s="234"/>
      <c r="D600" s="235" t="s">
        <v>207</v>
      </c>
      <c r="E600" s="236" t="s">
        <v>22</v>
      </c>
      <c r="F600" s="237" t="s">
        <v>902</v>
      </c>
      <c r="G600" s="234"/>
      <c r="H600" s="238">
        <v>2</v>
      </c>
      <c r="I600" s="239"/>
      <c r="J600" s="234"/>
      <c r="K600" s="234"/>
      <c r="L600" s="240"/>
      <c r="M600" s="241"/>
      <c r="N600" s="242"/>
      <c r="O600" s="242"/>
      <c r="P600" s="242"/>
      <c r="Q600" s="242"/>
      <c r="R600" s="242"/>
      <c r="S600" s="242"/>
      <c r="T600" s="243"/>
      <c r="U600" s="13"/>
      <c r="V600" s="13"/>
      <c r="W600" s="13"/>
      <c r="X600" s="13"/>
      <c r="Y600" s="13"/>
      <c r="Z600" s="13"/>
      <c r="AA600" s="13"/>
      <c r="AB600" s="13"/>
      <c r="AC600" s="13"/>
      <c r="AD600" s="13"/>
      <c r="AE600" s="13"/>
      <c r="AT600" s="244" t="s">
        <v>207</v>
      </c>
      <c r="AU600" s="244" t="s">
        <v>87</v>
      </c>
      <c r="AV600" s="13" t="s">
        <v>87</v>
      </c>
      <c r="AW600" s="13" t="s">
        <v>39</v>
      </c>
      <c r="AX600" s="13" t="s">
        <v>78</v>
      </c>
      <c r="AY600" s="244" t="s">
        <v>199</v>
      </c>
    </row>
    <row r="601" s="13" customFormat="1">
      <c r="A601" s="13"/>
      <c r="B601" s="233"/>
      <c r="C601" s="234"/>
      <c r="D601" s="235" t="s">
        <v>207</v>
      </c>
      <c r="E601" s="236" t="s">
        <v>22</v>
      </c>
      <c r="F601" s="237" t="s">
        <v>903</v>
      </c>
      <c r="G601" s="234"/>
      <c r="H601" s="238">
        <v>1</v>
      </c>
      <c r="I601" s="239"/>
      <c r="J601" s="234"/>
      <c r="K601" s="234"/>
      <c r="L601" s="240"/>
      <c r="M601" s="241"/>
      <c r="N601" s="242"/>
      <c r="O601" s="242"/>
      <c r="P601" s="242"/>
      <c r="Q601" s="242"/>
      <c r="R601" s="242"/>
      <c r="S601" s="242"/>
      <c r="T601" s="243"/>
      <c r="U601" s="13"/>
      <c r="V601" s="13"/>
      <c r="W601" s="13"/>
      <c r="X601" s="13"/>
      <c r="Y601" s="13"/>
      <c r="Z601" s="13"/>
      <c r="AA601" s="13"/>
      <c r="AB601" s="13"/>
      <c r="AC601" s="13"/>
      <c r="AD601" s="13"/>
      <c r="AE601" s="13"/>
      <c r="AT601" s="244" t="s">
        <v>207</v>
      </c>
      <c r="AU601" s="244" t="s">
        <v>87</v>
      </c>
      <c r="AV601" s="13" t="s">
        <v>87</v>
      </c>
      <c r="AW601" s="13" t="s">
        <v>39</v>
      </c>
      <c r="AX601" s="13" t="s">
        <v>78</v>
      </c>
      <c r="AY601" s="244" t="s">
        <v>199</v>
      </c>
    </row>
    <row r="602" s="13" customFormat="1">
      <c r="A602" s="13"/>
      <c r="B602" s="233"/>
      <c r="C602" s="234"/>
      <c r="D602" s="235" t="s">
        <v>207</v>
      </c>
      <c r="E602" s="236" t="s">
        <v>22</v>
      </c>
      <c r="F602" s="237" t="s">
        <v>904</v>
      </c>
      <c r="G602" s="234"/>
      <c r="H602" s="238">
        <v>2</v>
      </c>
      <c r="I602" s="239"/>
      <c r="J602" s="234"/>
      <c r="K602" s="234"/>
      <c r="L602" s="240"/>
      <c r="M602" s="241"/>
      <c r="N602" s="242"/>
      <c r="O602" s="242"/>
      <c r="P602" s="242"/>
      <c r="Q602" s="242"/>
      <c r="R602" s="242"/>
      <c r="S602" s="242"/>
      <c r="T602" s="243"/>
      <c r="U602" s="13"/>
      <c r="V602" s="13"/>
      <c r="W602" s="13"/>
      <c r="X602" s="13"/>
      <c r="Y602" s="13"/>
      <c r="Z602" s="13"/>
      <c r="AA602" s="13"/>
      <c r="AB602" s="13"/>
      <c r="AC602" s="13"/>
      <c r="AD602" s="13"/>
      <c r="AE602" s="13"/>
      <c r="AT602" s="244" t="s">
        <v>207</v>
      </c>
      <c r="AU602" s="244" t="s">
        <v>87</v>
      </c>
      <c r="AV602" s="13" t="s">
        <v>87</v>
      </c>
      <c r="AW602" s="13" t="s">
        <v>39</v>
      </c>
      <c r="AX602" s="13" t="s">
        <v>78</v>
      </c>
      <c r="AY602" s="244" t="s">
        <v>199</v>
      </c>
    </row>
    <row r="603" s="13" customFormat="1">
      <c r="A603" s="13"/>
      <c r="B603" s="233"/>
      <c r="C603" s="234"/>
      <c r="D603" s="235" t="s">
        <v>207</v>
      </c>
      <c r="E603" s="236" t="s">
        <v>22</v>
      </c>
      <c r="F603" s="237" t="s">
        <v>905</v>
      </c>
      <c r="G603" s="234"/>
      <c r="H603" s="238">
        <v>4</v>
      </c>
      <c r="I603" s="239"/>
      <c r="J603" s="234"/>
      <c r="K603" s="234"/>
      <c r="L603" s="240"/>
      <c r="M603" s="241"/>
      <c r="N603" s="242"/>
      <c r="O603" s="242"/>
      <c r="P603" s="242"/>
      <c r="Q603" s="242"/>
      <c r="R603" s="242"/>
      <c r="S603" s="242"/>
      <c r="T603" s="243"/>
      <c r="U603" s="13"/>
      <c r="V603" s="13"/>
      <c r="W603" s="13"/>
      <c r="X603" s="13"/>
      <c r="Y603" s="13"/>
      <c r="Z603" s="13"/>
      <c r="AA603" s="13"/>
      <c r="AB603" s="13"/>
      <c r="AC603" s="13"/>
      <c r="AD603" s="13"/>
      <c r="AE603" s="13"/>
      <c r="AT603" s="244" t="s">
        <v>207</v>
      </c>
      <c r="AU603" s="244" t="s">
        <v>87</v>
      </c>
      <c r="AV603" s="13" t="s">
        <v>87</v>
      </c>
      <c r="AW603" s="13" t="s">
        <v>39</v>
      </c>
      <c r="AX603" s="13" t="s">
        <v>78</v>
      </c>
      <c r="AY603" s="244" t="s">
        <v>199</v>
      </c>
    </row>
    <row r="604" s="13" customFormat="1">
      <c r="A604" s="13"/>
      <c r="B604" s="233"/>
      <c r="C604" s="234"/>
      <c r="D604" s="235" t="s">
        <v>207</v>
      </c>
      <c r="E604" s="236" t="s">
        <v>22</v>
      </c>
      <c r="F604" s="237" t="s">
        <v>906</v>
      </c>
      <c r="G604" s="234"/>
      <c r="H604" s="238">
        <v>2</v>
      </c>
      <c r="I604" s="239"/>
      <c r="J604" s="234"/>
      <c r="K604" s="234"/>
      <c r="L604" s="240"/>
      <c r="M604" s="241"/>
      <c r="N604" s="242"/>
      <c r="O604" s="242"/>
      <c r="P604" s="242"/>
      <c r="Q604" s="242"/>
      <c r="R604" s="242"/>
      <c r="S604" s="242"/>
      <c r="T604" s="243"/>
      <c r="U604" s="13"/>
      <c r="V604" s="13"/>
      <c r="W604" s="13"/>
      <c r="X604" s="13"/>
      <c r="Y604" s="13"/>
      <c r="Z604" s="13"/>
      <c r="AA604" s="13"/>
      <c r="AB604" s="13"/>
      <c r="AC604" s="13"/>
      <c r="AD604" s="13"/>
      <c r="AE604" s="13"/>
      <c r="AT604" s="244" t="s">
        <v>207</v>
      </c>
      <c r="AU604" s="244" t="s">
        <v>87</v>
      </c>
      <c r="AV604" s="13" t="s">
        <v>87</v>
      </c>
      <c r="AW604" s="13" t="s">
        <v>39</v>
      </c>
      <c r="AX604" s="13" t="s">
        <v>78</v>
      </c>
      <c r="AY604" s="244" t="s">
        <v>199</v>
      </c>
    </row>
    <row r="605" s="13" customFormat="1">
      <c r="A605" s="13"/>
      <c r="B605" s="233"/>
      <c r="C605" s="234"/>
      <c r="D605" s="235" t="s">
        <v>207</v>
      </c>
      <c r="E605" s="236" t="s">
        <v>22</v>
      </c>
      <c r="F605" s="237" t="s">
        <v>907</v>
      </c>
      <c r="G605" s="234"/>
      <c r="H605" s="238">
        <v>1</v>
      </c>
      <c r="I605" s="239"/>
      <c r="J605" s="234"/>
      <c r="K605" s="234"/>
      <c r="L605" s="240"/>
      <c r="M605" s="241"/>
      <c r="N605" s="242"/>
      <c r="O605" s="242"/>
      <c r="P605" s="242"/>
      <c r="Q605" s="242"/>
      <c r="R605" s="242"/>
      <c r="S605" s="242"/>
      <c r="T605" s="243"/>
      <c r="U605" s="13"/>
      <c r="V605" s="13"/>
      <c r="W605" s="13"/>
      <c r="X605" s="13"/>
      <c r="Y605" s="13"/>
      <c r="Z605" s="13"/>
      <c r="AA605" s="13"/>
      <c r="AB605" s="13"/>
      <c r="AC605" s="13"/>
      <c r="AD605" s="13"/>
      <c r="AE605" s="13"/>
      <c r="AT605" s="244" t="s">
        <v>207</v>
      </c>
      <c r="AU605" s="244" t="s">
        <v>87</v>
      </c>
      <c r="AV605" s="13" t="s">
        <v>87</v>
      </c>
      <c r="AW605" s="13" t="s">
        <v>39</v>
      </c>
      <c r="AX605" s="13" t="s">
        <v>78</v>
      </c>
      <c r="AY605" s="244" t="s">
        <v>199</v>
      </c>
    </row>
    <row r="606" s="13" customFormat="1">
      <c r="A606" s="13"/>
      <c r="B606" s="233"/>
      <c r="C606" s="234"/>
      <c r="D606" s="235" t="s">
        <v>207</v>
      </c>
      <c r="E606" s="236" t="s">
        <v>22</v>
      </c>
      <c r="F606" s="237" t="s">
        <v>908</v>
      </c>
      <c r="G606" s="234"/>
      <c r="H606" s="238">
        <v>1</v>
      </c>
      <c r="I606" s="239"/>
      <c r="J606" s="234"/>
      <c r="K606" s="234"/>
      <c r="L606" s="240"/>
      <c r="M606" s="241"/>
      <c r="N606" s="242"/>
      <c r="O606" s="242"/>
      <c r="P606" s="242"/>
      <c r="Q606" s="242"/>
      <c r="R606" s="242"/>
      <c r="S606" s="242"/>
      <c r="T606" s="243"/>
      <c r="U606" s="13"/>
      <c r="V606" s="13"/>
      <c r="W606" s="13"/>
      <c r="X606" s="13"/>
      <c r="Y606" s="13"/>
      <c r="Z606" s="13"/>
      <c r="AA606" s="13"/>
      <c r="AB606" s="13"/>
      <c r="AC606" s="13"/>
      <c r="AD606" s="13"/>
      <c r="AE606" s="13"/>
      <c r="AT606" s="244" t="s">
        <v>207</v>
      </c>
      <c r="AU606" s="244" t="s">
        <v>87</v>
      </c>
      <c r="AV606" s="13" t="s">
        <v>87</v>
      </c>
      <c r="AW606" s="13" t="s">
        <v>39</v>
      </c>
      <c r="AX606" s="13" t="s">
        <v>78</v>
      </c>
      <c r="AY606" s="244" t="s">
        <v>199</v>
      </c>
    </row>
    <row r="607" s="13" customFormat="1">
      <c r="A607" s="13"/>
      <c r="B607" s="233"/>
      <c r="C607" s="234"/>
      <c r="D607" s="235" t="s">
        <v>207</v>
      </c>
      <c r="E607" s="236" t="s">
        <v>22</v>
      </c>
      <c r="F607" s="237" t="s">
        <v>909</v>
      </c>
      <c r="G607" s="234"/>
      <c r="H607" s="238">
        <v>6</v>
      </c>
      <c r="I607" s="239"/>
      <c r="J607" s="234"/>
      <c r="K607" s="234"/>
      <c r="L607" s="240"/>
      <c r="M607" s="241"/>
      <c r="N607" s="242"/>
      <c r="O607" s="242"/>
      <c r="P607" s="242"/>
      <c r="Q607" s="242"/>
      <c r="R607" s="242"/>
      <c r="S607" s="242"/>
      <c r="T607" s="243"/>
      <c r="U607" s="13"/>
      <c r="V607" s="13"/>
      <c r="W607" s="13"/>
      <c r="X607" s="13"/>
      <c r="Y607" s="13"/>
      <c r="Z607" s="13"/>
      <c r="AA607" s="13"/>
      <c r="AB607" s="13"/>
      <c r="AC607" s="13"/>
      <c r="AD607" s="13"/>
      <c r="AE607" s="13"/>
      <c r="AT607" s="244" t="s">
        <v>207</v>
      </c>
      <c r="AU607" s="244" t="s">
        <v>87</v>
      </c>
      <c r="AV607" s="13" t="s">
        <v>87</v>
      </c>
      <c r="AW607" s="13" t="s">
        <v>39</v>
      </c>
      <c r="AX607" s="13" t="s">
        <v>78</v>
      </c>
      <c r="AY607" s="244" t="s">
        <v>199</v>
      </c>
    </row>
    <row r="608" s="14" customFormat="1">
      <c r="A608" s="14"/>
      <c r="B608" s="245"/>
      <c r="C608" s="246"/>
      <c r="D608" s="235" t="s">
        <v>207</v>
      </c>
      <c r="E608" s="247" t="s">
        <v>22</v>
      </c>
      <c r="F608" s="248" t="s">
        <v>252</v>
      </c>
      <c r="G608" s="246"/>
      <c r="H608" s="249">
        <v>38</v>
      </c>
      <c r="I608" s="250"/>
      <c r="J608" s="246"/>
      <c r="K608" s="246"/>
      <c r="L608" s="251"/>
      <c r="M608" s="252"/>
      <c r="N608" s="253"/>
      <c r="O608" s="253"/>
      <c r="P608" s="253"/>
      <c r="Q608" s="253"/>
      <c r="R608" s="253"/>
      <c r="S608" s="253"/>
      <c r="T608" s="254"/>
      <c r="U608" s="14"/>
      <c r="V608" s="14"/>
      <c r="W608" s="14"/>
      <c r="X608" s="14"/>
      <c r="Y608" s="14"/>
      <c r="Z608" s="14"/>
      <c r="AA608" s="14"/>
      <c r="AB608" s="14"/>
      <c r="AC608" s="14"/>
      <c r="AD608" s="14"/>
      <c r="AE608" s="14"/>
      <c r="AT608" s="255" t="s">
        <v>207</v>
      </c>
      <c r="AU608" s="255" t="s">
        <v>87</v>
      </c>
      <c r="AV608" s="14" t="s">
        <v>103</v>
      </c>
      <c r="AW608" s="14" t="s">
        <v>39</v>
      </c>
      <c r="AX608" s="14" t="s">
        <v>23</v>
      </c>
      <c r="AY608" s="255" t="s">
        <v>199</v>
      </c>
    </row>
    <row r="609" s="2" customFormat="1" ht="21.75" customHeight="1">
      <c r="A609" s="40"/>
      <c r="B609" s="41"/>
      <c r="C609" s="220" t="s">
        <v>910</v>
      </c>
      <c r="D609" s="220" t="s">
        <v>201</v>
      </c>
      <c r="E609" s="221" t="s">
        <v>911</v>
      </c>
      <c r="F609" s="222" t="s">
        <v>912</v>
      </c>
      <c r="G609" s="223" t="s">
        <v>233</v>
      </c>
      <c r="H609" s="224">
        <v>138.714</v>
      </c>
      <c r="I609" s="225"/>
      <c r="J609" s="226">
        <f>ROUND(I609*H609,2)</f>
        <v>0</v>
      </c>
      <c r="K609" s="222" t="s">
        <v>205</v>
      </c>
      <c r="L609" s="46"/>
      <c r="M609" s="227" t="s">
        <v>22</v>
      </c>
      <c r="N609" s="228" t="s">
        <v>49</v>
      </c>
      <c r="O609" s="86"/>
      <c r="P609" s="229">
        <f>O609*H609</f>
        <v>0</v>
      </c>
      <c r="Q609" s="229">
        <v>0.0057000000000000002</v>
      </c>
      <c r="R609" s="229">
        <f>Q609*H609</f>
        <v>0.79066979999999998</v>
      </c>
      <c r="S609" s="229">
        <v>0</v>
      </c>
      <c r="T609" s="230">
        <f>S609*H609</f>
        <v>0</v>
      </c>
      <c r="U609" s="40"/>
      <c r="V609" s="40"/>
      <c r="W609" s="40"/>
      <c r="X609" s="40"/>
      <c r="Y609" s="40"/>
      <c r="Z609" s="40"/>
      <c r="AA609" s="40"/>
      <c r="AB609" s="40"/>
      <c r="AC609" s="40"/>
      <c r="AD609" s="40"/>
      <c r="AE609" s="40"/>
      <c r="AR609" s="231" t="s">
        <v>103</v>
      </c>
      <c r="AT609" s="231" t="s">
        <v>201</v>
      </c>
      <c r="AU609" s="231" t="s">
        <v>87</v>
      </c>
      <c r="AY609" s="19" t="s">
        <v>199</v>
      </c>
      <c r="BE609" s="232">
        <f>IF(N609="základní",J609,0)</f>
        <v>0</v>
      </c>
      <c r="BF609" s="232">
        <f>IF(N609="snížená",J609,0)</f>
        <v>0</v>
      </c>
      <c r="BG609" s="232">
        <f>IF(N609="zákl. přenesená",J609,0)</f>
        <v>0</v>
      </c>
      <c r="BH609" s="232">
        <f>IF(N609="sníž. přenesená",J609,0)</f>
        <v>0</v>
      </c>
      <c r="BI609" s="232">
        <f>IF(N609="nulová",J609,0)</f>
        <v>0</v>
      </c>
      <c r="BJ609" s="19" t="s">
        <v>23</v>
      </c>
      <c r="BK609" s="232">
        <f>ROUND(I609*H609,2)</f>
        <v>0</v>
      </c>
      <c r="BL609" s="19" t="s">
        <v>103</v>
      </c>
      <c r="BM609" s="231" t="s">
        <v>913</v>
      </c>
    </row>
    <row r="610" s="15" customFormat="1">
      <c r="A610" s="15"/>
      <c r="B610" s="256"/>
      <c r="C610" s="257"/>
      <c r="D610" s="235" t="s">
        <v>207</v>
      </c>
      <c r="E610" s="258" t="s">
        <v>22</v>
      </c>
      <c r="F610" s="259" t="s">
        <v>914</v>
      </c>
      <c r="G610" s="257"/>
      <c r="H610" s="258" t="s">
        <v>22</v>
      </c>
      <c r="I610" s="260"/>
      <c r="J610" s="257"/>
      <c r="K610" s="257"/>
      <c r="L610" s="261"/>
      <c r="M610" s="262"/>
      <c r="N610" s="263"/>
      <c r="O610" s="263"/>
      <c r="P610" s="263"/>
      <c r="Q610" s="263"/>
      <c r="R610" s="263"/>
      <c r="S610" s="263"/>
      <c r="T610" s="264"/>
      <c r="U610" s="15"/>
      <c r="V610" s="15"/>
      <c r="W610" s="15"/>
      <c r="X610" s="15"/>
      <c r="Y610" s="15"/>
      <c r="Z610" s="15"/>
      <c r="AA610" s="15"/>
      <c r="AB610" s="15"/>
      <c r="AC610" s="15"/>
      <c r="AD610" s="15"/>
      <c r="AE610" s="15"/>
      <c r="AT610" s="265" t="s">
        <v>207</v>
      </c>
      <c r="AU610" s="265" t="s">
        <v>87</v>
      </c>
      <c r="AV610" s="15" t="s">
        <v>23</v>
      </c>
      <c r="AW610" s="15" t="s">
        <v>39</v>
      </c>
      <c r="AX610" s="15" t="s">
        <v>78</v>
      </c>
      <c r="AY610" s="265" t="s">
        <v>199</v>
      </c>
    </row>
    <row r="611" s="15" customFormat="1">
      <c r="A611" s="15"/>
      <c r="B611" s="256"/>
      <c r="C611" s="257"/>
      <c r="D611" s="235" t="s">
        <v>207</v>
      </c>
      <c r="E611" s="258" t="s">
        <v>22</v>
      </c>
      <c r="F611" s="259" t="s">
        <v>915</v>
      </c>
      <c r="G611" s="257"/>
      <c r="H611" s="258" t="s">
        <v>22</v>
      </c>
      <c r="I611" s="260"/>
      <c r="J611" s="257"/>
      <c r="K611" s="257"/>
      <c r="L611" s="261"/>
      <c r="M611" s="262"/>
      <c r="N611" s="263"/>
      <c r="O611" s="263"/>
      <c r="P611" s="263"/>
      <c r="Q611" s="263"/>
      <c r="R611" s="263"/>
      <c r="S611" s="263"/>
      <c r="T611" s="264"/>
      <c r="U611" s="15"/>
      <c r="V611" s="15"/>
      <c r="W611" s="15"/>
      <c r="X611" s="15"/>
      <c r="Y611" s="15"/>
      <c r="Z611" s="15"/>
      <c r="AA611" s="15"/>
      <c r="AB611" s="15"/>
      <c r="AC611" s="15"/>
      <c r="AD611" s="15"/>
      <c r="AE611" s="15"/>
      <c r="AT611" s="265" t="s">
        <v>207</v>
      </c>
      <c r="AU611" s="265" t="s">
        <v>87</v>
      </c>
      <c r="AV611" s="15" t="s">
        <v>23</v>
      </c>
      <c r="AW611" s="15" t="s">
        <v>39</v>
      </c>
      <c r="AX611" s="15" t="s">
        <v>78</v>
      </c>
      <c r="AY611" s="265" t="s">
        <v>199</v>
      </c>
    </row>
    <row r="612" s="13" customFormat="1">
      <c r="A612" s="13"/>
      <c r="B612" s="233"/>
      <c r="C612" s="234"/>
      <c r="D612" s="235" t="s">
        <v>207</v>
      </c>
      <c r="E612" s="236" t="s">
        <v>22</v>
      </c>
      <c r="F612" s="237" t="s">
        <v>800</v>
      </c>
      <c r="G612" s="234"/>
      <c r="H612" s="238">
        <v>3.4199999999999999</v>
      </c>
      <c r="I612" s="239"/>
      <c r="J612" s="234"/>
      <c r="K612" s="234"/>
      <c r="L612" s="240"/>
      <c r="M612" s="241"/>
      <c r="N612" s="242"/>
      <c r="O612" s="242"/>
      <c r="P612" s="242"/>
      <c r="Q612" s="242"/>
      <c r="R612" s="242"/>
      <c r="S612" s="242"/>
      <c r="T612" s="243"/>
      <c r="U612" s="13"/>
      <c r="V612" s="13"/>
      <c r="W612" s="13"/>
      <c r="X612" s="13"/>
      <c r="Y612" s="13"/>
      <c r="Z612" s="13"/>
      <c r="AA612" s="13"/>
      <c r="AB612" s="13"/>
      <c r="AC612" s="13"/>
      <c r="AD612" s="13"/>
      <c r="AE612" s="13"/>
      <c r="AT612" s="244" t="s">
        <v>207</v>
      </c>
      <c r="AU612" s="244" t="s">
        <v>87</v>
      </c>
      <c r="AV612" s="13" t="s">
        <v>87</v>
      </c>
      <c r="AW612" s="13" t="s">
        <v>39</v>
      </c>
      <c r="AX612" s="13" t="s">
        <v>78</v>
      </c>
      <c r="AY612" s="244" t="s">
        <v>199</v>
      </c>
    </row>
    <row r="613" s="13" customFormat="1">
      <c r="A613" s="13"/>
      <c r="B613" s="233"/>
      <c r="C613" s="234"/>
      <c r="D613" s="235" t="s">
        <v>207</v>
      </c>
      <c r="E613" s="236" t="s">
        <v>22</v>
      </c>
      <c r="F613" s="237" t="s">
        <v>801</v>
      </c>
      <c r="G613" s="234"/>
      <c r="H613" s="238">
        <v>3.4199999999999999</v>
      </c>
      <c r="I613" s="239"/>
      <c r="J613" s="234"/>
      <c r="K613" s="234"/>
      <c r="L613" s="240"/>
      <c r="M613" s="241"/>
      <c r="N613" s="242"/>
      <c r="O613" s="242"/>
      <c r="P613" s="242"/>
      <c r="Q613" s="242"/>
      <c r="R613" s="242"/>
      <c r="S613" s="242"/>
      <c r="T613" s="243"/>
      <c r="U613" s="13"/>
      <c r="V613" s="13"/>
      <c r="W613" s="13"/>
      <c r="X613" s="13"/>
      <c r="Y613" s="13"/>
      <c r="Z613" s="13"/>
      <c r="AA613" s="13"/>
      <c r="AB613" s="13"/>
      <c r="AC613" s="13"/>
      <c r="AD613" s="13"/>
      <c r="AE613" s="13"/>
      <c r="AT613" s="244" t="s">
        <v>207</v>
      </c>
      <c r="AU613" s="244" t="s">
        <v>87</v>
      </c>
      <c r="AV613" s="13" t="s">
        <v>87</v>
      </c>
      <c r="AW613" s="13" t="s">
        <v>39</v>
      </c>
      <c r="AX613" s="13" t="s">
        <v>78</v>
      </c>
      <c r="AY613" s="244" t="s">
        <v>199</v>
      </c>
    </row>
    <row r="614" s="13" customFormat="1">
      <c r="A614" s="13"/>
      <c r="B614" s="233"/>
      <c r="C614" s="234"/>
      <c r="D614" s="235" t="s">
        <v>207</v>
      </c>
      <c r="E614" s="236" t="s">
        <v>22</v>
      </c>
      <c r="F614" s="237" t="s">
        <v>916</v>
      </c>
      <c r="G614" s="234"/>
      <c r="H614" s="238">
        <v>9.9789999999999992</v>
      </c>
      <c r="I614" s="239"/>
      <c r="J614" s="234"/>
      <c r="K614" s="234"/>
      <c r="L614" s="240"/>
      <c r="M614" s="241"/>
      <c r="N614" s="242"/>
      <c r="O614" s="242"/>
      <c r="P614" s="242"/>
      <c r="Q614" s="242"/>
      <c r="R614" s="242"/>
      <c r="S614" s="242"/>
      <c r="T614" s="243"/>
      <c r="U614" s="13"/>
      <c r="V614" s="13"/>
      <c r="W614" s="13"/>
      <c r="X614" s="13"/>
      <c r="Y614" s="13"/>
      <c r="Z614" s="13"/>
      <c r="AA614" s="13"/>
      <c r="AB614" s="13"/>
      <c r="AC614" s="13"/>
      <c r="AD614" s="13"/>
      <c r="AE614" s="13"/>
      <c r="AT614" s="244" t="s">
        <v>207</v>
      </c>
      <c r="AU614" s="244" t="s">
        <v>87</v>
      </c>
      <c r="AV614" s="13" t="s">
        <v>87</v>
      </c>
      <c r="AW614" s="13" t="s">
        <v>39</v>
      </c>
      <c r="AX614" s="13" t="s">
        <v>78</v>
      </c>
      <c r="AY614" s="244" t="s">
        <v>199</v>
      </c>
    </row>
    <row r="615" s="13" customFormat="1">
      <c r="A615" s="13"/>
      <c r="B615" s="233"/>
      <c r="C615" s="234"/>
      <c r="D615" s="235" t="s">
        <v>207</v>
      </c>
      <c r="E615" s="236" t="s">
        <v>22</v>
      </c>
      <c r="F615" s="237" t="s">
        <v>917</v>
      </c>
      <c r="G615" s="234"/>
      <c r="H615" s="238">
        <v>6.4770000000000003</v>
      </c>
      <c r="I615" s="239"/>
      <c r="J615" s="234"/>
      <c r="K615" s="234"/>
      <c r="L615" s="240"/>
      <c r="M615" s="241"/>
      <c r="N615" s="242"/>
      <c r="O615" s="242"/>
      <c r="P615" s="242"/>
      <c r="Q615" s="242"/>
      <c r="R615" s="242"/>
      <c r="S615" s="242"/>
      <c r="T615" s="243"/>
      <c r="U615" s="13"/>
      <c r="V615" s="13"/>
      <c r="W615" s="13"/>
      <c r="X615" s="13"/>
      <c r="Y615" s="13"/>
      <c r="Z615" s="13"/>
      <c r="AA615" s="13"/>
      <c r="AB615" s="13"/>
      <c r="AC615" s="13"/>
      <c r="AD615" s="13"/>
      <c r="AE615" s="13"/>
      <c r="AT615" s="244" t="s">
        <v>207</v>
      </c>
      <c r="AU615" s="244" t="s">
        <v>87</v>
      </c>
      <c r="AV615" s="13" t="s">
        <v>87</v>
      </c>
      <c r="AW615" s="13" t="s">
        <v>39</v>
      </c>
      <c r="AX615" s="13" t="s">
        <v>78</v>
      </c>
      <c r="AY615" s="244" t="s">
        <v>199</v>
      </c>
    </row>
    <row r="616" s="13" customFormat="1">
      <c r="A616" s="13"/>
      <c r="B616" s="233"/>
      <c r="C616" s="234"/>
      <c r="D616" s="235" t="s">
        <v>207</v>
      </c>
      <c r="E616" s="236" t="s">
        <v>22</v>
      </c>
      <c r="F616" s="237" t="s">
        <v>918</v>
      </c>
      <c r="G616" s="234"/>
      <c r="H616" s="238">
        <v>10.287000000000001</v>
      </c>
      <c r="I616" s="239"/>
      <c r="J616" s="234"/>
      <c r="K616" s="234"/>
      <c r="L616" s="240"/>
      <c r="M616" s="241"/>
      <c r="N616" s="242"/>
      <c r="O616" s="242"/>
      <c r="P616" s="242"/>
      <c r="Q616" s="242"/>
      <c r="R616" s="242"/>
      <c r="S616" s="242"/>
      <c r="T616" s="243"/>
      <c r="U616" s="13"/>
      <c r="V616" s="13"/>
      <c r="W616" s="13"/>
      <c r="X616" s="13"/>
      <c r="Y616" s="13"/>
      <c r="Z616" s="13"/>
      <c r="AA616" s="13"/>
      <c r="AB616" s="13"/>
      <c r="AC616" s="13"/>
      <c r="AD616" s="13"/>
      <c r="AE616" s="13"/>
      <c r="AT616" s="244" t="s">
        <v>207</v>
      </c>
      <c r="AU616" s="244" t="s">
        <v>87</v>
      </c>
      <c r="AV616" s="13" t="s">
        <v>87</v>
      </c>
      <c r="AW616" s="13" t="s">
        <v>39</v>
      </c>
      <c r="AX616" s="13" t="s">
        <v>78</v>
      </c>
      <c r="AY616" s="244" t="s">
        <v>199</v>
      </c>
    </row>
    <row r="617" s="13" customFormat="1">
      <c r="A617" s="13"/>
      <c r="B617" s="233"/>
      <c r="C617" s="234"/>
      <c r="D617" s="235" t="s">
        <v>207</v>
      </c>
      <c r="E617" s="236" t="s">
        <v>22</v>
      </c>
      <c r="F617" s="237" t="s">
        <v>919</v>
      </c>
      <c r="G617" s="234"/>
      <c r="H617" s="238">
        <v>8.0579999999999998</v>
      </c>
      <c r="I617" s="239"/>
      <c r="J617" s="234"/>
      <c r="K617" s="234"/>
      <c r="L617" s="240"/>
      <c r="M617" s="241"/>
      <c r="N617" s="242"/>
      <c r="O617" s="242"/>
      <c r="P617" s="242"/>
      <c r="Q617" s="242"/>
      <c r="R617" s="242"/>
      <c r="S617" s="242"/>
      <c r="T617" s="243"/>
      <c r="U617" s="13"/>
      <c r="V617" s="13"/>
      <c r="W617" s="13"/>
      <c r="X617" s="13"/>
      <c r="Y617" s="13"/>
      <c r="Z617" s="13"/>
      <c r="AA617" s="13"/>
      <c r="AB617" s="13"/>
      <c r="AC617" s="13"/>
      <c r="AD617" s="13"/>
      <c r="AE617" s="13"/>
      <c r="AT617" s="244" t="s">
        <v>207</v>
      </c>
      <c r="AU617" s="244" t="s">
        <v>87</v>
      </c>
      <c r="AV617" s="13" t="s">
        <v>87</v>
      </c>
      <c r="AW617" s="13" t="s">
        <v>39</v>
      </c>
      <c r="AX617" s="13" t="s">
        <v>78</v>
      </c>
      <c r="AY617" s="244" t="s">
        <v>199</v>
      </c>
    </row>
    <row r="618" s="13" customFormat="1">
      <c r="A618" s="13"/>
      <c r="B618" s="233"/>
      <c r="C618" s="234"/>
      <c r="D618" s="235" t="s">
        <v>207</v>
      </c>
      <c r="E618" s="236" t="s">
        <v>22</v>
      </c>
      <c r="F618" s="237" t="s">
        <v>920</v>
      </c>
      <c r="G618" s="234"/>
      <c r="H618" s="238">
        <v>7.0679999999999996</v>
      </c>
      <c r="I618" s="239"/>
      <c r="J618" s="234"/>
      <c r="K618" s="234"/>
      <c r="L618" s="240"/>
      <c r="M618" s="241"/>
      <c r="N618" s="242"/>
      <c r="O618" s="242"/>
      <c r="P618" s="242"/>
      <c r="Q618" s="242"/>
      <c r="R618" s="242"/>
      <c r="S618" s="242"/>
      <c r="T618" s="243"/>
      <c r="U618" s="13"/>
      <c r="V618" s="13"/>
      <c r="W618" s="13"/>
      <c r="X618" s="13"/>
      <c r="Y618" s="13"/>
      <c r="Z618" s="13"/>
      <c r="AA618" s="13"/>
      <c r="AB618" s="13"/>
      <c r="AC618" s="13"/>
      <c r="AD618" s="13"/>
      <c r="AE618" s="13"/>
      <c r="AT618" s="244" t="s">
        <v>207</v>
      </c>
      <c r="AU618" s="244" t="s">
        <v>87</v>
      </c>
      <c r="AV618" s="13" t="s">
        <v>87</v>
      </c>
      <c r="AW618" s="13" t="s">
        <v>39</v>
      </c>
      <c r="AX618" s="13" t="s">
        <v>78</v>
      </c>
      <c r="AY618" s="244" t="s">
        <v>199</v>
      </c>
    </row>
    <row r="619" s="13" customFormat="1">
      <c r="A619" s="13"/>
      <c r="B619" s="233"/>
      <c r="C619" s="234"/>
      <c r="D619" s="235" t="s">
        <v>207</v>
      </c>
      <c r="E619" s="236" t="s">
        <v>22</v>
      </c>
      <c r="F619" s="237" t="s">
        <v>921</v>
      </c>
      <c r="G619" s="234"/>
      <c r="H619" s="238">
        <v>9.4800000000000004</v>
      </c>
      <c r="I619" s="239"/>
      <c r="J619" s="234"/>
      <c r="K619" s="234"/>
      <c r="L619" s="240"/>
      <c r="M619" s="241"/>
      <c r="N619" s="242"/>
      <c r="O619" s="242"/>
      <c r="P619" s="242"/>
      <c r="Q619" s="242"/>
      <c r="R619" s="242"/>
      <c r="S619" s="242"/>
      <c r="T619" s="243"/>
      <c r="U619" s="13"/>
      <c r="V619" s="13"/>
      <c r="W619" s="13"/>
      <c r="X619" s="13"/>
      <c r="Y619" s="13"/>
      <c r="Z619" s="13"/>
      <c r="AA619" s="13"/>
      <c r="AB619" s="13"/>
      <c r="AC619" s="13"/>
      <c r="AD619" s="13"/>
      <c r="AE619" s="13"/>
      <c r="AT619" s="244" t="s">
        <v>207</v>
      </c>
      <c r="AU619" s="244" t="s">
        <v>87</v>
      </c>
      <c r="AV619" s="13" t="s">
        <v>87</v>
      </c>
      <c r="AW619" s="13" t="s">
        <v>39</v>
      </c>
      <c r="AX619" s="13" t="s">
        <v>78</v>
      </c>
      <c r="AY619" s="244" t="s">
        <v>199</v>
      </c>
    </row>
    <row r="620" s="13" customFormat="1">
      <c r="A620" s="13"/>
      <c r="B620" s="233"/>
      <c r="C620" s="234"/>
      <c r="D620" s="235" t="s">
        <v>207</v>
      </c>
      <c r="E620" s="236" t="s">
        <v>22</v>
      </c>
      <c r="F620" s="237" t="s">
        <v>922</v>
      </c>
      <c r="G620" s="234"/>
      <c r="H620" s="238">
        <v>8.4000000000000004</v>
      </c>
      <c r="I620" s="239"/>
      <c r="J620" s="234"/>
      <c r="K620" s="234"/>
      <c r="L620" s="240"/>
      <c r="M620" s="241"/>
      <c r="N620" s="242"/>
      <c r="O620" s="242"/>
      <c r="P620" s="242"/>
      <c r="Q620" s="242"/>
      <c r="R620" s="242"/>
      <c r="S620" s="242"/>
      <c r="T620" s="243"/>
      <c r="U620" s="13"/>
      <c r="V620" s="13"/>
      <c r="W620" s="13"/>
      <c r="X620" s="13"/>
      <c r="Y620" s="13"/>
      <c r="Z620" s="13"/>
      <c r="AA620" s="13"/>
      <c r="AB620" s="13"/>
      <c r="AC620" s="13"/>
      <c r="AD620" s="13"/>
      <c r="AE620" s="13"/>
      <c r="AT620" s="244" t="s">
        <v>207</v>
      </c>
      <c r="AU620" s="244" t="s">
        <v>87</v>
      </c>
      <c r="AV620" s="13" t="s">
        <v>87</v>
      </c>
      <c r="AW620" s="13" t="s">
        <v>39</v>
      </c>
      <c r="AX620" s="13" t="s">
        <v>78</v>
      </c>
      <c r="AY620" s="244" t="s">
        <v>199</v>
      </c>
    </row>
    <row r="621" s="13" customFormat="1">
      <c r="A621" s="13"/>
      <c r="B621" s="233"/>
      <c r="C621" s="234"/>
      <c r="D621" s="235" t="s">
        <v>207</v>
      </c>
      <c r="E621" s="236" t="s">
        <v>22</v>
      </c>
      <c r="F621" s="237" t="s">
        <v>923</v>
      </c>
      <c r="G621" s="234"/>
      <c r="H621" s="238">
        <v>22.199999999999999</v>
      </c>
      <c r="I621" s="239"/>
      <c r="J621" s="234"/>
      <c r="K621" s="234"/>
      <c r="L621" s="240"/>
      <c r="M621" s="241"/>
      <c r="N621" s="242"/>
      <c r="O621" s="242"/>
      <c r="P621" s="242"/>
      <c r="Q621" s="242"/>
      <c r="R621" s="242"/>
      <c r="S621" s="242"/>
      <c r="T621" s="243"/>
      <c r="U621" s="13"/>
      <c r="V621" s="13"/>
      <c r="W621" s="13"/>
      <c r="X621" s="13"/>
      <c r="Y621" s="13"/>
      <c r="Z621" s="13"/>
      <c r="AA621" s="13"/>
      <c r="AB621" s="13"/>
      <c r="AC621" s="13"/>
      <c r="AD621" s="13"/>
      <c r="AE621" s="13"/>
      <c r="AT621" s="244" t="s">
        <v>207</v>
      </c>
      <c r="AU621" s="244" t="s">
        <v>87</v>
      </c>
      <c r="AV621" s="13" t="s">
        <v>87</v>
      </c>
      <c r="AW621" s="13" t="s">
        <v>39</v>
      </c>
      <c r="AX621" s="13" t="s">
        <v>78</v>
      </c>
      <c r="AY621" s="244" t="s">
        <v>199</v>
      </c>
    </row>
    <row r="622" s="13" customFormat="1">
      <c r="A622" s="13"/>
      <c r="B622" s="233"/>
      <c r="C622" s="234"/>
      <c r="D622" s="235" t="s">
        <v>207</v>
      </c>
      <c r="E622" s="236" t="s">
        <v>22</v>
      </c>
      <c r="F622" s="237" t="s">
        <v>924</v>
      </c>
      <c r="G622" s="234"/>
      <c r="H622" s="238">
        <v>7.5</v>
      </c>
      <c r="I622" s="239"/>
      <c r="J622" s="234"/>
      <c r="K622" s="234"/>
      <c r="L622" s="240"/>
      <c r="M622" s="241"/>
      <c r="N622" s="242"/>
      <c r="O622" s="242"/>
      <c r="P622" s="242"/>
      <c r="Q622" s="242"/>
      <c r="R622" s="242"/>
      <c r="S622" s="242"/>
      <c r="T622" s="243"/>
      <c r="U622" s="13"/>
      <c r="V622" s="13"/>
      <c r="W622" s="13"/>
      <c r="X622" s="13"/>
      <c r="Y622" s="13"/>
      <c r="Z622" s="13"/>
      <c r="AA622" s="13"/>
      <c r="AB622" s="13"/>
      <c r="AC622" s="13"/>
      <c r="AD622" s="13"/>
      <c r="AE622" s="13"/>
      <c r="AT622" s="244" t="s">
        <v>207</v>
      </c>
      <c r="AU622" s="244" t="s">
        <v>87</v>
      </c>
      <c r="AV622" s="13" t="s">
        <v>87</v>
      </c>
      <c r="AW622" s="13" t="s">
        <v>39</v>
      </c>
      <c r="AX622" s="13" t="s">
        <v>78</v>
      </c>
      <c r="AY622" s="244" t="s">
        <v>199</v>
      </c>
    </row>
    <row r="623" s="13" customFormat="1">
      <c r="A623" s="13"/>
      <c r="B623" s="233"/>
      <c r="C623" s="234"/>
      <c r="D623" s="235" t="s">
        <v>207</v>
      </c>
      <c r="E623" s="236" t="s">
        <v>22</v>
      </c>
      <c r="F623" s="237" t="s">
        <v>925</v>
      </c>
      <c r="G623" s="234"/>
      <c r="H623" s="238">
        <v>13.318</v>
      </c>
      <c r="I623" s="239"/>
      <c r="J623" s="234"/>
      <c r="K623" s="234"/>
      <c r="L623" s="240"/>
      <c r="M623" s="241"/>
      <c r="N623" s="242"/>
      <c r="O623" s="242"/>
      <c r="P623" s="242"/>
      <c r="Q623" s="242"/>
      <c r="R623" s="242"/>
      <c r="S623" s="242"/>
      <c r="T623" s="243"/>
      <c r="U623" s="13"/>
      <c r="V623" s="13"/>
      <c r="W623" s="13"/>
      <c r="X623" s="13"/>
      <c r="Y623" s="13"/>
      <c r="Z623" s="13"/>
      <c r="AA623" s="13"/>
      <c r="AB623" s="13"/>
      <c r="AC623" s="13"/>
      <c r="AD623" s="13"/>
      <c r="AE623" s="13"/>
      <c r="AT623" s="244" t="s">
        <v>207</v>
      </c>
      <c r="AU623" s="244" t="s">
        <v>87</v>
      </c>
      <c r="AV623" s="13" t="s">
        <v>87</v>
      </c>
      <c r="AW623" s="13" t="s">
        <v>39</v>
      </c>
      <c r="AX623" s="13" t="s">
        <v>78</v>
      </c>
      <c r="AY623" s="244" t="s">
        <v>199</v>
      </c>
    </row>
    <row r="624" s="13" customFormat="1">
      <c r="A624" s="13"/>
      <c r="B624" s="233"/>
      <c r="C624" s="234"/>
      <c r="D624" s="235" t="s">
        <v>207</v>
      </c>
      <c r="E624" s="236" t="s">
        <v>22</v>
      </c>
      <c r="F624" s="237" t="s">
        <v>926</v>
      </c>
      <c r="G624" s="234"/>
      <c r="H624" s="238">
        <v>2.544</v>
      </c>
      <c r="I624" s="239"/>
      <c r="J624" s="234"/>
      <c r="K624" s="234"/>
      <c r="L624" s="240"/>
      <c r="M624" s="241"/>
      <c r="N624" s="242"/>
      <c r="O624" s="242"/>
      <c r="P624" s="242"/>
      <c r="Q624" s="242"/>
      <c r="R624" s="242"/>
      <c r="S624" s="242"/>
      <c r="T624" s="243"/>
      <c r="U624" s="13"/>
      <c r="V624" s="13"/>
      <c r="W624" s="13"/>
      <c r="X624" s="13"/>
      <c r="Y624" s="13"/>
      <c r="Z624" s="13"/>
      <c r="AA624" s="13"/>
      <c r="AB624" s="13"/>
      <c r="AC624" s="13"/>
      <c r="AD624" s="13"/>
      <c r="AE624" s="13"/>
      <c r="AT624" s="244" t="s">
        <v>207</v>
      </c>
      <c r="AU624" s="244" t="s">
        <v>87</v>
      </c>
      <c r="AV624" s="13" t="s">
        <v>87</v>
      </c>
      <c r="AW624" s="13" t="s">
        <v>39</v>
      </c>
      <c r="AX624" s="13" t="s">
        <v>78</v>
      </c>
      <c r="AY624" s="244" t="s">
        <v>199</v>
      </c>
    </row>
    <row r="625" s="13" customFormat="1">
      <c r="A625" s="13"/>
      <c r="B625" s="233"/>
      <c r="C625" s="234"/>
      <c r="D625" s="235" t="s">
        <v>207</v>
      </c>
      <c r="E625" s="236" t="s">
        <v>22</v>
      </c>
      <c r="F625" s="237" t="s">
        <v>927</v>
      </c>
      <c r="G625" s="234"/>
      <c r="H625" s="238">
        <v>4.1390000000000002</v>
      </c>
      <c r="I625" s="239"/>
      <c r="J625" s="234"/>
      <c r="K625" s="234"/>
      <c r="L625" s="240"/>
      <c r="M625" s="241"/>
      <c r="N625" s="242"/>
      <c r="O625" s="242"/>
      <c r="P625" s="242"/>
      <c r="Q625" s="242"/>
      <c r="R625" s="242"/>
      <c r="S625" s="242"/>
      <c r="T625" s="243"/>
      <c r="U625" s="13"/>
      <c r="V625" s="13"/>
      <c r="W625" s="13"/>
      <c r="X625" s="13"/>
      <c r="Y625" s="13"/>
      <c r="Z625" s="13"/>
      <c r="AA625" s="13"/>
      <c r="AB625" s="13"/>
      <c r="AC625" s="13"/>
      <c r="AD625" s="13"/>
      <c r="AE625" s="13"/>
      <c r="AT625" s="244" t="s">
        <v>207</v>
      </c>
      <c r="AU625" s="244" t="s">
        <v>87</v>
      </c>
      <c r="AV625" s="13" t="s">
        <v>87</v>
      </c>
      <c r="AW625" s="13" t="s">
        <v>39</v>
      </c>
      <c r="AX625" s="13" t="s">
        <v>78</v>
      </c>
      <c r="AY625" s="244" t="s">
        <v>199</v>
      </c>
    </row>
    <row r="626" s="13" customFormat="1">
      <c r="A626" s="13"/>
      <c r="B626" s="233"/>
      <c r="C626" s="234"/>
      <c r="D626" s="235" t="s">
        <v>207</v>
      </c>
      <c r="E626" s="236" t="s">
        <v>22</v>
      </c>
      <c r="F626" s="237" t="s">
        <v>928</v>
      </c>
      <c r="G626" s="234"/>
      <c r="H626" s="238">
        <v>1.234</v>
      </c>
      <c r="I626" s="239"/>
      <c r="J626" s="234"/>
      <c r="K626" s="234"/>
      <c r="L626" s="240"/>
      <c r="M626" s="241"/>
      <c r="N626" s="242"/>
      <c r="O626" s="242"/>
      <c r="P626" s="242"/>
      <c r="Q626" s="242"/>
      <c r="R626" s="242"/>
      <c r="S626" s="242"/>
      <c r="T626" s="243"/>
      <c r="U626" s="13"/>
      <c r="V626" s="13"/>
      <c r="W626" s="13"/>
      <c r="X626" s="13"/>
      <c r="Y626" s="13"/>
      <c r="Z626" s="13"/>
      <c r="AA626" s="13"/>
      <c r="AB626" s="13"/>
      <c r="AC626" s="13"/>
      <c r="AD626" s="13"/>
      <c r="AE626" s="13"/>
      <c r="AT626" s="244" t="s">
        <v>207</v>
      </c>
      <c r="AU626" s="244" t="s">
        <v>87</v>
      </c>
      <c r="AV626" s="13" t="s">
        <v>87</v>
      </c>
      <c r="AW626" s="13" t="s">
        <v>39</v>
      </c>
      <c r="AX626" s="13" t="s">
        <v>78</v>
      </c>
      <c r="AY626" s="244" t="s">
        <v>199</v>
      </c>
    </row>
    <row r="627" s="13" customFormat="1">
      <c r="A627" s="13"/>
      <c r="B627" s="233"/>
      <c r="C627" s="234"/>
      <c r="D627" s="235" t="s">
        <v>207</v>
      </c>
      <c r="E627" s="236" t="s">
        <v>22</v>
      </c>
      <c r="F627" s="237" t="s">
        <v>929</v>
      </c>
      <c r="G627" s="234"/>
      <c r="H627" s="238">
        <v>21.190000000000001</v>
      </c>
      <c r="I627" s="239"/>
      <c r="J627" s="234"/>
      <c r="K627" s="234"/>
      <c r="L627" s="240"/>
      <c r="M627" s="241"/>
      <c r="N627" s="242"/>
      <c r="O627" s="242"/>
      <c r="P627" s="242"/>
      <c r="Q627" s="242"/>
      <c r="R627" s="242"/>
      <c r="S627" s="242"/>
      <c r="T627" s="243"/>
      <c r="U627" s="13"/>
      <c r="V627" s="13"/>
      <c r="W627" s="13"/>
      <c r="X627" s="13"/>
      <c r="Y627" s="13"/>
      <c r="Z627" s="13"/>
      <c r="AA627" s="13"/>
      <c r="AB627" s="13"/>
      <c r="AC627" s="13"/>
      <c r="AD627" s="13"/>
      <c r="AE627" s="13"/>
      <c r="AT627" s="244" t="s">
        <v>207</v>
      </c>
      <c r="AU627" s="244" t="s">
        <v>87</v>
      </c>
      <c r="AV627" s="13" t="s">
        <v>87</v>
      </c>
      <c r="AW627" s="13" t="s">
        <v>39</v>
      </c>
      <c r="AX627" s="13" t="s">
        <v>78</v>
      </c>
      <c r="AY627" s="244" t="s">
        <v>199</v>
      </c>
    </row>
    <row r="628" s="14" customFormat="1">
      <c r="A628" s="14"/>
      <c r="B628" s="245"/>
      <c r="C628" s="246"/>
      <c r="D628" s="235" t="s">
        <v>207</v>
      </c>
      <c r="E628" s="247" t="s">
        <v>22</v>
      </c>
      <c r="F628" s="248" t="s">
        <v>252</v>
      </c>
      <c r="G628" s="246"/>
      <c r="H628" s="249">
        <v>138.714</v>
      </c>
      <c r="I628" s="250"/>
      <c r="J628" s="246"/>
      <c r="K628" s="246"/>
      <c r="L628" s="251"/>
      <c r="M628" s="252"/>
      <c r="N628" s="253"/>
      <c r="O628" s="253"/>
      <c r="P628" s="253"/>
      <c r="Q628" s="253"/>
      <c r="R628" s="253"/>
      <c r="S628" s="253"/>
      <c r="T628" s="254"/>
      <c r="U628" s="14"/>
      <c r="V628" s="14"/>
      <c r="W628" s="14"/>
      <c r="X628" s="14"/>
      <c r="Y628" s="14"/>
      <c r="Z628" s="14"/>
      <c r="AA628" s="14"/>
      <c r="AB628" s="14"/>
      <c r="AC628" s="14"/>
      <c r="AD628" s="14"/>
      <c r="AE628" s="14"/>
      <c r="AT628" s="255" t="s">
        <v>207</v>
      </c>
      <c r="AU628" s="255" t="s">
        <v>87</v>
      </c>
      <c r="AV628" s="14" t="s">
        <v>103</v>
      </c>
      <c r="AW628" s="14" t="s">
        <v>39</v>
      </c>
      <c r="AX628" s="14" t="s">
        <v>23</v>
      </c>
      <c r="AY628" s="255" t="s">
        <v>199</v>
      </c>
    </row>
    <row r="629" s="2" customFormat="1" ht="21.75" customHeight="1">
      <c r="A629" s="40"/>
      <c r="B629" s="41"/>
      <c r="C629" s="220" t="s">
        <v>930</v>
      </c>
      <c r="D629" s="220" t="s">
        <v>201</v>
      </c>
      <c r="E629" s="221" t="s">
        <v>931</v>
      </c>
      <c r="F629" s="222" t="s">
        <v>932</v>
      </c>
      <c r="G629" s="223" t="s">
        <v>233</v>
      </c>
      <c r="H629" s="224">
        <v>69.356999999999999</v>
      </c>
      <c r="I629" s="225"/>
      <c r="J629" s="226">
        <f>ROUND(I629*H629,2)</f>
        <v>0</v>
      </c>
      <c r="K629" s="222" t="s">
        <v>205</v>
      </c>
      <c r="L629" s="46"/>
      <c r="M629" s="227" t="s">
        <v>22</v>
      </c>
      <c r="N629" s="228" t="s">
        <v>49</v>
      </c>
      <c r="O629" s="86"/>
      <c r="P629" s="229">
        <f>O629*H629</f>
        <v>0</v>
      </c>
      <c r="Q629" s="229">
        <v>0.0020999999999999999</v>
      </c>
      <c r="R629" s="229">
        <f>Q629*H629</f>
        <v>0.14564969999999999</v>
      </c>
      <c r="S629" s="229">
        <v>0</v>
      </c>
      <c r="T629" s="230">
        <f>S629*H629</f>
        <v>0</v>
      </c>
      <c r="U629" s="40"/>
      <c r="V629" s="40"/>
      <c r="W629" s="40"/>
      <c r="X629" s="40"/>
      <c r="Y629" s="40"/>
      <c r="Z629" s="40"/>
      <c r="AA629" s="40"/>
      <c r="AB629" s="40"/>
      <c r="AC629" s="40"/>
      <c r="AD629" s="40"/>
      <c r="AE629" s="40"/>
      <c r="AR629" s="231" t="s">
        <v>103</v>
      </c>
      <c r="AT629" s="231" t="s">
        <v>201</v>
      </c>
      <c r="AU629" s="231" t="s">
        <v>87</v>
      </c>
      <c r="AY629" s="19" t="s">
        <v>199</v>
      </c>
      <c r="BE629" s="232">
        <f>IF(N629="základní",J629,0)</f>
        <v>0</v>
      </c>
      <c r="BF629" s="232">
        <f>IF(N629="snížená",J629,0)</f>
        <v>0</v>
      </c>
      <c r="BG629" s="232">
        <f>IF(N629="zákl. přenesená",J629,0)</f>
        <v>0</v>
      </c>
      <c r="BH629" s="232">
        <f>IF(N629="sníž. přenesená",J629,0)</f>
        <v>0</v>
      </c>
      <c r="BI629" s="232">
        <f>IF(N629="nulová",J629,0)</f>
        <v>0</v>
      </c>
      <c r="BJ629" s="19" t="s">
        <v>23</v>
      </c>
      <c r="BK629" s="232">
        <f>ROUND(I629*H629,2)</f>
        <v>0</v>
      </c>
      <c r="BL629" s="19" t="s">
        <v>103</v>
      </c>
      <c r="BM629" s="231" t="s">
        <v>933</v>
      </c>
    </row>
    <row r="630" s="13" customFormat="1">
      <c r="A630" s="13"/>
      <c r="B630" s="233"/>
      <c r="C630" s="234"/>
      <c r="D630" s="235" t="s">
        <v>207</v>
      </c>
      <c r="E630" s="236" t="s">
        <v>22</v>
      </c>
      <c r="F630" s="237" t="s">
        <v>934</v>
      </c>
      <c r="G630" s="234"/>
      <c r="H630" s="238">
        <v>69.356999999999999</v>
      </c>
      <c r="I630" s="239"/>
      <c r="J630" s="234"/>
      <c r="K630" s="234"/>
      <c r="L630" s="240"/>
      <c r="M630" s="241"/>
      <c r="N630" s="242"/>
      <c r="O630" s="242"/>
      <c r="P630" s="242"/>
      <c r="Q630" s="242"/>
      <c r="R630" s="242"/>
      <c r="S630" s="242"/>
      <c r="T630" s="243"/>
      <c r="U630" s="13"/>
      <c r="V630" s="13"/>
      <c r="W630" s="13"/>
      <c r="X630" s="13"/>
      <c r="Y630" s="13"/>
      <c r="Z630" s="13"/>
      <c r="AA630" s="13"/>
      <c r="AB630" s="13"/>
      <c r="AC630" s="13"/>
      <c r="AD630" s="13"/>
      <c r="AE630" s="13"/>
      <c r="AT630" s="244" t="s">
        <v>207</v>
      </c>
      <c r="AU630" s="244" t="s">
        <v>87</v>
      </c>
      <c r="AV630" s="13" t="s">
        <v>87</v>
      </c>
      <c r="AW630" s="13" t="s">
        <v>39</v>
      </c>
      <c r="AX630" s="13" t="s">
        <v>23</v>
      </c>
      <c r="AY630" s="244" t="s">
        <v>199</v>
      </c>
    </row>
    <row r="631" s="2" customFormat="1" ht="21.75" customHeight="1">
      <c r="A631" s="40"/>
      <c r="B631" s="41"/>
      <c r="C631" s="220" t="s">
        <v>935</v>
      </c>
      <c r="D631" s="220" t="s">
        <v>201</v>
      </c>
      <c r="E631" s="221" t="s">
        <v>936</v>
      </c>
      <c r="F631" s="222" t="s">
        <v>937</v>
      </c>
      <c r="G631" s="223" t="s">
        <v>233</v>
      </c>
      <c r="H631" s="224">
        <v>275.13</v>
      </c>
      <c r="I631" s="225"/>
      <c r="J631" s="226">
        <f>ROUND(I631*H631,2)</f>
        <v>0</v>
      </c>
      <c r="K631" s="222" t="s">
        <v>205</v>
      </c>
      <c r="L631" s="46"/>
      <c r="M631" s="227" t="s">
        <v>22</v>
      </c>
      <c r="N631" s="228" t="s">
        <v>49</v>
      </c>
      <c r="O631" s="86"/>
      <c r="P631" s="229">
        <f>O631*H631</f>
        <v>0</v>
      </c>
      <c r="Q631" s="229">
        <v>0.021000000000000001</v>
      </c>
      <c r="R631" s="229">
        <f>Q631*H631</f>
        <v>5.77773</v>
      </c>
      <c r="S631" s="229">
        <v>0</v>
      </c>
      <c r="T631" s="230">
        <f>S631*H631</f>
        <v>0</v>
      </c>
      <c r="U631" s="40"/>
      <c r="V631" s="40"/>
      <c r="W631" s="40"/>
      <c r="X631" s="40"/>
      <c r="Y631" s="40"/>
      <c r="Z631" s="40"/>
      <c r="AA631" s="40"/>
      <c r="AB631" s="40"/>
      <c r="AC631" s="40"/>
      <c r="AD631" s="40"/>
      <c r="AE631" s="40"/>
      <c r="AR631" s="231" t="s">
        <v>103</v>
      </c>
      <c r="AT631" s="231" t="s">
        <v>201</v>
      </c>
      <c r="AU631" s="231" t="s">
        <v>87</v>
      </c>
      <c r="AY631" s="19" t="s">
        <v>199</v>
      </c>
      <c r="BE631" s="232">
        <f>IF(N631="základní",J631,0)</f>
        <v>0</v>
      </c>
      <c r="BF631" s="232">
        <f>IF(N631="snížená",J631,0)</f>
        <v>0</v>
      </c>
      <c r="BG631" s="232">
        <f>IF(N631="zákl. přenesená",J631,0)</f>
        <v>0</v>
      </c>
      <c r="BH631" s="232">
        <f>IF(N631="sníž. přenesená",J631,0)</f>
        <v>0</v>
      </c>
      <c r="BI631" s="232">
        <f>IF(N631="nulová",J631,0)</f>
        <v>0</v>
      </c>
      <c r="BJ631" s="19" t="s">
        <v>23</v>
      </c>
      <c r="BK631" s="232">
        <f>ROUND(I631*H631,2)</f>
        <v>0</v>
      </c>
      <c r="BL631" s="19" t="s">
        <v>103</v>
      </c>
      <c r="BM631" s="231" t="s">
        <v>938</v>
      </c>
    </row>
    <row r="632" s="15" customFormat="1">
      <c r="A632" s="15"/>
      <c r="B632" s="256"/>
      <c r="C632" s="257"/>
      <c r="D632" s="235" t="s">
        <v>207</v>
      </c>
      <c r="E632" s="258" t="s">
        <v>22</v>
      </c>
      <c r="F632" s="259" t="s">
        <v>939</v>
      </c>
      <c r="G632" s="257"/>
      <c r="H632" s="258" t="s">
        <v>22</v>
      </c>
      <c r="I632" s="260"/>
      <c r="J632" s="257"/>
      <c r="K632" s="257"/>
      <c r="L632" s="261"/>
      <c r="M632" s="262"/>
      <c r="N632" s="263"/>
      <c r="O632" s="263"/>
      <c r="P632" s="263"/>
      <c r="Q632" s="263"/>
      <c r="R632" s="263"/>
      <c r="S632" s="263"/>
      <c r="T632" s="264"/>
      <c r="U632" s="15"/>
      <c r="V632" s="15"/>
      <c r="W632" s="15"/>
      <c r="X632" s="15"/>
      <c r="Y632" s="15"/>
      <c r="Z632" s="15"/>
      <c r="AA632" s="15"/>
      <c r="AB632" s="15"/>
      <c r="AC632" s="15"/>
      <c r="AD632" s="15"/>
      <c r="AE632" s="15"/>
      <c r="AT632" s="265" t="s">
        <v>207</v>
      </c>
      <c r="AU632" s="265" t="s">
        <v>87</v>
      </c>
      <c r="AV632" s="15" t="s">
        <v>23</v>
      </c>
      <c r="AW632" s="15" t="s">
        <v>39</v>
      </c>
      <c r="AX632" s="15" t="s">
        <v>78</v>
      </c>
      <c r="AY632" s="265" t="s">
        <v>199</v>
      </c>
    </row>
    <row r="633" s="13" customFormat="1">
      <c r="A633" s="13"/>
      <c r="B633" s="233"/>
      <c r="C633" s="234"/>
      <c r="D633" s="235" t="s">
        <v>207</v>
      </c>
      <c r="E633" s="236" t="s">
        <v>22</v>
      </c>
      <c r="F633" s="237" t="s">
        <v>940</v>
      </c>
      <c r="G633" s="234"/>
      <c r="H633" s="238">
        <v>386.69600000000003</v>
      </c>
      <c r="I633" s="239"/>
      <c r="J633" s="234"/>
      <c r="K633" s="234"/>
      <c r="L633" s="240"/>
      <c r="M633" s="241"/>
      <c r="N633" s="242"/>
      <c r="O633" s="242"/>
      <c r="P633" s="242"/>
      <c r="Q633" s="242"/>
      <c r="R633" s="242"/>
      <c r="S633" s="242"/>
      <c r="T633" s="243"/>
      <c r="U633" s="13"/>
      <c r="V633" s="13"/>
      <c r="W633" s="13"/>
      <c r="X633" s="13"/>
      <c r="Y633" s="13"/>
      <c r="Z633" s="13"/>
      <c r="AA633" s="13"/>
      <c r="AB633" s="13"/>
      <c r="AC633" s="13"/>
      <c r="AD633" s="13"/>
      <c r="AE633" s="13"/>
      <c r="AT633" s="244" t="s">
        <v>207</v>
      </c>
      <c r="AU633" s="244" t="s">
        <v>87</v>
      </c>
      <c r="AV633" s="13" t="s">
        <v>87</v>
      </c>
      <c r="AW633" s="13" t="s">
        <v>39</v>
      </c>
      <c r="AX633" s="13" t="s">
        <v>78</v>
      </c>
      <c r="AY633" s="244" t="s">
        <v>199</v>
      </c>
    </row>
    <row r="634" s="13" customFormat="1">
      <c r="A634" s="13"/>
      <c r="B634" s="233"/>
      <c r="C634" s="234"/>
      <c r="D634" s="235" t="s">
        <v>207</v>
      </c>
      <c r="E634" s="236" t="s">
        <v>22</v>
      </c>
      <c r="F634" s="237" t="s">
        <v>941</v>
      </c>
      <c r="G634" s="234"/>
      <c r="H634" s="238">
        <v>-111.566</v>
      </c>
      <c r="I634" s="239"/>
      <c r="J634" s="234"/>
      <c r="K634" s="234"/>
      <c r="L634" s="240"/>
      <c r="M634" s="241"/>
      <c r="N634" s="242"/>
      <c r="O634" s="242"/>
      <c r="P634" s="242"/>
      <c r="Q634" s="242"/>
      <c r="R634" s="242"/>
      <c r="S634" s="242"/>
      <c r="T634" s="243"/>
      <c r="U634" s="13"/>
      <c r="V634" s="13"/>
      <c r="W634" s="13"/>
      <c r="X634" s="13"/>
      <c r="Y634" s="13"/>
      <c r="Z634" s="13"/>
      <c r="AA634" s="13"/>
      <c r="AB634" s="13"/>
      <c r="AC634" s="13"/>
      <c r="AD634" s="13"/>
      <c r="AE634" s="13"/>
      <c r="AT634" s="244" t="s">
        <v>207</v>
      </c>
      <c r="AU634" s="244" t="s">
        <v>87</v>
      </c>
      <c r="AV634" s="13" t="s">
        <v>87</v>
      </c>
      <c r="AW634" s="13" t="s">
        <v>39</v>
      </c>
      <c r="AX634" s="13" t="s">
        <v>78</v>
      </c>
      <c r="AY634" s="244" t="s">
        <v>199</v>
      </c>
    </row>
    <row r="635" s="14" customFormat="1">
      <c r="A635" s="14"/>
      <c r="B635" s="245"/>
      <c r="C635" s="246"/>
      <c r="D635" s="235" t="s">
        <v>207</v>
      </c>
      <c r="E635" s="247" t="s">
        <v>22</v>
      </c>
      <c r="F635" s="248" t="s">
        <v>252</v>
      </c>
      <c r="G635" s="246"/>
      <c r="H635" s="249">
        <v>275.13</v>
      </c>
      <c r="I635" s="250"/>
      <c r="J635" s="246"/>
      <c r="K635" s="246"/>
      <c r="L635" s="251"/>
      <c r="M635" s="252"/>
      <c r="N635" s="253"/>
      <c r="O635" s="253"/>
      <c r="P635" s="253"/>
      <c r="Q635" s="253"/>
      <c r="R635" s="253"/>
      <c r="S635" s="253"/>
      <c r="T635" s="254"/>
      <c r="U635" s="14"/>
      <c r="V635" s="14"/>
      <c r="W635" s="14"/>
      <c r="X635" s="14"/>
      <c r="Y635" s="14"/>
      <c r="Z635" s="14"/>
      <c r="AA635" s="14"/>
      <c r="AB635" s="14"/>
      <c r="AC635" s="14"/>
      <c r="AD635" s="14"/>
      <c r="AE635" s="14"/>
      <c r="AT635" s="255" t="s">
        <v>207</v>
      </c>
      <c r="AU635" s="255" t="s">
        <v>87</v>
      </c>
      <c r="AV635" s="14" t="s">
        <v>103</v>
      </c>
      <c r="AW635" s="14" t="s">
        <v>39</v>
      </c>
      <c r="AX635" s="14" t="s">
        <v>23</v>
      </c>
      <c r="AY635" s="255" t="s">
        <v>199</v>
      </c>
    </row>
    <row r="636" s="2" customFormat="1" ht="21.75" customHeight="1">
      <c r="A636" s="40"/>
      <c r="B636" s="41"/>
      <c r="C636" s="220" t="s">
        <v>942</v>
      </c>
      <c r="D636" s="220" t="s">
        <v>201</v>
      </c>
      <c r="E636" s="221" t="s">
        <v>943</v>
      </c>
      <c r="F636" s="222" t="s">
        <v>944</v>
      </c>
      <c r="G636" s="223" t="s">
        <v>233</v>
      </c>
      <c r="H636" s="224">
        <v>1100.52</v>
      </c>
      <c r="I636" s="225"/>
      <c r="J636" s="226">
        <f>ROUND(I636*H636,2)</f>
        <v>0</v>
      </c>
      <c r="K636" s="222" t="s">
        <v>205</v>
      </c>
      <c r="L636" s="46"/>
      <c r="M636" s="227" t="s">
        <v>22</v>
      </c>
      <c r="N636" s="228" t="s">
        <v>49</v>
      </c>
      <c r="O636" s="86"/>
      <c r="P636" s="229">
        <f>O636*H636</f>
        <v>0</v>
      </c>
      <c r="Q636" s="229">
        <v>0.010500000000000001</v>
      </c>
      <c r="R636" s="229">
        <f>Q636*H636</f>
        <v>11.55546</v>
      </c>
      <c r="S636" s="229">
        <v>0</v>
      </c>
      <c r="T636" s="230">
        <f>S636*H636</f>
        <v>0</v>
      </c>
      <c r="U636" s="40"/>
      <c r="V636" s="40"/>
      <c r="W636" s="40"/>
      <c r="X636" s="40"/>
      <c r="Y636" s="40"/>
      <c r="Z636" s="40"/>
      <c r="AA636" s="40"/>
      <c r="AB636" s="40"/>
      <c r="AC636" s="40"/>
      <c r="AD636" s="40"/>
      <c r="AE636" s="40"/>
      <c r="AR636" s="231" t="s">
        <v>103</v>
      </c>
      <c r="AT636" s="231" t="s">
        <v>201</v>
      </c>
      <c r="AU636" s="231" t="s">
        <v>87</v>
      </c>
      <c r="AY636" s="19" t="s">
        <v>199</v>
      </c>
      <c r="BE636" s="232">
        <f>IF(N636="základní",J636,0)</f>
        <v>0</v>
      </c>
      <c r="BF636" s="232">
        <f>IF(N636="snížená",J636,0)</f>
        <v>0</v>
      </c>
      <c r="BG636" s="232">
        <f>IF(N636="zákl. přenesená",J636,0)</f>
        <v>0</v>
      </c>
      <c r="BH636" s="232">
        <f>IF(N636="sníž. přenesená",J636,0)</f>
        <v>0</v>
      </c>
      <c r="BI636" s="232">
        <f>IF(N636="nulová",J636,0)</f>
        <v>0</v>
      </c>
      <c r="BJ636" s="19" t="s">
        <v>23</v>
      </c>
      <c r="BK636" s="232">
        <f>ROUND(I636*H636,2)</f>
        <v>0</v>
      </c>
      <c r="BL636" s="19" t="s">
        <v>103</v>
      </c>
      <c r="BM636" s="231" t="s">
        <v>945</v>
      </c>
    </row>
    <row r="637" s="13" customFormat="1">
      <c r="A637" s="13"/>
      <c r="B637" s="233"/>
      <c r="C637" s="234"/>
      <c r="D637" s="235" t="s">
        <v>207</v>
      </c>
      <c r="E637" s="236" t="s">
        <v>22</v>
      </c>
      <c r="F637" s="237" t="s">
        <v>946</v>
      </c>
      <c r="G637" s="234"/>
      <c r="H637" s="238">
        <v>1100.52</v>
      </c>
      <c r="I637" s="239"/>
      <c r="J637" s="234"/>
      <c r="K637" s="234"/>
      <c r="L637" s="240"/>
      <c r="M637" s="241"/>
      <c r="N637" s="242"/>
      <c r="O637" s="242"/>
      <c r="P637" s="242"/>
      <c r="Q637" s="242"/>
      <c r="R637" s="242"/>
      <c r="S637" s="242"/>
      <c r="T637" s="243"/>
      <c r="U637" s="13"/>
      <c r="V637" s="13"/>
      <c r="W637" s="13"/>
      <c r="X637" s="13"/>
      <c r="Y637" s="13"/>
      <c r="Z637" s="13"/>
      <c r="AA637" s="13"/>
      <c r="AB637" s="13"/>
      <c r="AC637" s="13"/>
      <c r="AD637" s="13"/>
      <c r="AE637" s="13"/>
      <c r="AT637" s="244" t="s">
        <v>207</v>
      </c>
      <c r="AU637" s="244" t="s">
        <v>87</v>
      </c>
      <c r="AV637" s="13" t="s">
        <v>87</v>
      </c>
      <c r="AW637" s="13" t="s">
        <v>39</v>
      </c>
      <c r="AX637" s="13" t="s">
        <v>23</v>
      </c>
      <c r="AY637" s="244" t="s">
        <v>199</v>
      </c>
    </row>
    <row r="638" s="2" customFormat="1" ht="21.75" customHeight="1">
      <c r="A638" s="40"/>
      <c r="B638" s="41"/>
      <c r="C638" s="220" t="s">
        <v>29</v>
      </c>
      <c r="D638" s="220" t="s">
        <v>201</v>
      </c>
      <c r="E638" s="221" t="s">
        <v>947</v>
      </c>
      <c r="F638" s="222" t="s">
        <v>948</v>
      </c>
      <c r="G638" s="223" t="s">
        <v>233</v>
      </c>
      <c r="H638" s="224">
        <v>20.145</v>
      </c>
      <c r="I638" s="225"/>
      <c r="J638" s="226">
        <f>ROUND(I638*H638,2)</f>
        <v>0</v>
      </c>
      <c r="K638" s="222" t="s">
        <v>205</v>
      </c>
      <c r="L638" s="46"/>
      <c r="M638" s="227" t="s">
        <v>22</v>
      </c>
      <c r="N638" s="228" t="s">
        <v>49</v>
      </c>
      <c r="O638" s="86"/>
      <c r="P638" s="229">
        <f>O638*H638</f>
        <v>0</v>
      </c>
      <c r="Q638" s="229">
        <v>0.00084999999999999995</v>
      </c>
      <c r="R638" s="229">
        <f>Q638*H638</f>
        <v>0.01712325</v>
      </c>
      <c r="S638" s="229">
        <v>0</v>
      </c>
      <c r="T638" s="230">
        <f>S638*H638</f>
        <v>0</v>
      </c>
      <c r="U638" s="40"/>
      <c r="V638" s="40"/>
      <c r="W638" s="40"/>
      <c r="X638" s="40"/>
      <c r="Y638" s="40"/>
      <c r="Z638" s="40"/>
      <c r="AA638" s="40"/>
      <c r="AB638" s="40"/>
      <c r="AC638" s="40"/>
      <c r="AD638" s="40"/>
      <c r="AE638" s="40"/>
      <c r="AR638" s="231" t="s">
        <v>103</v>
      </c>
      <c r="AT638" s="231" t="s">
        <v>201</v>
      </c>
      <c r="AU638" s="231" t="s">
        <v>87</v>
      </c>
      <c r="AY638" s="19" t="s">
        <v>199</v>
      </c>
      <c r="BE638" s="232">
        <f>IF(N638="základní",J638,0)</f>
        <v>0</v>
      </c>
      <c r="BF638" s="232">
        <f>IF(N638="snížená",J638,0)</f>
        <v>0</v>
      </c>
      <c r="BG638" s="232">
        <f>IF(N638="zákl. přenesená",J638,0)</f>
        <v>0</v>
      </c>
      <c r="BH638" s="232">
        <f>IF(N638="sníž. přenesená",J638,0)</f>
        <v>0</v>
      </c>
      <c r="BI638" s="232">
        <f>IF(N638="nulová",J638,0)</f>
        <v>0</v>
      </c>
      <c r="BJ638" s="19" t="s">
        <v>23</v>
      </c>
      <c r="BK638" s="232">
        <f>ROUND(I638*H638,2)</f>
        <v>0</v>
      </c>
      <c r="BL638" s="19" t="s">
        <v>103</v>
      </c>
      <c r="BM638" s="231" t="s">
        <v>949</v>
      </c>
    </row>
    <row r="639" s="13" customFormat="1">
      <c r="A639" s="13"/>
      <c r="B639" s="233"/>
      <c r="C639" s="234"/>
      <c r="D639" s="235" t="s">
        <v>207</v>
      </c>
      <c r="E639" s="236" t="s">
        <v>22</v>
      </c>
      <c r="F639" s="237" t="s">
        <v>950</v>
      </c>
      <c r="G639" s="234"/>
      <c r="H639" s="238">
        <v>1.845</v>
      </c>
      <c r="I639" s="239"/>
      <c r="J639" s="234"/>
      <c r="K639" s="234"/>
      <c r="L639" s="240"/>
      <c r="M639" s="241"/>
      <c r="N639" s="242"/>
      <c r="O639" s="242"/>
      <c r="P639" s="242"/>
      <c r="Q639" s="242"/>
      <c r="R639" s="242"/>
      <c r="S639" s="242"/>
      <c r="T639" s="243"/>
      <c r="U639" s="13"/>
      <c r="V639" s="13"/>
      <c r="W639" s="13"/>
      <c r="X639" s="13"/>
      <c r="Y639" s="13"/>
      <c r="Z639" s="13"/>
      <c r="AA639" s="13"/>
      <c r="AB639" s="13"/>
      <c r="AC639" s="13"/>
      <c r="AD639" s="13"/>
      <c r="AE639" s="13"/>
      <c r="AT639" s="244" t="s">
        <v>207</v>
      </c>
      <c r="AU639" s="244" t="s">
        <v>87</v>
      </c>
      <c r="AV639" s="13" t="s">
        <v>87</v>
      </c>
      <c r="AW639" s="13" t="s">
        <v>39</v>
      </c>
      <c r="AX639" s="13" t="s">
        <v>78</v>
      </c>
      <c r="AY639" s="244" t="s">
        <v>199</v>
      </c>
    </row>
    <row r="640" s="13" customFormat="1">
      <c r="A640" s="13"/>
      <c r="B640" s="233"/>
      <c r="C640" s="234"/>
      <c r="D640" s="235" t="s">
        <v>207</v>
      </c>
      <c r="E640" s="236" t="s">
        <v>22</v>
      </c>
      <c r="F640" s="237" t="s">
        <v>951</v>
      </c>
      <c r="G640" s="234"/>
      <c r="H640" s="238">
        <v>1.3200000000000001</v>
      </c>
      <c r="I640" s="239"/>
      <c r="J640" s="234"/>
      <c r="K640" s="234"/>
      <c r="L640" s="240"/>
      <c r="M640" s="241"/>
      <c r="N640" s="242"/>
      <c r="O640" s="242"/>
      <c r="P640" s="242"/>
      <c r="Q640" s="242"/>
      <c r="R640" s="242"/>
      <c r="S640" s="242"/>
      <c r="T640" s="243"/>
      <c r="U640" s="13"/>
      <c r="V640" s="13"/>
      <c r="W640" s="13"/>
      <c r="X640" s="13"/>
      <c r="Y640" s="13"/>
      <c r="Z640" s="13"/>
      <c r="AA640" s="13"/>
      <c r="AB640" s="13"/>
      <c r="AC640" s="13"/>
      <c r="AD640" s="13"/>
      <c r="AE640" s="13"/>
      <c r="AT640" s="244" t="s">
        <v>207</v>
      </c>
      <c r="AU640" s="244" t="s">
        <v>87</v>
      </c>
      <c r="AV640" s="13" t="s">
        <v>87</v>
      </c>
      <c r="AW640" s="13" t="s">
        <v>39</v>
      </c>
      <c r="AX640" s="13" t="s">
        <v>78</v>
      </c>
      <c r="AY640" s="244" t="s">
        <v>199</v>
      </c>
    </row>
    <row r="641" s="13" customFormat="1">
      <c r="A641" s="13"/>
      <c r="B641" s="233"/>
      <c r="C641" s="234"/>
      <c r="D641" s="235" t="s">
        <v>207</v>
      </c>
      <c r="E641" s="236" t="s">
        <v>22</v>
      </c>
      <c r="F641" s="237" t="s">
        <v>952</v>
      </c>
      <c r="G641" s="234"/>
      <c r="H641" s="238">
        <v>1.3020000000000001</v>
      </c>
      <c r="I641" s="239"/>
      <c r="J641" s="234"/>
      <c r="K641" s="234"/>
      <c r="L641" s="240"/>
      <c r="M641" s="241"/>
      <c r="N641" s="242"/>
      <c r="O641" s="242"/>
      <c r="P641" s="242"/>
      <c r="Q641" s="242"/>
      <c r="R641" s="242"/>
      <c r="S641" s="242"/>
      <c r="T641" s="243"/>
      <c r="U641" s="13"/>
      <c r="V641" s="13"/>
      <c r="W641" s="13"/>
      <c r="X641" s="13"/>
      <c r="Y641" s="13"/>
      <c r="Z641" s="13"/>
      <c r="AA641" s="13"/>
      <c r="AB641" s="13"/>
      <c r="AC641" s="13"/>
      <c r="AD641" s="13"/>
      <c r="AE641" s="13"/>
      <c r="AT641" s="244" t="s">
        <v>207</v>
      </c>
      <c r="AU641" s="244" t="s">
        <v>87</v>
      </c>
      <c r="AV641" s="13" t="s">
        <v>87</v>
      </c>
      <c r="AW641" s="13" t="s">
        <v>39</v>
      </c>
      <c r="AX641" s="13" t="s">
        <v>78</v>
      </c>
      <c r="AY641" s="244" t="s">
        <v>199</v>
      </c>
    </row>
    <row r="642" s="13" customFormat="1">
      <c r="A642" s="13"/>
      <c r="B642" s="233"/>
      <c r="C642" s="234"/>
      <c r="D642" s="235" t="s">
        <v>207</v>
      </c>
      <c r="E642" s="236" t="s">
        <v>22</v>
      </c>
      <c r="F642" s="237" t="s">
        <v>953</v>
      </c>
      <c r="G642" s="234"/>
      <c r="H642" s="238">
        <v>1.395</v>
      </c>
      <c r="I642" s="239"/>
      <c r="J642" s="234"/>
      <c r="K642" s="234"/>
      <c r="L642" s="240"/>
      <c r="M642" s="241"/>
      <c r="N642" s="242"/>
      <c r="O642" s="242"/>
      <c r="P642" s="242"/>
      <c r="Q642" s="242"/>
      <c r="R642" s="242"/>
      <c r="S642" s="242"/>
      <c r="T642" s="243"/>
      <c r="U642" s="13"/>
      <c r="V642" s="13"/>
      <c r="W642" s="13"/>
      <c r="X642" s="13"/>
      <c r="Y642" s="13"/>
      <c r="Z642" s="13"/>
      <c r="AA642" s="13"/>
      <c r="AB642" s="13"/>
      <c r="AC642" s="13"/>
      <c r="AD642" s="13"/>
      <c r="AE642" s="13"/>
      <c r="AT642" s="244" t="s">
        <v>207</v>
      </c>
      <c r="AU642" s="244" t="s">
        <v>87</v>
      </c>
      <c r="AV642" s="13" t="s">
        <v>87</v>
      </c>
      <c r="AW642" s="13" t="s">
        <v>39</v>
      </c>
      <c r="AX642" s="13" t="s">
        <v>78</v>
      </c>
      <c r="AY642" s="244" t="s">
        <v>199</v>
      </c>
    </row>
    <row r="643" s="13" customFormat="1">
      <c r="A643" s="13"/>
      <c r="B643" s="233"/>
      <c r="C643" s="234"/>
      <c r="D643" s="235" t="s">
        <v>207</v>
      </c>
      <c r="E643" s="236" t="s">
        <v>22</v>
      </c>
      <c r="F643" s="237" t="s">
        <v>954</v>
      </c>
      <c r="G643" s="234"/>
      <c r="H643" s="238">
        <v>1.845</v>
      </c>
      <c r="I643" s="239"/>
      <c r="J643" s="234"/>
      <c r="K643" s="234"/>
      <c r="L643" s="240"/>
      <c r="M643" s="241"/>
      <c r="N643" s="242"/>
      <c r="O643" s="242"/>
      <c r="P643" s="242"/>
      <c r="Q643" s="242"/>
      <c r="R643" s="242"/>
      <c r="S643" s="242"/>
      <c r="T643" s="243"/>
      <c r="U643" s="13"/>
      <c r="V643" s="13"/>
      <c r="W643" s="13"/>
      <c r="X643" s="13"/>
      <c r="Y643" s="13"/>
      <c r="Z643" s="13"/>
      <c r="AA643" s="13"/>
      <c r="AB643" s="13"/>
      <c r="AC643" s="13"/>
      <c r="AD643" s="13"/>
      <c r="AE643" s="13"/>
      <c r="AT643" s="244" t="s">
        <v>207</v>
      </c>
      <c r="AU643" s="244" t="s">
        <v>87</v>
      </c>
      <c r="AV643" s="13" t="s">
        <v>87</v>
      </c>
      <c r="AW643" s="13" t="s">
        <v>39</v>
      </c>
      <c r="AX643" s="13" t="s">
        <v>78</v>
      </c>
      <c r="AY643" s="244" t="s">
        <v>199</v>
      </c>
    </row>
    <row r="644" s="13" customFormat="1">
      <c r="A644" s="13"/>
      <c r="B644" s="233"/>
      <c r="C644" s="234"/>
      <c r="D644" s="235" t="s">
        <v>207</v>
      </c>
      <c r="E644" s="236" t="s">
        <v>22</v>
      </c>
      <c r="F644" s="237" t="s">
        <v>955</v>
      </c>
      <c r="G644" s="234"/>
      <c r="H644" s="238">
        <v>2.6880000000000002</v>
      </c>
      <c r="I644" s="239"/>
      <c r="J644" s="234"/>
      <c r="K644" s="234"/>
      <c r="L644" s="240"/>
      <c r="M644" s="241"/>
      <c r="N644" s="242"/>
      <c r="O644" s="242"/>
      <c r="P644" s="242"/>
      <c r="Q644" s="242"/>
      <c r="R644" s="242"/>
      <c r="S644" s="242"/>
      <c r="T644" s="243"/>
      <c r="U644" s="13"/>
      <c r="V644" s="13"/>
      <c r="W644" s="13"/>
      <c r="X644" s="13"/>
      <c r="Y644" s="13"/>
      <c r="Z644" s="13"/>
      <c r="AA644" s="13"/>
      <c r="AB644" s="13"/>
      <c r="AC644" s="13"/>
      <c r="AD644" s="13"/>
      <c r="AE644" s="13"/>
      <c r="AT644" s="244" t="s">
        <v>207</v>
      </c>
      <c r="AU644" s="244" t="s">
        <v>87</v>
      </c>
      <c r="AV644" s="13" t="s">
        <v>87</v>
      </c>
      <c r="AW644" s="13" t="s">
        <v>39</v>
      </c>
      <c r="AX644" s="13" t="s">
        <v>78</v>
      </c>
      <c r="AY644" s="244" t="s">
        <v>199</v>
      </c>
    </row>
    <row r="645" s="13" customFormat="1">
      <c r="A645" s="13"/>
      <c r="B645" s="233"/>
      <c r="C645" s="234"/>
      <c r="D645" s="235" t="s">
        <v>207</v>
      </c>
      <c r="E645" s="236" t="s">
        <v>22</v>
      </c>
      <c r="F645" s="237" t="s">
        <v>956</v>
      </c>
      <c r="G645" s="234"/>
      <c r="H645" s="238">
        <v>2.3460000000000001</v>
      </c>
      <c r="I645" s="239"/>
      <c r="J645" s="234"/>
      <c r="K645" s="234"/>
      <c r="L645" s="240"/>
      <c r="M645" s="241"/>
      <c r="N645" s="242"/>
      <c r="O645" s="242"/>
      <c r="P645" s="242"/>
      <c r="Q645" s="242"/>
      <c r="R645" s="242"/>
      <c r="S645" s="242"/>
      <c r="T645" s="243"/>
      <c r="U645" s="13"/>
      <c r="V645" s="13"/>
      <c r="W645" s="13"/>
      <c r="X645" s="13"/>
      <c r="Y645" s="13"/>
      <c r="Z645" s="13"/>
      <c r="AA645" s="13"/>
      <c r="AB645" s="13"/>
      <c r="AC645" s="13"/>
      <c r="AD645" s="13"/>
      <c r="AE645" s="13"/>
      <c r="AT645" s="244" t="s">
        <v>207</v>
      </c>
      <c r="AU645" s="244" t="s">
        <v>87</v>
      </c>
      <c r="AV645" s="13" t="s">
        <v>87</v>
      </c>
      <c r="AW645" s="13" t="s">
        <v>39</v>
      </c>
      <c r="AX645" s="13" t="s">
        <v>78</v>
      </c>
      <c r="AY645" s="244" t="s">
        <v>199</v>
      </c>
    </row>
    <row r="646" s="13" customFormat="1">
      <c r="A646" s="13"/>
      <c r="B646" s="233"/>
      <c r="C646" s="234"/>
      <c r="D646" s="235" t="s">
        <v>207</v>
      </c>
      <c r="E646" s="236" t="s">
        <v>22</v>
      </c>
      <c r="F646" s="237" t="s">
        <v>957</v>
      </c>
      <c r="G646" s="234"/>
      <c r="H646" s="238">
        <v>2.6880000000000002</v>
      </c>
      <c r="I646" s="239"/>
      <c r="J646" s="234"/>
      <c r="K646" s="234"/>
      <c r="L646" s="240"/>
      <c r="M646" s="241"/>
      <c r="N646" s="242"/>
      <c r="O646" s="242"/>
      <c r="P646" s="242"/>
      <c r="Q646" s="242"/>
      <c r="R646" s="242"/>
      <c r="S646" s="242"/>
      <c r="T646" s="243"/>
      <c r="U646" s="13"/>
      <c r="V646" s="13"/>
      <c r="W646" s="13"/>
      <c r="X646" s="13"/>
      <c r="Y646" s="13"/>
      <c r="Z646" s="13"/>
      <c r="AA646" s="13"/>
      <c r="AB646" s="13"/>
      <c r="AC646" s="13"/>
      <c r="AD646" s="13"/>
      <c r="AE646" s="13"/>
      <c r="AT646" s="244" t="s">
        <v>207</v>
      </c>
      <c r="AU646" s="244" t="s">
        <v>87</v>
      </c>
      <c r="AV646" s="13" t="s">
        <v>87</v>
      </c>
      <c r="AW646" s="13" t="s">
        <v>39</v>
      </c>
      <c r="AX646" s="13" t="s">
        <v>78</v>
      </c>
      <c r="AY646" s="244" t="s">
        <v>199</v>
      </c>
    </row>
    <row r="647" s="13" customFormat="1">
      <c r="A647" s="13"/>
      <c r="B647" s="233"/>
      <c r="C647" s="234"/>
      <c r="D647" s="235" t="s">
        <v>207</v>
      </c>
      <c r="E647" s="236" t="s">
        <v>22</v>
      </c>
      <c r="F647" s="237" t="s">
        <v>958</v>
      </c>
      <c r="G647" s="234"/>
      <c r="H647" s="238">
        <v>1.476</v>
      </c>
      <c r="I647" s="239"/>
      <c r="J647" s="234"/>
      <c r="K647" s="234"/>
      <c r="L647" s="240"/>
      <c r="M647" s="241"/>
      <c r="N647" s="242"/>
      <c r="O647" s="242"/>
      <c r="P647" s="242"/>
      <c r="Q647" s="242"/>
      <c r="R647" s="242"/>
      <c r="S647" s="242"/>
      <c r="T647" s="243"/>
      <c r="U647" s="13"/>
      <c r="V647" s="13"/>
      <c r="W647" s="13"/>
      <c r="X647" s="13"/>
      <c r="Y647" s="13"/>
      <c r="Z647" s="13"/>
      <c r="AA647" s="13"/>
      <c r="AB647" s="13"/>
      <c r="AC647" s="13"/>
      <c r="AD647" s="13"/>
      <c r="AE647" s="13"/>
      <c r="AT647" s="244" t="s">
        <v>207</v>
      </c>
      <c r="AU647" s="244" t="s">
        <v>87</v>
      </c>
      <c r="AV647" s="13" t="s">
        <v>87</v>
      </c>
      <c r="AW647" s="13" t="s">
        <v>39</v>
      </c>
      <c r="AX647" s="13" t="s">
        <v>78</v>
      </c>
      <c r="AY647" s="244" t="s">
        <v>199</v>
      </c>
    </row>
    <row r="648" s="13" customFormat="1">
      <c r="A648" s="13"/>
      <c r="B648" s="233"/>
      <c r="C648" s="234"/>
      <c r="D648" s="235" t="s">
        <v>207</v>
      </c>
      <c r="E648" s="236" t="s">
        <v>22</v>
      </c>
      <c r="F648" s="237" t="s">
        <v>959</v>
      </c>
      <c r="G648" s="234"/>
      <c r="H648" s="238">
        <v>1.6200000000000001</v>
      </c>
      <c r="I648" s="239"/>
      <c r="J648" s="234"/>
      <c r="K648" s="234"/>
      <c r="L648" s="240"/>
      <c r="M648" s="241"/>
      <c r="N648" s="242"/>
      <c r="O648" s="242"/>
      <c r="P648" s="242"/>
      <c r="Q648" s="242"/>
      <c r="R648" s="242"/>
      <c r="S648" s="242"/>
      <c r="T648" s="243"/>
      <c r="U648" s="13"/>
      <c r="V648" s="13"/>
      <c r="W648" s="13"/>
      <c r="X648" s="13"/>
      <c r="Y648" s="13"/>
      <c r="Z648" s="13"/>
      <c r="AA648" s="13"/>
      <c r="AB648" s="13"/>
      <c r="AC648" s="13"/>
      <c r="AD648" s="13"/>
      <c r="AE648" s="13"/>
      <c r="AT648" s="244" t="s">
        <v>207</v>
      </c>
      <c r="AU648" s="244" t="s">
        <v>87</v>
      </c>
      <c r="AV648" s="13" t="s">
        <v>87</v>
      </c>
      <c r="AW648" s="13" t="s">
        <v>39</v>
      </c>
      <c r="AX648" s="13" t="s">
        <v>78</v>
      </c>
      <c r="AY648" s="244" t="s">
        <v>199</v>
      </c>
    </row>
    <row r="649" s="13" customFormat="1">
      <c r="A649" s="13"/>
      <c r="B649" s="233"/>
      <c r="C649" s="234"/>
      <c r="D649" s="235" t="s">
        <v>207</v>
      </c>
      <c r="E649" s="236" t="s">
        <v>22</v>
      </c>
      <c r="F649" s="237" t="s">
        <v>960</v>
      </c>
      <c r="G649" s="234"/>
      <c r="H649" s="238">
        <v>1.6200000000000001</v>
      </c>
      <c r="I649" s="239"/>
      <c r="J649" s="234"/>
      <c r="K649" s="234"/>
      <c r="L649" s="240"/>
      <c r="M649" s="241"/>
      <c r="N649" s="242"/>
      <c r="O649" s="242"/>
      <c r="P649" s="242"/>
      <c r="Q649" s="242"/>
      <c r="R649" s="242"/>
      <c r="S649" s="242"/>
      <c r="T649" s="243"/>
      <c r="U649" s="13"/>
      <c r="V649" s="13"/>
      <c r="W649" s="13"/>
      <c r="X649" s="13"/>
      <c r="Y649" s="13"/>
      <c r="Z649" s="13"/>
      <c r="AA649" s="13"/>
      <c r="AB649" s="13"/>
      <c r="AC649" s="13"/>
      <c r="AD649" s="13"/>
      <c r="AE649" s="13"/>
      <c r="AT649" s="244" t="s">
        <v>207</v>
      </c>
      <c r="AU649" s="244" t="s">
        <v>87</v>
      </c>
      <c r="AV649" s="13" t="s">
        <v>87</v>
      </c>
      <c r="AW649" s="13" t="s">
        <v>39</v>
      </c>
      <c r="AX649" s="13" t="s">
        <v>78</v>
      </c>
      <c r="AY649" s="244" t="s">
        <v>199</v>
      </c>
    </row>
    <row r="650" s="14" customFormat="1">
      <c r="A650" s="14"/>
      <c r="B650" s="245"/>
      <c r="C650" s="246"/>
      <c r="D650" s="235" t="s">
        <v>207</v>
      </c>
      <c r="E650" s="247" t="s">
        <v>22</v>
      </c>
      <c r="F650" s="248" t="s">
        <v>252</v>
      </c>
      <c r="G650" s="246"/>
      <c r="H650" s="249">
        <v>20.145</v>
      </c>
      <c r="I650" s="250"/>
      <c r="J650" s="246"/>
      <c r="K650" s="246"/>
      <c r="L650" s="251"/>
      <c r="M650" s="252"/>
      <c r="N650" s="253"/>
      <c r="O650" s="253"/>
      <c r="P650" s="253"/>
      <c r="Q650" s="253"/>
      <c r="R650" s="253"/>
      <c r="S650" s="253"/>
      <c r="T650" s="254"/>
      <c r="U650" s="14"/>
      <c r="V650" s="14"/>
      <c r="W650" s="14"/>
      <c r="X650" s="14"/>
      <c r="Y650" s="14"/>
      <c r="Z650" s="14"/>
      <c r="AA650" s="14"/>
      <c r="AB650" s="14"/>
      <c r="AC650" s="14"/>
      <c r="AD650" s="14"/>
      <c r="AE650" s="14"/>
      <c r="AT650" s="255" t="s">
        <v>207</v>
      </c>
      <c r="AU650" s="255" t="s">
        <v>87</v>
      </c>
      <c r="AV650" s="14" t="s">
        <v>103</v>
      </c>
      <c r="AW650" s="14" t="s">
        <v>39</v>
      </c>
      <c r="AX650" s="14" t="s">
        <v>23</v>
      </c>
      <c r="AY650" s="255" t="s">
        <v>199</v>
      </c>
    </row>
    <row r="651" s="2" customFormat="1" ht="16.5" customHeight="1">
      <c r="A651" s="40"/>
      <c r="B651" s="41"/>
      <c r="C651" s="220" t="s">
        <v>961</v>
      </c>
      <c r="D651" s="220" t="s">
        <v>201</v>
      </c>
      <c r="E651" s="221" t="s">
        <v>962</v>
      </c>
      <c r="F651" s="222" t="s">
        <v>963</v>
      </c>
      <c r="G651" s="223" t="s">
        <v>233</v>
      </c>
      <c r="H651" s="224">
        <v>3493.4000000000001</v>
      </c>
      <c r="I651" s="225"/>
      <c r="J651" s="226">
        <f>ROUND(I651*H651,2)</f>
        <v>0</v>
      </c>
      <c r="K651" s="222" t="s">
        <v>205</v>
      </c>
      <c r="L651" s="46"/>
      <c r="M651" s="227" t="s">
        <v>22</v>
      </c>
      <c r="N651" s="228" t="s">
        <v>49</v>
      </c>
      <c r="O651" s="86"/>
      <c r="P651" s="229">
        <f>O651*H651</f>
        <v>0</v>
      </c>
      <c r="Q651" s="229">
        <v>0</v>
      </c>
      <c r="R651" s="229">
        <f>Q651*H651</f>
        <v>0</v>
      </c>
      <c r="S651" s="229">
        <v>0</v>
      </c>
      <c r="T651" s="230">
        <f>S651*H651</f>
        <v>0</v>
      </c>
      <c r="U651" s="40"/>
      <c r="V651" s="40"/>
      <c r="W651" s="40"/>
      <c r="X651" s="40"/>
      <c r="Y651" s="40"/>
      <c r="Z651" s="40"/>
      <c r="AA651" s="40"/>
      <c r="AB651" s="40"/>
      <c r="AC651" s="40"/>
      <c r="AD651" s="40"/>
      <c r="AE651" s="40"/>
      <c r="AR651" s="231" t="s">
        <v>103</v>
      </c>
      <c r="AT651" s="231" t="s">
        <v>201</v>
      </c>
      <c r="AU651" s="231" t="s">
        <v>87</v>
      </c>
      <c r="AY651" s="19" t="s">
        <v>199</v>
      </c>
      <c r="BE651" s="232">
        <f>IF(N651="základní",J651,0)</f>
        <v>0</v>
      </c>
      <c r="BF651" s="232">
        <f>IF(N651="snížená",J651,0)</f>
        <v>0</v>
      </c>
      <c r="BG651" s="232">
        <f>IF(N651="zákl. přenesená",J651,0)</f>
        <v>0</v>
      </c>
      <c r="BH651" s="232">
        <f>IF(N651="sníž. přenesená",J651,0)</f>
        <v>0</v>
      </c>
      <c r="BI651" s="232">
        <f>IF(N651="nulová",J651,0)</f>
        <v>0</v>
      </c>
      <c r="BJ651" s="19" t="s">
        <v>23</v>
      </c>
      <c r="BK651" s="232">
        <f>ROUND(I651*H651,2)</f>
        <v>0</v>
      </c>
      <c r="BL651" s="19" t="s">
        <v>103</v>
      </c>
      <c r="BM651" s="231" t="s">
        <v>964</v>
      </c>
    </row>
    <row r="652" s="15" customFormat="1">
      <c r="A652" s="15"/>
      <c r="B652" s="256"/>
      <c r="C652" s="257"/>
      <c r="D652" s="235" t="s">
        <v>207</v>
      </c>
      <c r="E652" s="258" t="s">
        <v>22</v>
      </c>
      <c r="F652" s="259" t="s">
        <v>965</v>
      </c>
      <c r="G652" s="257"/>
      <c r="H652" s="258" t="s">
        <v>22</v>
      </c>
      <c r="I652" s="260"/>
      <c r="J652" s="257"/>
      <c r="K652" s="257"/>
      <c r="L652" s="261"/>
      <c r="M652" s="262"/>
      <c r="N652" s="263"/>
      <c r="O652" s="263"/>
      <c r="P652" s="263"/>
      <c r="Q652" s="263"/>
      <c r="R652" s="263"/>
      <c r="S652" s="263"/>
      <c r="T652" s="264"/>
      <c r="U652" s="15"/>
      <c r="V652" s="15"/>
      <c r="W652" s="15"/>
      <c r="X652" s="15"/>
      <c r="Y652" s="15"/>
      <c r="Z652" s="15"/>
      <c r="AA652" s="15"/>
      <c r="AB652" s="15"/>
      <c r="AC652" s="15"/>
      <c r="AD652" s="15"/>
      <c r="AE652" s="15"/>
      <c r="AT652" s="265" t="s">
        <v>207</v>
      </c>
      <c r="AU652" s="265" t="s">
        <v>87</v>
      </c>
      <c r="AV652" s="15" t="s">
        <v>23</v>
      </c>
      <c r="AW652" s="15" t="s">
        <v>39</v>
      </c>
      <c r="AX652" s="15" t="s">
        <v>78</v>
      </c>
      <c r="AY652" s="265" t="s">
        <v>199</v>
      </c>
    </row>
    <row r="653" s="13" customFormat="1">
      <c r="A653" s="13"/>
      <c r="B653" s="233"/>
      <c r="C653" s="234"/>
      <c r="D653" s="235" t="s">
        <v>207</v>
      </c>
      <c r="E653" s="236" t="s">
        <v>22</v>
      </c>
      <c r="F653" s="237" t="s">
        <v>966</v>
      </c>
      <c r="G653" s="234"/>
      <c r="H653" s="238">
        <v>3493.4000000000001</v>
      </c>
      <c r="I653" s="239"/>
      <c r="J653" s="234"/>
      <c r="K653" s="234"/>
      <c r="L653" s="240"/>
      <c r="M653" s="241"/>
      <c r="N653" s="242"/>
      <c r="O653" s="242"/>
      <c r="P653" s="242"/>
      <c r="Q653" s="242"/>
      <c r="R653" s="242"/>
      <c r="S653" s="242"/>
      <c r="T653" s="243"/>
      <c r="U653" s="13"/>
      <c r="V653" s="13"/>
      <c r="W653" s="13"/>
      <c r="X653" s="13"/>
      <c r="Y653" s="13"/>
      <c r="Z653" s="13"/>
      <c r="AA653" s="13"/>
      <c r="AB653" s="13"/>
      <c r="AC653" s="13"/>
      <c r="AD653" s="13"/>
      <c r="AE653" s="13"/>
      <c r="AT653" s="244" t="s">
        <v>207</v>
      </c>
      <c r="AU653" s="244" t="s">
        <v>87</v>
      </c>
      <c r="AV653" s="13" t="s">
        <v>87</v>
      </c>
      <c r="AW653" s="13" t="s">
        <v>39</v>
      </c>
      <c r="AX653" s="13" t="s">
        <v>23</v>
      </c>
      <c r="AY653" s="244" t="s">
        <v>199</v>
      </c>
    </row>
    <row r="654" s="2" customFormat="1" ht="16.5" customHeight="1">
      <c r="A654" s="40"/>
      <c r="B654" s="41"/>
      <c r="C654" s="220" t="s">
        <v>967</v>
      </c>
      <c r="D654" s="220" t="s">
        <v>201</v>
      </c>
      <c r="E654" s="221" t="s">
        <v>968</v>
      </c>
      <c r="F654" s="222" t="s">
        <v>969</v>
      </c>
      <c r="G654" s="223" t="s">
        <v>549</v>
      </c>
      <c r="H654" s="224">
        <v>532.15999999999997</v>
      </c>
      <c r="I654" s="225"/>
      <c r="J654" s="226">
        <f>ROUND(I654*H654,2)</f>
        <v>0</v>
      </c>
      <c r="K654" s="222" t="s">
        <v>205</v>
      </c>
      <c r="L654" s="46"/>
      <c r="M654" s="227" t="s">
        <v>22</v>
      </c>
      <c r="N654" s="228" t="s">
        <v>49</v>
      </c>
      <c r="O654" s="86"/>
      <c r="P654" s="229">
        <f>O654*H654</f>
        <v>0</v>
      </c>
      <c r="Q654" s="229">
        <v>0.0015</v>
      </c>
      <c r="R654" s="229">
        <f>Q654*H654</f>
        <v>0.79823999999999995</v>
      </c>
      <c r="S654" s="229">
        <v>0</v>
      </c>
      <c r="T654" s="230">
        <f>S654*H654</f>
        <v>0</v>
      </c>
      <c r="U654" s="40"/>
      <c r="V654" s="40"/>
      <c r="W654" s="40"/>
      <c r="X654" s="40"/>
      <c r="Y654" s="40"/>
      <c r="Z654" s="40"/>
      <c r="AA654" s="40"/>
      <c r="AB654" s="40"/>
      <c r="AC654" s="40"/>
      <c r="AD654" s="40"/>
      <c r="AE654" s="40"/>
      <c r="AR654" s="231" t="s">
        <v>103</v>
      </c>
      <c r="AT654" s="231" t="s">
        <v>201</v>
      </c>
      <c r="AU654" s="231" t="s">
        <v>87</v>
      </c>
      <c r="AY654" s="19" t="s">
        <v>199</v>
      </c>
      <c r="BE654" s="232">
        <f>IF(N654="základní",J654,0)</f>
        <v>0</v>
      </c>
      <c r="BF654" s="232">
        <f>IF(N654="snížená",J654,0)</f>
        <v>0</v>
      </c>
      <c r="BG654" s="232">
        <f>IF(N654="zákl. přenesená",J654,0)</f>
        <v>0</v>
      </c>
      <c r="BH654" s="232">
        <f>IF(N654="sníž. přenesená",J654,0)</f>
        <v>0</v>
      </c>
      <c r="BI654" s="232">
        <f>IF(N654="nulová",J654,0)</f>
        <v>0</v>
      </c>
      <c r="BJ654" s="19" t="s">
        <v>23</v>
      </c>
      <c r="BK654" s="232">
        <f>ROUND(I654*H654,2)</f>
        <v>0</v>
      </c>
      <c r="BL654" s="19" t="s">
        <v>103</v>
      </c>
      <c r="BM654" s="231" t="s">
        <v>970</v>
      </c>
    </row>
    <row r="655" s="13" customFormat="1">
      <c r="A655" s="13"/>
      <c r="B655" s="233"/>
      <c r="C655" s="234"/>
      <c r="D655" s="235" t="s">
        <v>207</v>
      </c>
      <c r="E655" s="236" t="s">
        <v>22</v>
      </c>
      <c r="F655" s="237" t="s">
        <v>971</v>
      </c>
      <c r="G655" s="234"/>
      <c r="H655" s="238">
        <v>2.48</v>
      </c>
      <c r="I655" s="239"/>
      <c r="J655" s="234"/>
      <c r="K655" s="234"/>
      <c r="L655" s="240"/>
      <c r="M655" s="241"/>
      <c r="N655" s="242"/>
      <c r="O655" s="242"/>
      <c r="P655" s="242"/>
      <c r="Q655" s="242"/>
      <c r="R655" s="242"/>
      <c r="S655" s="242"/>
      <c r="T655" s="243"/>
      <c r="U655" s="13"/>
      <c r="V655" s="13"/>
      <c r="W655" s="13"/>
      <c r="X655" s="13"/>
      <c r="Y655" s="13"/>
      <c r="Z655" s="13"/>
      <c r="AA655" s="13"/>
      <c r="AB655" s="13"/>
      <c r="AC655" s="13"/>
      <c r="AD655" s="13"/>
      <c r="AE655" s="13"/>
      <c r="AT655" s="244" t="s">
        <v>207</v>
      </c>
      <c r="AU655" s="244" t="s">
        <v>87</v>
      </c>
      <c r="AV655" s="13" t="s">
        <v>87</v>
      </c>
      <c r="AW655" s="13" t="s">
        <v>39</v>
      </c>
      <c r="AX655" s="13" t="s">
        <v>78</v>
      </c>
      <c r="AY655" s="244" t="s">
        <v>199</v>
      </c>
    </row>
    <row r="656" s="15" customFormat="1">
      <c r="A656" s="15"/>
      <c r="B656" s="256"/>
      <c r="C656" s="257"/>
      <c r="D656" s="235" t="s">
        <v>207</v>
      </c>
      <c r="E656" s="258" t="s">
        <v>22</v>
      </c>
      <c r="F656" s="259" t="s">
        <v>972</v>
      </c>
      <c r="G656" s="257"/>
      <c r="H656" s="258" t="s">
        <v>22</v>
      </c>
      <c r="I656" s="260"/>
      <c r="J656" s="257"/>
      <c r="K656" s="257"/>
      <c r="L656" s="261"/>
      <c r="M656" s="262"/>
      <c r="N656" s="263"/>
      <c r="O656" s="263"/>
      <c r="P656" s="263"/>
      <c r="Q656" s="263"/>
      <c r="R656" s="263"/>
      <c r="S656" s="263"/>
      <c r="T656" s="264"/>
      <c r="U656" s="15"/>
      <c r="V656" s="15"/>
      <c r="W656" s="15"/>
      <c r="X656" s="15"/>
      <c r="Y656" s="15"/>
      <c r="Z656" s="15"/>
      <c r="AA656" s="15"/>
      <c r="AB656" s="15"/>
      <c r="AC656" s="15"/>
      <c r="AD656" s="15"/>
      <c r="AE656" s="15"/>
      <c r="AT656" s="265" t="s">
        <v>207</v>
      </c>
      <c r="AU656" s="265" t="s">
        <v>87</v>
      </c>
      <c r="AV656" s="15" t="s">
        <v>23</v>
      </c>
      <c r="AW656" s="15" t="s">
        <v>39</v>
      </c>
      <c r="AX656" s="15" t="s">
        <v>78</v>
      </c>
      <c r="AY656" s="265" t="s">
        <v>199</v>
      </c>
    </row>
    <row r="657" s="13" customFormat="1">
      <c r="A657" s="13"/>
      <c r="B657" s="233"/>
      <c r="C657" s="234"/>
      <c r="D657" s="235" t="s">
        <v>207</v>
      </c>
      <c r="E657" s="236" t="s">
        <v>22</v>
      </c>
      <c r="F657" s="237" t="s">
        <v>973</v>
      </c>
      <c r="G657" s="234"/>
      <c r="H657" s="238">
        <v>3.7999999999999998</v>
      </c>
      <c r="I657" s="239"/>
      <c r="J657" s="234"/>
      <c r="K657" s="234"/>
      <c r="L657" s="240"/>
      <c r="M657" s="241"/>
      <c r="N657" s="242"/>
      <c r="O657" s="242"/>
      <c r="P657" s="242"/>
      <c r="Q657" s="242"/>
      <c r="R657" s="242"/>
      <c r="S657" s="242"/>
      <c r="T657" s="243"/>
      <c r="U657" s="13"/>
      <c r="V657" s="13"/>
      <c r="W657" s="13"/>
      <c r="X657" s="13"/>
      <c r="Y657" s="13"/>
      <c r="Z657" s="13"/>
      <c r="AA657" s="13"/>
      <c r="AB657" s="13"/>
      <c r="AC657" s="13"/>
      <c r="AD657" s="13"/>
      <c r="AE657" s="13"/>
      <c r="AT657" s="244" t="s">
        <v>207</v>
      </c>
      <c r="AU657" s="244" t="s">
        <v>87</v>
      </c>
      <c r="AV657" s="13" t="s">
        <v>87</v>
      </c>
      <c r="AW657" s="13" t="s">
        <v>39</v>
      </c>
      <c r="AX657" s="13" t="s">
        <v>78</v>
      </c>
      <c r="AY657" s="244" t="s">
        <v>199</v>
      </c>
    </row>
    <row r="658" s="13" customFormat="1">
      <c r="A658" s="13"/>
      <c r="B658" s="233"/>
      <c r="C658" s="234"/>
      <c r="D658" s="235" t="s">
        <v>207</v>
      </c>
      <c r="E658" s="236" t="s">
        <v>22</v>
      </c>
      <c r="F658" s="237" t="s">
        <v>974</v>
      </c>
      <c r="G658" s="234"/>
      <c r="H658" s="238">
        <v>7.5999999999999996</v>
      </c>
      <c r="I658" s="239"/>
      <c r="J658" s="234"/>
      <c r="K658" s="234"/>
      <c r="L658" s="240"/>
      <c r="M658" s="241"/>
      <c r="N658" s="242"/>
      <c r="O658" s="242"/>
      <c r="P658" s="242"/>
      <c r="Q658" s="242"/>
      <c r="R658" s="242"/>
      <c r="S658" s="242"/>
      <c r="T658" s="243"/>
      <c r="U658" s="13"/>
      <c r="V658" s="13"/>
      <c r="W658" s="13"/>
      <c r="X658" s="13"/>
      <c r="Y658" s="13"/>
      <c r="Z658" s="13"/>
      <c r="AA658" s="13"/>
      <c r="AB658" s="13"/>
      <c r="AC658" s="13"/>
      <c r="AD658" s="13"/>
      <c r="AE658" s="13"/>
      <c r="AT658" s="244" t="s">
        <v>207</v>
      </c>
      <c r="AU658" s="244" t="s">
        <v>87</v>
      </c>
      <c r="AV658" s="13" t="s">
        <v>87</v>
      </c>
      <c r="AW658" s="13" t="s">
        <v>39</v>
      </c>
      <c r="AX658" s="13" t="s">
        <v>78</v>
      </c>
      <c r="AY658" s="244" t="s">
        <v>199</v>
      </c>
    </row>
    <row r="659" s="13" customFormat="1">
      <c r="A659" s="13"/>
      <c r="B659" s="233"/>
      <c r="C659" s="234"/>
      <c r="D659" s="235" t="s">
        <v>207</v>
      </c>
      <c r="E659" s="236" t="s">
        <v>22</v>
      </c>
      <c r="F659" s="237" t="s">
        <v>975</v>
      </c>
      <c r="G659" s="234"/>
      <c r="H659" s="238">
        <v>12.199999999999999</v>
      </c>
      <c r="I659" s="239"/>
      <c r="J659" s="234"/>
      <c r="K659" s="234"/>
      <c r="L659" s="240"/>
      <c r="M659" s="241"/>
      <c r="N659" s="242"/>
      <c r="O659" s="242"/>
      <c r="P659" s="242"/>
      <c r="Q659" s="242"/>
      <c r="R659" s="242"/>
      <c r="S659" s="242"/>
      <c r="T659" s="243"/>
      <c r="U659" s="13"/>
      <c r="V659" s="13"/>
      <c r="W659" s="13"/>
      <c r="X659" s="13"/>
      <c r="Y659" s="13"/>
      <c r="Z659" s="13"/>
      <c r="AA659" s="13"/>
      <c r="AB659" s="13"/>
      <c r="AC659" s="13"/>
      <c r="AD659" s="13"/>
      <c r="AE659" s="13"/>
      <c r="AT659" s="244" t="s">
        <v>207</v>
      </c>
      <c r="AU659" s="244" t="s">
        <v>87</v>
      </c>
      <c r="AV659" s="13" t="s">
        <v>87</v>
      </c>
      <c r="AW659" s="13" t="s">
        <v>39</v>
      </c>
      <c r="AX659" s="13" t="s">
        <v>78</v>
      </c>
      <c r="AY659" s="244" t="s">
        <v>199</v>
      </c>
    </row>
    <row r="660" s="13" customFormat="1">
      <c r="A660" s="13"/>
      <c r="B660" s="233"/>
      <c r="C660" s="234"/>
      <c r="D660" s="235" t="s">
        <v>207</v>
      </c>
      <c r="E660" s="236" t="s">
        <v>22</v>
      </c>
      <c r="F660" s="237" t="s">
        <v>976</v>
      </c>
      <c r="G660" s="234"/>
      <c r="H660" s="238">
        <v>16.800000000000001</v>
      </c>
      <c r="I660" s="239"/>
      <c r="J660" s="234"/>
      <c r="K660" s="234"/>
      <c r="L660" s="240"/>
      <c r="M660" s="241"/>
      <c r="N660" s="242"/>
      <c r="O660" s="242"/>
      <c r="P660" s="242"/>
      <c r="Q660" s="242"/>
      <c r="R660" s="242"/>
      <c r="S660" s="242"/>
      <c r="T660" s="243"/>
      <c r="U660" s="13"/>
      <c r="V660" s="13"/>
      <c r="W660" s="13"/>
      <c r="X660" s="13"/>
      <c r="Y660" s="13"/>
      <c r="Z660" s="13"/>
      <c r="AA660" s="13"/>
      <c r="AB660" s="13"/>
      <c r="AC660" s="13"/>
      <c r="AD660" s="13"/>
      <c r="AE660" s="13"/>
      <c r="AT660" s="244" t="s">
        <v>207</v>
      </c>
      <c r="AU660" s="244" t="s">
        <v>87</v>
      </c>
      <c r="AV660" s="13" t="s">
        <v>87</v>
      </c>
      <c r="AW660" s="13" t="s">
        <v>39</v>
      </c>
      <c r="AX660" s="13" t="s">
        <v>78</v>
      </c>
      <c r="AY660" s="244" t="s">
        <v>199</v>
      </c>
    </row>
    <row r="661" s="13" customFormat="1">
      <c r="A661" s="13"/>
      <c r="B661" s="233"/>
      <c r="C661" s="234"/>
      <c r="D661" s="235" t="s">
        <v>207</v>
      </c>
      <c r="E661" s="236" t="s">
        <v>22</v>
      </c>
      <c r="F661" s="237" t="s">
        <v>977</v>
      </c>
      <c r="G661" s="234"/>
      <c r="H661" s="238">
        <v>7.4299999999999997</v>
      </c>
      <c r="I661" s="239"/>
      <c r="J661" s="234"/>
      <c r="K661" s="234"/>
      <c r="L661" s="240"/>
      <c r="M661" s="241"/>
      <c r="N661" s="242"/>
      <c r="O661" s="242"/>
      <c r="P661" s="242"/>
      <c r="Q661" s="242"/>
      <c r="R661" s="242"/>
      <c r="S661" s="242"/>
      <c r="T661" s="243"/>
      <c r="U661" s="13"/>
      <c r="V661" s="13"/>
      <c r="W661" s="13"/>
      <c r="X661" s="13"/>
      <c r="Y661" s="13"/>
      <c r="Z661" s="13"/>
      <c r="AA661" s="13"/>
      <c r="AB661" s="13"/>
      <c r="AC661" s="13"/>
      <c r="AD661" s="13"/>
      <c r="AE661" s="13"/>
      <c r="AT661" s="244" t="s">
        <v>207</v>
      </c>
      <c r="AU661" s="244" t="s">
        <v>87</v>
      </c>
      <c r="AV661" s="13" t="s">
        <v>87</v>
      </c>
      <c r="AW661" s="13" t="s">
        <v>39</v>
      </c>
      <c r="AX661" s="13" t="s">
        <v>78</v>
      </c>
      <c r="AY661" s="244" t="s">
        <v>199</v>
      </c>
    </row>
    <row r="662" s="13" customFormat="1">
      <c r="A662" s="13"/>
      <c r="B662" s="233"/>
      <c r="C662" s="234"/>
      <c r="D662" s="235" t="s">
        <v>207</v>
      </c>
      <c r="E662" s="236" t="s">
        <v>22</v>
      </c>
      <c r="F662" s="237" t="s">
        <v>978</v>
      </c>
      <c r="G662" s="234"/>
      <c r="H662" s="238">
        <v>11.43</v>
      </c>
      <c r="I662" s="239"/>
      <c r="J662" s="234"/>
      <c r="K662" s="234"/>
      <c r="L662" s="240"/>
      <c r="M662" s="241"/>
      <c r="N662" s="242"/>
      <c r="O662" s="242"/>
      <c r="P662" s="242"/>
      <c r="Q662" s="242"/>
      <c r="R662" s="242"/>
      <c r="S662" s="242"/>
      <c r="T662" s="243"/>
      <c r="U662" s="13"/>
      <c r="V662" s="13"/>
      <c r="W662" s="13"/>
      <c r="X662" s="13"/>
      <c r="Y662" s="13"/>
      <c r="Z662" s="13"/>
      <c r="AA662" s="13"/>
      <c r="AB662" s="13"/>
      <c r="AC662" s="13"/>
      <c r="AD662" s="13"/>
      <c r="AE662" s="13"/>
      <c r="AT662" s="244" t="s">
        <v>207</v>
      </c>
      <c r="AU662" s="244" t="s">
        <v>87</v>
      </c>
      <c r="AV662" s="13" t="s">
        <v>87</v>
      </c>
      <c r="AW662" s="13" t="s">
        <v>39</v>
      </c>
      <c r="AX662" s="13" t="s">
        <v>78</v>
      </c>
      <c r="AY662" s="244" t="s">
        <v>199</v>
      </c>
    </row>
    <row r="663" s="13" customFormat="1">
      <c r="A663" s="13"/>
      <c r="B663" s="233"/>
      <c r="C663" s="234"/>
      <c r="D663" s="235" t="s">
        <v>207</v>
      </c>
      <c r="E663" s="236" t="s">
        <v>22</v>
      </c>
      <c r="F663" s="237" t="s">
        <v>979</v>
      </c>
      <c r="G663" s="234"/>
      <c r="H663" s="238">
        <v>4.96</v>
      </c>
      <c r="I663" s="239"/>
      <c r="J663" s="234"/>
      <c r="K663" s="234"/>
      <c r="L663" s="240"/>
      <c r="M663" s="241"/>
      <c r="N663" s="242"/>
      <c r="O663" s="242"/>
      <c r="P663" s="242"/>
      <c r="Q663" s="242"/>
      <c r="R663" s="242"/>
      <c r="S663" s="242"/>
      <c r="T663" s="243"/>
      <c r="U663" s="13"/>
      <c r="V663" s="13"/>
      <c r="W663" s="13"/>
      <c r="X663" s="13"/>
      <c r="Y663" s="13"/>
      <c r="Z663" s="13"/>
      <c r="AA663" s="13"/>
      <c r="AB663" s="13"/>
      <c r="AC663" s="13"/>
      <c r="AD663" s="13"/>
      <c r="AE663" s="13"/>
      <c r="AT663" s="244" t="s">
        <v>207</v>
      </c>
      <c r="AU663" s="244" t="s">
        <v>87</v>
      </c>
      <c r="AV663" s="13" t="s">
        <v>87</v>
      </c>
      <c r="AW663" s="13" t="s">
        <v>39</v>
      </c>
      <c r="AX663" s="13" t="s">
        <v>78</v>
      </c>
      <c r="AY663" s="244" t="s">
        <v>199</v>
      </c>
    </row>
    <row r="664" s="13" customFormat="1">
      <c r="A664" s="13"/>
      <c r="B664" s="233"/>
      <c r="C664" s="234"/>
      <c r="D664" s="235" t="s">
        <v>207</v>
      </c>
      <c r="E664" s="236" t="s">
        <v>22</v>
      </c>
      <c r="F664" s="237" t="s">
        <v>980</v>
      </c>
      <c r="G664" s="234"/>
      <c r="H664" s="238">
        <v>4.2999999999999998</v>
      </c>
      <c r="I664" s="239"/>
      <c r="J664" s="234"/>
      <c r="K664" s="234"/>
      <c r="L664" s="240"/>
      <c r="M664" s="241"/>
      <c r="N664" s="242"/>
      <c r="O664" s="242"/>
      <c r="P664" s="242"/>
      <c r="Q664" s="242"/>
      <c r="R664" s="242"/>
      <c r="S664" s="242"/>
      <c r="T664" s="243"/>
      <c r="U664" s="13"/>
      <c r="V664" s="13"/>
      <c r="W664" s="13"/>
      <c r="X664" s="13"/>
      <c r="Y664" s="13"/>
      <c r="Z664" s="13"/>
      <c r="AA664" s="13"/>
      <c r="AB664" s="13"/>
      <c r="AC664" s="13"/>
      <c r="AD664" s="13"/>
      <c r="AE664" s="13"/>
      <c r="AT664" s="244" t="s">
        <v>207</v>
      </c>
      <c r="AU664" s="244" t="s">
        <v>87</v>
      </c>
      <c r="AV664" s="13" t="s">
        <v>87</v>
      </c>
      <c r="AW664" s="13" t="s">
        <v>39</v>
      </c>
      <c r="AX664" s="13" t="s">
        <v>78</v>
      </c>
      <c r="AY664" s="244" t="s">
        <v>199</v>
      </c>
    </row>
    <row r="665" s="13" customFormat="1">
      <c r="A665" s="13"/>
      <c r="B665" s="233"/>
      <c r="C665" s="234"/>
      <c r="D665" s="235" t="s">
        <v>207</v>
      </c>
      <c r="E665" s="236" t="s">
        <v>22</v>
      </c>
      <c r="F665" s="237" t="s">
        <v>981</v>
      </c>
      <c r="G665" s="234"/>
      <c r="H665" s="238">
        <v>5</v>
      </c>
      <c r="I665" s="239"/>
      <c r="J665" s="234"/>
      <c r="K665" s="234"/>
      <c r="L665" s="240"/>
      <c r="M665" s="241"/>
      <c r="N665" s="242"/>
      <c r="O665" s="242"/>
      <c r="P665" s="242"/>
      <c r="Q665" s="242"/>
      <c r="R665" s="242"/>
      <c r="S665" s="242"/>
      <c r="T665" s="243"/>
      <c r="U665" s="13"/>
      <c r="V665" s="13"/>
      <c r="W665" s="13"/>
      <c r="X665" s="13"/>
      <c r="Y665" s="13"/>
      <c r="Z665" s="13"/>
      <c r="AA665" s="13"/>
      <c r="AB665" s="13"/>
      <c r="AC665" s="13"/>
      <c r="AD665" s="13"/>
      <c r="AE665" s="13"/>
      <c r="AT665" s="244" t="s">
        <v>207</v>
      </c>
      <c r="AU665" s="244" t="s">
        <v>87</v>
      </c>
      <c r="AV665" s="13" t="s">
        <v>87</v>
      </c>
      <c r="AW665" s="13" t="s">
        <v>39</v>
      </c>
      <c r="AX665" s="13" t="s">
        <v>78</v>
      </c>
      <c r="AY665" s="244" t="s">
        <v>199</v>
      </c>
    </row>
    <row r="666" s="13" customFormat="1">
      <c r="A666" s="13"/>
      <c r="B666" s="233"/>
      <c r="C666" s="234"/>
      <c r="D666" s="235" t="s">
        <v>207</v>
      </c>
      <c r="E666" s="236" t="s">
        <v>22</v>
      </c>
      <c r="F666" s="237" t="s">
        <v>982</v>
      </c>
      <c r="G666" s="234"/>
      <c r="H666" s="238">
        <v>4.3799999999999999</v>
      </c>
      <c r="I666" s="239"/>
      <c r="J666" s="234"/>
      <c r="K666" s="234"/>
      <c r="L666" s="240"/>
      <c r="M666" s="241"/>
      <c r="N666" s="242"/>
      <c r="O666" s="242"/>
      <c r="P666" s="242"/>
      <c r="Q666" s="242"/>
      <c r="R666" s="242"/>
      <c r="S666" s="242"/>
      <c r="T666" s="243"/>
      <c r="U666" s="13"/>
      <c r="V666" s="13"/>
      <c r="W666" s="13"/>
      <c r="X666" s="13"/>
      <c r="Y666" s="13"/>
      <c r="Z666" s="13"/>
      <c r="AA666" s="13"/>
      <c r="AB666" s="13"/>
      <c r="AC666" s="13"/>
      <c r="AD666" s="13"/>
      <c r="AE666" s="13"/>
      <c r="AT666" s="244" t="s">
        <v>207</v>
      </c>
      <c r="AU666" s="244" t="s">
        <v>87</v>
      </c>
      <c r="AV666" s="13" t="s">
        <v>87</v>
      </c>
      <c r="AW666" s="13" t="s">
        <v>39</v>
      </c>
      <c r="AX666" s="13" t="s">
        <v>78</v>
      </c>
      <c r="AY666" s="244" t="s">
        <v>199</v>
      </c>
    </row>
    <row r="667" s="13" customFormat="1">
      <c r="A667" s="13"/>
      <c r="B667" s="233"/>
      <c r="C667" s="234"/>
      <c r="D667" s="235" t="s">
        <v>207</v>
      </c>
      <c r="E667" s="236" t="s">
        <v>22</v>
      </c>
      <c r="F667" s="237" t="s">
        <v>983</v>
      </c>
      <c r="G667" s="234"/>
      <c r="H667" s="238">
        <v>4.3799999999999999</v>
      </c>
      <c r="I667" s="239"/>
      <c r="J667" s="234"/>
      <c r="K667" s="234"/>
      <c r="L667" s="240"/>
      <c r="M667" s="241"/>
      <c r="N667" s="242"/>
      <c r="O667" s="242"/>
      <c r="P667" s="242"/>
      <c r="Q667" s="242"/>
      <c r="R667" s="242"/>
      <c r="S667" s="242"/>
      <c r="T667" s="243"/>
      <c r="U667" s="13"/>
      <c r="V667" s="13"/>
      <c r="W667" s="13"/>
      <c r="X667" s="13"/>
      <c r="Y667" s="13"/>
      <c r="Z667" s="13"/>
      <c r="AA667" s="13"/>
      <c r="AB667" s="13"/>
      <c r="AC667" s="13"/>
      <c r="AD667" s="13"/>
      <c r="AE667" s="13"/>
      <c r="AT667" s="244" t="s">
        <v>207</v>
      </c>
      <c r="AU667" s="244" t="s">
        <v>87</v>
      </c>
      <c r="AV667" s="13" t="s">
        <v>87</v>
      </c>
      <c r="AW667" s="13" t="s">
        <v>39</v>
      </c>
      <c r="AX667" s="13" t="s">
        <v>78</v>
      </c>
      <c r="AY667" s="244" t="s">
        <v>199</v>
      </c>
    </row>
    <row r="668" s="13" customFormat="1">
      <c r="A668" s="13"/>
      <c r="B668" s="233"/>
      <c r="C668" s="234"/>
      <c r="D668" s="235" t="s">
        <v>207</v>
      </c>
      <c r="E668" s="236" t="s">
        <v>22</v>
      </c>
      <c r="F668" s="237" t="s">
        <v>984</v>
      </c>
      <c r="G668" s="234"/>
      <c r="H668" s="238">
        <v>17.600000000000001</v>
      </c>
      <c r="I668" s="239"/>
      <c r="J668" s="234"/>
      <c r="K668" s="234"/>
      <c r="L668" s="240"/>
      <c r="M668" s="241"/>
      <c r="N668" s="242"/>
      <c r="O668" s="242"/>
      <c r="P668" s="242"/>
      <c r="Q668" s="242"/>
      <c r="R668" s="242"/>
      <c r="S668" s="242"/>
      <c r="T668" s="243"/>
      <c r="U668" s="13"/>
      <c r="V668" s="13"/>
      <c r="W668" s="13"/>
      <c r="X668" s="13"/>
      <c r="Y668" s="13"/>
      <c r="Z668" s="13"/>
      <c r="AA668" s="13"/>
      <c r="AB668" s="13"/>
      <c r="AC668" s="13"/>
      <c r="AD668" s="13"/>
      <c r="AE668" s="13"/>
      <c r="AT668" s="244" t="s">
        <v>207</v>
      </c>
      <c r="AU668" s="244" t="s">
        <v>87</v>
      </c>
      <c r="AV668" s="13" t="s">
        <v>87</v>
      </c>
      <c r="AW668" s="13" t="s">
        <v>39</v>
      </c>
      <c r="AX668" s="13" t="s">
        <v>78</v>
      </c>
      <c r="AY668" s="244" t="s">
        <v>199</v>
      </c>
    </row>
    <row r="669" s="13" customFormat="1">
      <c r="A669" s="13"/>
      <c r="B669" s="233"/>
      <c r="C669" s="234"/>
      <c r="D669" s="235" t="s">
        <v>207</v>
      </c>
      <c r="E669" s="236" t="s">
        <v>22</v>
      </c>
      <c r="F669" s="237" t="s">
        <v>985</v>
      </c>
      <c r="G669" s="234"/>
      <c r="H669" s="238">
        <v>25.199999999999999</v>
      </c>
      <c r="I669" s="239"/>
      <c r="J669" s="234"/>
      <c r="K669" s="234"/>
      <c r="L669" s="240"/>
      <c r="M669" s="241"/>
      <c r="N669" s="242"/>
      <c r="O669" s="242"/>
      <c r="P669" s="242"/>
      <c r="Q669" s="242"/>
      <c r="R669" s="242"/>
      <c r="S669" s="242"/>
      <c r="T669" s="243"/>
      <c r="U669" s="13"/>
      <c r="V669" s="13"/>
      <c r="W669" s="13"/>
      <c r="X669" s="13"/>
      <c r="Y669" s="13"/>
      <c r="Z669" s="13"/>
      <c r="AA669" s="13"/>
      <c r="AB669" s="13"/>
      <c r="AC669" s="13"/>
      <c r="AD669" s="13"/>
      <c r="AE669" s="13"/>
      <c r="AT669" s="244" t="s">
        <v>207</v>
      </c>
      <c r="AU669" s="244" t="s">
        <v>87</v>
      </c>
      <c r="AV669" s="13" t="s">
        <v>87</v>
      </c>
      <c r="AW669" s="13" t="s">
        <v>39</v>
      </c>
      <c r="AX669" s="13" t="s">
        <v>78</v>
      </c>
      <c r="AY669" s="244" t="s">
        <v>199</v>
      </c>
    </row>
    <row r="670" s="13" customFormat="1">
      <c r="A670" s="13"/>
      <c r="B670" s="233"/>
      <c r="C670" s="234"/>
      <c r="D670" s="235" t="s">
        <v>207</v>
      </c>
      <c r="E670" s="236" t="s">
        <v>22</v>
      </c>
      <c r="F670" s="237" t="s">
        <v>986</v>
      </c>
      <c r="G670" s="234"/>
      <c r="H670" s="238">
        <v>46.200000000000003</v>
      </c>
      <c r="I670" s="239"/>
      <c r="J670" s="234"/>
      <c r="K670" s="234"/>
      <c r="L670" s="240"/>
      <c r="M670" s="241"/>
      <c r="N670" s="242"/>
      <c r="O670" s="242"/>
      <c r="P670" s="242"/>
      <c r="Q670" s="242"/>
      <c r="R670" s="242"/>
      <c r="S670" s="242"/>
      <c r="T670" s="243"/>
      <c r="U670" s="13"/>
      <c r="V670" s="13"/>
      <c r="W670" s="13"/>
      <c r="X670" s="13"/>
      <c r="Y670" s="13"/>
      <c r="Z670" s="13"/>
      <c r="AA670" s="13"/>
      <c r="AB670" s="13"/>
      <c r="AC670" s="13"/>
      <c r="AD670" s="13"/>
      <c r="AE670" s="13"/>
      <c r="AT670" s="244" t="s">
        <v>207</v>
      </c>
      <c r="AU670" s="244" t="s">
        <v>87</v>
      </c>
      <c r="AV670" s="13" t="s">
        <v>87</v>
      </c>
      <c r="AW670" s="13" t="s">
        <v>39</v>
      </c>
      <c r="AX670" s="13" t="s">
        <v>78</v>
      </c>
      <c r="AY670" s="244" t="s">
        <v>199</v>
      </c>
    </row>
    <row r="671" s="13" customFormat="1">
      <c r="A671" s="13"/>
      <c r="B671" s="233"/>
      <c r="C671" s="234"/>
      <c r="D671" s="235" t="s">
        <v>207</v>
      </c>
      <c r="E671" s="236" t="s">
        <v>22</v>
      </c>
      <c r="F671" s="237" t="s">
        <v>987</v>
      </c>
      <c r="G671" s="234"/>
      <c r="H671" s="238">
        <v>8.8000000000000007</v>
      </c>
      <c r="I671" s="239"/>
      <c r="J671" s="234"/>
      <c r="K671" s="234"/>
      <c r="L671" s="240"/>
      <c r="M671" s="241"/>
      <c r="N671" s="242"/>
      <c r="O671" s="242"/>
      <c r="P671" s="242"/>
      <c r="Q671" s="242"/>
      <c r="R671" s="242"/>
      <c r="S671" s="242"/>
      <c r="T671" s="243"/>
      <c r="U671" s="13"/>
      <c r="V671" s="13"/>
      <c r="W671" s="13"/>
      <c r="X671" s="13"/>
      <c r="Y671" s="13"/>
      <c r="Z671" s="13"/>
      <c r="AA671" s="13"/>
      <c r="AB671" s="13"/>
      <c r="AC671" s="13"/>
      <c r="AD671" s="13"/>
      <c r="AE671" s="13"/>
      <c r="AT671" s="244" t="s">
        <v>207</v>
      </c>
      <c r="AU671" s="244" t="s">
        <v>87</v>
      </c>
      <c r="AV671" s="13" t="s">
        <v>87</v>
      </c>
      <c r="AW671" s="13" t="s">
        <v>39</v>
      </c>
      <c r="AX671" s="13" t="s">
        <v>78</v>
      </c>
      <c r="AY671" s="244" t="s">
        <v>199</v>
      </c>
    </row>
    <row r="672" s="13" customFormat="1">
      <c r="A672" s="13"/>
      <c r="B672" s="233"/>
      <c r="C672" s="234"/>
      <c r="D672" s="235" t="s">
        <v>207</v>
      </c>
      <c r="E672" s="236" t="s">
        <v>22</v>
      </c>
      <c r="F672" s="237" t="s">
        <v>988</v>
      </c>
      <c r="G672" s="234"/>
      <c r="H672" s="238">
        <v>5.3399999999999999</v>
      </c>
      <c r="I672" s="239"/>
      <c r="J672" s="234"/>
      <c r="K672" s="234"/>
      <c r="L672" s="240"/>
      <c r="M672" s="241"/>
      <c r="N672" s="242"/>
      <c r="O672" s="242"/>
      <c r="P672" s="242"/>
      <c r="Q672" s="242"/>
      <c r="R672" s="242"/>
      <c r="S672" s="242"/>
      <c r="T672" s="243"/>
      <c r="U672" s="13"/>
      <c r="V672" s="13"/>
      <c r="W672" s="13"/>
      <c r="X672" s="13"/>
      <c r="Y672" s="13"/>
      <c r="Z672" s="13"/>
      <c r="AA672" s="13"/>
      <c r="AB672" s="13"/>
      <c r="AC672" s="13"/>
      <c r="AD672" s="13"/>
      <c r="AE672" s="13"/>
      <c r="AT672" s="244" t="s">
        <v>207</v>
      </c>
      <c r="AU672" s="244" t="s">
        <v>87</v>
      </c>
      <c r="AV672" s="13" t="s">
        <v>87</v>
      </c>
      <c r="AW672" s="13" t="s">
        <v>39</v>
      </c>
      <c r="AX672" s="13" t="s">
        <v>78</v>
      </c>
      <c r="AY672" s="244" t="s">
        <v>199</v>
      </c>
    </row>
    <row r="673" s="13" customFormat="1">
      <c r="A673" s="13"/>
      <c r="B673" s="233"/>
      <c r="C673" s="234"/>
      <c r="D673" s="235" t="s">
        <v>207</v>
      </c>
      <c r="E673" s="236" t="s">
        <v>22</v>
      </c>
      <c r="F673" s="237" t="s">
        <v>989</v>
      </c>
      <c r="G673" s="234"/>
      <c r="H673" s="238">
        <v>4.7000000000000002</v>
      </c>
      <c r="I673" s="239"/>
      <c r="J673" s="234"/>
      <c r="K673" s="234"/>
      <c r="L673" s="240"/>
      <c r="M673" s="241"/>
      <c r="N673" s="242"/>
      <c r="O673" s="242"/>
      <c r="P673" s="242"/>
      <c r="Q673" s="242"/>
      <c r="R673" s="242"/>
      <c r="S673" s="242"/>
      <c r="T673" s="243"/>
      <c r="U673" s="13"/>
      <c r="V673" s="13"/>
      <c r="W673" s="13"/>
      <c r="X673" s="13"/>
      <c r="Y673" s="13"/>
      <c r="Z673" s="13"/>
      <c r="AA673" s="13"/>
      <c r="AB673" s="13"/>
      <c r="AC673" s="13"/>
      <c r="AD673" s="13"/>
      <c r="AE673" s="13"/>
      <c r="AT673" s="244" t="s">
        <v>207</v>
      </c>
      <c r="AU673" s="244" t="s">
        <v>87</v>
      </c>
      <c r="AV673" s="13" t="s">
        <v>87</v>
      </c>
      <c r="AW673" s="13" t="s">
        <v>39</v>
      </c>
      <c r="AX673" s="13" t="s">
        <v>78</v>
      </c>
      <c r="AY673" s="244" t="s">
        <v>199</v>
      </c>
    </row>
    <row r="674" s="13" customFormat="1">
      <c r="A674" s="13"/>
      <c r="B674" s="233"/>
      <c r="C674" s="234"/>
      <c r="D674" s="235" t="s">
        <v>207</v>
      </c>
      <c r="E674" s="236" t="s">
        <v>22</v>
      </c>
      <c r="F674" s="237" t="s">
        <v>990</v>
      </c>
      <c r="G674" s="234"/>
      <c r="H674" s="238">
        <v>5.1900000000000004</v>
      </c>
      <c r="I674" s="239"/>
      <c r="J674" s="234"/>
      <c r="K674" s="234"/>
      <c r="L674" s="240"/>
      <c r="M674" s="241"/>
      <c r="N674" s="242"/>
      <c r="O674" s="242"/>
      <c r="P674" s="242"/>
      <c r="Q674" s="242"/>
      <c r="R674" s="242"/>
      <c r="S674" s="242"/>
      <c r="T674" s="243"/>
      <c r="U674" s="13"/>
      <c r="V674" s="13"/>
      <c r="W674" s="13"/>
      <c r="X674" s="13"/>
      <c r="Y674" s="13"/>
      <c r="Z674" s="13"/>
      <c r="AA674" s="13"/>
      <c r="AB674" s="13"/>
      <c r="AC674" s="13"/>
      <c r="AD674" s="13"/>
      <c r="AE674" s="13"/>
      <c r="AT674" s="244" t="s">
        <v>207</v>
      </c>
      <c r="AU674" s="244" t="s">
        <v>87</v>
      </c>
      <c r="AV674" s="13" t="s">
        <v>87</v>
      </c>
      <c r="AW674" s="13" t="s">
        <v>39</v>
      </c>
      <c r="AX674" s="13" t="s">
        <v>78</v>
      </c>
      <c r="AY674" s="244" t="s">
        <v>199</v>
      </c>
    </row>
    <row r="675" s="13" customFormat="1">
      <c r="A675" s="13"/>
      <c r="B675" s="233"/>
      <c r="C675" s="234"/>
      <c r="D675" s="235" t="s">
        <v>207</v>
      </c>
      <c r="E675" s="236" t="s">
        <v>22</v>
      </c>
      <c r="F675" s="237" t="s">
        <v>991</v>
      </c>
      <c r="G675" s="234"/>
      <c r="H675" s="238">
        <v>8.75</v>
      </c>
      <c r="I675" s="239"/>
      <c r="J675" s="234"/>
      <c r="K675" s="234"/>
      <c r="L675" s="240"/>
      <c r="M675" s="241"/>
      <c r="N675" s="242"/>
      <c r="O675" s="242"/>
      <c r="P675" s="242"/>
      <c r="Q675" s="242"/>
      <c r="R675" s="242"/>
      <c r="S675" s="242"/>
      <c r="T675" s="243"/>
      <c r="U675" s="13"/>
      <c r="V675" s="13"/>
      <c r="W675" s="13"/>
      <c r="X675" s="13"/>
      <c r="Y675" s="13"/>
      <c r="Z675" s="13"/>
      <c r="AA675" s="13"/>
      <c r="AB675" s="13"/>
      <c r="AC675" s="13"/>
      <c r="AD675" s="13"/>
      <c r="AE675" s="13"/>
      <c r="AT675" s="244" t="s">
        <v>207</v>
      </c>
      <c r="AU675" s="244" t="s">
        <v>87</v>
      </c>
      <c r="AV675" s="13" t="s">
        <v>87</v>
      </c>
      <c r="AW675" s="13" t="s">
        <v>39</v>
      </c>
      <c r="AX675" s="13" t="s">
        <v>78</v>
      </c>
      <c r="AY675" s="244" t="s">
        <v>199</v>
      </c>
    </row>
    <row r="676" s="13" customFormat="1">
      <c r="A676" s="13"/>
      <c r="B676" s="233"/>
      <c r="C676" s="234"/>
      <c r="D676" s="235" t="s">
        <v>207</v>
      </c>
      <c r="E676" s="236" t="s">
        <v>22</v>
      </c>
      <c r="F676" s="237" t="s">
        <v>992</v>
      </c>
      <c r="G676" s="234"/>
      <c r="H676" s="238">
        <v>5.3499999999999996</v>
      </c>
      <c r="I676" s="239"/>
      <c r="J676" s="234"/>
      <c r="K676" s="234"/>
      <c r="L676" s="240"/>
      <c r="M676" s="241"/>
      <c r="N676" s="242"/>
      <c r="O676" s="242"/>
      <c r="P676" s="242"/>
      <c r="Q676" s="242"/>
      <c r="R676" s="242"/>
      <c r="S676" s="242"/>
      <c r="T676" s="243"/>
      <c r="U676" s="13"/>
      <c r="V676" s="13"/>
      <c r="W676" s="13"/>
      <c r="X676" s="13"/>
      <c r="Y676" s="13"/>
      <c r="Z676" s="13"/>
      <c r="AA676" s="13"/>
      <c r="AB676" s="13"/>
      <c r="AC676" s="13"/>
      <c r="AD676" s="13"/>
      <c r="AE676" s="13"/>
      <c r="AT676" s="244" t="s">
        <v>207</v>
      </c>
      <c r="AU676" s="244" t="s">
        <v>87</v>
      </c>
      <c r="AV676" s="13" t="s">
        <v>87</v>
      </c>
      <c r="AW676" s="13" t="s">
        <v>39</v>
      </c>
      <c r="AX676" s="13" t="s">
        <v>78</v>
      </c>
      <c r="AY676" s="244" t="s">
        <v>199</v>
      </c>
    </row>
    <row r="677" s="13" customFormat="1">
      <c r="A677" s="13"/>
      <c r="B677" s="233"/>
      <c r="C677" s="234"/>
      <c r="D677" s="235" t="s">
        <v>207</v>
      </c>
      <c r="E677" s="236" t="s">
        <v>22</v>
      </c>
      <c r="F677" s="237" t="s">
        <v>993</v>
      </c>
      <c r="G677" s="234"/>
      <c r="H677" s="238">
        <v>13.42</v>
      </c>
      <c r="I677" s="239"/>
      <c r="J677" s="234"/>
      <c r="K677" s="234"/>
      <c r="L677" s="240"/>
      <c r="M677" s="241"/>
      <c r="N677" s="242"/>
      <c r="O677" s="242"/>
      <c r="P677" s="242"/>
      <c r="Q677" s="242"/>
      <c r="R677" s="242"/>
      <c r="S677" s="242"/>
      <c r="T677" s="243"/>
      <c r="U677" s="13"/>
      <c r="V677" s="13"/>
      <c r="W677" s="13"/>
      <c r="X677" s="13"/>
      <c r="Y677" s="13"/>
      <c r="Z677" s="13"/>
      <c r="AA677" s="13"/>
      <c r="AB677" s="13"/>
      <c r="AC677" s="13"/>
      <c r="AD677" s="13"/>
      <c r="AE677" s="13"/>
      <c r="AT677" s="244" t="s">
        <v>207</v>
      </c>
      <c r="AU677" s="244" t="s">
        <v>87</v>
      </c>
      <c r="AV677" s="13" t="s">
        <v>87</v>
      </c>
      <c r="AW677" s="13" t="s">
        <v>39</v>
      </c>
      <c r="AX677" s="13" t="s">
        <v>78</v>
      </c>
      <c r="AY677" s="244" t="s">
        <v>199</v>
      </c>
    </row>
    <row r="678" s="13" customFormat="1">
      <c r="A678" s="13"/>
      <c r="B678" s="233"/>
      <c r="C678" s="234"/>
      <c r="D678" s="235" t="s">
        <v>207</v>
      </c>
      <c r="E678" s="236" t="s">
        <v>22</v>
      </c>
      <c r="F678" s="237" t="s">
        <v>994</v>
      </c>
      <c r="G678" s="234"/>
      <c r="H678" s="238">
        <v>2.1200000000000001</v>
      </c>
      <c r="I678" s="239"/>
      <c r="J678" s="234"/>
      <c r="K678" s="234"/>
      <c r="L678" s="240"/>
      <c r="M678" s="241"/>
      <c r="N678" s="242"/>
      <c r="O678" s="242"/>
      <c r="P678" s="242"/>
      <c r="Q678" s="242"/>
      <c r="R678" s="242"/>
      <c r="S678" s="242"/>
      <c r="T678" s="243"/>
      <c r="U678" s="13"/>
      <c r="V678" s="13"/>
      <c r="W678" s="13"/>
      <c r="X678" s="13"/>
      <c r="Y678" s="13"/>
      <c r="Z678" s="13"/>
      <c r="AA678" s="13"/>
      <c r="AB678" s="13"/>
      <c r="AC678" s="13"/>
      <c r="AD678" s="13"/>
      <c r="AE678" s="13"/>
      <c r="AT678" s="244" t="s">
        <v>207</v>
      </c>
      <c r="AU678" s="244" t="s">
        <v>87</v>
      </c>
      <c r="AV678" s="13" t="s">
        <v>87</v>
      </c>
      <c r="AW678" s="13" t="s">
        <v>39</v>
      </c>
      <c r="AX678" s="13" t="s">
        <v>78</v>
      </c>
      <c r="AY678" s="244" t="s">
        <v>199</v>
      </c>
    </row>
    <row r="679" s="13" customFormat="1">
      <c r="A679" s="13"/>
      <c r="B679" s="233"/>
      <c r="C679" s="234"/>
      <c r="D679" s="235" t="s">
        <v>207</v>
      </c>
      <c r="E679" s="236" t="s">
        <v>22</v>
      </c>
      <c r="F679" s="237" t="s">
        <v>995</v>
      </c>
      <c r="G679" s="234"/>
      <c r="H679" s="238">
        <v>3.1299999999999999</v>
      </c>
      <c r="I679" s="239"/>
      <c r="J679" s="234"/>
      <c r="K679" s="234"/>
      <c r="L679" s="240"/>
      <c r="M679" s="241"/>
      <c r="N679" s="242"/>
      <c r="O679" s="242"/>
      <c r="P679" s="242"/>
      <c r="Q679" s="242"/>
      <c r="R679" s="242"/>
      <c r="S679" s="242"/>
      <c r="T679" s="243"/>
      <c r="U679" s="13"/>
      <c r="V679" s="13"/>
      <c r="W679" s="13"/>
      <c r="X679" s="13"/>
      <c r="Y679" s="13"/>
      <c r="Z679" s="13"/>
      <c r="AA679" s="13"/>
      <c r="AB679" s="13"/>
      <c r="AC679" s="13"/>
      <c r="AD679" s="13"/>
      <c r="AE679" s="13"/>
      <c r="AT679" s="244" t="s">
        <v>207</v>
      </c>
      <c r="AU679" s="244" t="s">
        <v>87</v>
      </c>
      <c r="AV679" s="13" t="s">
        <v>87</v>
      </c>
      <c r="AW679" s="13" t="s">
        <v>39</v>
      </c>
      <c r="AX679" s="13" t="s">
        <v>78</v>
      </c>
      <c r="AY679" s="244" t="s">
        <v>199</v>
      </c>
    </row>
    <row r="680" s="13" customFormat="1">
      <c r="A680" s="13"/>
      <c r="B680" s="233"/>
      <c r="C680" s="234"/>
      <c r="D680" s="235" t="s">
        <v>207</v>
      </c>
      <c r="E680" s="236" t="s">
        <v>22</v>
      </c>
      <c r="F680" s="237" t="s">
        <v>996</v>
      </c>
      <c r="G680" s="234"/>
      <c r="H680" s="238">
        <v>0.38</v>
      </c>
      <c r="I680" s="239"/>
      <c r="J680" s="234"/>
      <c r="K680" s="234"/>
      <c r="L680" s="240"/>
      <c r="M680" s="241"/>
      <c r="N680" s="242"/>
      <c r="O680" s="242"/>
      <c r="P680" s="242"/>
      <c r="Q680" s="242"/>
      <c r="R680" s="242"/>
      <c r="S680" s="242"/>
      <c r="T680" s="243"/>
      <c r="U680" s="13"/>
      <c r="V680" s="13"/>
      <c r="W680" s="13"/>
      <c r="X680" s="13"/>
      <c r="Y680" s="13"/>
      <c r="Z680" s="13"/>
      <c r="AA680" s="13"/>
      <c r="AB680" s="13"/>
      <c r="AC680" s="13"/>
      <c r="AD680" s="13"/>
      <c r="AE680" s="13"/>
      <c r="AT680" s="244" t="s">
        <v>207</v>
      </c>
      <c r="AU680" s="244" t="s">
        <v>87</v>
      </c>
      <c r="AV680" s="13" t="s">
        <v>87</v>
      </c>
      <c r="AW680" s="13" t="s">
        <v>39</v>
      </c>
      <c r="AX680" s="13" t="s">
        <v>78</v>
      </c>
      <c r="AY680" s="244" t="s">
        <v>199</v>
      </c>
    </row>
    <row r="681" s="13" customFormat="1">
      <c r="A681" s="13"/>
      <c r="B681" s="233"/>
      <c r="C681" s="234"/>
      <c r="D681" s="235" t="s">
        <v>207</v>
      </c>
      <c r="E681" s="236" t="s">
        <v>22</v>
      </c>
      <c r="F681" s="237" t="s">
        <v>997</v>
      </c>
      <c r="G681" s="234"/>
      <c r="H681" s="238">
        <v>5.3899999999999997</v>
      </c>
      <c r="I681" s="239"/>
      <c r="J681" s="234"/>
      <c r="K681" s="234"/>
      <c r="L681" s="240"/>
      <c r="M681" s="241"/>
      <c r="N681" s="242"/>
      <c r="O681" s="242"/>
      <c r="P681" s="242"/>
      <c r="Q681" s="242"/>
      <c r="R681" s="242"/>
      <c r="S681" s="242"/>
      <c r="T681" s="243"/>
      <c r="U681" s="13"/>
      <c r="V681" s="13"/>
      <c r="W681" s="13"/>
      <c r="X681" s="13"/>
      <c r="Y681" s="13"/>
      <c r="Z681" s="13"/>
      <c r="AA681" s="13"/>
      <c r="AB681" s="13"/>
      <c r="AC681" s="13"/>
      <c r="AD681" s="13"/>
      <c r="AE681" s="13"/>
      <c r="AT681" s="244" t="s">
        <v>207</v>
      </c>
      <c r="AU681" s="244" t="s">
        <v>87</v>
      </c>
      <c r="AV681" s="13" t="s">
        <v>87</v>
      </c>
      <c r="AW681" s="13" t="s">
        <v>39</v>
      </c>
      <c r="AX681" s="13" t="s">
        <v>78</v>
      </c>
      <c r="AY681" s="244" t="s">
        <v>199</v>
      </c>
    </row>
    <row r="682" s="13" customFormat="1">
      <c r="A682" s="13"/>
      <c r="B682" s="233"/>
      <c r="C682" s="234"/>
      <c r="D682" s="235" t="s">
        <v>207</v>
      </c>
      <c r="E682" s="236" t="s">
        <v>22</v>
      </c>
      <c r="F682" s="237" t="s">
        <v>998</v>
      </c>
      <c r="G682" s="234"/>
      <c r="H682" s="238">
        <v>33.600000000000001</v>
      </c>
      <c r="I682" s="239"/>
      <c r="J682" s="234"/>
      <c r="K682" s="234"/>
      <c r="L682" s="240"/>
      <c r="M682" s="241"/>
      <c r="N682" s="242"/>
      <c r="O682" s="242"/>
      <c r="P682" s="242"/>
      <c r="Q682" s="242"/>
      <c r="R682" s="242"/>
      <c r="S682" s="242"/>
      <c r="T682" s="243"/>
      <c r="U682" s="13"/>
      <c r="V682" s="13"/>
      <c r="W682" s="13"/>
      <c r="X682" s="13"/>
      <c r="Y682" s="13"/>
      <c r="Z682" s="13"/>
      <c r="AA682" s="13"/>
      <c r="AB682" s="13"/>
      <c r="AC682" s="13"/>
      <c r="AD682" s="13"/>
      <c r="AE682" s="13"/>
      <c r="AT682" s="244" t="s">
        <v>207</v>
      </c>
      <c r="AU682" s="244" t="s">
        <v>87</v>
      </c>
      <c r="AV682" s="13" t="s">
        <v>87</v>
      </c>
      <c r="AW682" s="13" t="s">
        <v>39</v>
      </c>
      <c r="AX682" s="13" t="s">
        <v>78</v>
      </c>
      <c r="AY682" s="244" t="s">
        <v>199</v>
      </c>
    </row>
    <row r="683" s="13" customFormat="1">
      <c r="A683" s="13"/>
      <c r="B683" s="233"/>
      <c r="C683" s="234"/>
      <c r="D683" s="235" t="s">
        <v>207</v>
      </c>
      <c r="E683" s="236" t="s">
        <v>22</v>
      </c>
      <c r="F683" s="237" t="s">
        <v>999</v>
      </c>
      <c r="G683" s="234"/>
      <c r="H683" s="238">
        <v>16.300000000000001</v>
      </c>
      <c r="I683" s="239"/>
      <c r="J683" s="234"/>
      <c r="K683" s="234"/>
      <c r="L683" s="240"/>
      <c r="M683" s="241"/>
      <c r="N683" s="242"/>
      <c r="O683" s="242"/>
      <c r="P683" s="242"/>
      <c r="Q683" s="242"/>
      <c r="R683" s="242"/>
      <c r="S683" s="242"/>
      <c r="T683" s="243"/>
      <c r="U683" s="13"/>
      <c r="V683" s="13"/>
      <c r="W683" s="13"/>
      <c r="X683" s="13"/>
      <c r="Y683" s="13"/>
      <c r="Z683" s="13"/>
      <c r="AA683" s="13"/>
      <c r="AB683" s="13"/>
      <c r="AC683" s="13"/>
      <c r="AD683" s="13"/>
      <c r="AE683" s="13"/>
      <c r="AT683" s="244" t="s">
        <v>207</v>
      </c>
      <c r="AU683" s="244" t="s">
        <v>87</v>
      </c>
      <c r="AV683" s="13" t="s">
        <v>87</v>
      </c>
      <c r="AW683" s="13" t="s">
        <v>39</v>
      </c>
      <c r="AX683" s="13" t="s">
        <v>78</v>
      </c>
      <c r="AY683" s="244" t="s">
        <v>199</v>
      </c>
    </row>
    <row r="684" s="16" customFormat="1">
      <c r="A684" s="16"/>
      <c r="B684" s="266"/>
      <c r="C684" s="267"/>
      <c r="D684" s="235" t="s">
        <v>207</v>
      </c>
      <c r="E684" s="268" t="s">
        <v>22</v>
      </c>
      <c r="F684" s="269" t="s">
        <v>403</v>
      </c>
      <c r="G684" s="267"/>
      <c r="H684" s="270">
        <v>286.23000000000002</v>
      </c>
      <c r="I684" s="271"/>
      <c r="J684" s="267"/>
      <c r="K684" s="267"/>
      <c r="L684" s="272"/>
      <c r="M684" s="273"/>
      <c r="N684" s="274"/>
      <c r="O684" s="274"/>
      <c r="P684" s="274"/>
      <c r="Q684" s="274"/>
      <c r="R684" s="274"/>
      <c r="S684" s="274"/>
      <c r="T684" s="275"/>
      <c r="U684" s="16"/>
      <c r="V684" s="16"/>
      <c r="W684" s="16"/>
      <c r="X684" s="16"/>
      <c r="Y684" s="16"/>
      <c r="Z684" s="16"/>
      <c r="AA684" s="16"/>
      <c r="AB684" s="16"/>
      <c r="AC684" s="16"/>
      <c r="AD684" s="16"/>
      <c r="AE684" s="16"/>
      <c r="AT684" s="276" t="s">
        <v>207</v>
      </c>
      <c r="AU684" s="276" t="s">
        <v>87</v>
      </c>
      <c r="AV684" s="16" t="s">
        <v>100</v>
      </c>
      <c r="AW684" s="16" t="s">
        <v>39</v>
      </c>
      <c r="AX684" s="16" t="s">
        <v>78</v>
      </c>
      <c r="AY684" s="276" t="s">
        <v>199</v>
      </c>
    </row>
    <row r="685" s="13" customFormat="1">
      <c r="A685" s="13"/>
      <c r="B685" s="233"/>
      <c r="C685" s="234"/>
      <c r="D685" s="235" t="s">
        <v>207</v>
      </c>
      <c r="E685" s="236" t="s">
        <v>22</v>
      </c>
      <c r="F685" s="237" t="s">
        <v>1000</v>
      </c>
      <c r="G685" s="234"/>
      <c r="H685" s="238">
        <v>245.93000000000001</v>
      </c>
      <c r="I685" s="239"/>
      <c r="J685" s="234"/>
      <c r="K685" s="234"/>
      <c r="L685" s="240"/>
      <c r="M685" s="241"/>
      <c r="N685" s="242"/>
      <c r="O685" s="242"/>
      <c r="P685" s="242"/>
      <c r="Q685" s="242"/>
      <c r="R685" s="242"/>
      <c r="S685" s="242"/>
      <c r="T685" s="243"/>
      <c r="U685" s="13"/>
      <c r="V685" s="13"/>
      <c r="W685" s="13"/>
      <c r="X685" s="13"/>
      <c r="Y685" s="13"/>
      <c r="Z685" s="13"/>
      <c r="AA685" s="13"/>
      <c r="AB685" s="13"/>
      <c r="AC685" s="13"/>
      <c r="AD685" s="13"/>
      <c r="AE685" s="13"/>
      <c r="AT685" s="244" t="s">
        <v>207</v>
      </c>
      <c r="AU685" s="244" t="s">
        <v>87</v>
      </c>
      <c r="AV685" s="13" t="s">
        <v>87</v>
      </c>
      <c r="AW685" s="13" t="s">
        <v>39</v>
      </c>
      <c r="AX685" s="13" t="s">
        <v>78</v>
      </c>
      <c r="AY685" s="244" t="s">
        <v>199</v>
      </c>
    </row>
    <row r="686" s="14" customFormat="1">
      <c r="A686" s="14"/>
      <c r="B686" s="245"/>
      <c r="C686" s="246"/>
      <c r="D686" s="235" t="s">
        <v>207</v>
      </c>
      <c r="E686" s="247" t="s">
        <v>22</v>
      </c>
      <c r="F686" s="248" t="s">
        <v>252</v>
      </c>
      <c r="G686" s="246"/>
      <c r="H686" s="249">
        <v>532.15999999999997</v>
      </c>
      <c r="I686" s="250"/>
      <c r="J686" s="246"/>
      <c r="K686" s="246"/>
      <c r="L686" s="251"/>
      <c r="M686" s="252"/>
      <c r="N686" s="253"/>
      <c r="O686" s="253"/>
      <c r="P686" s="253"/>
      <c r="Q686" s="253"/>
      <c r="R686" s="253"/>
      <c r="S686" s="253"/>
      <c r="T686" s="254"/>
      <c r="U686" s="14"/>
      <c r="V686" s="14"/>
      <c r="W686" s="14"/>
      <c r="X686" s="14"/>
      <c r="Y686" s="14"/>
      <c r="Z686" s="14"/>
      <c r="AA686" s="14"/>
      <c r="AB686" s="14"/>
      <c r="AC686" s="14"/>
      <c r="AD686" s="14"/>
      <c r="AE686" s="14"/>
      <c r="AT686" s="255" t="s">
        <v>207</v>
      </c>
      <c r="AU686" s="255" t="s">
        <v>87</v>
      </c>
      <c r="AV686" s="14" t="s">
        <v>103</v>
      </c>
      <c r="AW686" s="14" t="s">
        <v>39</v>
      </c>
      <c r="AX686" s="14" t="s">
        <v>23</v>
      </c>
      <c r="AY686" s="255" t="s">
        <v>199</v>
      </c>
    </row>
    <row r="687" s="2" customFormat="1" ht="16.5" customHeight="1">
      <c r="A687" s="40"/>
      <c r="B687" s="41"/>
      <c r="C687" s="220" t="s">
        <v>1001</v>
      </c>
      <c r="D687" s="220" t="s">
        <v>201</v>
      </c>
      <c r="E687" s="221" t="s">
        <v>1002</v>
      </c>
      <c r="F687" s="222" t="s">
        <v>1003</v>
      </c>
      <c r="G687" s="223" t="s">
        <v>233</v>
      </c>
      <c r="H687" s="224">
        <v>66.650000000000006</v>
      </c>
      <c r="I687" s="225"/>
      <c r="J687" s="226">
        <f>ROUND(I687*H687,2)</f>
        <v>0</v>
      </c>
      <c r="K687" s="222" t="s">
        <v>205</v>
      </c>
      <c r="L687" s="46"/>
      <c r="M687" s="227" t="s">
        <v>22</v>
      </c>
      <c r="N687" s="228" t="s">
        <v>49</v>
      </c>
      <c r="O687" s="86"/>
      <c r="P687" s="229">
        <f>O687*H687</f>
        <v>0</v>
      </c>
      <c r="Q687" s="229">
        <v>0.00025999999999999998</v>
      </c>
      <c r="R687" s="229">
        <f>Q687*H687</f>
        <v>0.017329000000000001</v>
      </c>
      <c r="S687" s="229">
        <v>0</v>
      </c>
      <c r="T687" s="230">
        <f>S687*H687</f>
        <v>0</v>
      </c>
      <c r="U687" s="40"/>
      <c r="V687" s="40"/>
      <c r="W687" s="40"/>
      <c r="X687" s="40"/>
      <c r="Y687" s="40"/>
      <c r="Z687" s="40"/>
      <c r="AA687" s="40"/>
      <c r="AB687" s="40"/>
      <c r="AC687" s="40"/>
      <c r="AD687" s="40"/>
      <c r="AE687" s="40"/>
      <c r="AR687" s="231" t="s">
        <v>103</v>
      </c>
      <c r="AT687" s="231" t="s">
        <v>201</v>
      </c>
      <c r="AU687" s="231" t="s">
        <v>87</v>
      </c>
      <c r="AY687" s="19" t="s">
        <v>199</v>
      </c>
      <c r="BE687" s="232">
        <f>IF(N687="základní",J687,0)</f>
        <v>0</v>
      </c>
      <c r="BF687" s="232">
        <f>IF(N687="snížená",J687,0)</f>
        <v>0</v>
      </c>
      <c r="BG687" s="232">
        <f>IF(N687="zákl. přenesená",J687,0)</f>
        <v>0</v>
      </c>
      <c r="BH687" s="232">
        <f>IF(N687="sníž. přenesená",J687,0)</f>
        <v>0</v>
      </c>
      <c r="BI687" s="232">
        <f>IF(N687="nulová",J687,0)</f>
        <v>0</v>
      </c>
      <c r="BJ687" s="19" t="s">
        <v>23</v>
      </c>
      <c r="BK687" s="232">
        <f>ROUND(I687*H687,2)</f>
        <v>0</v>
      </c>
      <c r="BL687" s="19" t="s">
        <v>103</v>
      </c>
      <c r="BM687" s="231" t="s">
        <v>1004</v>
      </c>
    </row>
    <row r="688" s="13" customFormat="1">
      <c r="A688" s="13"/>
      <c r="B688" s="233"/>
      <c r="C688" s="234"/>
      <c r="D688" s="235" t="s">
        <v>207</v>
      </c>
      <c r="E688" s="236" t="s">
        <v>22</v>
      </c>
      <c r="F688" s="237" t="s">
        <v>1005</v>
      </c>
      <c r="G688" s="234"/>
      <c r="H688" s="238">
        <v>14.34</v>
      </c>
      <c r="I688" s="239"/>
      <c r="J688" s="234"/>
      <c r="K688" s="234"/>
      <c r="L688" s="240"/>
      <c r="M688" s="241"/>
      <c r="N688" s="242"/>
      <c r="O688" s="242"/>
      <c r="P688" s="242"/>
      <c r="Q688" s="242"/>
      <c r="R688" s="242"/>
      <c r="S688" s="242"/>
      <c r="T688" s="243"/>
      <c r="U688" s="13"/>
      <c r="V688" s="13"/>
      <c r="W688" s="13"/>
      <c r="X688" s="13"/>
      <c r="Y688" s="13"/>
      <c r="Z688" s="13"/>
      <c r="AA688" s="13"/>
      <c r="AB688" s="13"/>
      <c r="AC688" s="13"/>
      <c r="AD688" s="13"/>
      <c r="AE688" s="13"/>
      <c r="AT688" s="244" t="s">
        <v>207</v>
      </c>
      <c r="AU688" s="244" t="s">
        <v>87</v>
      </c>
      <c r="AV688" s="13" t="s">
        <v>87</v>
      </c>
      <c r="AW688" s="13" t="s">
        <v>39</v>
      </c>
      <c r="AX688" s="13" t="s">
        <v>78</v>
      </c>
      <c r="AY688" s="244" t="s">
        <v>199</v>
      </c>
    </row>
    <row r="689" s="13" customFormat="1">
      <c r="A689" s="13"/>
      <c r="B689" s="233"/>
      <c r="C689" s="234"/>
      <c r="D689" s="235" t="s">
        <v>207</v>
      </c>
      <c r="E689" s="236" t="s">
        <v>22</v>
      </c>
      <c r="F689" s="237" t="s">
        <v>1006</v>
      </c>
      <c r="G689" s="234"/>
      <c r="H689" s="238">
        <v>52.310000000000002</v>
      </c>
      <c r="I689" s="239"/>
      <c r="J689" s="234"/>
      <c r="K689" s="234"/>
      <c r="L689" s="240"/>
      <c r="M689" s="241"/>
      <c r="N689" s="242"/>
      <c r="O689" s="242"/>
      <c r="P689" s="242"/>
      <c r="Q689" s="242"/>
      <c r="R689" s="242"/>
      <c r="S689" s="242"/>
      <c r="T689" s="243"/>
      <c r="U689" s="13"/>
      <c r="V689" s="13"/>
      <c r="W689" s="13"/>
      <c r="X689" s="13"/>
      <c r="Y689" s="13"/>
      <c r="Z689" s="13"/>
      <c r="AA689" s="13"/>
      <c r="AB689" s="13"/>
      <c r="AC689" s="13"/>
      <c r="AD689" s="13"/>
      <c r="AE689" s="13"/>
      <c r="AT689" s="244" t="s">
        <v>207</v>
      </c>
      <c r="AU689" s="244" t="s">
        <v>87</v>
      </c>
      <c r="AV689" s="13" t="s">
        <v>87</v>
      </c>
      <c r="AW689" s="13" t="s">
        <v>39</v>
      </c>
      <c r="AX689" s="13" t="s">
        <v>78</v>
      </c>
      <c r="AY689" s="244" t="s">
        <v>199</v>
      </c>
    </row>
    <row r="690" s="14" customFormat="1">
      <c r="A690" s="14"/>
      <c r="B690" s="245"/>
      <c r="C690" s="246"/>
      <c r="D690" s="235" t="s">
        <v>207</v>
      </c>
      <c r="E690" s="247" t="s">
        <v>22</v>
      </c>
      <c r="F690" s="248" t="s">
        <v>252</v>
      </c>
      <c r="G690" s="246"/>
      <c r="H690" s="249">
        <v>66.650000000000006</v>
      </c>
      <c r="I690" s="250"/>
      <c r="J690" s="246"/>
      <c r="K690" s="246"/>
      <c r="L690" s="251"/>
      <c r="M690" s="252"/>
      <c r="N690" s="253"/>
      <c r="O690" s="253"/>
      <c r="P690" s="253"/>
      <c r="Q690" s="253"/>
      <c r="R690" s="253"/>
      <c r="S690" s="253"/>
      <c r="T690" s="254"/>
      <c r="U690" s="14"/>
      <c r="V690" s="14"/>
      <c r="W690" s="14"/>
      <c r="X690" s="14"/>
      <c r="Y690" s="14"/>
      <c r="Z690" s="14"/>
      <c r="AA690" s="14"/>
      <c r="AB690" s="14"/>
      <c r="AC690" s="14"/>
      <c r="AD690" s="14"/>
      <c r="AE690" s="14"/>
      <c r="AT690" s="255" t="s">
        <v>207</v>
      </c>
      <c r="AU690" s="255" t="s">
        <v>87</v>
      </c>
      <c r="AV690" s="14" t="s">
        <v>103</v>
      </c>
      <c r="AW690" s="14" t="s">
        <v>39</v>
      </c>
      <c r="AX690" s="14" t="s">
        <v>23</v>
      </c>
      <c r="AY690" s="255" t="s">
        <v>199</v>
      </c>
    </row>
    <row r="691" s="2" customFormat="1" ht="21.75" customHeight="1">
      <c r="A691" s="40"/>
      <c r="B691" s="41"/>
      <c r="C691" s="220" t="s">
        <v>1007</v>
      </c>
      <c r="D691" s="220" t="s">
        <v>201</v>
      </c>
      <c r="E691" s="221" t="s">
        <v>1008</v>
      </c>
      <c r="F691" s="222" t="s">
        <v>1009</v>
      </c>
      <c r="G691" s="223" t="s">
        <v>233</v>
      </c>
      <c r="H691" s="224">
        <v>14.34</v>
      </c>
      <c r="I691" s="225"/>
      <c r="J691" s="226">
        <f>ROUND(I691*H691,2)</f>
        <v>0</v>
      </c>
      <c r="K691" s="222" t="s">
        <v>205</v>
      </c>
      <c r="L691" s="46"/>
      <c r="M691" s="227" t="s">
        <v>22</v>
      </c>
      <c r="N691" s="228" t="s">
        <v>49</v>
      </c>
      <c r="O691" s="86"/>
      <c r="P691" s="229">
        <f>O691*H691</f>
        <v>0</v>
      </c>
      <c r="Q691" s="229">
        <v>0.0043800000000000002</v>
      </c>
      <c r="R691" s="229">
        <f>Q691*H691</f>
        <v>0.062809199999999996</v>
      </c>
      <c r="S691" s="229">
        <v>0</v>
      </c>
      <c r="T691" s="230">
        <f>S691*H691</f>
        <v>0</v>
      </c>
      <c r="U691" s="40"/>
      <c r="V691" s="40"/>
      <c r="W691" s="40"/>
      <c r="X691" s="40"/>
      <c r="Y691" s="40"/>
      <c r="Z691" s="40"/>
      <c r="AA691" s="40"/>
      <c r="AB691" s="40"/>
      <c r="AC691" s="40"/>
      <c r="AD691" s="40"/>
      <c r="AE691" s="40"/>
      <c r="AR691" s="231" t="s">
        <v>103</v>
      </c>
      <c r="AT691" s="231" t="s">
        <v>201</v>
      </c>
      <c r="AU691" s="231" t="s">
        <v>87</v>
      </c>
      <c r="AY691" s="19" t="s">
        <v>199</v>
      </c>
      <c r="BE691" s="232">
        <f>IF(N691="základní",J691,0)</f>
        <v>0</v>
      </c>
      <c r="BF691" s="232">
        <f>IF(N691="snížená",J691,0)</f>
        <v>0</v>
      </c>
      <c r="BG691" s="232">
        <f>IF(N691="zákl. přenesená",J691,0)</f>
        <v>0</v>
      </c>
      <c r="BH691" s="232">
        <f>IF(N691="sníž. přenesená",J691,0)</f>
        <v>0</v>
      </c>
      <c r="BI691" s="232">
        <f>IF(N691="nulová",J691,0)</f>
        <v>0</v>
      </c>
      <c r="BJ691" s="19" t="s">
        <v>23</v>
      </c>
      <c r="BK691" s="232">
        <f>ROUND(I691*H691,2)</f>
        <v>0</v>
      </c>
      <c r="BL691" s="19" t="s">
        <v>103</v>
      </c>
      <c r="BM691" s="231" t="s">
        <v>1010</v>
      </c>
    </row>
    <row r="692" s="15" customFormat="1">
      <c r="A692" s="15"/>
      <c r="B692" s="256"/>
      <c r="C692" s="257"/>
      <c r="D692" s="235" t="s">
        <v>207</v>
      </c>
      <c r="E692" s="258" t="s">
        <v>22</v>
      </c>
      <c r="F692" s="259" t="s">
        <v>1011</v>
      </c>
      <c r="G692" s="257"/>
      <c r="H692" s="258" t="s">
        <v>22</v>
      </c>
      <c r="I692" s="260"/>
      <c r="J692" s="257"/>
      <c r="K692" s="257"/>
      <c r="L692" s="261"/>
      <c r="M692" s="262"/>
      <c r="N692" s="263"/>
      <c r="O692" s="263"/>
      <c r="P692" s="263"/>
      <c r="Q692" s="263"/>
      <c r="R692" s="263"/>
      <c r="S692" s="263"/>
      <c r="T692" s="264"/>
      <c r="U692" s="15"/>
      <c r="V692" s="15"/>
      <c r="W692" s="15"/>
      <c r="X692" s="15"/>
      <c r="Y692" s="15"/>
      <c r="Z692" s="15"/>
      <c r="AA692" s="15"/>
      <c r="AB692" s="15"/>
      <c r="AC692" s="15"/>
      <c r="AD692" s="15"/>
      <c r="AE692" s="15"/>
      <c r="AT692" s="265" t="s">
        <v>207</v>
      </c>
      <c r="AU692" s="265" t="s">
        <v>87</v>
      </c>
      <c r="AV692" s="15" t="s">
        <v>23</v>
      </c>
      <c r="AW692" s="15" t="s">
        <v>39</v>
      </c>
      <c r="AX692" s="15" t="s">
        <v>78</v>
      </c>
      <c r="AY692" s="265" t="s">
        <v>199</v>
      </c>
    </row>
    <row r="693" s="13" customFormat="1">
      <c r="A693" s="13"/>
      <c r="B693" s="233"/>
      <c r="C693" s="234"/>
      <c r="D693" s="235" t="s">
        <v>207</v>
      </c>
      <c r="E693" s="236" t="s">
        <v>22</v>
      </c>
      <c r="F693" s="237" t="s">
        <v>1012</v>
      </c>
      <c r="G693" s="234"/>
      <c r="H693" s="238">
        <v>14.34</v>
      </c>
      <c r="I693" s="239"/>
      <c r="J693" s="234"/>
      <c r="K693" s="234"/>
      <c r="L693" s="240"/>
      <c r="M693" s="241"/>
      <c r="N693" s="242"/>
      <c r="O693" s="242"/>
      <c r="P693" s="242"/>
      <c r="Q693" s="242"/>
      <c r="R693" s="242"/>
      <c r="S693" s="242"/>
      <c r="T693" s="243"/>
      <c r="U693" s="13"/>
      <c r="V693" s="13"/>
      <c r="W693" s="13"/>
      <c r="X693" s="13"/>
      <c r="Y693" s="13"/>
      <c r="Z693" s="13"/>
      <c r="AA693" s="13"/>
      <c r="AB693" s="13"/>
      <c r="AC693" s="13"/>
      <c r="AD693" s="13"/>
      <c r="AE693" s="13"/>
      <c r="AT693" s="244" t="s">
        <v>207</v>
      </c>
      <c r="AU693" s="244" t="s">
        <v>87</v>
      </c>
      <c r="AV693" s="13" t="s">
        <v>87</v>
      </c>
      <c r="AW693" s="13" t="s">
        <v>39</v>
      </c>
      <c r="AX693" s="13" t="s">
        <v>23</v>
      </c>
      <c r="AY693" s="244" t="s">
        <v>199</v>
      </c>
    </row>
    <row r="694" s="2" customFormat="1" ht="21.75" customHeight="1">
      <c r="A694" s="40"/>
      <c r="B694" s="41"/>
      <c r="C694" s="220" t="s">
        <v>1013</v>
      </c>
      <c r="D694" s="220" t="s">
        <v>201</v>
      </c>
      <c r="E694" s="221" t="s">
        <v>1014</v>
      </c>
      <c r="F694" s="222" t="s">
        <v>1015</v>
      </c>
      <c r="G694" s="223" t="s">
        <v>233</v>
      </c>
      <c r="H694" s="224">
        <v>52.310000000000002</v>
      </c>
      <c r="I694" s="225"/>
      <c r="J694" s="226">
        <f>ROUND(I694*H694,2)</f>
        <v>0</v>
      </c>
      <c r="K694" s="222" t="s">
        <v>205</v>
      </c>
      <c r="L694" s="46"/>
      <c r="M694" s="227" t="s">
        <v>22</v>
      </c>
      <c r="N694" s="228" t="s">
        <v>49</v>
      </c>
      <c r="O694" s="86"/>
      <c r="P694" s="229">
        <f>O694*H694</f>
        <v>0</v>
      </c>
      <c r="Q694" s="229">
        <v>0.0085199999999999998</v>
      </c>
      <c r="R694" s="229">
        <f>Q694*H694</f>
        <v>0.4456812</v>
      </c>
      <c r="S694" s="229">
        <v>0</v>
      </c>
      <c r="T694" s="230">
        <f>S694*H694</f>
        <v>0</v>
      </c>
      <c r="U694" s="40"/>
      <c r="V694" s="40"/>
      <c r="W694" s="40"/>
      <c r="X694" s="40"/>
      <c r="Y694" s="40"/>
      <c r="Z694" s="40"/>
      <c r="AA694" s="40"/>
      <c r="AB694" s="40"/>
      <c r="AC694" s="40"/>
      <c r="AD694" s="40"/>
      <c r="AE694" s="40"/>
      <c r="AR694" s="231" t="s">
        <v>103</v>
      </c>
      <c r="AT694" s="231" t="s">
        <v>201</v>
      </c>
      <c r="AU694" s="231" t="s">
        <v>87</v>
      </c>
      <c r="AY694" s="19" t="s">
        <v>199</v>
      </c>
      <c r="BE694" s="232">
        <f>IF(N694="základní",J694,0)</f>
        <v>0</v>
      </c>
      <c r="BF694" s="232">
        <f>IF(N694="snížená",J694,0)</f>
        <v>0</v>
      </c>
      <c r="BG694" s="232">
        <f>IF(N694="zákl. přenesená",J694,0)</f>
        <v>0</v>
      </c>
      <c r="BH694" s="232">
        <f>IF(N694="sníž. přenesená",J694,0)</f>
        <v>0</v>
      </c>
      <c r="BI694" s="232">
        <f>IF(N694="nulová",J694,0)</f>
        <v>0</v>
      </c>
      <c r="BJ694" s="19" t="s">
        <v>23</v>
      </c>
      <c r="BK694" s="232">
        <f>ROUND(I694*H694,2)</f>
        <v>0</v>
      </c>
      <c r="BL694" s="19" t="s">
        <v>103</v>
      </c>
      <c r="BM694" s="231" t="s">
        <v>1016</v>
      </c>
    </row>
    <row r="695" s="13" customFormat="1">
      <c r="A695" s="13"/>
      <c r="B695" s="233"/>
      <c r="C695" s="234"/>
      <c r="D695" s="235" t="s">
        <v>207</v>
      </c>
      <c r="E695" s="236" t="s">
        <v>22</v>
      </c>
      <c r="F695" s="237" t="s">
        <v>1017</v>
      </c>
      <c r="G695" s="234"/>
      <c r="H695" s="238">
        <v>52.310000000000002</v>
      </c>
      <c r="I695" s="239"/>
      <c r="J695" s="234"/>
      <c r="K695" s="234"/>
      <c r="L695" s="240"/>
      <c r="M695" s="241"/>
      <c r="N695" s="242"/>
      <c r="O695" s="242"/>
      <c r="P695" s="242"/>
      <c r="Q695" s="242"/>
      <c r="R695" s="242"/>
      <c r="S695" s="242"/>
      <c r="T695" s="243"/>
      <c r="U695" s="13"/>
      <c r="V695" s="13"/>
      <c r="W695" s="13"/>
      <c r="X695" s="13"/>
      <c r="Y695" s="13"/>
      <c r="Z695" s="13"/>
      <c r="AA695" s="13"/>
      <c r="AB695" s="13"/>
      <c r="AC695" s="13"/>
      <c r="AD695" s="13"/>
      <c r="AE695" s="13"/>
      <c r="AT695" s="244" t="s">
        <v>207</v>
      </c>
      <c r="AU695" s="244" t="s">
        <v>87</v>
      </c>
      <c r="AV695" s="13" t="s">
        <v>87</v>
      </c>
      <c r="AW695" s="13" t="s">
        <v>39</v>
      </c>
      <c r="AX695" s="13" t="s">
        <v>23</v>
      </c>
      <c r="AY695" s="244" t="s">
        <v>199</v>
      </c>
    </row>
    <row r="696" s="2" customFormat="1" ht="16.5" customHeight="1">
      <c r="A696" s="40"/>
      <c r="B696" s="41"/>
      <c r="C696" s="277" t="s">
        <v>1018</v>
      </c>
      <c r="D696" s="277" t="s">
        <v>407</v>
      </c>
      <c r="E696" s="278" t="s">
        <v>1019</v>
      </c>
      <c r="F696" s="279" t="s">
        <v>1020</v>
      </c>
      <c r="G696" s="280" t="s">
        <v>233</v>
      </c>
      <c r="H696" s="281">
        <v>54.926000000000002</v>
      </c>
      <c r="I696" s="282"/>
      <c r="J696" s="283">
        <f>ROUND(I696*H696,2)</f>
        <v>0</v>
      </c>
      <c r="K696" s="279" t="s">
        <v>205</v>
      </c>
      <c r="L696" s="284"/>
      <c r="M696" s="285" t="s">
        <v>22</v>
      </c>
      <c r="N696" s="286" t="s">
        <v>49</v>
      </c>
      <c r="O696" s="86"/>
      <c r="P696" s="229">
        <f>O696*H696</f>
        <v>0</v>
      </c>
      <c r="Q696" s="229">
        <v>0.0023</v>
      </c>
      <c r="R696" s="229">
        <f>Q696*H696</f>
        <v>0.12632979999999999</v>
      </c>
      <c r="S696" s="229">
        <v>0</v>
      </c>
      <c r="T696" s="230">
        <f>S696*H696</f>
        <v>0</v>
      </c>
      <c r="U696" s="40"/>
      <c r="V696" s="40"/>
      <c r="W696" s="40"/>
      <c r="X696" s="40"/>
      <c r="Y696" s="40"/>
      <c r="Z696" s="40"/>
      <c r="AA696" s="40"/>
      <c r="AB696" s="40"/>
      <c r="AC696" s="40"/>
      <c r="AD696" s="40"/>
      <c r="AE696" s="40"/>
      <c r="AR696" s="231" t="s">
        <v>236</v>
      </c>
      <c r="AT696" s="231" t="s">
        <v>407</v>
      </c>
      <c r="AU696" s="231" t="s">
        <v>87</v>
      </c>
      <c r="AY696" s="19" t="s">
        <v>199</v>
      </c>
      <c r="BE696" s="232">
        <f>IF(N696="základní",J696,0)</f>
        <v>0</v>
      </c>
      <c r="BF696" s="232">
        <f>IF(N696="snížená",J696,0)</f>
        <v>0</v>
      </c>
      <c r="BG696" s="232">
        <f>IF(N696="zákl. přenesená",J696,0)</f>
        <v>0</v>
      </c>
      <c r="BH696" s="232">
        <f>IF(N696="sníž. přenesená",J696,0)</f>
        <v>0</v>
      </c>
      <c r="BI696" s="232">
        <f>IF(N696="nulová",J696,0)</f>
        <v>0</v>
      </c>
      <c r="BJ696" s="19" t="s">
        <v>23</v>
      </c>
      <c r="BK696" s="232">
        <f>ROUND(I696*H696,2)</f>
        <v>0</v>
      </c>
      <c r="BL696" s="19" t="s">
        <v>103</v>
      </c>
      <c r="BM696" s="231" t="s">
        <v>1021</v>
      </c>
    </row>
    <row r="697" s="13" customFormat="1">
      <c r="A697" s="13"/>
      <c r="B697" s="233"/>
      <c r="C697" s="234"/>
      <c r="D697" s="235" t="s">
        <v>207</v>
      </c>
      <c r="E697" s="236" t="s">
        <v>22</v>
      </c>
      <c r="F697" s="237" t="s">
        <v>1022</v>
      </c>
      <c r="G697" s="234"/>
      <c r="H697" s="238">
        <v>54.926000000000002</v>
      </c>
      <c r="I697" s="239"/>
      <c r="J697" s="234"/>
      <c r="K697" s="234"/>
      <c r="L697" s="240"/>
      <c r="M697" s="241"/>
      <c r="N697" s="242"/>
      <c r="O697" s="242"/>
      <c r="P697" s="242"/>
      <c r="Q697" s="242"/>
      <c r="R697" s="242"/>
      <c r="S697" s="242"/>
      <c r="T697" s="243"/>
      <c r="U697" s="13"/>
      <c r="V697" s="13"/>
      <c r="W697" s="13"/>
      <c r="X697" s="13"/>
      <c r="Y697" s="13"/>
      <c r="Z697" s="13"/>
      <c r="AA697" s="13"/>
      <c r="AB697" s="13"/>
      <c r="AC697" s="13"/>
      <c r="AD697" s="13"/>
      <c r="AE697" s="13"/>
      <c r="AT697" s="244" t="s">
        <v>207</v>
      </c>
      <c r="AU697" s="244" t="s">
        <v>87</v>
      </c>
      <c r="AV697" s="13" t="s">
        <v>87</v>
      </c>
      <c r="AW697" s="13" t="s">
        <v>39</v>
      </c>
      <c r="AX697" s="13" t="s">
        <v>23</v>
      </c>
      <c r="AY697" s="244" t="s">
        <v>199</v>
      </c>
    </row>
    <row r="698" s="2" customFormat="1" ht="21.75" customHeight="1">
      <c r="A698" s="40"/>
      <c r="B698" s="41"/>
      <c r="C698" s="220" t="s">
        <v>1023</v>
      </c>
      <c r="D698" s="220" t="s">
        <v>201</v>
      </c>
      <c r="E698" s="221" t="s">
        <v>1024</v>
      </c>
      <c r="F698" s="222" t="s">
        <v>1025</v>
      </c>
      <c r="G698" s="223" t="s">
        <v>233</v>
      </c>
      <c r="H698" s="224">
        <v>52.310000000000002</v>
      </c>
      <c r="I698" s="225"/>
      <c r="J698" s="226">
        <f>ROUND(I698*H698,2)</f>
        <v>0</v>
      </c>
      <c r="K698" s="222" t="s">
        <v>205</v>
      </c>
      <c r="L698" s="46"/>
      <c r="M698" s="227" t="s">
        <v>22</v>
      </c>
      <c r="N698" s="228" t="s">
        <v>49</v>
      </c>
      <c r="O698" s="86"/>
      <c r="P698" s="229">
        <f>O698*H698</f>
        <v>0</v>
      </c>
      <c r="Q698" s="229">
        <v>6.0000000000000002E-05</v>
      </c>
      <c r="R698" s="229">
        <f>Q698*H698</f>
        <v>0.0031386000000000001</v>
      </c>
      <c r="S698" s="229">
        <v>0</v>
      </c>
      <c r="T698" s="230">
        <f>S698*H698</f>
        <v>0</v>
      </c>
      <c r="U698" s="40"/>
      <c r="V698" s="40"/>
      <c r="W698" s="40"/>
      <c r="X698" s="40"/>
      <c r="Y698" s="40"/>
      <c r="Z698" s="40"/>
      <c r="AA698" s="40"/>
      <c r="AB698" s="40"/>
      <c r="AC698" s="40"/>
      <c r="AD698" s="40"/>
      <c r="AE698" s="40"/>
      <c r="AR698" s="231" t="s">
        <v>103</v>
      </c>
      <c r="AT698" s="231" t="s">
        <v>201</v>
      </c>
      <c r="AU698" s="231" t="s">
        <v>87</v>
      </c>
      <c r="AY698" s="19" t="s">
        <v>199</v>
      </c>
      <c r="BE698" s="232">
        <f>IF(N698="základní",J698,0)</f>
        <v>0</v>
      </c>
      <c r="BF698" s="232">
        <f>IF(N698="snížená",J698,0)</f>
        <v>0</v>
      </c>
      <c r="BG698" s="232">
        <f>IF(N698="zákl. přenesená",J698,0)</f>
        <v>0</v>
      </c>
      <c r="BH698" s="232">
        <f>IF(N698="sníž. přenesená",J698,0)</f>
        <v>0</v>
      </c>
      <c r="BI698" s="232">
        <f>IF(N698="nulová",J698,0)</f>
        <v>0</v>
      </c>
      <c r="BJ698" s="19" t="s">
        <v>23</v>
      </c>
      <c r="BK698" s="232">
        <f>ROUND(I698*H698,2)</f>
        <v>0</v>
      </c>
      <c r="BL698" s="19" t="s">
        <v>103</v>
      </c>
      <c r="BM698" s="231" t="s">
        <v>1026</v>
      </c>
    </row>
    <row r="699" s="2" customFormat="1" ht="16.5" customHeight="1">
      <c r="A699" s="40"/>
      <c r="B699" s="41"/>
      <c r="C699" s="220" t="s">
        <v>1027</v>
      </c>
      <c r="D699" s="220" t="s">
        <v>201</v>
      </c>
      <c r="E699" s="221" t="s">
        <v>1028</v>
      </c>
      <c r="F699" s="222" t="s">
        <v>1029</v>
      </c>
      <c r="G699" s="223" t="s">
        <v>549</v>
      </c>
      <c r="H699" s="224">
        <v>11.5</v>
      </c>
      <c r="I699" s="225"/>
      <c r="J699" s="226">
        <f>ROUND(I699*H699,2)</f>
        <v>0</v>
      </c>
      <c r="K699" s="222" t="s">
        <v>205</v>
      </c>
      <c r="L699" s="46"/>
      <c r="M699" s="227" t="s">
        <v>22</v>
      </c>
      <c r="N699" s="228" t="s">
        <v>49</v>
      </c>
      <c r="O699" s="86"/>
      <c r="P699" s="229">
        <f>O699*H699</f>
        <v>0</v>
      </c>
      <c r="Q699" s="229">
        <v>0</v>
      </c>
      <c r="R699" s="229">
        <f>Q699*H699</f>
        <v>0</v>
      </c>
      <c r="S699" s="229">
        <v>0</v>
      </c>
      <c r="T699" s="230">
        <f>S699*H699</f>
        <v>0</v>
      </c>
      <c r="U699" s="40"/>
      <c r="V699" s="40"/>
      <c r="W699" s="40"/>
      <c r="X699" s="40"/>
      <c r="Y699" s="40"/>
      <c r="Z699" s="40"/>
      <c r="AA699" s="40"/>
      <c r="AB699" s="40"/>
      <c r="AC699" s="40"/>
      <c r="AD699" s="40"/>
      <c r="AE699" s="40"/>
      <c r="AR699" s="231" t="s">
        <v>103</v>
      </c>
      <c r="AT699" s="231" t="s">
        <v>201</v>
      </c>
      <c r="AU699" s="231" t="s">
        <v>87</v>
      </c>
      <c r="AY699" s="19" t="s">
        <v>199</v>
      </c>
      <c r="BE699" s="232">
        <f>IF(N699="základní",J699,0)</f>
        <v>0</v>
      </c>
      <c r="BF699" s="232">
        <f>IF(N699="snížená",J699,0)</f>
        <v>0</v>
      </c>
      <c r="BG699" s="232">
        <f>IF(N699="zákl. přenesená",J699,0)</f>
        <v>0</v>
      </c>
      <c r="BH699" s="232">
        <f>IF(N699="sníž. přenesená",J699,0)</f>
        <v>0</v>
      </c>
      <c r="BI699" s="232">
        <f>IF(N699="nulová",J699,0)</f>
        <v>0</v>
      </c>
      <c r="BJ699" s="19" t="s">
        <v>23</v>
      </c>
      <c r="BK699" s="232">
        <f>ROUND(I699*H699,2)</f>
        <v>0</v>
      </c>
      <c r="BL699" s="19" t="s">
        <v>103</v>
      </c>
      <c r="BM699" s="231" t="s">
        <v>1030</v>
      </c>
    </row>
    <row r="700" s="13" customFormat="1">
      <c r="A700" s="13"/>
      <c r="B700" s="233"/>
      <c r="C700" s="234"/>
      <c r="D700" s="235" t="s">
        <v>207</v>
      </c>
      <c r="E700" s="236" t="s">
        <v>22</v>
      </c>
      <c r="F700" s="237" t="s">
        <v>1031</v>
      </c>
      <c r="G700" s="234"/>
      <c r="H700" s="238">
        <v>11.5</v>
      </c>
      <c r="I700" s="239"/>
      <c r="J700" s="234"/>
      <c r="K700" s="234"/>
      <c r="L700" s="240"/>
      <c r="M700" s="241"/>
      <c r="N700" s="242"/>
      <c r="O700" s="242"/>
      <c r="P700" s="242"/>
      <c r="Q700" s="242"/>
      <c r="R700" s="242"/>
      <c r="S700" s="242"/>
      <c r="T700" s="243"/>
      <c r="U700" s="13"/>
      <c r="V700" s="13"/>
      <c r="W700" s="13"/>
      <c r="X700" s="13"/>
      <c r="Y700" s="13"/>
      <c r="Z700" s="13"/>
      <c r="AA700" s="13"/>
      <c r="AB700" s="13"/>
      <c r="AC700" s="13"/>
      <c r="AD700" s="13"/>
      <c r="AE700" s="13"/>
      <c r="AT700" s="244" t="s">
        <v>207</v>
      </c>
      <c r="AU700" s="244" t="s">
        <v>87</v>
      </c>
      <c r="AV700" s="13" t="s">
        <v>87</v>
      </c>
      <c r="AW700" s="13" t="s">
        <v>39</v>
      </c>
      <c r="AX700" s="13" t="s">
        <v>23</v>
      </c>
      <c r="AY700" s="244" t="s">
        <v>199</v>
      </c>
    </row>
    <row r="701" s="2" customFormat="1" ht="16.5" customHeight="1">
      <c r="A701" s="40"/>
      <c r="B701" s="41"/>
      <c r="C701" s="277" t="s">
        <v>1032</v>
      </c>
      <c r="D701" s="277" t="s">
        <v>407</v>
      </c>
      <c r="E701" s="278" t="s">
        <v>1033</v>
      </c>
      <c r="F701" s="279" t="s">
        <v>1034</v>
      </c>
      <c r="G701" s="280" t="s">
        <v>549</v>
      </c>
      <c r="H701" s="281">
        <v>12.074999999999999</v>
      </c>
      <c r="I701" s="282"/>
      <c r="J701" s="283">
        <f>ROUND(I701*H701,2)</f>
        <v>0</v>
      </c>
      <c r="K701" s="279" t="s">
        <v>205</v>
      </c>
      <c r="L701" s="284"/>
      <c r="M701" s="285" t="s">
        <v>22</v>
      </c>
      <c r="N701" s="286" t="s">
        <v>49</v>
      </c>
      <c r="O701" s="86"/>
      <c r="P701" s="229">
        <f>O701*H701</f>
        <v>0</v>
      </c>
      <c r="Q701" s="229">
        <v>3.0000000000000001E-05</v>
      </c>
      <c r="R701" s="229">
        <f>Q701*H701</f>
        <v>0.00036225</v>
      </c>
      <c r="S701" s="229">
        <v>0</v>
      </c>
      <c r="T701" s="230">
        <f>S701*H701</f>
        <v>0</v>
      </c>
      <c r="U701" s="40"/>
      <c r="V701" s="40"/>
      <c r="W701" s="40"/>
      <c r="X701" s="40"/>
      <c r="Y701" s="40"/>
      <c r="Z701" s="40"/>
      <c r="AA701" s="40"/>
      <c r="AB701" s="40"/>
      <c r="AC701" s="40"/>
      <c r="AD701" s="40"/>
      <c r="AE701" s="40"/>
      <c r="AR701" s="231" t="s">
        <v>236</v>
      </c>
      <c r="AT701" s="231" t="s">
        <v>407</v>
      </c>
      <c r="AU701" s="231" t="s">
        <v>87</v>
      </c>
      <c r="AY701" s="19" t="s">
        <v>199</v>
      </c>
      <c r="BE701" s="232">
        <f>IF(N701="základní",J701,0)</f>
        <v>0</v>
      </c>
      <c r="BF701" s="232">
        <f>IF(N701="snížená",J701,0)</f>
        <v>0</v>
      </c>
      <c r="BG701" s="232">
        <f>IF(N701="zákl. přenesená",J701,0)</f>
        <v>0</v>
      </c>
      <c r="BH701" s="232">
        <f>IF(N701="sníž. přenesená",J701,0)</f>
        <v>0</v>
      </c>
      <c r="BI701" s="232">
        <f>IF(N701="nulová",J701,0)</f>
        <v>0</v>
      </c>
      <c r="BJ701" s="19" t="s">
        <v>23</v>
      </c>
      <c r="BK701" s="232">
        <f>ROUND(I701*H701,2)</f>
        <v>0</v>
      </c>
      <c r="BL701" s="19" t="s">
        <v>103</v>
      </c>
      <c r="BM701" s="231" t="s">
        <v>1035</v>
      </c>
    </row>
    <row r="702" s="13" customFormat="1">
      <c r="A702" s="13"/>
      <c r="B702" s="233"/>
      <c r="C702" s="234"/>
      <c r="D702" s="235" t="s">
        <v>207</v>
      </c>
      <c r="E702" s="236" t="s">
        <v>22</v>
      </c>
      <c r="F702" s="237" t="s">
        <v>1036</v>
      </c>
      <c r="G702" s="234"/>
      <c r="H702" s="238">
        <v>12.074999999999999</v>
      </c>
      <c r="I702" s="239"/>
      <c r="J702" s="234"/>
      <c r="K702" s="234"/>
      <c r="L702" s="240"/>
      <c r="M702" s="241"/>
      <c r="N702" s="242"/>
      <c r="O702" s="242"/>
      <c r="P702" s="242"/>
      <c r="Q702" s="242"/>
      <c r="R702" s="242"/>
      <c r="S702" s="242"/>
      <c r="T702" s="243"/>
      <c r="U702" s="13"/>
      <c r="V702" s="13"/>
      <c r="W702" s="13"/>
      <c r="X702" s="13"/>
      <c r="Y702" s="13"/>
      <c r="Z702" s="13"/>
      <c r="AA702" s="13"/>
      <c r="AB702" s="13"/>
      <c r="AC702" s="13"/>
      <c r="AD702" s="13"/>
      <c r="AE702" s="13"/>
      <c r="AT702" s="244" t="s">
        <v>207</v>
      </c>
      <c r="AU702" s="244" t="s">
        <v>87</v>
      </c>
      <c r="AV702" s="13" t="s">
        <v>87</v>
      </c>
      <c r="AW702" s="13" t="s">
        <v>39</v>
      </c>
      <c r="AX702" s="13" t="s">
        <v>23</v>
      </c>
      <c r="AY702" s="244" t="s">
        <v>199</v>
      </c>
    </row>
    <row r="703" s="2" customFormat="1" ht="21.75" customHeight="1">
      <c r="A703" s="40"/>
      <c r="B703" s="41"/>
      <c r="C703" s="220" t="s">
        <v>1037</v>
      </c>
      <c r="D703" s="220" t="s">
        <v>201</v>
      </c>
      <c r="E703" s="221" t="s">
        <v>1038</v>
      </c>
      <c r="F703" s="222" t="s">
        <v>1039</v>
      </c>
      <c r="G703" s="223" t="s">
        <v>333</v>
      </c>
      <c r="H703" s="224">
        <v>1</v>
      </c>
      <c r="I703" s="225"/>
      <c r="J703" s="226">
        <f>ROUND(I703*H703,2)</f>
        <v>0</v>
      </c>
      <c r="K703" s="222" t="s">
        <v>22</v>
      </c>
      <c r="L703" s="46"/>
      <c r="M703" s="227" t="s">
        <v>22</v>
      </c>
      <c r="N703" s="228" t="s">
        <v>49</v>
      </c>
      <c r="O703" s="86"/>
      <c r="P703" s="229">
        <f>O703*H703</f>
        <v>0</v>
      </c>
      <c r="Q703" s="229">
        <v>0.041500000000000002</v>
      </c>
      <c r="R703" s="229">
        <f>Q703*H703</f>
        <v>0.041500000000000002</v>
      </c>
      <c r="S703" s="229">
        <v>0</v>
      </c>
      <c r="T703" s="230">
        <f>S703*H703</f>
        <v>0</v>
      </c>
      <c r="U703" s="40"/>
      <c r="V703" s="40"/>
      <c r="W703" s="40"/>
      <c r="X703" s="40"/>
      <c r="Y703" s="40"/>
      <c r="Z703" s="40"/>
      <c r="AA703" s="40"/>
      <c r="AB703" s="40"/>
      <c r="AC703" s="40"/>
      <c r="AD703" s="40"/>
      <c r="AE703" s="40"/>
      <c r="AR703" s="231" t="s">
        <v>103</v>
      </c>
      <c r="AT703" s="231" t="s">
        <v>201</v>
      </c>
      <c r="AU703" s="231" t="s">
        <v>87</v>
      </c>
      <c r="AY703" s="19" t="s">
        <v>199</v>
      </c>
      <c r="BE703" s="232">
        <f>IF(N703="základní",J703,0)</f>
        <v>0</v>
      </c>
      <c r="BF703" s="232">
        <f>IF(N703="snížená",J703,0)</f>
        <v>0</v>
      </c>
      <c r="BG703" s="232">
        <f>IF(N703="zákl. přenesená",J703,0)</f>
        <v>0</v>
      </c>
      <c r="BH703" s="232">
        <f>IF(N703="sníž. přenesená",J703,0)</f>
        <v>0</v>
      </c>
      <c r="BI703" s="232">
        <f>IF(N703="nulová",J703,0)</f>
        <v>0</v>
      </c>
      <c r="BJ703" s="19" t="s">
        <v>23</v>
      </c>
      <c r="BK703" s="232">
        <f>ROUND(I703*H703,2)</f>
        <v>0</v>
      </c>
      <c r="BL703" s="19" t="s">
        <v>103</v>
      </c>
      <c r="BM703" s="231" t="s">
        <v>1040</v>
      </c>
    </row>
    <row r="704" s="13" customFormat="1">
      <c r="A704" s="13"/>
      <c r="B704" s="233"/>
      <c r="C704" s="234"/>
      <c r="D704" s="235" t="s">
        <v>207</v>
      </c>
      <c r="E704" s="236" t="s">
        <v>22</v>
      </c>
      <c r="F704" s="237" t="s">
        <v>1041</v>
      </c>
      <c r="G704" s="234"/>
      <c r="H704" s="238">
        <v>1</v>
      </c>
      <c r="I704" s="239"/>
      <c r="J704" s="234"/>
      <c r="K704" s="234"/>
      <c r="L704" s="240"/>
      <c r="M704" s="241"/>
      <c r="N704" s="242"/>
      <c r="O704" s="242"/>
      <c r="P704" s="242"/>
      <c r="Q704" s="242"/>
      <c r="R704" s="242"/>
      <c r="S704" s="242"/>
      <c r="T704" s="243"/>
      <c r="U704" s="13"/>
      <c r="V704" s="13"/>
      <c r="W704" s="13"/>
      <c r="X704" s="13"/>
      <c r="Y704" s="13"/>
      <c r="Z704" s="13"/>
      <c r="AA704" s="13"/>
      <c r="AB704" s="13"/>
      <c r="AC704" s="13"/>
      <c r="AD704" s="13"/>
      <c r="AE704" s="13"/>
      <c r="AT704" s="244" t="s">
        <v>207</v>
      </c>
      <c r="AU704" s="244" t="s">
        <v>87</v>
      </c>
      <c r="AV704" s="13" t="s">
        <v>87</v>
      </c>
      <c r="AW704" s="13" t="s">
        <v>39</v>
      </c>
      <c r="AX704" s="13" t="s">
        <v>23</v>
      </c>
      <c r="AY704" s="244" t="s">
        <v>199</v>
      </c>
    </row>
    <row r="705" s="2" customFormat="1" ht="21.75" customHeight="1">
      <c r="A705" s="40"/>
      <c r="B705" s="41"/>
      <c r="C705" s="220" t="s">
        <v>1042</v>
      </c>
      <c r="D705" s="220" t="s">
        <v>201</v>
      </c>
      <c r="E705" s="221" t="s">
        <v>1043</v>
      </c>
      <c r="F705" s="222" t="s">
        <v>1044</v>
      </c>
      <c r="G705" s="223" t="s">
        <v>333</v>
      </c>
      <c r="H705" s="224">
        <v>6</v>
      </c>
      <c r="I705" s="225"/>
      <c r="J705" s="226">
        <f>ROUND(I705*H705,2)</f>
        <v>0</v>
      </c>
      <c r="K705" s="222" t="s">
        <v>22</v>
      </c>
      <c r="L705" s="46"/>
      <c r="M705" s="227" t="s">
        <v>22</v>
      </c>
      <c r="N705" s="228" t="s">
        <v>49</v>
      </c>
      <c r="O705" s="86"/>
      <c r="P705" s="229">
        <f>O705*H705</f>
        <v>0</v>
      </c>
      <c r="Q705" s="229">
        <v>0.14699999999999999</v>
      </c>
      <c r="R705" s="229">
        <f>Q705*H705</f>
        <v>0.8819999999999999</v>
      </c>
      <c r="S705" s="229">
        <v>0</v>
      </c>
      <c r="T705" s="230">
        <f>S705*H705</f>
        <v>0</v>
      </c>
      <c r="U705" s="40"/>
      <c r="V705" s="40"/>
      <c r="W705" s="40"/>
      <c r="X705" s="40"/>
      <c r="Y705" s="40"/>
      <c r="Z705" s="40"/>
      <c r="AA705" s="40"/>
      <c r="AB705" s="40"/>
      <c r="AC705" s="40"/>
      <c r="AD705" s="40"/>
      <c r="AE705" s="40"/>
      <c r="AR705" s="231" t="s">
        <v>103</v>
      </c>
      <c r="AT705" s="231" t="s">
        <v>201</v>
      </c>
      <c r="AU705" s="231" t="s">
        <v>87</v>
      </c>
      <c r="AY705" s="19" t="s">
        <v>199</v>
      </c>
      <c r="BE705" s="232">
        <f>IF(N705="základní",J705,0)</f>
        <v>0</v>
      </c>
      <c r="BF705" s="232">
        <f>IF(N705="snížená",J705,0)</f>
        <v>0</v>
      </c>
      <c r="BG705" s="232">
        <f>IF(N705="zákl. přenesená",J705,0)</f>
        <v>0</v>
      </c>
      <c r="BH705" s="232">
        <f>IF(N705="sníž. přenesená",J705,0)</f>
        <v>0</v>
      </c>
      <c r="BI705" s="232">
        <f>IF(N705="nulová",J705,0)</f>
        <v>0</v>
      </c>
      <c r="BJ705" s="19" t="s">
        <v>23</v>
      </c>
      <c r="BK705" s="232">
        <f>ROUND(I705*H705,2)</f>
        <v>0</v>
      </c>
      <c r="BL705" s="19" t="s">
        <v>103</v>
      </c>
      <c r="BM705" s="231" t="s">
        <v>1045</v>
      </c>
    </row>
    <row r="706" s="15" customFormat="1">
      <c r="A706" s="15"/>
      <c r="B706" s="256"/>
      <c r="C706" s="257"/>
      <c r="D706" s="235" t="s">
        <v>207</v>
      </c>
      <c r="E706" s="258" t="s">
        <v>22</v>
      </c>
      <c r="F706" s="259" t="s">
        <v>1046</v>
      </c>
      <c r="G706" s="257"/>
      <c r="H706" s="258" t="s">
        <v>22</v>
      </c>
      <c r="I706" s="260"/>
      <c r="J706" s="257"/>
      <c r="K706" s="257"/>
      <c r="L706" s="261"/>
      <c r="M706" s="262"/>
      <c r="N706" s="263"/>
      <c r="O706" s="263"/>
      <c r="P706" s="263"/>
      <c r="Q706" s="263"/>
      <c r="R706" s="263"/>
      <c r="S706" s="263"/>
      <c r="T706" s="264"/>
      <c r="U706" s="15"/>
      <c r="V706" s="15"/>
      <c r="W706" s="15"/>
      <c r="X706" s="15"/>
      <c r="Y706" s="15"/>
      <c r="Z706" s="15"/>
      <c r="AA706" s="15"/>
      <c r="AB706" s="15"/>
      <c r="AC706" s="15"/>
      <c r="AD706" s="15"/>
      <c r="AE706" s="15"/>
      <c r="AT706" s="265" t="s">
        <v>207</v>
      </c>
      <c r="AU706" s="265" t="s">
        <v>87</v>
      </c>
      <c r="AV706" s="15" t="s">
        <v>23</v>
      </c>
      <c r="AW706" s="15" t="s">
        <v>39</v>
      </c>
      <c r="AX706" s="15" t="s">
        <v>78</v>
      </c>
      <c r="AY706" s="265" t="s">
        <v>199</v>
      </c>
    </row>
    <row r="707" s="13" customFormat="1">
      <c r="A707" s="13"/>
      <c r="B707" s="233"/>
      <c r="C707" s="234"/>
      <c r="D707" s="235" t="s">
        <v>207</v>
      </c>
      <c r="E707" s="236" t="s">
        <v>22</v>
      </c>
      <c r="F707" s="237" t="s">
        <v>894</v>
      </c>
      <c r="G707" s="234"/>
      <c r="H707" s="238">
        <v>1</v>
      </c>
      <c r="I707" s="239"/>
      <c r="J707" s="234"/>
      <c r="K707" s="234"/>
      <c r="L707" s="240"/>
      <c r="M707" s="241"/>
      <c r="N707" s="242"/>
      <c r="O707" s="242"/>
      <c r="P707" s="242"/>
      <c r="Q707" s="242"/>
      <c r="R707" s="242"/>
      <c r="S707" s="242"/>
      <c r="T707" s="243"/>
      <c r="U707" s="13"/>
      <c r="V707" s="13"/>
      <c r="W707" s="13"/>
      <c r="X707" s="13"/>
      <c r="Y707" s="13"/>
      <c r="Z707" s="13"/>
      <c r="AA707" s="13"/>
      <c r="AB707" s="13"/>
      <c r="AC707" s="13"/>
      <c r="AD707" s="13"/>
      <c r="AE707" s="13"/>
      <c r="AT707" s="244" t="s">
        <v>207</v>
      </c>
      <c r="AU707" s="244" t="s">
        <v>87</v>
      </c>
      <c r="AV707" s="13" t="s">
        <v>87</v>
      </c>
      <c r="AW707" s="13" t="s">
        <v>39</v>
      </c>
      <c r="AX707" s="13" t="s">
        <v>78</v>
      </c>
      <c r="AY707" s="244" t="s">
        <v>199</v>
      </c>
    </row>
    <row r="708" s="13" customFormat="1">
      <c r="A708" s="13"/>
      <c r="B708" s="233"/>
      <c r="C708" s="234"/>
      <c r="D708" s="235" t="s">
        <v>207</v>
      </c>
      <c r="E708" s="236" t="s">
        <v>22</v>
      </c>
      <c r="F708" s="237" t="s">
        <v>1047</v>
      </c>
      <c r="G708" s="234"/>
      <c r="H708" s="238">
        <v>1</v>
      </c>
      <c r="I708" s="239"/>
      <c r="J708" s="234"/>
      <c r="K708" s="234"/>
      <c r="L708" s="240"/>
      <c r="M708" s="241"/>
      <c r="N708" s="242"/>
      <c r="O708" s="242"/>
      <c r="P708" s="242"/>
      <c r="Q708" s="242"/>
      <c r="R708" s="242"/>
      <c r="S708" s="242"/>
      <c r="T708" s="243"/>
      <c r="U708" s="13"/>
      <c r="V708" s="13"/>
      <c r="W708" s="13"/>
      <c r="X708" s="13"/>
      <c r="Y708" s="13"/>
      <c r="Z708" s="13"/>
      <c r="AA708" s="13"/>
      <c r="AB708" s="13"/>
      <c r="AC708" s="13"/>
      <c r="AD708" s="13"/>
      <c r="AE708" s="13"/>
      <c r="AT708" s="244" t="s">
        <v>207</v>
      </c>
      <c r="AU708" s="244" t="s">
        <v>87</v>
      </c>
      <c r="AV708" s="13" t="s">
        <v>87</v>
      </c>
      <c r="AW708" s="13" t="s">
        <v>39</v>
      </c>
      <c r="AX708" s="13" t="s">
        <v>78</v>
      </c>
      <c r="AY708" s="244" t="s">
        <v>199</v>
      </c>
    </row>
    <row r="709" s="13" customFormat="1">
      <c r="A709" s="13"/>
      <c r="B709" s="233"/>
      <c r="C709" s="234"/>
      <c r="D709" s="235" t="s">
        <v>207</v>
      </c>
      <c r="E709" s="236" t="s">
        <v>22</v>
      </c>
      <c r="F709" s="237" t="s">
        <v>895</v>
      </c>
      <c r="G709" s="234"/>
      <c r="H709" s="238">
        <v>1</v>
      </c>
      <c r="I709" s="239"/>
      <c r="J709" s="234"/>
      <c r="K709" s="234"/>
      <c r="L709" s="240"/>
      <c r="M709" s="241"/>
      <c r="N709" s="242"/>
      <c r="O709" s="242"/>
      <c r="P709" s="242"/>
      <c r="Q709" s="242"/>
      <c r="R709" s="242"/>
      <c r="S709" s="242"/>
      <c r="T709" s="243"/>
      <c r="U709" s="13"/>
      <c r="V709" s="13"/>
      <c r="W709" s="13"/>
      <c r="X709" s="13"/>
      <c r="Y709" s="13"/>
      <c r="Z709" s="13"/>
      <c r="AA709" s="13"/>
      <c r="AB709" s="13"/>
      <c r="AC709" s="13"/>
      <c r="AD709" s="13"/>
      <c r="AE709" s="13"/>
      <c r="AT709" s="244" t="s">
        <v>207</v>
      </c>
      <c r="AU709" s="244" t="s">
        <v>87</v>
      </c>
      <c r="AV709" s="13" t="s">
        <v>87</v>
      </c>
      <c r="AW709" s="13" t="s">
        <v>39</v>
      </c>
      <c r="AX709" s="13" t="s">
        <v>78</v>
      </c>
      <c r="AY709" s="244" t="s">
        <v>199</v>
      </c>
    </row>
    <row r="710" s="13" customFormat="1">
      <c r="A710" s="13"/>
      <c r="B710" s="233"/>
      <c r="C710" s="234"/>
      <c r="D710" s="235" t="s">
        <v>207</v>
      </c>
      <c r="E710" s="236" t="s">
        <v>22</v>
      </c>
      <c r="F710" s="237" t="s">
        <v>896</v>
      </c>
      <c r="G710" s="234"/>
      <c r="H710" s="238">
        <v>1</v>
      </c>
      <c r="I710" s="239"/>
      <c r="J710" s="234"/>
      <c r="K710" s="234"/>
      <c r="L710" s="240"/>
      <c r="M710" s="241"/>
      <c r="N710" s="242"/>
      <c r="O710" s="242"/>
      <c r="P710" s="242"/>
      <c r="Q710" s="242"/>
      <c r="R710" s="242"/>
      <c r="S710" s="242"/>
      <c r="T710" s="243"/>
      <c r="U710" s="13"/>
      <c r="V710" s="13"/>
      <c r="W710" s="13"/>
      <c r="X710" s="13"/>
      <c r="Y710" s="13"/>
      <c r="Z710" s="13"/>
      <c r="AA710" s="13"/>
      <c r="AB710" s="13"/>
      <c r="AC710" s="13"/>
      <c r="AD710" s="13"/>
      <c r="AE710" s="13"/>
      <c r="AT710" s="244" t="s">
        <v>207</v>
      </c>
      <c r="AU710" s="244" t="s">
        <v>87</v>
      </c>
      <c r="AV710" s="13" t="s">
        <v>87</v>
      </c>
      <c r="AW710" s="13" t="s">
        <v>39</v>
      </c>
      <c r="AX710" s="13" t="s">
        <v>78</v>
      </c>
      <c r="AY710" s="244" t="s">
        <v>199</v>
      </c>
    </row>
    <row r="711" s="13" customFormat="1">
      <c r="A711" s="13"/>
      <c r="B711" s="233"/>
      <c r="C711" s="234"/>
      <c r="D711" s="235" t="s">
        <v>207</v>
      </c>
      <c r="E711" s="236" t="s">
        <v>22</v>
      </c>
      <c r="F711" s="237" t="s">
        <v>898</v>
      </c>
      <c r="G711" s="234"/>
      <c r="H711" s="238">
        <v>1</v>
      </c>
      <c r="I711" s="239"/>
      <c r="J711" s="234"/>
      <c r="K711" s="234"/>
      <c r="L711" s="240"/>
      <c r="M711" s="241"/>
      <c r="N711" s="242"/>
      <c r="O711" s="242"/>
      <c r="P711" s="242"/>
      <c r="Q711" s="242"/>
      <c r="R711" s="242"/>
      <c r="S711" s="242"/>
      <c r="T711" s="243"/>
      <c r="U711" s="13"/>
      <c r="V711" s="13"/>
      <c r="W711" s="13"/>
      <c r="X711" s="13"/>
      <c r="Y711" s="13"/>
      <c r="Z711" s="13"/>
      <c r="AA711" s="13"/>
      <c r="AB711" s="13"/>
      <c r="AC711" s="13"/>
      <c r="AD711" s="13"/>
      <c r="AE711" s="13"/>
      <c r="AT711" s="244" t="s">
        <v>207</v>
      </c>
      <c r="AU711" s="244" t="s">
        <v>87</v>
      </c>
      <c r="AV711" s="13" t="s">
        <v>87</v>
      </c>
      <c r="AW711" s="13" t="s">
        <v>39</v>
      </c>
      <c r="AX711" s="13" t="s">
        <v>78</v>
      </c>
      <c r="AY711" s="244" t="s">
        <v>199</v>
      </c>
    </row>
    <row r="712" s="13" customFormat="1">
      <c r="A712" s="13"/>
      <c r="B712" s="233"/>
      <c r="C712" s="234"/>
      <c r="D712" s="235" t="s">
        <v>207</v>
      </c>
      <c r="E712" s="236" t="s">
        <v>22</v>
      </c>
      <c r="F712" s="237" t="s">
        <v>903</v>
      </c>
      <c r="G712" s="234"/>
      <c r="H712" s="238">
        <v>1</v>
      </c>
      <c r="I712" s="239"/>
      <c r="J712" s="234"/>
      <c r="K712" s="234"/>
      <c r="L712" s="240"/>
      <c r="M712" s="241"/>
      <c r="N712" s="242"/>
      <c r="O712" s="242"/>
      <c r="P712" s="242"/>
      <c r="Q712" s="242"/>
      <c r="R712" s="242"/>
      <c r="S712" s="242"/>
      <c r="T712" s="243"/>
      <c r="U712" s="13"/>
      <c r="V712" s="13"/>
      <c r="W712" s="13"/>
      <c r="X712" s="13"/>
      <c r="Y712" s="13"/>
      <c r="Z712" s="13"/>
      <c r="AA712" s="13"/>
      <c r="AB712" s="13"/>
      <c r="AC712" s="13"/>
      <c r="AD712" s="13"/>
      <c r="AE712" s="13"/>
      <c r="AT712" s="244" t="s">
        <v>207</v>
      </c>
      <c r="AU712" s="244" t="s">
        <v>87</v>
      </c>
      <c r="AV712" s="13" t="s">
        <v>87</v>
      </c>
      <c r="AW712" s="13" t="s">
        <v>39</v>
      </c>
      <c r="AX712" s="13" t="s">
        <v>78</v>
      </c>
      <c r="AY712" s="244" t="s">
        <v>199</v>
      </c>
    </row>
    <row r="713" s="14" customFormat="1">
      <c r="A713" s="14"/>
      <c r="B713" s="245"/>
      <c r="C713" s="246"/>
      <c r="D713" s="235" t="s">
        <v>207</v>
      </c>
      <c r="E713" s="247" t="s">
        <v>22</v>
      </c>
      <c r="F713" s="248" t="s">
        <v>252</v>
      </c>
      <c r="G713" s="246"/>
      <c r="H713" s="249">
        <v>6</v>
      </c>
      <c r="I713" s="250"/>
      <c r="J713" s="246"/>
      <c r="K713" s="246"/>
      <c r="L713" s="251"/>
      <c r="M713" s="252"/>
      <c r="N713" s="253"/>
      <c r="O713" s="253"/>
      <c r="P713" s="253"/>
      <c r="Q713" s="253"/>
      <c r="R713" s="253"/>
      <c r="S713" s="253"/>
      <c r="T713" s="254"/>
      <c r="U713" s="14"/>
      <c r="V713" s="14"/>
      <c r="W713" s="14"/>
      <c r="X713" s="14"/>
      <c r="Y713" s="14"/>
      <c r="Z713" s="14"/>
      <c r="AA713" s="14"/>
      <c r="AB713" s="14"/>
      <c r="AC713" s="14"/>
      <c r="AD713" s="14"/>
      <c r="AE713" s="14"/>
      <c r="AT713" s="255" t="s">
        <v>207</v>
      </c>
      <c r="AU713" s="255" t="s">
        <v>87</v>
      </c>
      <c r="AV713" s="14" t="s">
        <v>103</v>
      </c>
      <c r="AW713" s="14" t="s">
        <v>39</v>
      </c>
      <c r="AX713" s="14" t="s">
        <v>23</v>
      </c>
      <c r="AY713" s="255" t="s">
        <v>199</v>
      </c>
    </row>
    <row r="714" s="2" customFormat="1" ht="21.75" customHeight="1">
      <c r="A714" s="40"/>
      <c r="B714" s="41"/>
      <c r="C714" s="220" t="s">
        <v>1048</v>
      </c>
      <c r="D714" s="220" t="s">
        <v>201</v>
      </c>
      <c r="E714" s="221" t="s">
        <v>1049</v>
      </c>
      <c r="F714" s="222" t="s">
        <v>1050</v>
      </c>
      <c r="G714" s="223" t="s">
        <v>333</v>
      </c>
      <c r="H714" s="224">
        <v>1</v>
      </c>
      <c r="I714" s="225"/>
      <c r="J714" s="226">
        <f>ROUND(I714*H714,2)</f>
        <v>0</v>
      </c>
      <c r="K714" s="222" t="s">
        <v>205</v>
      </c>
      <c r="L714" s="46"/>
      <c r="M714" s="227" t="s">
        <v>22</v>
      </c>
      <c r="N714" s="228" t="s">
        <v>49</v>
      </c>
      <c r="O714" s="86"/>
      <c r="P714" s="229">
        <f>O714*H714</f>
        <v>0</v>
      </c>
      <c r="Q714" s="229">
        <v>0.0022300000000000002</v>
      </c>
      <c r="R714" s="229">
        <f>Q714*H714</f>
        <v>0.0022300000000000002</v>
      </c>
      <c r="S714" s="229">
        <v>0</v>
      </c>
      <c r="T714" s="230">
        <f>S714*H714</f>
        <v>0</v>
      </c>
      <c r="U714" s="40"/>
      <c r="V714" s="40"/>
      <c r="W714" s="40"/>
      <c r="X714" s="40"/>
      <c r="Y714" s="40"/>
      <c r="Z714" s="40"/>
      <c r="AA714" s="40"/>
      <c r="AB714" s="40"/>
      <c r="AC714" s="40"/>
      <c r="AD714" s="40"/>
      <c r="AE714" s="40"/>
      <c r="AR714" s="231" t="s">
        <v>103</v>
      </c>
      <c r="AT714" s="231" t="s">
        <v>201</v>
      </c>
      <c r="AU714" s="231" t="s">
        <v>87</v>
      </c>
      <c r="AY714" s="19" t="s">
        <v>199</v>
      </c>
      <c r="BE714" s="232">
        <f>IF(N714="základní",J714,0)</f>
        <v>0</v>
      </c>
      <c r="BF714" s="232">
        <f>IF(N714="snížená",J714,0)</f>
        <v>0</v>
      </c>
      <c r="BG714" s="232">
        <f>IF(N714="zákl. přenesená",J714,0)</f>
        <v>0</v>
      </c>
      <c r="BH714" s="232">
        <f>IF(N714="sníž. přenesená",J714,0)</f>
        <v>0</v>
      </c>
      <c r="BI714" s="232">
        <f>IF(N714="nulová",J714,0)</f>
        <v>0</v>
      </c>
      <c r="BJ714" s="19" t="s">
        <v>23</v>
      </c>
      <c r="BK714" s="232">
        <f>ROUND(I714*H714,2)</f>
        <v>0</v>
      </c>
      <c r="BL714" s="19" t="s">
        <v>103</v>
      </c>
      <c r="BM714" s="231" t="s">
        <v>1051</v>
      </c>
    </row>
    <row r="715" s="13" customFormat="1">
      <c r="A715" s="13"/>
      <c r="B715" s="233"/>
      <c r="C715" s="234"/>
      <c r="D715" s="235" t="s">
        <v>207</v>
      </c>
      <c r="E715" s="236" t="s">
        <v>22</v>
      </c>
      <c r="F715" s="237" t="s">
        <v>1041</v>
      </c>
      <c r="G715" s="234"/>
      <c r="H715" s="238">
        <v>1</v>
      </c>
      <c r="I715" s="239"/>
      <c r="J715" s="234"/>
      <c r="K715" s="234"/>
      <c r="L715" s="240"/>
      <c r="M715" s="241"/>
      <c r="N715" s="242"/>
      <c r="O715" s="242"/>
      <c r="P715" s="242"/>
      <c r="Q715" s="242"/>
      <c r="R715" s="242"/>
      <c r="S715" s="242"/>
      <c r="T715" s="243"/>
      <c r="U715" s="13"/>
      <c r="V715" s="13"/>
      <c r="W715" s="13"/>
      <c r="X715" s="13"/>
      <c r="Y715" s="13"/>
      <c r="Z715" s="13"/>
      <c r="AA715" s="13"/>
      <c r="AB715" s="13"/>
      <c r="AC715" s="13"/>
      <c r="AD715" s="13"/>
      <c r="AE715" s="13"/>
      <c r="AT715" s="244" t="s">
        <v>207</v>
      </c>
      <c r="AU715" s="244" t="s">
        <v>87</v>
      </c>
      <c r="AV715" s="13" t="s">
        <v>87</v>
      </c>
      <c r="AW715" s="13" t="s">
        <v>39</v>
      </c>
      <c r="AX715" s="13" t="s">
        <v>23</v>
      </c>
      <c r="AY715" s="244" t="s">
        <v>199</v>
      </c>
    </row>
    <row r="716" s="2" customFormat="1" ht="21.75" customHeight="1">
      <c r="A716" s="40"/>
      <c r="B716" s="41"/>
      <c r="C716" s="220" t="s">
        <v>1052</v>
      </c>
      <c r="D716" s="220" t="s">
        <v>201</v>
      </c>
      <c r="E716" s="221" t="s">
        <v>1053</v>
      </c>
      <c r="F716" s="222" t="s">
        <v>1054</v>
      </c>
      <c r="G716" s="223" t="s">
        <v>333</v>
      </c>
      <c r="H716" s="224">
        <v>6</v>
      </c>
      <c r="I716" s="225"/>
      <c r="J716" s="226">
        <f>ROUND(I716*H716,2)</f>
        <v>0</v>
      </c>
      <c r="K716" s="222" t="s">
        <v>205</v>
      </c>
      <c r="L716" s="46"/>
      <c r="M716" s="227" t="s">
        <v>22</v>
      </c>
      <c r="N716" s="228" t="s">
        <v>49</v>
      </c>
      <c r="O716" s="86"/>
      <c r="P716" s="229">
        <f>O716*H716</f>
        <v>0</v>
      </c>
      <c r="Q716" s="229">
        <v>0.014659999999999999</v>
      </c>
      <c r="R716" s="229">
        <f>Q716*H716</f>
        <v>0.087959999999999997</v>
      </c>
      <c r="S716" s="229">
        <v>0</v>
      </c>
      <c r="T716" s="230">
        <f>S716*H716</f>
        <v>0</v>
      </c>
      <c r="U716" s="40"/>
      <c r="V716" s="40"/>
      <c r="W716" s="40"/>
      <c r="X716" s="40"/>
      <c r="Y716" s="40"/>
      <c r="Z716" s="40"/>
      <c r="AA716" s="40"/>
      <c r="AB716" s="40"/>
      <c r="AC716" s="40"/>
      <c r="AD716" s="40"/>
      <c r="AE716" s="40"/>
      <c r="AR716" s="231" t="s">
        <v>103</v>
      </c>
      <c r="AT716" s="231" t="s">
        <v>201</v>
      </c>
      <c r="AU716" s="231" t="s">
        <v>87</v>
      </c>
      <c r="AY716" s="19" t="s">
        <v>199</v>
      </c>
      <c r="BE716" s="232">
        <f>IF(N716="základní",J716,0)</f>
        <v>0</v>
      </c>
      <c r="BF716" s="232">
        <f>IF(N716="snížená",J716,0)</f>
        <v>0</v>
      </c>
      <c r="BG716" s="232">
        <f>IF(N716="zákl. přenesená",J716,0)</f>
        <v>0</v>
      </c>
      <c r="BH716" s="232">
        <f>IF(N716="sníž. přenesená",J716,0)</f>
        <v>0</v>
      </c>
      <c r="BI716" s="232">
        <f>IF(N716="nulová",J716,0)</f>
        <v>0</v>
      </c>
      <c r="BJ716" s="19" t="s">
        <v>23</v>
      </c>
      <c r="BK716" s="232">
        <f>ROUND(I716*H716,2)</f>
        <v>0</v>
      </c>
      <c r="BL716" s="19" t="s">
        <v>103</v>
      </c>
      <c r="BM716" s="231" t="s">
        <v>1055</v>
      </c>
    </row>
    <row r="717" s="15" customFormat="1">
      <c r="A717" s="15"/>
      <c r="B717" s="256"/>
      <c r="C717" s="257"/>
      <c r="D717" s="235" t="s">
        <v>207</v>
      </c>
      <c r="E717" s="258" t="s">
        <v>22</v>
      </c>
      <c r="F717" s="259" t="s">
        <v>1046</v>
      </c>
      <c r="G717" s="257"/>
      <c r="H717" s="258" t="s">
        <v>22</v>
      </c>
      <c r="I717" s="260"/>
      <c r="J717" s="257"/>
      <c r="K717" s="257"/>
      <c r="L717" s="261"/>
      <c r="M717" s="262"/>
      <c r="N717" s="263"/>
      <c r="O717" s="263"/>
      <c r="P717" s="263"/>
      <c r="Q717" s="263"/>
      <c r="R717" s="263"/>
      <c r="S717" s="263"/>
      <c r="T717" s="264"/>
      <c r="U717" s="15"/>
      <c r="V717" s="15"/>
      <c r="W717" s="15"/>
      <c r="X717" s="15"/>
      <c r="Y717" s="15"/>
      <c r="Z717" s="15"/>
      <c r="AA717" s="15"/>
      <c r="AB717" s="15"/>
      <c r="AC717" s="15"/>
      <c r="AD717" s="15"/>
      <c r="AE717" s="15"/>
      <c r="AT717" s="265" t="s">
        <v>207</v>
      </c>
      <c r="AU717" s="265" t="s">
        <v>87</v>
      </c>
      <c r="AV717" s="15" t="s">
        <v>23</v>
      </c>
      <c r="AW717" s="15" t="s">
        <v>39</v>
      </c>
      <c r="AX717" s="15" t="s">
        <v>78</v>
      </c>
      <c r="AY717" s="265" t="s">
        <v>199</v>
      </c>
    </row>
    <row r="718" s="13" customFormat="1">
      <c r="A718" s="13"/>
      <c r="B718" s="233"/>
      <c r="C718" s="234"/>
      <c r="D718" s="235" t="s">
        <v>207</v>
      </c>
      <c r="E718" s="236" t="s">
        <v>22</v>
      </c>
      <c r="F718" s="237" t="s">
        <v>894</v>
      </c>
      <c r="G718" s="234"/>
      <c r="H718" s="238">
        <v>1</v>
      </c>
      <c r="I718" s="239"/>
      <c r="J718" s="234"/>
      <c r="K718" s="234"/>
      <c r="L718" s="240"/>
      <c r="M718" s="241"/>
      <c r="N718" s="242"/>
      <c r="O718" s="242"/>
      <c r="P718" s="242"/>
      <c r="Q718" s="242"/>
      <c r="R718" s="242"/>
      <c r="S718" s="242"/>
      <c r="T718" s="243"/>
      <c r="U718" s="13"/>
      <c r="V718" s="13"/>
      <c r="W718" s="13"/>
      <c r="X718" s="13"/>
      <c r="Y718" s="13"/>
      <c r="Z718" s="13"/>
      <c r="AA718" s="13"/>
      <c r="AB718" s="13"/>
      <c r="AC718" s="13"/>
      <c r="AD718" s="13"/>
      <c r="AE718" s="13"/>
      <c r="AT718" s="244" t="s">
        <v>207</v>
      </c>
      <c r="AU718" s="244" t="s">
        <v>87</v>
      </c>
      <c r="AV718" s="13" t="s">
        <v>87</v>
      </c>
      <c r="AW718" s="13" t="s">
        <v>39</v>
      </c>
      <c r="AX718" s="13" t="s">
        <v>78</v>
      </c>
      <c r="AY718" s="244" t="s">
        <v>199</v>
      </c>
    </row>
    <row r="719" s="13" customFormat="1">
      <c r="A719" s="13"/>
      <c r="B719" s="233"/>
      <c r="C719" s="234"/>
      <c r="D719" s="235" t="s">
        <v>207</v>
      </c>
      <c r="E719" s="236" t="s">
        <v>22</v>
      </c>
      <c r="F719" s="237" t="s">
        <v>1047</v>
      </c>
      <c r="G719" s="234"/>
      <c r="H719" s="238">
        <v>1</v>
      </c>
      <c r="I719" s="239"/>
      <c r="J719" s="234"/>
      <c r="K719" s="234"/>
      <c r="L719" s="240"/>
      <c r="M719" s="241"/>
      <c r="N719" s="242"/>
      <c r="O719" s="242"/>
      <c r="P719" s="242"/>
      <c r="Q719" s="242"/>
      <c r="R719" s="242"/>
      <c r="S719" s="242"/>
      <c r="T719" s="243"/>
      <c r="U719" s="13"/>
      <c r="V719" s="13"/>
      <c r="W719" s="13"/>
      <c r="X719" s="13"/>
      <c r="Y719" s="13"/>
      <c r="Z719" s="13"/>
      <c r="AA719" s="13"/>
      <c r="AB719" s="13"/>
      <c r="AC719" s="13"/>
      <c r="AD719" s="13"/>
      <c r="AE719" s="13"/>
      <c r="AT719" s="244" t="s">
        <v>207</v>
      </c>
      <c r="AU719" s="244" t="s">
        <v>87</v>
      </c>
      <c r="AV719" s="13" t="s">
        <v>87</v>
      </c>
      <c r="AW719" s="13" t="s">
        <v>39</v>
      </c>
      <c r="AX719" s="13" t="s">
        <v>78</v>
      </c>
      <c r="AY719" s="244" t="s">
        <v>199</v>
      </c>
    </row>
    <row r="720" s="13" customFormat="1">
      <c r="A720" s="13"/>
      <c r="B720" s="233"/>
      <c r="C720" s="234"/>
      <c r="D720" s="235" t="s">
        <v>207</v>
      </c>
      <c r="E720" s="236" t="s">
        <v>22</v>
      </c>
      <c r="F720" s="237" t="s">
        <v>895</v>
      </c>
      <c r="G720" s="234"/>
      <c r="H720" s="238">
        <v>1</v>
      </c>
      <c r="I720" s="239"/>
      <c r="J720" s="234"/>
      <c r="K720" s="234"/>
      <c r="L720" s="240"/>
      <c r="M720" s="241"/>
      <c r="N720" s="242"/>
      <c r="O720" s="242"/>
      <c r="P720" s="242"/>
      <c r="Q720" s="242"/>
      <c r="R720" s="242"/>
      <c r="S720" s="242"/>
      <c r="T720" s="243"/>
      <c r="U720" s="13"/>
      <c r="V720" s="13"/>
      <c r="W720" s="13"/>
      <c r="X720" s="13"/>
      <c r="Y720" s="13"/>
      <c r="Z720" s="13"/>
      <c r="AA720" s="13"/>
      <c r="AB720" s="13"/>
      <c r="AC720" s="13"/>
      <c r="AD720" s="13"/>
      <c r="AE720" s="13"/>
      <c r="AT720" s="244" t="s">
        <v>207</v>
      </c>
      <c r="AU720" s="244" t="s">
        <v>87</v>
      </c>
      <c r="AV720" s="13" t="s">
        <v>87</v>
      </c>
      <c r="AW720" s="13" t="s">
        <v>39</v>
      </c>
      <c r="AX720" s="13" t="s">
        <v>78</v>
      </c>
      <c r="AY720" s="244" t="s">
        <v>199</v>
      </c>
    </row>
    <row r="721" s="13" customFormat="1">
      <c r="A721" s="13"/>
      <c r="B721" s="233"/>
      <c r="C721" s="234"/>
      <c r="D721" s="235" t="s">
        <v>207</v>
      </c>
      <c r="E721" s="236" t="s">
        <v>22</v>
      </c>
      <c r="F721" s="237" t="s">
        <v>896</v>
      </c>
      <c r="G721" s="234"/>
      <c r="H721" s="238">
        <v>1</v>
      </c>
      <c r="I721" s="239"/>
      <c r="J721" s="234"/>
      <c r="K721" s="234"/>
      <c r="L721" s="240"/>
      <c r="M721" s="241"/>
      <c r="N721" s="242"/>
      <c r="O721" s="242"/>
      <c r="P721" s="242"/>
      <c r="Q721" s="242"/>
      <c r="R721" s="242"/>
      <c r="S721" s="242"/>
      <c r="T721" s="243"/>
      <c r="U721" s="13"/>
      <c r="V721" s="13"/>
      <c r="W721" s="13"/>
      <c r="X721" s="13"/>
      <c r="Y721" s="13"/>
      <c r="Z721" s="13"/>
      <c r="AA721" s="13"/>
      <c r="AB721" s="13"/>
      <c r="AC721" s="13"/>
      <c r="AD721" s="13"/>
      <c r="AE721" s="13"/>
      <c r="AT721" s="244" t="s">
        <v>207</v>
      </c>
      <c r="AU721" s="244" t="s">
        <v>87</v>
      </c>
      <c r="AV721" s="13" t="s">
        <v>87</v>
      </c>
      <c r="AW721" s="13" t="s">
        <v>39</v>
      </c>
      <c r="AX721" s="13" t="s">
        <v>78</v>
      </c>
      <c r="AY721" s="244" t="s">
        <v>199</v>
      </c>
    </row>
    <row r="722" s="13" customFormat="1">
      <c r="A722" s="13"/>
      <c r="B722" s="233"/>
      <c r="C722" s="234"/>
      <c r="D722" s="235" t="s">
        <v>207</v>
      </c>
      <c r="E722" s="236" t="s">
        <v>22</v>
      </c>
      <c r="F722" s="237" t="s">
        <v>898</v>
      </c>
      <c r="G722" s="234"/>
      <c r="H722" s="238">
        <v>1</v>
      </c>
      <c r="I722" s="239"/>
      <c r="J722" s="234"/>
      <c r="K722" s="234"/>
      <c r="L722" s="240"/>
      <c r="M722" s="241"/>
      <c r="N722" s="242"/>
      <c r="O722" s="242"/>
      <c r="P722" s="242"/>
      <c r="Q722" s="242"/>
      <c r="R722" s="242"/>
      <c r="S722" s="242"/>
      <c r="T722" s="243"/>
      <c r="U722" s="13"/>
      <c r="V722" s="13"/>
      <c r="W722" s="13"/>
      <c r="X722" s="13"/>
      <c r="Y722" s="13"/>
      <c r="Z722" s="13"/>
      <c r="AA722" s="13"/>
      <c r="AB722" s="13"/>
      <c r="AC722" s="13"/>
      <c r="AD722" s="13"/>
      <c r="AE722" s="13"/>
      <c r="AT722" s="244" t="s">
        <v>207</v>
      </c>
      <c r="AU722" s="244" t="s">
        <v>87</v>
      </c>
      <c r="AV722" s="13" t="s">
        <v>87</v>
      </c>
      <c r="AW722" s="13" t="s">
        <v>39</v>
      </c>
      <c r="AX722" s="13" t="s">
        <v>78</v>
      </c>
      <c r="AY722" s="244" t="s">
        <v>199</v>
      </c>
    </row>
    <row r="723" s="13" customFormat="1">
      <c r="A723" s="13"/>
      <c r="B723" s="233"/>
      <c r="C723" s="234"/>
      <c r="D723" s="235" t="s">
        <v>207</v>
      </c>
      <c r="E723" s="236" t="s">
        <v>22</v>
      </c>
      <c r="F723" s="237" t="s">
        <v>903</v>
      </c>
      <c r="G723" s="234"/>
      <c r="H723" s="238">
        <v>1</v>
      </c>
      <c r="I723" s="239"/>
      <c r="J723" s="234"/>
      <c r="K723" s="234"/>
      <c r="L723" s="240"/>
      <c r="M723" s="241"/>
      <c r="N723" s="242"/>
      <c r="O723" s="242"/>
      <c r="P723" s="242"/>
      <c r="Q723" s="242"/>
      <c r="R723" s="242"/>
      <c r="S723" s="242"/>
      <c r="T723" s="243"/>
      <c r="U723" s="13"/>
      <c r="V723" s="13"/>
      <c r="W723" s="13"/>
      <c r="X723" s="13"/>
      <c r="Y723" s="13"/>
      <c r="Z723" s="13"/>
      <c r="AA723" s="13"/>
      <c r="AB723" s="13"/>
      <c r="AC723" s="13"/>
      <c r="AD723" s="13"/>
      <c r="AE723" s="13"/>
      <c r="AT723" s="244" t="s">
        <v>207</v>
      </c>
      <c r="AU723" s="244" t="s">
        <v>87</v>
      </c>
      <c r="AV723" s="13" t="s">
        <v>87</v>
      </c>
      <c r="AW723" s="13" t="s">
        <v>39</v>
      </c>
      <c r="AX723" s="13" t="s">
        <v>78</v>
      </c>
      <c r="AY723" s="244" t="s">
        <v>199</v>
      </c>
    </row>
    <row r="724" s="14" customFormat="1">
      <c r="A724" s="14"/>
      <c r="B724" s="245"/>
      <c r="C724" s="246"/>
      <c r="D724" s="235" t="s">
        <v>207</v>
      </c>
      <c r="E724" s="247" t="s">
        <v>22</v>
      </c>
      <c r="F724" s="248" t="s">
        <v>252</v>
      </c>
      <c r="G724" s="246"/>
      <c r="H724" s="249">
        <v>6</v>
      </c>
      <c r="I724" s="250"/>
      <c r="J724" s="246"/>
      <c r="K724" s="246"/>
      <c r="L724" s="251"/>
      <c r="M724" s="252"/>
      <c r="N724" s="253"/>
      <c r="O724" s="253"/>
      <c r="P724" s="253"/>
      <c r="Q724" s="253"/>
      <c r="R724" s="253"/>
      <c r="S724" s="253"/>
      <c r="T724" s="254"/>
      <c r="U724" s="14"/>
      <c r="V724" s="14"/>
      <c r="W724" s="14"/>
      <c r="X724" s="14"/>
      <c r="Y724" s="14"/>
      <c r="Z724" s="14"/>
      <c r="AA724" s="14"/>
      <c r="AB724" s="14"/>
      <c r="AC724" s="14"/>
      <c r="AD724" s="14"/>
      <c r="AE724" s="14"/>
      <c r="AT724" s="255" t="s">
        <v>207</v>
      </c>
      <c r="AU724" s="255" t="s">
        <v>87</v>
      </c>
      <c r="AV724" s="14" t="s">
        <v>103</v>
      </c>
      <c r="AW724" s="14" t="s">
        <v>39</v>
      </c>
      <c r="AX724" s="14" t="s">
        <v>23</v>
      </c>
      <c r="AY724" s="255" t="s">
        <v>199</v>
      </c>
    </row>
    <row r="725" s="2" customFormat="1" ht="21.75" customHeight="1">
      <c r="A725" s="40"/>
      <c r="B725" s="41"/>
      <c r="C725" s="220" t="s">
        <v>1056</v>
      </c>
      <c r="D725" s="220" t="s">
        <v>201</v>
      </c>
      <c r="E725" s="221" t="s">
        <v>1057</v>
      </c>
      <c r="F725" s="222" t="s">
        <v>1058</v>
      </c>
      <c r="G725" s="223" t="s">
        <v>233</v>
      </c>
      <c r="H725" s="224">
        <v>63.534999999999997</v>
      </c>
      <c r="I725" s="225"/>
      <c r="J725" s="226">
        <f>ROUND(I725*H725,2)</f>
        <v>0</v>
      </c>
      <c r="K725" s="222" t="s">
        <v>205</v>
      </c>
      <c r="L725" s="46"/>
      <c r="M725" s="227" t="s">
        <v>22</v>
      </c>
      <c r="N725" s="228" t="s">
        <v>49</v>
      </c>
      <c r="O725" s="86"/>
      <c r="P725" s="229">
        <f>O725*H725</f>
        <v>0</v>
      </c>
      <c r="Q725" s="229">
        <v>0.00348</v>
      </c>
      <c r="R725" s="229">
        <f>Q725*H725</f>
        <v>0.22110179999999999</v>
      </c>
      <c r="S725" s="229">
        <v>0</v>
      </c>
      <c r="T725" s="230">
        <f>S725*H725</f>
        <v>0</v>
      </c>
      <c r="U725" s="40"/>
      <c r="V725" s="40"/>
      <c r="W725" s="40"/>
      <c r="X725" s="40"/>
      <c r="Y725" s="40"/>
      <c r="Z725" s="40"/>
      <c r="AA725" s="40"/>
      <c r="AB725" s="40"/>
      <c r="AC725" s="40"/>
      <c r="AD725" s="40"/>
      <c r="AE725" s="40"/>
      <c r="AR725" s="231" t="s">
        <v>103</v>
      </c>
      <c r="AT725" s="231" t="s">
        <v>201</v>
      </c>
      <c r="AU725" s="231" t="s">
        <v>87</v>
      </c>
      <c r="AY725" s="19" t="s">
        <v>199</v>
      </c>
      <c r="BE725" s="232">
        <f>IF(N725="základní",J725,0)</f>
        <v>0</v>
      </c>
      <c r="BF725" s="232">
        <f>IF(N725="snížená",J725,0)</f>
        <v>0</v>
      </c>
      <c r="BG725" s="232">
        <f>IF(N725="zákl. přenesená",J725,0)</f>
        <v>0</v>
      </c>
      <c r="BH725" s="232">
        <f>IF(N725="sníž. přenesená",J725,0)</f>
        <v>0</v>
      </c>
      <c r="BI725" s="232">
        <f>IF(N725="nulová",J725,0)</f>
        <v>0</v>
      </c>
      <c r="BJ725" s="19" t="s">
        <v>23</v>
      </c>
      <c r="BK725" s="232">
        <f>ROUND(I725*H725,2)</f>
        <v>0</v>
      </c>
      <c r="BL725" s="19" t="s">
        <v>103</v>
      </c>
      <c r="BM725" s="231" t="s">
        <v>1059</v>
      </c>
    </row>
    <row r="726" s="13" customFormat="1">
      <c r="A726" s="13"/>
      <c r="B726" s="233"/>
      <c r="C726" s="234"/>
      <c r="D726" s="235" t="s">
        <v>207</v>
      </c>
      <c r="E726" s="236" t="s">
        <v>22</v>
      </c>
      <c r="F726" s="237" t="s">
        <v>1060</v>
      </c>
      <c r="G726" s="234"/>
      <c r="H726" s="238">
        <v>49.195</v>
      </c>
      <c r="I726" s="239"/>
      <c r="J726" s="234"/>
      <c r="K726" s="234"/>
      <c r="L726" s="240"/>
      <c r="M726" s="241"/>
      <c r="N726" s="242"/>
      <c r="O726" s="242"/>
      <c r="P726" s="242"/>
      <c r="Q726" s="242"/>
      <c r="R726" s="242"/>
      <c r="S726" s="242"/>
      <c r="T726" s="243"/>
      <c r="U726" s="13"/>
      <c r="V726" s="13"/>
      <c r="W726" s="13"/>
      <c r="X726" s="13"/>
      <c r="Y726" s="13"/>
      <c r="Z726" s="13"/>
      <c r="AA726" s="13"/>
      <c r="AB726" s="13"/>
      <c r="AC726" s="13"/>
      <c r="AD726" s="13"/>
      <c r="AE726" s="13"/>
      <c r="AT726" s="244" t="s">
        <v>207</v>
      </c>
      <c r="AU726" s="244" t="s">
        <v>87</v>
      </c>
      <c r="AV726" s="13" t="s">
        <v>87</v>
      </c>
      <c r="AW726" s="13" t="s">
        <v>39</v>
      </c>
      <c r="AX726" s="13" t="s">
        <v>78</v>
      </c>
      <c r="AY726" s="244" t="s">
        <v>199</v>
      </c>
    </row>
    <row r="727" s="15" customFormat="1">
      <c r="A727" s="15"/>
      <c r="B727" s="256"/>
      <c r="C727" s="257"/>
      <c r="D727" s="235" t="s">
        <v>207</v>
      </c>
      <c r="E727" s="258" t="s">
        <v>22</v>
      </c>
      <c r="F727" s="259" t="s">
        <v>1061</v>
      </c>
      <c r="G727" s="257"/>
      <c r="H727" s="258" t="s">
        <v>22</v>
      </c>
      <c r="I727" s="260"/>
      <c r="J727" s="257"/>
      <c r="K727" s="257"/>
      <c r="L727" s="261"/>
      <c r="M727" s="262"/>
      <c r="N727" s="263"/>
      <c r="O727" s="263"/>
      <c r="P727" s="263"/>
      <c r="Q727" s="263"/>
      <c r="R727" s="263"/>
      <c r="S727" s="263"/>
      <c r="T727" s="264"/>
      <c r="U727" s="15"/>
      <c r="V727" s="15"/>
      <c r="W727" s="15"/>
      <c r="X727" s="15"/>
      <c r="Y727" s="15"/>
      <c r="Z727" s="15"/>
      <c r="AA727" s="15"/>
      <c r="AB727" s="15"/>
      <c r="AC727" s="15"/>
      <c r="AD727" s="15"/>
      <c r="AE727" s="15"/>
      <c r="AT727" s="265" t="s">
        <v>207</v>
      </c>
      <c r="AU727" s="265" t="s">
        <v>87</v>
      </c>
      <c r="AV727" s="15" t="s">
        <v>23</v>
      </c>
      <c r="AW727" s="15" t="s">
        <v>39</v>
      </c>
      <c r="AX727" s="15" t="s">
        <v>78</v>
      </c>
      <c r="AY727" s="265" t="s">
        <v>199</v>
      </c>
    </row>
    <row r="728" s="13" customFormat="1">
      <c r="A728" s="13"/>
      <c r="B728" s="233"/>
      <c r="C728" s="234"/>
      <c r="D728" s="235" t="s">
        <v>207</v>
      </c>
      <c r="E728" s="236" t="s">
        <v>22</v>
      </c>
      <c r="F728" s="237" t="s">
        <v>1012</v>
      </c>
      <c r="G728" s="234"/>
      <c r="H728" s="238">
        <v>14.34</v>
      </c>
      <c r="I728" s="239"/>
      <c r="J728" s="234"/>
      <c r="K728" s="234"/>
      <c r="L728" s="240"/>
      <c r="M728" s="241"/>
      <c r="N728" s="242"/>
      <c r="O728" s="242"/>
      <c r="P728" s="242"/>
      <c r="Q728" s="242"/>
      <c r="R728" s="242"/>
      <c r="S728" s="242"/>
      <c r="T728" s="243"/>
      <c r="U728" s="13"/>
      <c r="V728" s="13"/>
      <c r="W728" s="13"/>
      <c r="X728" s="13"/>
      <c r="Y728" s="13"/>
      <c r="Z728" s="13"/>
      <c r="AA728" s="13"/>
      <c r="AB728" s="13"/>
      <c r="AC728" s="13"/>
      <c r="AD728" s="13"/>
      <c r="AE728" s="13"/>
      <c r="AT728" s="244" t="s">
        <v>207</v>
      </c>
      <c r="AU728" s="244" t="s">
        <v>87</v>
      </c>
      <c r="AV728" s="13" t="s">
        <v>87</v>
      </c>
      <c r="AW728" s="13" t="s">
        <v>39</v>
      </c>
      <c r="AX728" s="13" t="s">
        <v>78</v>
      </c>
      <c r="AY728" s="244" t="s">
        <v>199</v>
      </c>
    </row>
    <row r="729" s="14" customFormat="1">
      <c r="A729" s="14"/>
      <c r="B729" s="245"/>
      <c r="C729" s="246"/>
      <c r="D729" s="235" t="s">
        <v>207</v>
      </c>
      <c r="E729" s="247" t="s">
        <v>22</v>
      </c>
      <c r="F729" s="248" t="s">
        <v>252</v>
      </c>
      <c r="G729" s="246"/>
      <c r="H729" s="249">
        <v>63.534999999999997</v>
      </c>
      <c r="I729" s="250"/>
      <c r="J729" s="246"/>
      <c r="K729" s="246"/>
      <c r="L729" s="251"/>
      <c r="M729" s="252"/>
      <c r="N729" s="253"/>
      <c r="O729" s="253"/>
      <c r="P729" s="253"/>
      <c r="Q729" s="253"/>
      <c r="R729" s="253"/>
      <c r="S729" s="253"/>
      <c r="T729" s="254"/>
      <c r="U729" s="14"/>
      <c r="V729" s="14"/>
      <c r="W729" s="14"/>
      <c r="X729" s="14"/>
      <c r="Y729" s="14"/>
      <c r="Z729" s="14"/>
      <c r="AA729" s="14"/>
      <c r="AB729" s="14"/>
      <c r="AC729" s="14"/>
      <c r="AD729" s="14"/>
      <c r="AE729" s="14"/>
      <c r="AT729" s="255" t="s">
        <v>207</v>
      </c>
      <c r="AU729" s="255" t="s">
        <v>87</v>
      </c>
      <c r="AV729" s="14" t="s">
        <v>103</v>
      </c>
      <c r="AW729" s="14" t="s">
        <v>39</v>
      </c>
      <c r="AX729" s="14" t="s">
        <v>23</v>
      </c>
      <c r="AY729" s="255" t="s">
        <v>199</v>
      </c>
    </row>
    <row r="730" s="2" customFormat="1" ht="16.5" customHeight="1">
      <c r="A730" s="40"/>
      <c r="B730" s="41"/>
      <c r="C730" s="220" t="s">
        <v>1062</v>
      </c>
      <c r="D730" s="220" t="s">
        <v>201</v>
      </c>
      <c r="E730" s="221" t="s">
        <v>1063</v>
      </c>
      <c r="F730" s="222" t="s">
        <v>1064</v>
      </c>
      <c r="G730" s="223" t="s">
        <v>549</v>
      </c>
      <c r="H730" s="224">
        <v>3.1800000000000002</v>
      </c>
      <c r="I730" s="225"/>
      <c r="J730" s="226">
        <f>ROUND(I730*H730,2)</f>
        <v>0</v>
      </c>
      <c r="K730" s="222" t="s">
        <v>22</v>
      </c>
      <c r="L730" s="46"/>
      <c r="M730" s="227" t="s">
        <v>22</v>
      </c>
      <c r="N730" s="228" t="s">
        <v>49</v>
      </c>
      <c r="O730" s="86"/>
      <c r="P730" s="229">
        <f>O730*H730</f>
        <v>0</v>
      </c>
      <c r="Q730" s="229">
        <v>0.0015</v>
      </c>
      <c r="R730" s="229">
        <f>Q730*H730</f>
        <v>0.0047699999999999999</v>
      </c>
      <c r="S730" s="229">
        <v>0</v>
      </c>
      <c r="T730" s="230">
        <f>S730*H730</f>
        <v>0</v>
      </c>
      <c r="U730" s="40"/>
      <c r="V730" s="40"/>
      <c r="W730" s="40"/>
      <c r="X730" s="40"/>
      <c r="Y730" s="40"/>
      <c r="Z730" s="40"/>
      <c r="AA730" s="40"/>
      <c r="AB730" s="40"/>
      <c r="AC730" s="40"/>
      <c r="AD730" s="40"/>
      <c r="AE730" s="40"/>
      <c r="AR730" s="231" t="s">
        <v>103</v>
      </c>
      <c r="AT730" s="231" t="s">
        <v>201</v>
      </c>
      <c r="AU730" s="231" t="s">
        <v>87</v>
      </c>
      <c r="AY730" s="19" t="s">
        <v>199</v>
      </c>
      <c r="BE730" s="232">
        <f>IF(N730="základní",J730,0)</f>
        <v>0</v>
      </c>
      <c r="BF730" s="232">
        <f>IF(N730="snížená",J730,0)</f>
        <v>0</v>
      </c>
      <c r="BG730" s="232">
        <f>IF(N730="zákl. přenesená",J730,0)</f>
        <v>0</v>
      </c>
      <c r="BH730" s="232">
        <f>IF(N730="sníž. přenesená",J730,0)</f>
        <v>0</v>
      </c>
      <c r="BI730" s="232">
        <f>IF(N730="nulová",J730,0)</f>
        <v>0</v>
      </c>
      <c r="BJ730" s="19" t="s">
        <v>23</v>
      </c>
      <c r="BK730" s="232">
        <f>ROUND(I730*H730,2)</f>
        <v>0</v>
      </c>
      <c r="BL730" s="19" t="s">
        <v>103</v>
      </c>
      <c r="BM730" s="231" t="s">
        <v>1065</v>
      </c>
    </row>
    <row r="731" s="13" customFormat="1">
      <c r="A731" s="13"/>
      <c r="B731" s="233"/>
      <c r="C731" s="234"/>
      <c r="D731" s="235" t="s">
        <v>207</v>
      </c>
      <c r="E731" s="236" t="s">
        <v>22</v>
      </c>
      <c r="F731" s="237" t="s">
        <v>1066</v>
      </c>
      <c r="G731" s="234"/>
      <c r="H731" s="238">
        <v>3.1800000000000002</v>
      </c>
      <c r="I731" s="239"/>
      <c r="J731" s="234"/>
      <c r="K731" s="234"/>
      <c r="L731" s="240"/>
      <c r="M731" s="241"/>
      <c r="N731" s="242"/>
      <c r="O731" s="242"/>
      <c r="P731" s="242"/>
      <c r="Q731" s="242"/>
      <c r="R731" s="242"/>
      <c r="S731" s="242"/>
      <c r="T731" s="243"/>
      <c r="U731" s="13"/>
      <c r="V731" s="13"/>
      <c r="W731" s="13"/>
      <c r="X731" s="13"/>
      <c r="Y731" s="13"/>
      <c r="Z731" s="13"/>
      <c r="AA731" s="13"/>
      <c r="AB731" s="13"/>
      <c r="AC731" s="13"/>
      <c r="AD731" s="13"/>
      <c r="AE731" s="13"/>
      <c r="AT731" s="244" t="s">
        <v>207</v>
      </c>
      <c r="AU731" s="244" t="s">
        <v>87</v>
      </c>
      <c r="AV731" s="13" t="s">
        <v>87</v>
      </c>
      <c r="AW731" s="13" t="s">
        <v>39</v>
      </c>
      <c r="AX731" s="13" t="s">
        <v>23</v>
      </c>
      <c r="AY731" s="244" t="s">
        <v>199</v>
      </c>
    </row>
    <row r="732" s="2" customFormat="1" ht="16.5" customHeight="1">
      <c r="A732" s="40"/>
      <c r="B732" s="41"/>
      <c r="C732" s="220" t="s">
        <v>1067</v>
      </c>
      <c r="D732" s="220" t="s">
        <v>201</v>
      </c>
      <c r="E732" s="221" t="s">
        <v>1068</v>
      </c>
      <c r="F732" s="222" t="s">
        <v>1069</v>
      </c>
      <c r="G732" s="223" t="s">
        <v>204</v>
      </c>
      <c r="H732" s="224">
        <v>1.1499999999999999</v>
      </c>
      <c r="I732" s="225"/>
      <c r="J732" s="226">
        <f>ROUND(I732*H732,2)</f>
        <v>0</v>
      </c>
      <c r="K732" s="222" t="s">
        <v>205</v>
      </c>
      <c r="L732" s="46"/>
      <c r="M732" s="227" t="s">
        <v>22</v>
      </c>
      <c r="N732" s="228" t="s">
        <v>49</v>
      </c>
      <c r="O732" s="86"/>
      <c r="P732" s="229">
        <f>O732*H732</f>
        <v>0</v>
      </c>
      <c r="Q732" s="229">
        <v>2.45329</v>
      </c>
      <c r="R732" s="229">
        <f>Q732*H732</f>
        <v>2.8212834999999998</v>
      </c>
      <c r="S732" s="229">
        <v>0</v>
      </c>
      <c r="T732" s="230">
        <f>S732*H732</f>
        <v>0</v>
      </c>
      <c r="U732" s="40"/>
      <c r="V732" s="40"/>
      <c r="W732" s="40"/>
      <c r="X732" s="40"/>
      <c r="Y732" s="40"/>
      <c r="Z732" s="40"/>
      <c r="AA732" s="40"/>
      <c r="AB732" s="40"/>
      <c r="AC732" s="40"/>
      <c r="AD732" s="40"/>
      <c r="AE732" s="40"/>
      <c r="AR732" s="231" t="s">
        <v>103</v>
      </c>
      <c r="AT732" s="231" t="s">
        <v>201</v>
      </c>
      <c r="AU732" s="231" t="s">
        <v>87</v>
      </c>
      <c r="AY732" s="19" t="s">
        <v>199</v>
      </c>
      <c r="BE732" s="232">
        <f>IF(N732="základní",J732,0)</f>
        <v>0</v>
      </c>
      <c r="BF732" s="232">
        <f>IF(N732="snížená",J732,0)</f>
        <v>0</v>
      </c>
      <c r="BG732" s="232">
        <f>IF(N732="zákl. přenesená",J732,0)</f>
        <v>0</v>
      </c>
      <c r="BH732" s="232">
        <f>IF(N732="sníž. přenesená",J732,0)</f>
        <v>0</v>
      </c>
      <c r="BI732" s="232">
        <f>IF(N732="nulová",J732,0)</f>
        <v>0</v>
      </c>
      <c r="BJ732" s="19" t="s">
        <v>23</v>
      </c>
      <c r="BK732" s="232">
        <f>ROUND(I732*H732,2)</f>
        <v>0</v>
      </c>
      <c r="BL732" s="19" t="s">
        <v>103</v>
      </c>
      <c r="BM732" s="231" t="s">
        <v>1070</v>
      </c>
    </row>
    <row r="733" s="15" customFormat="1">
      <c r="A733" s="15"/>
      <c r="B733" s="256"/>
      <c r="C733" s="257"/>
      <c r="D733" s="235" t="s">
        <v>207</v>
      </c>
      <c r="E733" s="258" t="s">
        <v>22</v>
      </c>
      <c r="F733" s="259" t="s">
        <v>1071</v>
      </c>
      <c r="G733" s="257"/>
      <c r="H733" s="258" t="s">
        <v>22</v>
      </c>
      <c r="I733" s="260"/>
      <c r="J733" s="257"/>
      <c r="K733" s="257"/>
      <c r="L733" s="261"/>
      <c r="M733" s="262"/>
      <c r="N733" s="263"/>
      <c r="O733" s="263"/>
      <c r="P733" s="263"/>
      <c r="Q733" s="263"/>
      <c r="R733" s="263"/>
      <c r="S733" s="263"/>
      <c r="T733" s="264"/>
      <c r="U733" s="15"/>
      <c r="V733" s="15"/>
      <c r="W733" s="15"/>
      <c r="X733" s="15"/>
      <c r="Y733" s="15"/>
      <c r="Z733" s="15"/>
      <c r="AA733" s="15"/>
      <c r="AB733" s="15"/>
      <c r="AC733" s="15"/>
      <c r="AD733" s="15"/>
      <c r="AE733" s="15"/>
      <c r="AT733" s="265" t="s">
        <v>207</v>
      </c>
      <c r="AU733" s="265" t="s">
        <v>87</v>
      </c>
      <c r="AV733" s="15" t="s">
        <v>23</v>
      </c>
      <c r="AW733" s="15" t="s">
        <v>39</v>
      </c>
      <c r="AX733" s="15" t="s">
        <v>78</v>
      </c>
      <c r="AY733" s="265" t="s">
        <v>199</v>
      </c>
    </row>
    <row r="734" s="13" customFormat="1">
      <c r="A734" s="13"/>
      <c r="B734" s="233"/>
      <c r="C734" s="234"/>
      <c r="D734" s="235" t="s">
        <v>207</v>
      </c>
      <c r="E734" s="236" t="s">
        <v>22</v>
      </c>
      <c r="F734" s="237" t="s">
        <v>1072</v>
      </c>
      <c r="G734" s="234"/>
      <c r="H734" s="238">
        <v>0.53900000000000003</v>
      </c>
      <c r="I734" s="239"/>
      <c r="J734" s="234"/>
      <c r="K734" s="234"/>
      <c r="L734" s="240"/>
      <c r="M734" s="241"/>
      <c r="N734" s="242"/>
      <c r="O734" s="242"/>
      <c r="P734" s="242"/>
      <c r="Q734" s="242"/>
      <c r="R734" s="242"/>
      <c r="S734" s="242"/>
      <c r="T734" s="243"/>
      <c r="U734" s="13"/>
      <c r="V734" s="13"/>
      <c r="W734" s="13"/>
      <c r="X734" s="13"/>
      <c r="Y734" s="13"/>
      <c r="Z734" s="13"/>
      <c r="AA734" s="13"/>
      <c r="AB734" s="13"/>
      <c r="AC734" s="13"/>
      <c r="AD734" s="13"/>
      <c r="AE734" s="13"/>
      <c r="AT734" s="244" t="s">
        <v>207</v>
      </c>
      <c r="AU734" s="244" t="s">
        <v>87</v>
      </c>
      <c r="AV734" s="13" t="s">
        <v>87</v>
      </c>
      <c r="AW734" s="13" t="s">
        <v>39</v>
      </c>
      <c r="AX734" s="13" t="s">
        <v>78</v>
      </c>
      <c r="AY734" s="244" t="s">
        <v>199</v>
      </c>
    </row>
    <row r="735" s="13" customFormat="1">
      <c r="A735" s="13"/>
      <c r="B735" s="233"/>
      <c r="C735" s="234"/>
      <c r="D735" s="235" t="s">
        <v>207</v>
      </c>
      <c r="E735" s="236" t="s">
        <v>22</v>
      </c>
      <c r="F735" s="237" t="s">
        <v>1073</v>
      </c>
      <c r="G735" s="234"/>
      <c r="H735" s="238">
        <v>0.53900000000000003</v>
      </c>
      <c r="I735" s="239"/>
      <c r="J735" s="234"/>
      <c r="K735" s="234"/>
      <c r="L735" s="240"/>
      <c r="M735" s="241"/>
      <c r="N735" s="242"/>
      <c r="O735" s="242"/>
      <c r="P735" s="242"/>
      <c r="Q735" s="242"/>
      <c r="R735" s="242"/>
      <c r="S735" s="242"/>
      <c r="T735" s="243"/>
      <c r="U735" s="13"/>
      <c r="V735" s="13"/>
      <c r="W735" s="13"/>
      <c r="X735" s="13"/>
      <c r="Y735" s="13"/>
      <c r="Z735" s="13"/>
      <c r="AA735" s="13"/>
      <c r="AB735" s="13"/>
      <c r="AC735" s="13"/>
      <c r="AD735" s="13"/>
      <c r="AE735" s="13"/>
      <c r="AT735" s="244" t="s">
        <v>207</v>
      </c>
      <c r="AU735" s="244" t="s">
        <v>87</v>
      </c>
      <c r="AV735" s="13" t="s">
        <v>87</v>
      </c>
      <c r="AW735" s="13" t="s">
        <v>39</v>
      </c>
      <c r="AX735" s="13" t="s">
        <v>78</v>
      </c>
      <c r="AY735" s="244" t="s">
        <v>199</v>
      </c>
    </row>
    <row r="736" s="13" customFormat="1">
      <c r="A736" s="13"/>
      <c r="B736" s="233"/>
      <c r="C736" s="234"/>
      <c r="D736" s="235" t="s">
        <v>207</v>
      </c>
      <c r="E736" s="236" t="s">
        <v>22</v>
      </c>
      <c r="F736" s="237" t="s">
        <v>1074</v>
      </c>
      <c r="G736" s="234"/>
      <c r="H736" s="238">
        <v>0.071999999999999995</v>
      </c>
      <c r="I736" s="239"/>
      <c r="J736" s="234"/>
      <c r="K736" s="234"/>
      <c r="L736" s="240"/>
      <c r="M736" s="241"/>
      <c r="N736" s="242"/>
      <c r="O736" s="242"/>
      <c r="P736" s="242"/>
      <c r="Q736" s="242"/>
      <c r="R736" s="242"/>
      <c r="S736" s="242"/>
      <c r="T736" s="243"/>
      <c r="U736" s="13"/>
      <c r="V736" s="13"/>
      <c r="W736" s="13"/>
      <c r="X736" s="13"/>
      <c r="Y736" s="13"/>
      <c r="Z736" s="13"/>
      <c r="AA736" s="13"/>
      <c r="AB736" s="13"/>
      <c r="AC736" s="13"/>
      <c r="AD736" s="13"/>
      <c r="AE736" s="13"/>
      <c r="AT736" s="244" t="s">
        <v>207</v>
      </c>
      <c r="AU736" s="244" t="s">
        <v>87</v>
      </c>
      <c r="AV736" s="13" t="s">
        <v>87</v>
      </c>
      <c r="AW736" s="13" t="s">
        <v>39</v>
      </c>
      <c r="AX736" s="13" t="s">
        <v>78</v>
      </c>
      <c r="AY736" s="244" t="s">
        <v>199</v>
      </c>
    </row>
    <row r="737" s="14" customFormat="1">
      <c r="A737" s="14"/>
      <c r="B737" s="245"/>
      <c r="C737" s="246"/>
      <c r="D737" s="235" t="s">
        <v>207</v>
      </c>
      <c r="E737" s="247" t="s">
        <v>22</v>
      </c>
      <c r="F737" s="248" t="s">
        <v>252</v>
      </c>
      <c r="G737" s="246"/>
      <c r="H737" s="249">
        <v>1.1499999999999999</v>
      </c>
      <c r="I737" s="250"/>
      <c r="J737" s="246"/>
      <c r="K737" s="246"/>
      <c r="L737" s="251"/>
      <c r="M737" s="252"/>
      <c r="N737" s="253"/>
      <c r="O737" s="253"/>
      <c r="P737" s="253"/>
      <c r="Q737" s="253"/>
      <c r="R737" s="253"/>
      <c r="S737" s="253"/>
      <c r="T737" s="254"/>
      <c r="U737" s="14"/>
      <c r="V737" s="14"/>
      <c r="W737" s="14"/>
      <c r="X737" s="14"/>
      <c r="Y737" s="14"/>
      <c r="Z737" s="14"/>
      <c r="AA737" s="14"/>
      <c r="AB737" s="14"/>
      <c r="AC737" s="14"/>
      <c r="AD737" s="14"/>
      <c r="AE737" s="14"/>
      <c r="AT737" s="255" t="s">
        <v>207</v>
      </c>
      <c r="AU737" s="255" t="s">
        <v>87</v>
      </c>
      <c r="AV737" s="14" t="s">
        <v>103</v>
      </c>
      <c r="AW737" s="14" t="s">
        <v>39</v>
      </c>
      <c r="AX737" s="14" t="s">
        <v>23</v>
      </c>
      <c r="AY737" s="255" t="s">
        <v>199</v>
      </c>
    </row>
    <row r="738" s="2" customFormat="1" ht="16.5" customHeight="1">
      <c r="A738" s="40"/>
      <c r="B738" s="41"/>
      <c r="C738" s="220" t="s">
        <v>1075</v>
      </c>
      <c r="D738" s="220" t="s">
        <v>201</v>
      </c>
      <c r="E738" s="221" t="s">
        <v>1076</v>
      </c>
      <c r="F738" s="222" t="s">
        <v>1077</v>
      </c>
      <c r="G738" s="223" t="s">
        <v>204</v>
      </c>
      <c r="H738" s="224">
        <v>38.639000000000003</v>
      </c>
      <c r="I738" s="225"/>
      <c r="J738" s="226">
        <f>ROUND(I738*H738,2)</f>
        <v>0</v>
      </c>
      <c r="K738" s="222" t="s">
        <v>205</v>
      </c>
      <c r="L738" s="46"/>
      <c r="M738" s="227" t="s">
        <v>22</v>
      </c>
      <c r="N738" s="228" t="s">
        <v>49</v>
      </c>
      <c r="O738" s="86"/>
      <c r="P738" s="229">
        <f>O738*H738</f>
        <v>0</v>
      </c>
      <c r="Q738" s="229">
        <v>2.45329</v>
      </c>
      <c r="R738" s="229">
        <f>Q738*H738</f>
        <v>94.79267231</v>
      </c>
      <c r="S738" s="229">
        <v>0</v>
      </c>
      <c r="T738" s="230">
        <f>S738*H738</f>
        <v>0</v>
      </c>
      <c r="U738" s="40"/>
      <c r="V738" s="40"/>
      <c r="W738" s="40"/>
      <c r="X738" s="40"/>
      <c r="Y738" s="40"/>
      <c r="Z738" s="40"/>
      <c r="AA738" s="40"/>
      <c r="AB738" s="40"/>
      <c r="AC738" s="40"/>
      <c r="AD738" s="40"/>
      <c r="AE738" s="40"/>
      <c r="AR738" s="231" t="s">
        <v>103</v>
      </c>
      <c r="AT738" s="231" t="s">
        <v>201</v>
      </c>
      <c r="AU738" s="231" t="s">
        <v>87</v>
      </c>
      <c r="AY738" s="19" t="s">
        <v>199</v>
      </c>
      <c r="BE738" s="232">
        <f>IF(N738="základní",J738,0)</f>
        <v>0</v>
      </c>
      <c r="BF738" s="232">
        <f>IF(N738="snížená",J738,0)</f>
        <v>0</v>
      </c>
      <c r="BG738" s="232">
        <f>IF(N738="zákl. přenesená",J738,0)</f>
        <v>0</v>
      </c>
      <c r="BH738" s="232">
        <f>IF(N738="sníž. přenesená",J738,0)</f>
        <v>0</v>
      </c>
      <c r="BI738" s="232">
        <f>IF(N738="nulová",J738,0)</f>
        <v>0</v>
      </c>
      <c r="BJ738" s="19" t="s">
        <v>23</v>
      </c>
      <c r="BK738" s="232">
        <f>ROUND(I738*H738,2)</f>
        <v>0</v>
      </c>
      <c r="BL738" s="19" t="s">
        <v>103</v>
      </c>
      <c r="BM738" s="231" t="s">
        <v>1078</v>
      </c>
    </row>
    <row r="739" s="15" customFormat="1">
      <c r="A739" s="15"/>
      <c r="B739" s="256"/>
      <c r="C739" s="257"/>
      <c r="D739" s="235" t="s">
        <v>207</v>
      </c>
      <c r="E739" s="258" t="s">
        <v>22</v>
      </c>
      <c r="F739" s="259" t="s">
        <v>1079</v>
      </c>
      <c r="G739" s="257"/>
      <c r="H739" s="258" t="s">
        <v>22</v>
      </c>
      <c r="I739" s="260"/>
      <c r="J739" s="257"/>
      <c r="K739" s="257"/>
      <c r="L739" s="261"/>
      <c r="M739" s="262"/>
      <c r="N739" s="263"/>
      <c r="O739" s="263"/>
      <c r="P739" s="263"/>
      <c r="Q739" s="263"/>
      <c r="R739" s="263"/>
      <c r="S739" s="263"/>
      <c r="T739" s="264"/>
      <c r="U739" s="15"/>
      <c r="V739" s="15"/>
      <c r="W739" s="15"/>
      <c r="X739" s="15"/>
      <c r="Y739" s="15"/>
      <c r="Z739" s="15"/>
      <c r="AA739" s="15"/>
      <c r="AB739" s="15"/>
      <c r="AC739" s="15"/>
      <c r="AD739" s="15"/>
      <c r="AE739" s="15"/>
      <c r="AT739" s="265" t="s">
        <v>207</v>
      </c>
      <c r="AU739" s="265" t="s">
        <v>87</v>
      </c>
      <c r="AV739" s="15" t="s">
        <v>23</v>
      </c>
      <c r="AW739" s="15" t="s">
        <v>39</v>
      </c>
      <c r="AX739" s="15" t="s">
        <v>78</v>
      </c>
      <c r="AY739" s="265" t="s">
        <v>199</v>
      </c>
    </row>
    <row r="740" s="15" customFormat="1">
      <c r="A740" s="15"/>
      <c r="B740" s="256"/>
      <c r="C740" s="257"/>
      <c r="D740" s="235" t="s">
        <v>207</v>
      </c>
      <c r="E740" s="258" t="s">
        <v>22</v>
      </c>
      <c r="F740" s="259" t="s">
        <v>1080</v>
      </c>
      <c r="G740" s="257"/>
      <c r="H740" s="258" t="s">
        <v>22</v>
      </c>
      <c r="I740" s="260"/>
      <c r="J740" s="257"/>
      <c r="K740" s="257"/>
      <c r="L740" s="261"/>
      <c r="M740" s="262"/>
      <c r="N740" s="263"/>
      <c r="O740" s="263"/>
      <c r="P740" s="263"/>
      <c r="Q740" s="263"/>
      <c r="R740" s="263"/>
      <c r="S740" s="263"/>
      <c r="T740" s="264"/>
      <c r="U740" s="15"/>
      <c r="V740" s="15"/>
      <c r="W740" s="15"/>
      <c r="X740" s="15"/>
      <c r="Y740" s="15"/>
      <c r="Z740" s="15"/>
      <c r="AA740" s="15"/>
      <c r="AB740" s="15"/>
      <c r="AC740" s="15"/>
      <c r="AD740" s="15"/>
      <c r="AE740" s="15"/>
      <c r="AT740" s="265" t="s">
        <v>207</v>
      </c>
      <c r="AU740" s="265" t="s">
        <v>87</v>
      </c>
      <c r="AV740" s="15" t="s">
        <v>23</v>
      </c>
      <c r="AW740" s="15" t="s">
        <v>39</v>
      </c>
      <c r="AX740" s="15" t="s">
        <v>78</v>
      </c>
      <c r="AY740" s="265" t="s">
        <v>199</v>
      </c>
    </row>
    <row r="741" s="13" customFormat="1">
      <c r="A741" s="13"/>
      <c r="B741" s="233"/>
      <c r="C741" s="234"/>
      <c r="D741" s="235" t="s">
        <v>207</v>
      </c>
      <c r="E741" s="236" t="s">
        <v>22</v>
      </c>
      <c r="F741" s="237" t="s">
        <v>1081</v>
      </c>
      <c r="G741" s="234"/>
      <c r="H741" s="238">
        <v>0.622</v>
      </c>
      <c r="I741" s="239"/>
      <c r="J741" s="234"/>
      <c r="K741" s="234"/>
      <c r="L741" s="240"/>
      <c r="M741" s="241"/>
      <c r="N741" s="242"/>
      <c r="O741" s="242"/>
      <c r="P741" s="242"/>
      <c r="Q741" s="242"/>
      <c r="R741" s="242"/>
      <c r="S741" s="242"/>
      <c r="T741" s="243"/>
      <c r="U741" s="13"/>
      <c r="V741" s="13"/>
      <c r="W741" s="13"/>
      <c r="X741" s="13"/>
      <c r="Y741" s="13"/>
      <c r="Z741" s="13"/>
      <c r="AA741" s="13"/>
      <c r="AB741" s="13"/>
      <c r="AC741" s="13"/>
      <c r="AD741" s="13"/>
      <c r="AE741" s="13"/>
      <c r="AT741" s="244" t="s">
        <v>207</v>
      </c>
      <c r="AU741" s="244" t="s">
        <v>87</v>
      </c>
      <c r="AV741" s="13" t="s">
        <v>87</v>
      </c>
      <c r="AW741" s="13" t="s">
        <v>39</v>
      </c>
      <c r="AX741" s="13" t="s">
        <v>78</v>
      </c>
      <c r="AY741" s="244" t="s">
        <v>199</v>
      </c>
    </row>
    <row r="742" s="16" customFormat="1">
      <c r="A742" s="16"/>
      <c r="B742" s="266"/>
      <c r="C742" s="267"/>
      <c r="D742" s="235" t="s">
        <v>207</v>
      </c>
      <c r="E742" s="268" t="s">
        <v>22</v>
      </c>
      <c r="F742" s="269" t="s">
        <v>403</v>
      </c>
      <c r="G742" s="267"/>
      <c r="H742" s="270">
        <v>0.622</v>
      </c>
      <c r="I742" s="271"/>
      <c r="J742" s="267"/>
      <c r="K742" s="267"/>
      <c r="L742" s="272"/>
      <c r="M742" s="273"/>
      <c r="N742" s="274"/>
      <c r="O742" s="274"/>
      <c r="P742" s="274"/>
      <c r="Q742" s="274"/>
      <c r="R742" s="274"/>
      <c r="S742" s="274"/>
      <c r="T742" s="275"/>
      <c r="U742" s="16"/>
      <c r="V742" s="16"/>
      <c r="W742" s="16"/>
      <c r="X742" s="16"/>
      <c r="Y742" s="16"/>
      <c r="Z742" s="16"/>
      <c r="AA742" s="16"/>
      <c r="AB742" s="16"/>
      <c r="AC742" s="16"/>
      <c r="AD742" s="16"/>
      <c r="AE742" s="16"/>
      <c r="AT742" s="276" t="s">
        <v>207</v>
      </c>
      <c r="AU742" s="276" t="s">
        <v>87</v>
      </c>
      <c r="AV742" s="16" t="s">
        <v>100</v>
      </c>
      <c r="AW742" s="16" t="s">
        <v>39</v>
      </c>
      <c r="AX742" s="16" t="s">
        <v>78</v>
      </c>
      <c r="AY742" s="276" t="s">
        <v>199</v>
      </c>
    </row>
    <row r="743" s="15" customFormat="1">
      <c r="A743" s="15"/>
      <c r="B743" s="256"/>
      <c r="C743" s="257"/>
      <c r="D743" s="235" t="s">
        <v>207</v>
      </c>
      <c r="E743" s="258" t="s">
        <v>22</v>
      </c>
      <c r="F743" s="259" t="s">
        <v>1082</v>
      </c>
      <c r="G743" s="257"/>
      <c r="H743" s="258" t="s">
        <v>22</v>
      </c>
      <c r="I743" s="260"/>
      <c r="J743" s="257"/>
      <c r="K743" s="257"/>
      <c r="L743" s="261"/>
      <c r="M743" s="262"/>
      <c r="N743" s="263"/>
      <c r="O743" s="263"/>
      <c r="P743" s="263"/>
      <c r="Q743" s="263"/>
      <c r="R743" s="263"/>
      <c r="S743" s="263"/>
      <c r="T743" s="264"/>
      <c r="U743" s="15"/>
      <c r="V743" s="15"/>
      <c r="W743" s="15"/>
      <c r="X743" s="15"/>
      <c r="Y743" s="15"/>
      <c r="Z743" s="15"/>
      <c r="AA743" s="15"/>
      <c r="AB743" s="15"/>
      <c r="AC743" s="15"/>
      <c r="AD743" s="15"/>
      <c r="AE743" s="15"/>
      <c r="AT743" s="265" t="s">
        <v>207</v>
      </c>
      <c r="AU743" s="265" t="s">
        <v>87</v>
      </c>
      <c r="AV743" s="15" t="s">
        <v>23</v>
      </c>
      <c r="AW743" s="15" t="s">
        <v>39</v>
      </c>
      <c r="AX743" s="15" t="s">
        <v>78</v>
      </c>
      <c r="AY743" s="265" t="s">
        <v>199</v>
      </c>
    </row>
    <row r="744" s="13" customFormat="1">
      <c r="A744" s="13"/>
      <c r="B744" s="233"/>
      <c r="C744" s="234"/>
      <c r="D744" s="235" t="s">
        <v>207</v>
      </c>
      <c r="E744" s="236" t="s">
        <v>22</v>
      </c>
      <c r="F744" s="237" t="s">
        <v>1083</v>
      </c>
      <c r="G744" s="234"/>
      <c r="H744" s="238">
        <v>1.139</v>
      </c>
      <c r="I744" s="239"/>
      <c r="J744" s="234"/>
      <c r="K744" s="234"/>
      <c r="L744" s="240"/>
      <c r="M744" s="241"/>
      <c r="N744" s="242"/>
      <c r="O744" s="242"/>
      <c r="P744" s="242"/>
      <c r="Q744" s="242"/>
      <c r="R744" s="242"/>
      <c r="S744" s="242"/>
      <c r="T744" s="243"/>
      <c r="U744" s="13"/>
      <c r="V744" s="13"/>
      <c r="W744" s="13"/>
      <c r="X744" s="13"/>
      <c r="Y744" s="13"/>
      <c r="Z744" s="13"/>
      <c r="AA744" s="13"/>
      <c r="AB744" s="13"/>
      <c r="AC744" s="13"/>
      <c r="AD744" s="13"/>
      <c r="AE744" s="13"/>
      <c r="AT744" s="244" t="s">
        <v>207</v>
      </c>
      <c r="AU744" s="244" t="s">
        <v>87</v>
      </c>
      <c r="AV744" s="13" t="s">
        <v>87</v>
      </c>
      <c r="AW744" s="13" t="s">
        <v>39</v>
      </c>
      <c r="AX744" s="13" t="s">
        <v>78</v>
      </c>
      <c r="AY744" s="244" t="s">
        <v>199</v>
      </c>
    </row>
    <row r="745" s="16" customFormat="1">
      <c r="A745" s="16"/>
      <c r="B745" s="266"/>
      <c r="C745" s="267"/>
      <c r="D745" s="235" t="s">
        <v>207</v>
      </c>
      <c r="E745" s="268" t="s">
        <v>22</v>
      </c>
      <c r="F745" s="269" t="s">
        <v>403</v>
      </c>
      <c r="G745" s="267"/>
      <c r="H745" s="270">
        <v>1.139</v>
      </c>
      <c r="I745" s="271"/>
      <c r="J745" s="267"/>
      <c r="K745" s="267"/>
      <c r="L745" s="272"/>
      <c r="M745" s="273"/>
      <c r="N745" s="274"/>
      <c r="O745" s="274"/>
      <c r="P745" s="274"/>
      <c r="Q745" s="274"/>
      <c r="R745" s="274"/>
      <c r="S745" s="274"/>
      <c r="T745" s="275"/>
      <c r="U745" s="16"/>
      <c r="V745" s="16"/>
      <c r="W745" s="16"/>
      <c r="X745" s="16"/>
      <c r="Y745" s="16"/>
      <c r="Z745" s="16"/>
      <c r="AA745" s="16"/>
      <c r="AB745" s="16"/>
      <c r="AC745" s="16"/>
      <c r="AD745" s="16"/>
      <c r="AE745" s="16"/>
      <c r="AT745" s="276" t="s">
        <v>207</v>
      </c>
      <c r="AU745" s="276" t="s">
        <v>87</v>
      </c>
      <c r="AV745" s="16" t="s">
        <v>100</v>
      </c>
      <c r="AW745" s="16" t="s">
        <v>39</v>
      </c>
      <c r="AX745" s="16" t="s">
        <v>78</v>
      </c>
      <c r="AY745" s="276" t="s">
        <v>199</v>
      </c>
    </row>
    <row r="746" s="15" customFormat="1">
      <c r="A746" s="15"/>
      <c r="B746" s="256"/>
      <c r="C746" s="257"/>
      <c r="D746" s="235" t="s">
        <v>207</v>
      </c>
      <c r="E746" s="258" t="s">
        <v>22</v>
      </c>
      <c r="F746" s="259" t="s">
        <v>1084</v>
      </c>
      <c r="G746" s="257"/>
      <c r="H746" s="258" t="s">
        <v>22</v>
      </c>
      <c r="I746" s="260"/>
      <c r="J746" s="257"/>
      <c r="K746" s="257"/>
      <c r="L746" s="261"/>
      <c r="M746" s="262"/>
      <c r="N746" s="263"/>
      <c r="O746" s="263"/>
      <c r="P746" s="263"/>
      <c r="Q746" s="263"/>
      <c r="R746" s="263"/>
      <c r="S746" s="263"/>
      <c r="T746" s="264"/>
      <c r="U746" s="15"/>
      <c r="V746" s="15"/>
      <c r="W746" s="15"/>
      <c r="X746" s="15"/>
      <c r="Y746" s="15"/>
      <c r="Z746" s="15"/>
      <c r="AA746" s="15"/>
      <c r="AB746" s="15"/>
      <c r="AC746" s="15"/>
      <c r="AD746" s="15"/>
      <c r="AE746" s="15"/>
      <c r="AT746" s="265" t="s">
        <v>207</v>
      </c>
      <c r="AU746" s="265" t="s">
        <v>87</v>
      </c>
      <c r="AV746" s="15" t="s">
        <v>23</v>
      </c>
      <c r="AW746" s="15" t="s">
        <v>39</v>
      </c>
      <c r="AX746" s="15" t="s">
        <v>78</v>
      </c>
      <c r="AY746" s="265" t="s">
        <v>199</v>
      </c>
    </row>
    <row r="747" s="13" customFormat="1">
      <c r="A747" s="13"/>
      <c r="B747" s="233"/>
      <c r="C747" s="234"/>
      <c r="D747" s="235" t="s">
        <v>207</v>
      </c>
      <c r="E747" s="236" t="s">
        <v>22</v>
      </c>
      <c r="F747" s="237" t="s">
        <v>1085</v>
      </c>
      <c r="G747" s="234"/>
      <c r="H747" s="238">
        <v>16.053000000000001</v>
      </c>
      <c r="I747" s="239"/>
      <c r="J747" s="234"/>
      <c r="K747" s="234"/>
      <c r="L747" s="240"/>
      <c r="M747" s="241"/>
      <c r="N747" s="242"/>
      <c r="O747" s="242"/>
      <c r="P747" s="242"/>
      <c r="Q747" s="242"/>
      <c r="R747" s="242"/>
      <c r="S747" s="242"/>
      <c r="T747" s="243"/>
      <c r="U747" s="13"/>
      <c r="V747" s="13"/>
      <c r="W747" s="13"/>
      <c r="X747" s="13"/>
      <c r="Y747" s="13"/>
      <c r="Z747" s="13"/>
      <c r="AA747" s="13"/>
      <c r="AB747" s="13"/>
      <c r="AC747" s="13"/>
      <c r="AD747" s="13"/>
      <c r="AE747" s="13"/>
      <c r="AT747" s="244" t="s">
        <v>207</v>
      </c>
      <c r="AU747" s="244" t="s">
        <v>87</v>
      </c>
      <c r="AV747" s="13" t="s">
        <v>87</v>
      </c>
      <c r="AW747" s="13" t="s">
        <v>39</v>
      </c>
      <c r="AX747" s="13" t="s">
        <v>78</v>
      </c>
      <c r="AY747" s="244" t="s">
        <v>199</v>
      </c>
    </row>
    <row r="748" s="13" customFormat="1">
      <c r="A748" s="13"/>
      <c r="B748" s="233"/>
      <c r="C748" s="234"/>
      <c r="D748" s="235" t="s">
        <v>207</v>
      </c>
      <c r="E748" s="236" t="s">
        <v>22</v>
      </c>
      <c r="F748" s="237" t="s">
        <v>1086</v>
      </c>
      <c r="G748" s="234"/>
      <c r="H748" s="238">
        <v>1.343</v>
      </c>
      <c r="I748" s="239"/>
      <c r="J748" s="234"/>
      <c r="K748" s="234"/>
      <c r="L748" s="240"/>
      <c r="M748" s="241"/>
      <c r="N748" s="242"/>
      <c r="O748" s="242"/>
      <c r="P748" s="242"/>
      <c r="Q748" s="242"/>
      <c r="R748" s="242"/>
      <c r="S748" s="242"/>
      <c r="T748" s="243"/>
      <c r="U748" s="13"/>
      <c r="V748" s="13"/>
      <c r="W748" s="13"/>
      <c r="X748" s="13"/>
      <c r="Y748" s="13"/>
      <c r="Z748" s="13"/>
      <c r="AA748" s="13"/>
      <c r="AB748" s="13"/>
      <c r="AC748" s="13"/>
      <c r="AD748" s="13"/>
      <c r="AE748" s="13"/>
      <c r="AT748" s="244" t="s">
        <v>207</v>
      </c>
      <c r="AU748" s="244" t="s">
        <v>87</v>
      </c>
      <c r="AV748" s="13" t="s">
        <v>87</v>
      </c>
      <c r="AW748" s="13" t="s">
        <v>39</v>
      </c>
      <c r="AX748" s="13" t="s">
        <v>78</v>
      </c>
      <c r="AY748" s="244" t="s">
        <v>199</v>
      </c>
    </row>
    <row r="749" s="13" customFormat="1">
      <c r="A749" s="13"/>
      <c r="B749" s="233"/>
      <c r="C749" s="234"/>
      <c r="D749" s="235" t="s">
        <v>207</v>
      </c>
      <c r="E749" s="236" t="s">
        <v>22</v>
      </c>
      <c r="F749" s="237" t="s">
        <v>1087</v>
      </c>
      <c r="G749" s="234"/>
      <c r="H749" s="238">
        <v>1.7769999999999999</v>
      </c>
      <c r="I749" s="239"/>
      <c r="J749" s="234"/>
      <c r="K749" s="234"/>
      <c r="L749" s="240"/>
      <c r="M749" s="241"/>
      <c r="N749" s="242"/>
      <c r="O749" s="242"/>
      <c r="P749" s="242"/>
      <c r="Q749" s="242"/>
      <c r="R749" s="242"/>
      <c r="S749" s="242"/>
      <c r="T749" s="243"/>
      <c r="U749" s="13"/>
      <c r="V749" s="13"/>
      <c r="W749" s="13"/>
      <c r="X749" s="13"/>
      <c r="Y749" s="13"/>
      <c r="Z749" s="13"/>
      <c r="AA749" s="13"/>
      <c r="AB749" s="13"/>
      <c r="AC749" s="13"/>
      <c r="AD749" s="13"/>
      <c r="AE749" s="13"/>
      <c r="AT749" s="244" t="s">
        <v>207</v>
      </c>
      <c r="AU749" s="244" t="s">
        <v>87</v>
      </c>
      <c r="AV749" s="13" t="s">
        <v>87</v>
      </c>
      <c r="AW749" s="13" t="s">
        <v>39</v>
      </c>
      <c r="AX749" s="13" t="s">
        <v>78</v>
      </c>
      <c r="AY749" s="244" t="s">
        <v>199</v>
      </c>
    </row>
    <row r="750" s="13" customFormat="1">
      <c r="A750" s="13"/>
      <c r="B750" s="233"/>
      <c r="C750" s="234"/>
      <c r="D750" s="235" t="s">
        <v>207</v>
      </c>
      <c r="E750" s="236" t="s">
        <v>22</v>
      </c>
      <c r="F750" s="237" t="s">
        <v>1088</v>
      </c>
      <c r="G750" s="234"/>
      <c r="H750" s="238">
        <v>7.1890000000000001</v>
      </c>
      <c r="I750" s="239"/>
      <c r="J750" s="234"/>
      <c r="K750" s="234"/>
      <c r="L750" s="240"/>
      <c r="M750" s="241"/>
      <c r="N750" s="242"/>
      <c r="O750" s="242"/>
      <c r="P750" s="242"/>
      <c r="Q750" s="242"/>
      <c r="R750" s="242"/>
      <c r="S750" s="242"/>
      <c r="T750" s="243"/>
      <c r="U750" s="13"/>
      <c r="V750" s="13"/>
      <c r="W750" s="13"/>
      <c r="X750" s="13"/>
      <c r="Y750" s="13"/>
      <c r="Z750" s="13"/>
      <c r="AA750" s="13"/>
      <c r="AB750" s="13"/>
      <c r="AC750" s="13"/>
      <c r="AD750" s="13"/>
      <c r="AE750" s="13"/>
      <c r="AT750" s="244" t="s">
        <v>207</v>
      </c>
      <c r="AU750" s="244" t="s">
        <v>87</v>
      </c>
      <c r="AV750" s="13" t="s">
        <v>87</v>
      </c>
      <c r="AW750" s="13" t="s">
        <v>39</v>
      </c>
      <c r="AX750" s="13" t="s">
        <v>78</v>
      </c>
      <c r="AY750" s="244" t="s">
        <v>199</v>
      </c>
    </row>
    <row r="751" s="13" customFormat="1">
      <c r="A751" s="13"/>
      <c r="B751" s="233"/>
      <c r="C751" s="234"/>
      <c r="D751" s="235" t="s">
        <v>207</v>
      </c>
      <c r="E751" s="236" t="s">
        <v>22</v>
      </c>
      <c r="F751" s="237" t="s">
        <v>1089</v>
      </c>
      <c r="G751" s="234"/>
      <c r="H751" s="238">
        <v>0.34000000000000002</v>
      </c>
      <c r="I751" s="239"/>
      <c r="J751" s="234"/>
      <c r="K751" s="234"/>
      <c r="L751" s="240"/>
      <c r="M751" s="241"/>
      <c r="N751" s="242"/>
      <c r="O751" s="242"/>
      <c r="P751" s="242"/>
      <c r="Q751" s="242"/>
      <c r="R751" s="242"/>
      <c r="S751" s="242"/>
      <c r="T751" s="243"/>
      <c r="U751" s="13"/>
      <c r="V751" s="13"/>
      <c r="W751" s="13"/>
      <c r="X751" s="13"/>
      <c r="Y751" s="13"/>
      <c r="Z751" s="13"/>
      <c r="AA751" s="13"/>
      <c r="AB751" s="13"/>
      <c r="AC751" s="13"/>
      <c r="AD751" s="13"/>
      <c r="AE751" s="13"/>
      <c r="AT751" s="244" t="s">
        <v>207</v>
      </c>
      <c r="AU751" s="244" t="s">
        <v>87</v>
      </c>
      <c r="AV751" s="13" t="s">
        <v>87</v>
      </c>
      <c r="AW751" s="13" t="s">
        <v>39</v>
      </c>
      <c r="AX751" s="13" t="s">
        <v>78</v>
      </c>
      <c r="AY751" s="244" t="s">
        <v>199</v>
      </c>
    </row>
    <row r="752" s="13" customFormat="1">
      <c r="A752" s="13"/>
      <c r="B752" s="233"/>
      <c r="C752" s="234"/>
      <c r="D752" s="235" t="s">
        <v>207</v>
      </c>
      <c r="E752" s="236" t="s">
        <v>22</v>
      </c>
      <c r="F752" s="237" t="s">
        <v>1090</v>
      </c>
      <c r="G752" s="234"/>
      <c r="H752" s="238">
        <v>1.8420000000000001</v>
      </c>
      <c r="I752" s="239"/>
      <c r="J752" s="234"/>
      <c r="K752" s="234"/>
      <c r="L752" s="240"/>
      <c r="M752" s="241"/>
      <c r="N752" s="242"/>
      <c r="O752" s="242"/>
      <c r="P752" s="242"/>
      <c r="Q752" s="242"/>
      <c r="R752" s="242"/>
      <c r="S752" s="242"/>
      <c r="T752" s="243"/>
      <c r="U752" s="13"/>
      <c r="V752" s="13"/>
      <c r="W752" s="13"/>
      <c r="X752" s="13"/>
      <c r="Y752" s="13"/>
      <c r="Z752" s="13"/>
      <c r="AA752" s="13"/>
      <c r="AB752" s="13"/>
      <c r="AC752" s="13"/>
      <c r="AD752" s="13"/>
      <c r="AE752" s="13"/>
      <c r="AT752" s="244" t="s">
        <v>207</v>
      </c>
      <c r="AU752" s="244" t="s">
        <v>87</v>
      </c>
      <c r="AV752" s="13" t="s">
        <v>87</v>
      </c>
      <c r="AW752" s="13" t="s">
        <v>39</v>
      </c>
      <c r="AX752" s="13" t="s">
        <v>78</v>
      </c>
      <c r="AY752" s="244" t="s">
        <v>199</v>
      </c>
    </row>
    <row r="753" s="13" customFormat="1">
      <c r="A753" s="13"/>
      <c r="B753" s="233"/>
      <c r="C753" s="234"/>
      <c r="D753" s="235" t="s">
        <v>207</v>
      </c>
      <c r="E753" s="236" t="s">
        <v>22</v>
      </c>
      <c r="F753" s="237" t="s">
        <v>1091</v>
      </c>
      <c r="G753" s="234"/>
      <c r="H753" s="238">
        <v>1.095</v>
      </c>
      <c r="I753" s="239"/>
      <c r="J753" s="234"/>
      <c r="K753" s="234"/>
      <c r="L753" s="240"/>
      <c r="M753" s="241"/>
      <c r="N753" s="242"/>
      <c r="O753" s="242"/>
      <c r="P753" s="242"/>
      <c r="Q753" s="242"/>
      <c r="R753" s="242"/>
      <c r="S753" s="242"/>
      <c r="T753" s="243"/>
      <c r="U753" s="13"/>
      <c r="V753" s="13"/>
      <c r="W753" s="13"/>
      <c r="X753" s="13"/>
      <c r="Y753" s="13"/>
      <c r="Z753" s="13"/>
      <c r="AA753" s="13"/>
      <c r="AB753" s="13"/>
      <c r="AC753" s="13"/>
      <c r="AD753" s="13"/>
      <c r="AE753" s="13"/>
      <c r="AT753" s="244" t="s">
        <v>207</v>
      </c>
      <c r="AU753" s="244" t="s">
        <v>87</v>
      </c>
      <c r="AV753" s="13" t="s">
        <v>87</v>
      </c>
      <c r="AW753" s="13" t="s">
        <v>39</v>
      </c>
      <c r="AX753" s="13" t="s">
        <v>78</v>
      </c>
      <c r="AY753" s="244" t="s">
        <v>199</v>
      </c>
    </row>
    <row r="754" s="13" customFormat="1">
      <c r="A754" s="13"/>
      <c r="B754" s="233"/>
      <c r="C754" s="234"/>
      <c r="D754" s="235" t="s">
        <v>207</v>
      </c>
      <c r="E754" s="236" t="s">
        <v>22</v>
      </c>
      <c r="F754" s="237" t="s">
        <v>1092</v>
      </c>
      <c r="G754" s="234"/>
      <c r="H754" s="238">
        <v>3.641</v>
      </c>
      <c r="I754" s="239"/>
      <c r="J754" s="234"/>
      <c r="K754" s="234"/>
      <c r="L754" s="240"/>
      <c r="M754" s="241"/>
      <c r="N754" s="242"/>
      <c r="O754" s="242"/>
      <c r="P754" s="242"/>
      <c r="Q754" s="242"/>
      <c r="R754" s="242"/>
      <c r="S754" s="242"/>
      <c r="T754" s="243"/>
      <c r="U754" s="13"/>
      <c r="V754" s="13"/>
      <c r="W754" s="13"/>
      <c r="X754" s="13"/>
      <c r="Y754" s="13"/>
      <c r="Z754" s="13"/>
      <c r="AA754" s="13"/>
      <c r="AB754" s="13"/>
      <c r="AC754" s="13"/>
      <c r="AD754" s="13"/>
      <c r="AE754" s="13"/>
      <c r="AT754" s="244" t="s">
        <v>207</v>
      </c>
      <c r="AU754" s="244" t="s">
        <v>87</v>
      </c>
      <c r="AV754" s="13" t="s">
        <v>87</v>
      </c>
      <c r="AW754" s="13" t="s">
        <v>39</v>
      </c>
      <c r="AX754" s="13" t="s">
        <v>78</v>
      </c>
      <c r="AY754" s="244" t="s">
        <v>199</v>
      </c>
    </row>
    <row r="755" s="13" customFormat="1">
      <c r="A755" s="13"/>
      <c r="B755" s="233"/>
      <c r="C755" s="234"/>
      <c r="D755" s="235" t="s">
        <v>207</v>
      </c>
      <c r="E755" s="236" t="s">
        <v>22</v>
      </c>
      <c r="F755" s="237" t="s">
        <v>1093</v>
      </c>
      <c r="G755" s="234"/>
      <c r="H755" s="238">
        <v>1.7709999999999999</v>
      </c>
      <c r="I755" s="239"/>
      <c r="J755" s="234"/>
      <c r="K755" s="234"/>
      <c r="L755" s="240"/>
      <c r="M755" s="241"/>
      <c r="N755" s="242"/>
      <c r="O755" s="242"/>
      <c r="P755" s="242"/>
      <c r="Q755" s="242"/>
      <c r="R755" s="242"/>
      <c r="S755" s="242"/>
      <c r="T755" s="243"/>
      <c r="U755" s="13"/>
      <c r="V755" s="13"/>
      <c r="W755" s="13"/>
      <c r="X755" s="13"/>
      <c r="Y755" s="13"/>
      <c r="Z755" s="13"/>
      <c r="AA755" s="13"/>
      <c r="AB755" s="13"/>
      <c r="AC755" s="13"/>
      <c r="AD755" s="13"/>
      <c r="AE755" s="13"/>
      <c r="AT755" s="244" t="s">
        <v>207</v>
      </c>
      <c r="AU755" s="244" t="s">
        <v>87</v>
      </c>
      <c r="AV755" s="13" t="s">
        <v>87</v>
      </c>
      <c r="AW755" s="13" t="s">
        <v>39</v>
      </c>
      <c r="AX755" s="13" t="s">
        <v>78</v>
      </c>
      <c r="AY755" s="244" t="s">
        <v>199</v>
      </c>
    </row>
    <row r="756" s="13" customFormat="1">
      <c r="A756" s="13"/>
      <c r="B756" s="233"/>
      <c r="C756" s="234"/>
      <c r="D756" s="235" t="s">
        <v>207</v>
      </c>
      <c r="E756" s="236" t="s">
        <v>22</v>
      </c>
      <c r="F756" s="237" t="s">
        <v>1094</v>
      </c>
      <c r="G756" s="234"/>
      <c r="H756" s="238">
        <v>1.827</v>
      </c>
      <c r="I756" s="239"/>
      <c r="J756" s="234"/>
      <c r="K756" s="234"/>
      <c r="L756" s="240"/>
      <c r="M756" s="241"/>
      <c r="N756" s="242"/>
      <c r="O756" s="242"/>
      <c r="P756" s="242"/>
      <c r="Q756" s="242"/>
      <c r="R756" s="242"/>
      <c r="S756" s="242"/>
      <c r="T756" s="243"/>
      <c r="U756" s="13"/>
      <c r="V756" s="13"/>
      <c r="W756" s="13"/>
      <c r="X756" s="13"/>
      <c r="Y756" s="13"/>
      <c r="Z756" s="13"/>
      <c r="AA756" s="13"/>
      <c r="AB756" s="13"/>
      <c r="AC756" s="13"/>
      <c r="AD756" s="13"/>
      <c r="AE756" s="13"/>
      <c r="AT756" s="244" t="s">
        <v>207</v>
      </c>
      <c r="AU756" s="244" t="s">
        <v>87</v>
      </c>
      <c r="AV756" s="13" t="s">
        <v>87</v>
      </c>
      <c r="AW756" s="13" t="s">
        <v>39</v>
      </c>
      <c r="AX756" s="13" t="s">
        <v>78</v>
      </c>
      <c r="AY756" s="244" t="s">
        <v>199</v>
      </c>
    </row>
    <row r="757" s="16" customFormat="1">
      <c r="A757" s="16"/>
      <c r="B757" s="266"/>
      <c r="C757" s="267"/>
      <c r="D757" s="235" t="s">
        <v>207</v>
      </c>
      <c r="E757" s="268" t="s">
        <v>22</v>
      </c>
      <c r="F757" s="269" t="s">
        <v>403</v>
      </c>
      <c r="G757" s="267"/>
      <c r="H757" s="270">
        <v>36.878</v>
      </c>
      <c r="I757" s="271"/>
      <c r="J757" s="267"/>
      <c r="K757" s="267"/>
      <c r="L757" s="272"/>
      <c r="M757" s="273"/>
      <c r="N757" s="274"/>
      <c r="O757" s="274"/>
      <c r="P757" s="274"/>
      <c r="Q757" s="274"/>
      <c r="R757" s="274"/>
      <c r="S757" s="274"/>
      <c r="T757" s="275"/>
      <c r="U757" s="16"/>
      <c r="V757" s="16"/>
      <c r="W757" s="16"/>
      <c r="X757" s="16"/>
      <c r="Y757" s="16"/>
      <c r="Z757" s="16"/>
      <c r="AA757" s="16"/>
      <c r="AB757" s="16"/>
      <c r="AC757" s="16"/>
      <c r="AD757" s="16"/>
      <c r="AE757" s="16"/>
      <c r="AT757" s="276" t="s">
        <v>207</v>
      </c>
      <c r="AU757" s="276" t="s">
        <v>87</v>
      </c>
      <c r="AV757" s="16" t="s">
        <v>100</v>
      </c>
      <c r="AW757" s="16" t="s">
        <v>39</v>
      </c>
      <c r="AX757" s="16" t="s">
        <v>78</v>
      </c>
      <c r="AY757" s="276" t="s">
        <v>199</v>
      </c>
    </row>
    <row r="758" s="14" customFormat="1">
      <c r="A758" s="14"/>
      <c r="B758" s="245"/>
      <c r="C758" s="246"/>
      <c r="D758" s="235" t="s">
        <v>207</v>
      </c>
      <c r="E758" s="247" t="s">
        <v>22</v>
      </c>
      <c r="F758" s="248" t="s">
        <v>252</v>
      </c>
      <c r="G758" s="246"/>
      <c r="H758" s="249">
        <v>38.639000000000003</v>
      </c>
      <c r="I758" s="250"/>
      <c r="J758" s="246"/>
      <c r="K758" s="246"/>
      <c r="L758" s="251"/>
      <c r="M758" s="252"/>
      <c r="N758" s="253"/>
      <c r="O758" s="253"/>
      <c r="P758" s="253"/>
      <c r="Q758" s="253"/>
      <c r="R758" s="253"/>
      <c r="S758" s="253"/>
      <c r="T758" s="254"/>
      <c r="U758" s="14"/>
      <c r="V758" s="14"/>
      <c r="W758" s="14"/>
      <c r="X758" s="14"/>
      <c r="Y758" s="14"/>
      <c r="Z758" s="14"/>
      <c r="AA758" s="14"/>
      <c r="AB758" s="14"/>
      <c r="AC758" s="14"/>
      <c r="AD758" s="14"/>
      <c r="AE758" s="14"/>
      <c r="AT758" s="255" t="s">
        <v>207</v>
      </c>
      <c r="AU758" s="255" t="s">
        <v>87</v>
      </c>
      <c r="AV758" s="14" t="s">
        <v>103</v>
      </c>
      <c r="AW758" s="14" t="s">
        <v>39</v>
      </c>
      <c r="AX758" s="14" t="s">
        <v>23</v>
      </c>
      <c r="AY758" s="255" t="s">
        <v>199</v>
      </c>
    </row>
    <row r="759" s="2" customFormat="1" ht="22.5" customHeight="1">
      <c r="A759" s="40"/>
      <c r="B759" s="41"/>
      <c r="C759" s="220" t="s">
        <v>1095</v>
      </c>
      <c r="D759" s="220" t="s">
        <v>201</v>
      </c>
      <c r="E759" s="221" t="s">
        <v>1096</v>
      </c>
      <c r="F759" s="222" t="s">
        <v>1097</v>
      </c>
      <c r="G759" s="223" t="s">
        <v>204</v>
      </c>
      <c r="H759" s="224">
        <v>0.83899999999999997</v>
      </c>
      <c r="I759" s="225"/>
      <c r="J759" s="226">
        <f>ROUND(I759*H759,2)</f>
        <v>0</v>
      </c>
      <c r="K759" s="222" t="s">
        <v>22</v>
      </c>
      <c r="L759" s="46"/>
      <c r="M759" s="227" t="s">
        <v>22</v>
      </c>
      <c r="N759" s="228" t="s">
        <v>49</v>
      </c>
      <c r="O759" s="86"/>
      <c r="P759" s="229">
        <f>O759*H759</f>
        <v>0</v>
      </c>
      <c r="Q759" s="229">
        <v>2.45329</v>
      </c>
      <c r="R759" s="229">
        <f>Q759*H759</f>
        <v>2.05831031</v>
      </c>
      <c r="S759" s="229">
        <v>0</v>
      </c>
      <c r="T759" s="230">
        <f>S759*H759</f>
        <v>0</v>
      </c>
      <c r="U759" s="40"/>
      <c r="V759" s="40"/>
      <c r="W759" s="40"/>
      <c r="X759" s="40"/>
      <c r="Y759" s="40"/>
      <c r="Z759" s="40"/>
      <c r="AA759" s="40"/>
      <c r="AB759" s="40"/>
      <c r="AC759" s="40"/>
      <c r="AD759" s="40"/>
      <c r="AE759" s="40"/>
      <c r="AR759" s="231" t="s">
        <v>103</v>
      </c>
      <c r="AT759" s="231" t="s">
        <v>201</v>
      </c>
      <c r="AU759" s="231" t="s">
        <v>87</v>
      </c>
      <c r="AY759" s="19" t="s">
        <v>199</v>
      </c>
      <c r="BE759" s="232">
        <f>IF(N759="základní",J759,0)</f>
        <v>0</v>
      </c>
      <c r="BF759" s="232">
        <f>IF(N759="snížená",J759,0)</f>
        <v>0</v>
      </c>
      <c r="BG759" s="232">
        <f>IF(N759="zákl. přenesená",J759,0)</f>
        <v>0</v>
      </c>
      <c r="BH759" s="232">
        <f>IF(N759="sníž. přenesená",J759,0)</f>
        <v>0</v>
      </c>
      <c r="BI759" s="232">
        <f>IF(N759="nulová",J759,0)</f>
        <v>0</v>
      </c>
      <c r="BJ759" s="19" t="s">
        <v>23</v>
      </c>
      <c r="BK759" s="232">
        <f>ROUND(I759*H759,2)</f>
        <v>0</v>
      </c>
      <c r="BL759" s="19" t="s">
        <v>103</v>
      </c>
      <c r="BM759" s="231" t="s">
        <v>1098</v>
      </c>
    </row>
    <row r="760" s="13" customFormat="1">
      <c r="A760" s="13"/>
      <c r="B760" s="233"/>
      <c r="C760" s="234"/>
      <c r="D760" s="235" t="s">
        <v>207</v>
      </c>
      <c r="E760" s="236" t="s">
        <v>22</v>
      </c>
      <c r="F760" s="237" t="s">
        <v>1099</v>
      </c>
      <c r="G760" s="234"/>
      <c r="H760" s="238">
        <v>0.83899999999999997</v>
      </c>
      <c r="I760" s="239"/>
      <c r="J760" s="234"/>
      <c r="K760" s="234"/>
      <c r="L760" s="240"/>
      <c r="M760" s="241"/>
      <c r="N760" s="242"/>
      <c r="O760" s="242"/>
      <c r="P760" s="242"/>
      <c r="Q760" s="242"/>
      <c r="R760" s="242"/>
      <c r="S760" s="242"/>
      <c r="T760" s="243"/>
      <c r="U760" s="13"/>
      <c r="V760" s="13"/>
      <c r="W760" s="13"/>
      <c r="X760" s="13"/>
      <c r="Y760" s="13"/>
      <c r="Z760" s="13"/>
      <c r="AA760" s="13"/>
      <c r="AB760" s="13"/>
      <c r="AC760" s="13"/>
      <c r="AD760" s="13"/>
      <c r="AE760" s="13"/>
      <c r="AT760" s="244" t="s">
        <v>207</v>
      </c>
      <c r="AU760" s="244" t="s">
        <v>87</v>
      </c>
      <c r="AV760" s="13" t="s">
        <v>87</v>
      </c>
      <c r="AW760" s="13" t="s">
        <v>39</v>
      </c>
      <c r="AX760" s="13" t="s">
        <v>23</v>
      </c>
      <c r="AY760" s="244" t="s">
        <v>199</v>
      </c>
    </row>
    <row r="761" s="2" customFormat="1" ht="21.75" customHeight="1">
      <c r="A761" s="40"/>
      <c r="B761" s="41"/>
      <c r="C761" s="220" t="s">
        <v>1100</v>
      </c>
      <c r="D761" s="220" t="s">
        <v>201</v>
      </c>
      <c r="E761" s="221" t="s">
        <v>1101</v>
      </c>
      <c r="F761" s="222" t="s">
        <v>1102</v>
      </c>
      <c r="G761" s="223" t="s">
        <v>204</v>
      </c>
      <c r="H761" s="224">
        <v>0.92800000000000005</v>
      </c>
      <c r="I761" s="225"/>
      <c r="J761" s="226">
        <f>ROUND(I761*H761,2)</f>
        <v>0</v>
      </c>
      <c r="K761" s="222" t="s">
        <v>205</v>
      </c>
      <c r="L761" s="46"/>
      <c r="M761" s="227" t="s">
        <v>22</v>
      </c>
      <c r="N761" s="228" t="s">
        <v>49</v>
      </c>
      <c r="O761" s="86"/>
      <c r="P761" s="229">
        <f>O761*H761</f>
        <v>0</v>
      </c>
      <c r="Q761" s="229">
        <v>2.2563399999999998</v>
      </c>
      <c r="R761" s="229">
        <f>Q761*H761</f>
        <v>2.0938835199999999</v>
      </c>
      <c r="S761" s="229">
        <v>0</v>
      </c>
      <c r="T761" s="230">
        <f>S761*H761</f>
        <v>0</v>
      </c>
      <c r="U761" s="40"/>
      <c r="V761" s="40"/>
      <c r="W761" s="40"/>
      <c r="X761" s="40"/>
      <c r="Y761" s="40"/>
      <c r="Z761" s="40"/>
      <c r="AA761" s="40"/>
      <c r="AB761" s="40"/>
      <c r="AC761" s="40"/>
      <c r="AD761" s="40"/>
      <c r="AE761" s="40"/>
      <c r="AR761" s="231" t="s">
        <v>103</v>
      </c>
      <c r="AT761" s="231" t="s">
        <v>201</v>
      </c>
      <c r="AU761" s="231" t="s">
        <v>87</v>
      </c>
      <c r="AY761" s="19" t="s">
        <v>199</v>
      </c>
      <c r="BE761" s="232">
        <f>IF(N761="základní",J761,0)</f>
        <v>0</v>
      </c>
      <c r="BF761" s="232">
        <f>IF(N761="snížená",J761,0)</f>
        <v>0</v>
      </c>
      <c r="BG761" s="232">
        <f>IF(N761="zákl. přenesená",J761,0)</f>
        <v>0</v>
      </c>
      <c r="BH761" s="232">
        <f>IF(N761="sníž. přenesená",J761,0)</f>
        <v>0</v>
      </c>
      <c r="BI761" s="232">
        <f>IF(N761="nulová",J761,0)</f>
        <v>0</v>
      </c>
      <c r="BJ761" s="19" t="s">
        <v>23</v>
      </c>
      <c r="BK761" s="232">
        <f>ROUND(I761*H761,2)</f>
        <v>0</v>
      </c>
      <c r="BL761" s="19" t="s">
        <v>103</v>
      </c>
      <c r="BM761" s="231" t="s">
        <v>1103</v>
      </c>
    </row>
    <row r="762" s="15" customFormat="1">
      <c r="A762" s="15"/>
      <c r="B762" s="256"/>
      <c r="C762" s="257"/>
      <c r="D762" s="235" t="s">
        <v>207</v>
      </c>
      <c r="E762" s="258" t="s">
        <v>22</v>
      </c>
      <c r="F762" s="259" t="s">
        <v>1104</v>
      </c>
      <c r="G762" s="257"/>
      <c r="H762" s="258" t="s">
        <v>22</v>
      </c>
      <c r="I762" s="260"/>
      <c r="J762" s="257"/>
      <c r="K762" s="257"/>
      <c r="L762" s="261"/>
      <c r="M762" s="262"/>
      <c r="N762" s="263"/>
      <c r="O762" s="263"/>
      <c r="P762" s="263"/>
      <c r="Q762" s="263"/>
      <c r="R762" s="263"/>
      <c r="S762" s="263"/>
      <c r="T762" s="264"/>
      <c r="U762" s="15"/>
      <c r="V762" s="15"/>
      <c r="W762" s="15"/>
      <c r="X762" s="15"/>
      <c r="Y762" s="15"/>
      <c r="Z762" s="15"/>
      <c r="AA762" s="15"/>
      <c r="AB762" s="15"/>
      <c r="AC762" s="15"/>
      <c r="AD762" s="15"/>
      <c r="AE762" s="15"/>
      <c r="AT762" s="265" t="s">
        <v>207</v>
      </c>
      <c r="AU762" s="265" t="s">
        <v>87</v>
      </c>
      <c r="AV762" s="15" t="s">
        <v>23</v>
      </c>
      <c r="AW762" s="15" t="s">
        <v>39</v>
      </c>
      <c r="AX762" s="15" t="s">
        <v>78</v>
      </c>
      <c r="AY762" s="265" t="s">
        <v>199</v>
      </c>
    </row>
    <row r="763" s="13" customFormat="1">
      <c r="A763" s="13"/>
      <c r="B763" s="233"/>
      <c r="C763" s="234"/>
      <c r="D763" s="235" t="s">
        <v>207</v>
      </c>
      <c r="E763" s="236" t="s">
        <v>22</v>
      </c>
      <c r="F763" s="237" t="s">
        <v>1105</v>
      </c>
      <c r="G763" s="234"/>
      <c r="H763" s="238">
        <v>0.156</v>
      </c>
      <c r="I763" s="239"/>
      <c r="J763" s="234"/>
      <c r="K763" s="234"/>
      <c r="L763" s="240"/>
      <c r="M763" s="241"/>
      <c r="N763" s="242"/>
      <c r="O763" s="242"/>
      <c r="P763" s="242"/>
      <c r="Q763" s="242"/>
      <c r="R763" s="242"/>
      <c r="S763" s="242"/>
      <c r="T763" s="243"/>
      <c r="U763" s="13"/>
      <c r="V763" s="13"/>
      <c r="W763" s="13"/>
      <c r="X763" s="13"/>
      <c r="Y763" s="13"/>
      <c r="Z763" s="13"/>
      <c r="AA763" s="13"/>
      <c r="AB763" s="13"/>
      <c r="AC763" s="13"/>
      <c r="AD763" s="13"/>
      <c r="AE763" s="13"/>
      <c r="AT763" s="244" t="s">
        <v>207</v>
      </c>
      <c r="AU763" s="244" t="s">
        <v>87</v>
      </c>
      <c r="AV763" s="13" t="s">
        <v>87</v>
      </c>
      <c r="AW763" s="13" t="s">
        <v>39</v>
      </c>
      <c r="AX763" s="13" t="s">
        <v>78</v>
      </c>
      <c r="AY763" s="244" t="s">
        <v>199</v>
      </c>
    </row>
    <row r="764" s="13" customFormat="1">
      <c r="A764" s="13"/>
      <c r="B764" s="233"/>
      <c r="C764" s="234"/>
      <c r="D764" s="235" t="s">
        <v>207</v>
      </c>
      <c r="E764" s="236" t="s">
        <v>22</v>
      </c>
      <c r="F764" s="237" t="s">
        <v>1106</v>
      </c>
      <c r="G764" s="234"/>
      <c r="H764" s="238">
        <v>0.070000000000000007</v>
      </c>
      <c r="I764" s="239"/>
      <c r="J764" s="234"/>
      <c r="K764" s="234"/>
      <c r="L764" s="240"/>
      <c r="M764" s="241"/>
      <c r="N764" s="242"/>
      <c r="O764" s="242"/>
      <c r="P764" s="242"/>
      <c r="Q764" s="242"/>
      <c r="R764" s="242"/>
      <c r="S764" s="242"/>
      <c r="T764" s="243"/>
      <c r="U764" s="13"/>
      <c r="V764" s="13"/>
      <c r="W764" s="13"/>
      <c r="X764" s="13"/>
      <c r="Y764" s="13"/>
      <c r="Z764" s="13"/>
      <c r="AA764" s="13"/>
      <c r="AB764" s="13"/>
      <c r="AC764" s="13"/>
      <c r="AD764" s="13"/>
      <c r="AE764" s="13"/>
      <c r="AT764" s="244" t="s">
        <v>207</v>
      </c>
      <c r="AU764" s="244" t="s">
        <v>87</v>
      </c>
      <c r="AV764" s="13" t="s">
        <v>87</v>
      </c>
      <c r="AW764" s="13" t="s">
        <v>39</v>
      </c>
      <c r="AX764" s="13" t="s">
        <v>78</v>
      </c>
      <c r="AY764" s="244" t="s">
        <v>199</v>
      </c>
    </row>
    <row r="765" s="13" customFormat="1">
      <c r="A765" s="13"/>
      <c r="B765" s="233"/>
      <c r="C765" s="234"/>
      <c r="D765" s="235" t="s">
        <v>207</v>
      </c>
      <c r="E765" s="236" t="s">
        <v>22</v>
      </c>
      <c r="F765" s="237" t="s">
        <v>1107</v>
      </c>
      <c r="G765" s="234"/>
      <c r="H765" s="238">
        <v>0.021000000000000001</v>
      </c>
      <c r="I765" s="239"/>
      <c r="J765" s="234"/>
      <c r="K765" s="234"/>
      <c r="L765" s="240"/>
      <c r="M765" s="241"/>
      <c r="N765" s="242"/>
      <c r="O765" s="242"/>
      <c r="P765" s="242"/>
      <c r="Q765" s="242"/>
      <c r="R765" s="242"/>
      <c r="S765" s="242"/>
      <c r="T765" s="243"/>
      <c r="U765" s="13"/>
      <c r="V765" s="13"/>
      <c r="W765" s="13"/>
      <c r="X765" s="13"/>
      <c r="Y765" s="13"/>
      <c r="Z765" s="13"/>
      <c r="AA765" s="13"/>
      <c r="AB765" s="13"/>
      <c r="AC765" s="13"/>
      <c r="AD765" s="13"/>
      <c r="AE765" s="13"/>
      <c r="AT765" s="244" t="s">
        <v>207</v>
      </c>
      <c r="AU765" s="244" t="s">
        <v>87</v>
      </c>
      <c r="AV765" s="13" t="s">
        <v>87</v>
      </c>
      <c r="AW765" s="13" t="s">
        <v>39</v>
      </c>
      <c r="AX765" s="13" t="s">
        <v>78</v>
      </c>
      <c r="AY765" s="244" t="s">
        <v>199</v>
      </c>
    </row>
    <row r="766" s="13" customFormat="1">
      <c r="A766" s="13"/>
      <c r="B766" s="233"/>
      <c r="C766" s="234"/>
      <c r="D766" s="235" t="s">
        <v>207</v>
      </c>
      <c r="E766" s="236" t="s">
        <v>22</v>
      </c>
      <c r="F766" s="237" t="s">
        <v>1108</v>
      </c>
      <c r="G766" s="234"/>
      <c r="H766" s="238">
        <v>0.087999999999999995</v>
      </c>
      <c r="I766" s="239"/>
      <c r="J766" s="234"/>
      <c r="K766" s="234"/>
      <c r="L766" s="240"/>
      <c r="M766" s="241"/>
      <c r="N766" s="242"/>
      <c r="O766" s="242"/>
      <c r="P766" s="242"/>
      <c r="Q766" s="242"/>
      <c r="R766" s="242"/>
      <c r="S766" s="242"/>
      <c r="T766" s="243"/>
      <c r="U766" s="13"/>
      <c r="V766" s="13"/>
      <c r="W766" s="13"/>
      <c r="X766" s="13"/>
      <c r="Y766" s="13"/>
      <c r="Z766" s="13"/>
      <c r="AA766" s="13"/>
      <c r="AB766" s="13"/>
      <c r="AC766" s="13"/>
      <c r="AD766" s="13"/>
      <c r="AE766" s="13"/>
      <c r="AT766" s="244" t="s">
        <v>207</v>
      </c>
      <c r="AU766" s="244" t="s">
        <v>87</v>
      </c>
      <c r="AV766" s="13" t="s">
        <v>87</v>
      </c>
      <c r="AW766" s="13" t="s">
        <v>39</v>
      </c>
      <c r="AX766" s="13" t="s">
        <v>78</v>
      </c>
      <c r="AY766" s="244" t="s">
        <v>199</v>
      </c>
    </row>
    <row r="767" s="13" customFormat="1">
      <c r="A767" s="13"/>
      <c r="B767" s="233"/>
      <c r="C767" s="234"/>
      <c r="D767" s="235" t="s">
        <v>207</v>
      </c>
      <c r="E767" s="236" t="s">
        <v>22</v>
      </c>
      <c r="F767" s="237" t="s">
        <v>1109</v>
      </c>
      <c r="G767" s="234"/>
      <c r="H767" s="238">
        <v>0.014999999999999999</v>
      </c>
      <c r="I767" s="239"/>
      <c r="J767" s="234"/>
      <c r="K767" s="234"/>
      <c r="L767" s="240"/>
      <c r="M767" s="241"/>
      <c r="N767" s="242"/>
      <c r="O767" s="242"/>
      <c r="P767" s="242"/>
      <c r="Q767" s="242"/>
      <c r="R767" s="242"/>
      <c r="S767" s="242"/>
      <c r="T767" s="243"/>
      <c r="U767" s="13"/>
      <c r="V767" s="13"/>
      <c r="W767" s="13"/>
      <c r="X767" s="13"/>
      <c r="Y767" s="13"/>
      <c r="Z767" s="13"/>
      <c r="AA767" s="13"/>
      <c r="AB767" s="13"/>
      <c r="AC767" s="13"/>
      <c r="AD767" s="13"/>
      <c r="AE767" s="13"/>
      <c r="AT767" s="244" t="s">
        <v>207</v>
      </c>
      <c r="AU767" s="244" t="s">
        <v>87</v>
      </c>
      <c r="AV767" s="13" t="s">
        <v>87</v>
      </c>
      <c r="AW767" s="13" t="s">
        <v>39</v>
      </c>
      <c r="AX767" s="13" t="s">
        <v>78</v>
      </c>
      <c r="AY767" s="244" t="s">
        <v>199</v>
      </c>
    </row>
    <row r="768" s="13" customFormat="1">
      <c r="A768" s="13"/>
      <c r="B768" s="233"/>
      <c r="C768" s="234"/>
      <c r="D768" s="235" t="s">
        <v>207</v>
      </c>
      <c r="E768" s="236" t="s">
        <v>22</v>
      </c>
      <c r="F768" s="237" t="s">
        <v>1110</v>
      </c>
      <c r="G768" s="234"/>
      <c r="H768" s="238">
        <v>0.099000000000000005</v>
      </c>
      <c r="I768" s="239"/>
      <c r="J768" s="234"/>
      <c r="K768" s="234"/>
      <c r="L768" s="240"/>
      <c r="M768" s="241"/>
      <c r="N768" s="242"/>
      <c r="O768" s="242"/>
      <c r="P768" s="242"/>
      <c r="Q768" s="242"/>
      <c r="R768" s="242"/>
      <c r="S768" s="242"/>
      <c r="T768" s="243"/>
      <c r="U768" s="13"/>
      <c r="V768" s="13"/>
      <c r="W768" s="13"/>
      <c r="X768" s="13"/>
      <c r="Y768" s="13"/>
      <c r="Z768" s="13"/>
      <c r="AA768" s="13"/>
      <c r="AB768" s="13"/>
      <c r="AC768" s="13"/>
      <c r="AD768" s="13"/>
      <c r="AE768" s="13"/>
      <c r="AT768" s="244" t="s">
        <v>207</v>
      </c>
      <c r="AU768" s="244" t="s">
        <v>87</v>
      </c>
      <c r="AV768" s="13" t="s">
        <v>87</v>
      </c>
      <c r="AW768" s="13" t="s">
        <v>39</v>
      </c>
      <c r="AX768" s="13" t="s">
        <v>78</v>
      </c>
      <c r="AY768" s="244" t="s">
        <v>199</v>
      </c>
    </row>
    <row r="769" s="13" customFormat="1">
      <c r="A769" s="13"/>
      <c r="B769" s="233"/>
      <c r="C769" s="234"/>
      <c r="D769" s="235" t="s">
        <v>207</v>
      </c>
      <c r="E769" s="236" t="s">
        <v>22</v>
      </c>
      <c r="F769" s="237" t="s">
        <v>1111</v>
      </c>
      <c r="G769" s="234"/>
      <c r="H769" s="238">
        <v>0.025000000000000001</v>
      </c>
      <c r="I769" s="239"/>
      <c r="J769" s="234"/>
      <c r="K769" s="234"/>
      <c r="L769" s="240"/>
      <c r="M769" s="241"/>
      <c r="N769" s="242"/>
      <c r="O769" s="242"/>
      <c r="P769" s="242"/>
      <c r="Q769" s="242"/>
      <c r="R769" s="242"/>
      <c r="S769" s="242"/>
      <c r="T769" s="243"/>
      <c r="U769" s="13"/>
      <c r="V769" s="13"/>
      <c r="W769" s="13"/>
      <c r="X769" s="13"/>
      <c r="Y769" s="13"/>
      <c r="Z769" s="13"/>
      <c r="AA769" s="13"/>
      <c r="AB769" s="13"/>
      <c r="AC769" s="13"/>
      <c r="AD769" s="13"/>
      <c r="AE769" s="13"/>
      <c r="AT769" s="244" t="s">
        <v>207</v>
      </c>
      <c r="AU769" s="244" t="s">
        <v>87</v>
      </c>
      <c r="AV769" s="13" t="s">
        <v>87</v>
      </c>
      <c r="AW769" s="13" t="s">
        <v>39</v>
      </c>
      <c r="AX769" s="13" t="s">
        <v>78</v>
      </c>
      <c r="AY769" s="244" t="s">
        <v>199</v>
      </c>
    </row>
    <row r="770" s="13" customFormat="1">
      <c r="A770" s="13"/>
      <c r="B770" s="233"/>
      <c r="C770" s="234"/>
      <c r="D770" s="235" t="s">
        <v>207</v>
      </c>
      <c r="E770" s="236" t="s">
        <v>22</v>
      </c>
      <c r="F770" s="237" t="s">
        <v>1112</v>
      </c>
      <c r="G770" s="234"/>
      <c r="H770" s="238">
        <v>0.017000000000000001</v>
      </c>
      <c r="I770" s="239"/>
      <c r="J770" s="234"/>
      <c r="K770" s="234"/>
      <c r="L770" s="240"/>
      <c r="M770" s="241"/>
      <c r="N770" s="242"/>
      <c r="O770" s="242"/>
      <c r="P770" s="242"/>
      <c r="Q770" s="242"/>
      <c r="R770" s="242"/>
      <c r="S770" s="242"/>
      <c r="T770" s="243"/>
      <c r="U770" s="13"/>
      <c r="V770" s="13"/>
      <c r="W770" s="13"/>
      <c r="X770" s="13"/>
      <c r="Y770" s="13"/>
      <c r="Z770" s="13"/>
      <c r="AA770" s="13"/>
      <c r="AB770" s="13"/>
      <c r="AC770" s="13"/>
      <c r="AD770" s="13"/>
      <c r="AE770" s="13"/>
      <c r="AT770" s="244" t="s">
        <v>207</v>
      </c>
      <c r="AU770" s="244" t="s">
        <v>87</v>
      </c>
      <c r="AV770" s="13" t="s">
        <v>87</v>
      </c>
      <c r="AW770" s="13" t="s">
        <v>39</v>
      </c>
      <c r="AX770" s="13" t="s">
        <v>78</v>
      </c>
      <c r="AY770" s="244" t="s">
        <v>199</v>
      </c>
    </row>
    <row r="771" s="13" customFormat="1">
      <c r="A771" s="13"/>
      <c r="B771" s="233"/>
      <c r="C771" s="234"/>
      <c r="D771" s="235" t="s">
        <v>207</v>
      </c>
      <c r="E771" s="236" t="s">
        <v>22</v>
      </c>
      <c r="F771" s="237" t="s">
        <v>1113</v>
      </c>
      <c r="G771" s="234"/>
      <c r="H771" s="238">
        <v>0.29699999999999999</v>
      </c>
      <c r="I771" s="239"/>
      <c r="J771" s="234"/>
      <c r="K771" s="234"/>
      <c r="L771" s="240"/>
      <c r="M771" s="241"/>
      <c r="N771" s="242"/>
      <c r="O771" s="242"/>
      <c r="P771" s="242"/>
      <c r="Q771" s="242"/>
      <c r="R771" s="242"/>
      <c r="S771" s="242"/>
      <c r="T771" s="243"/>
      <c r="U771" s="13"/>
      <c r="V771" s="13"/>
      <c r="W771" s="13"/>
      <c r="X771" s="13"/>
      <c r="Y771" s="13"/>
      <c r="Z771" s="13"/>
      <c r="AA771" s="13"/>
      <c r="AB771" s="13"/>
      <c r="AC771" s="13"/>
      <c r="AD771" s="13"/>
      <c r="AE771" s="13"/>
      <c r="AT771" s="244" t="s">
        <v>207</v>
      </c>
      <c r="AU771" s="244" t="s">
        <v>87</v>
      </c>
      <c r="AV771" s="13" t="s">
        <v>87</v>
      </c>
      <c r="AW771" s="13" t="s">
        <v>39</v>
      </c>
      <c r="AX771" s="13" t="s">
        <v>78</v>
      </c>
      <c r="AY771" s="244" t="s">
        <v>199</v>
      </c>
    </row>
    <row r="772" s="13" customFormat="1">
      <c r="A772" s="13"/>
      <c r="B772" s="233"/>
      <c r="C772" s="234"/>
      <c r="D772" s="235" t="s">
        <v>207</v>
      </c>
      <c r="E772" s="236" t="s">
        <v>22</v>
      </c>
      <c r="F772" s="237" t="s">
        <v>1114</v>
      </c>
      <c r="G772" s="234"/>
      <c r="H772" s="238">
        <v>0.070000000000000007</v>
      </c>
      <c r="I772" s="239"/>
      <c r="J772" s="234"/>
      <c r="K772" s="234"/>
      <c r="L772" s="240"/>
      <c r="M772" s="241"/>
      <c r="N772" s="242"/>
      <c r="O772" s="242"/>
      <c r="P772" s="242"/>
      <c r="Q772" s="242"/>
      <c r="R772" s="242"/>
      <c r="S772" s="242"/>
      <c r="T772" s="243"/>
      <c r="U772" s="13"/>
      <c r="V772" s="13"/>
      <c r="W772" s="13"/>
      <c r="X772" s="13"/>
      <c r="Y772" s="13"/>
      <c r="Z772" s="13"/>
      <c r="AA772" s="13"/>
      <c r="AB772" s="13"/>
      <c r="AC772" s="13"/>
      <c r="AD772" s="13"/>
      <c r="AE772" s="13"/>
      <c r="AT772" s="244" t="s">
        <v>207</v>
      </c>
      <c r="AU772" s="244" t="s">
        <v>87</v>
      </c>
      <c r="AV772" s="13" t="s">
        <v>87</v>
      </c>
      <c r="AW772" s="13" t="s">
        <v>39</v>
      </c>
      <c r="AX772" s="13" t="s">
        <v>78</v>
      </c>
      <c r="AY772" s="244" t="s">
        <v>199</v>
      </c>
    </row>
    <row r="773" s="13" customFormat="1">
      <c r="A773" s="13"/>
      <c r="B773" s="233"/>
      <c r="C773" s="234"/>
      <c r="D773" s="235" t="s">
        <v>207</v>
      </c>
      <c r="E773" s="236" t="s">
        <v>22</v>
      </c>
      <c r="F773" s="237" t="s">
        <v>1115</v>
      </c>
      <c r="G773" s="234"/>
      <c r="H773" s="238">
        <v>0.070000000000000007</v>
      </c>
      <c r="I773" s="239"/>
      <c r="J773" s="234"/>
      <c r="K773" s="234"/>
      <c r="L773" s="240"/>
      <c r="M773" s="241"/>
      <c r="N773" s="242"/>
      <c r="O773" s="242"/>
      <c r="P773" s="242"/>
      <c r="Q773" s="242"/>
      <c r="R773" s="242"/>
      <c r="S773" s="242"/>
      <c r="T773" s="243"/>
      <c r="U773" s="13"/>
      <c r="V773" s="13"/>
      <c r="W773" s="13"/>
      <c r="X773" s="13"/>
      <c r="Y773" s="13"/>
      <c r="Z773" s="13"/>
      <c r="AA773" s="13"/>
      <c r="AB773" s="13"/>
      <c r="AC773" s="13"/>
      <c r="AD773" s="13"/>
      <c r="AE773" s="13"/>
      <c r="AT773" s="244" t="s">
        <v>207</v>
      </c>
      <c r="AU773" s="244" t="s">
        <v>87</v>
      </c>
      <c r="AV773" s="13" t="s">
        <v>87</v>
      </c>
      <c r="AW773" s="13" t="s">
        <v>39</v>
      </c>
      <c r="AX773" s="13" t="s">
        <v>78</v>
      </c>
      <c r="AY773" s="244" t="s">
        <v>199</v>
      </c>
    </row>
    <row r="774" s="14" customFormat="1">
      <c r="A774" s="14"/>
      <c r="B774" s="245"/>
      <c r="C774" s="246"/>
      <c r="D774" s="235" t="s">
        <v>207</v>
      </c>
      <c r="E774" s="247" t="s">
        <v>22</v>
      </c>
      <c r="F774" s="248" t="s">
        <v>252</v>
      </c>
      <c r="G774" s="246"/>
      <c r="H774" s="249">
        <v>0.92800000000000005</v>
      </c>
      <c r="I774" s="250"/>
      <c r="J774" s="246"/>
      <c r="K774" s="246"/>
      <c r="L774" s="251"/>
      <c r="M774" s="252"/>
      <c r="N774" s="253"/>
      <c r="O774" s="253"/>
      <c r="P774" s="253"/>
      <c r="Q774" s="253"/>
      <c r="R774" s="253"/>
      <c r="S774" s="253"/>
      <c r="T774" s="254"/>
      <c r="U774" s="14"/>
      <c r="V774" s="14"/>
      <c r="W774" s="14"/>
      <c r="X774" s="14"/>
      <c r="Y774" s="14"/>
      <c r="Z774" s="14"/>
      <c r="AA774" s="14"/>
      <c r="AB774" s="14"/>
      <c r="AC774" s="14"/>
      <c r="AD774" s="14"/>
      <c r="AE774" s="14"/>
      <c r="AT774" s="255" t="s">
        <v>207</v>
      </c>
      <c r="AU774" s="255" t="s">
        <v>87</v>
      </c>
      <c r="AV774" s="14" t="s">
        <v>103</v>
      </c>
      <c r="AW774" s="14" t="s">
        <v>39</v>
      </c>
      <c r="AX774" s="14" t="s">
        <v>23</v>
      </c>
      <c r="AY774" s="255" t="s">
        <v>199</v>
      </c>
    </row>
    <row r="775" s="2" customFormat="1" ht="21.75" customHeight="1">
      <c r="A775" s="40"/>
      <c r="B775" s="41"/>
      <c r="C775" s="220" t="s">
        <v>1116</v>
      </c>
      <c r="D775" s="220" t="s">
        <v>201</v>
      </c>
      <c r="E775" s="221" t="s">
        <v>1117</v>
      </c>
      <c r="F775" s="222" t="s">
        <v>1118</v>
      </c>
      <c r="G775" s="223" t="s">
        <v>204</v>
      </c>
      <c r="H775" s="224">
        <v>1.1499999999999999</v>
      </c>
      <c r="I775" s="225"/>
      <c r="J775" s="226">
        <f>ROUND(I775*H775,2)</f>
        <v>0</v>
      </c>
      <c r="K775" s="222" t="s">
        <v>205</v>
      </c>
      <c r="L775" s="46"/>
      <c r="M775" s="227" t="s">
        <v>22</v>
      </c>
      <c r="N775" s="228" t="s">
        <v>49</v>
      </c>
      <c r="O775" s="86"/>
      <c r="P775" s="229">
        <f>O775*H775</f>
        <v>0</v>
      </c>
      <c r="Q775" s="229">
        <v>0</v>
      </c>
      <c r="R775" s="229">
        <f>Q775*H775</f>
        <v>0</v>
      </c>
      <c r="S775" s="229">
        <v>0</v>
      </c>
      <c r="T775" s="230">
        <f>S775*H775</f>
        <v>0</v>
      </c>
      <c r="U775" s="40"/>
      <c r="V775" s="40"/>
      <c r="W775" s="40"/>
      <c r="X775" s="40"/>
      <c r="Y775" s="40"/>
      <c r="Z775" s="40"/>
      <c r="AA775" s="40"/>
      <c r="AB775" s="40"/>
      <c r="AC775" s="40"/>
      <c r="AD775" s="40"/>
      <c r="AE775" s="40"/>
      <c r="AR775" s="231" t="s">
        <v>103</v>
      </c>
      <c r="AT775" s="231" t="s">
        <v>201</v>
      </c>
      <c r="AU775" s="231" t="s">
        <v>87</v>
      </c>
      <c r="AY775" s="19" t="s">
        <v>199</v>
      </c>
      <c r="BE775" s="232">
        <f>IF(N775="základní",J775,0)</f>
        <v>0</v>
      </c>
      <c r="BF775" s="232">
        <f>IF(N775="snížená",J775,0)</f>
        <v>0</v>
      </c>
      <c r="BG775" s="232">
        <f>IF(N775="zákl. přenesená",J775,0)</f>
        <v>0</v>
      </c>
      <c r="BH775" s="232">
        <f>IF(N775="sníž. přenesená",J775,0)</f>
        <v>0</v>
      </c>
      <c r="BI775" s="232">
        <f>IF(N775="nulová",J775,0)</f>
        <v>0</v>
      </c>
      <c r="BJ775" s="19" t="s">
        <v>23</v>
      </c>
      <c r="BK775" s="232">
        <f>ROUND(I775*H775,2)</f>
        <v>0</v>
      </c>
      <c r="BL775" s="19" t="s">
        <v>103</v>
      </c>
      <c r="BM775" s="231" t="s">
        <v>1119</v>
      </c>
    </row>
    <row r="776" s="13" customFormat="1">
      <c r="A776" s="13"/>
      <c r="B776" s="233"/>
      <c r="C776" s="234"/>
      <c r="D776" s="235" t="s">
        <v>207</v>
      </c>
      <c r="E776" s="236" t="s">
        <v>22</v>
      </c>
      <c r="F776" s="237" t="s">
        <v>1120</v>
      </c>
      <c r="G776" s="234"/>
      <c r="H776" s="238">
        <v>1.1499999999999999</v>
      </c>
      <c r="I776" s="239"/>
      <c r="J776" s="234"/>
      <c r="K776" s="234"/>
      <c r="L776" s="240"/>
      <c r="M776" s="241"/>
      <c r="N776" s="242"/>
      <c r="O776" s="242"/>
      <c r="P776" s="242"/>
      <c r="Q776" s="242"/>
      <c r="R776" s="242"/>
      <c r="S776" s="242"/>
      <c r="T776" s="243"/>
      <c r="U776" s="13"/>
      <c r="V776" s="13"/>
      <c r="W776" s="13"/>
      <c r="X776" s="13"/>
      <c r="Y776" s="13"/>
      <c r="Z776" s="13"/>
      <c r="AA776" s="13"/>
      <c r="AB776" s="13"/>
      <c r="AC776" s="13"/>
      <c r="AD776" s="13"/>
      <c r="AE776" s="13"/>
      <c r="AT776" s="244" t="s">
        <v>207</v>
      </c>
      <c r="AU776" s="244" t="s">
        <v>87</v>
      </c>
      <c r="AV776" s="13" t="s">
        <v>87</v>
      </c>
      <c r="AW776" s="13" t="s">
        <v>39</v>
      </c>
      <c r="AX776" s="13" t="s">
        <v>23</v>
      </c>
      <c r="AY776" s="244" t="s">
        <v>199</v>
      </c>
    </row>
    <row r="777" s="2" customFormat="1" ht="21.75" customHeight="1">
      <c r="A777" s="40"/>
      <c r="B777" s="41"/>
      <c r="C777" s="220" t="s">
        <v>1121</v>
      </c>
      <c r="D777" s="220" t="s">
        <v>201</v>
      </c>
      <c r="E777" s="221" t="s">
        <v>1122</v>
      </c>
      <c r="F777" s="222" t="s">
        <v>1123</v>
      </c>
      <c r="G777" s="223" t="s">
        <v>204</v>
      </c>
      <c r="H777" s="224">
        <v>40.595999999999997</v>
      </c>
      <c r="I777" s="225"/>
      <c r="J777" s="226">
        <f>ROUND(I777*H777,2)</f>
        <v>0</v>
      </c>
      <c r="K777" s="222" t="s">
        <v>205</v>
      </c>
      <c r="L777" s="46"/>
      <c r="M777" s="227" t="s">
        <v>22</v>
      </c>
      <c r="N777" s="228" t="s">
        <v>49</v>
      </c>
      <c r="O777" s="86"/>
      <c r="P777" s="229">
        <f>O777*H777</f>
        <v>0</v>
      </c>
      <c r="Q777" s="229">
        <v>0</v>
      </c>
      <c r="R777" s="229">
        <f>Q777*H777</f>
        <v>0</v>
      </c>
      <c r="S777" s="229">
        <v>0</v>
      </c>
      <c r="T777" s="230">
        <f>S777*H777</f>
        <v>0</v>
      </c>
      <c r="U777" s="40"/>
      <c r="V777" s="40"/>
      <c r="W777" s="40"/>
      <c r="X777" s="40"/>
      <c r="Y777" s="40"/>
      <c r="Z777" s="40"/>
      <c r="AA777" s="40"/>
      <c r="AB777" s="40"/>
      <c r="AC777" s="40"/>
      <c r="AD777" s="40"/>
      <c r="AE777" s="40"/>
      <c r="AR777" s="231" t="s">
        <v>103</v>
      </c>
      <c r="AT777" s="231" t="s">
        <v>201</v>
      </c>
      <c r="AU777" s="231" t="s">
        <v>87</v>
      </c>
      <c r="AY777" s="19" t="s">
        <v>199</v>
      </c>
      <c r="BE777" s="232">
        <f>IF(N777="základní",J777,0)</f>
        <v>0</v>
      </c>
      <c r="BF777" s="232">
        <f>IF(N777="snížená",J777,0)</f>
        <v>0</v>
      </c>
      <c r="BG777" s="232">
        <f>IF(N777="zákl. přenesená",J777,0)</f>
        <v>0</v>
      </c>
      <c r="BH777" s="232">
        <f>IF(N777="sníž. přenesená",J777,0)</f>
        <v>0</v>
      </c>
      <c r="BI777" s="232">
        <f>IF(N777="nulová",J777,0)</f>
        <v>0</v>
      </c>
      <c r="BJ777" s="19" t="s">
        <v>23</v>
      </c>
      <c r="BK777" s="232">
        <f>ROUND(I777*H777,2)</f>
        <v>0</v>
      </c>
      <c r="BL777" s="19" t="s">
        <v>103</v>
      </c>
      <c r="BM777" s="231" t="s">
        <v>1124</v>
      </c>
    </row>
    <row r="778" s="13" customFormat="1">
      <c r="A778" s="13"/>
      <c r="B778" s="233"/>
      <c r="C778" s="234"/>
      <c r="D778" s="235" t="s">
        <v>207</v>
      </c>
      <c r="E778" s="236" t="s">
        <v>22</v>
      </c>
      <c r="F778" s="237" t="s">
        <v>1099</v>
      </c>
      <c r="G778" s="234"/>
      <c r="H778" s="238">
        <v>0.83899999999999997</v>
      </c>
      <c r="I778" s="239"/>
      <c r="J778" s="234"/>
      <c r="K778" s="234"/>
      <c r="L778" s="240"/>
      <c r="M778" s="241"/>
      <c r="N778" s="242"/>
      <c r="O778" s="242"/>
      <c r="P778" s="242"/>
      <c r="Q778" s="242"/>
      <c r="R778" s="242"/>
      <c r="S778" s="242"/>
      <c r="T778" s="243"/>
      <c r="U778" s="13"/>
      <c r="V778" s="13"/>
      <c r="W778" s="13"/>
      <c r="X778" s="13"/>
      <c r="Y778" s="13"/>
      <c r="Z778" s="13"/>
      <c r="AA778" s="13"/>
      <c r="AB778" s="13"/>
      <c r="AC778" s="13"/>
      <c r="AD778" s="13"/>
      <c r="AE778" s="13"/>
      <c r="AT778" s="244" t="s">
        <v>207</v>
      </c>
      <c r="AU778" s="244" t="s">
        <v>87</v>
      </c>
      <c r="AV778" s="13" t="s">
        <v>87</v>
      </c>
      <c r="AW778" s="13" t="s">
        <v>39</v>
      </c>
      <c r="AX778" s="13" t="s">
        <v>78</v>
      </c>
      <c r="AY778" s="244" t="s">
        <v>199</v>
      </c>
    </row>
    <row r="779" s="13" customFormat="1">
      <c r="A779" s="13"/>
      <c r="B779" s="233"/>
      <c r="C779" s="234"/>
      <c r="D779" s="235" t="s">
        <v>207</v>
      </c>
      <c r="E779" s="236" t="s">
        <v>22</v>
      </c>
      <c r="F779" s="237" t="s">
        <v>1125</v>
      </c>
      <c r="G779" s="234"/>
      <c r="H779" s="238">
        <v>1.74</v>
      </c>
      <c r="I779" s="239"/>
      <c r="J779" s="234"/>
      <c r="K779" s="234"/>
      <c r="L779" s="240"/>
      <c r="M779" s="241"/>
      <c r="N779" s="242"/>
      <c r="O779" s="242"/>
      <c r="P779" s="242"/>
      <c r="Q779" s="242"/>
      <c r="R779" s="242"/>
      <c r="S779" s="242"/>
      <c r="T779" s="243"/>
      <c r="U779" s="13"/>
      <c r="V779" s="13"/>
      <c r="W779" s="13"/>
      <c r="X779" s="13"/>
      <c r="Y779" s="13"/>
      <c r="Z779" s="13"/>
      <c r="AA779" s="13"/>
      <c r="AB779" s="13"/>
      <c r="AC779" s="13"/>
      <c r="AD779" s="13"/>
      <c r="AE779" s="13"/>
      <c r="AT779" s="244" t="s">
        <v>207</v>
      </c>
      <c r="AU779" s="244" t="s">
        <v>87</v>
      </c>
      <c r="AV779" s="13" t="s">
        <v>87</v>
      </c>
      <c r="AW779" s="13" t="s">
        <v>39</v>
      </c>
      <c r="AX779" s="13" t="s">
        <v>78</v>
      </c>
      <c r="AY779" s="244" t="s">
        <v>199</v>
      </c>
    </row>
    <row r="780" s="15" customFormat="1">
      <c r="A780" s="15"/>
      <c r="B780" s="256"/>
      <c r="C780" s="257"/>
      <c r="D780" s="235" t="s">
        <v>207</v>
      </c>
      <c r="E780" s="258" t="s">
        <v>22</v>
      </c>
      <c r="F780" s="259" t="s">
        <v>1079</v>
      </c>
      <c r="G780" s="257"/>
      <c r="H780" s="258" t="s">
        <v>22</v>
      </c>
      <c r="I780" s="260"/>
      <c r="J780" s="257"/>
      <c r="K780" s="257"/>
      <c r="L780" s="261"/>
      <c r="M780" s="262"/>
      <c r="N780" s="263"/>
      <c r="O780" s="263"/>
      <c r="P780" s="263"/>
      <c r="Q780" s="263"/>
      <c r="R780" s="263"/>
      <c r="S780" s="263"/>
      <c r="T780" s="264"/>
      <c r="U780" s="15"/>
      <c r="V780" s="15"/>
      <c r="W780" s="15"/>
      <c r="X780" s="15"/>
      <c r="Y780" s="15"/>
      <c r="Z780" s="15"/>
      <c r="AA780" s="15"/>
      <c r="AB780" s="15"/>
      <c r="AC780" s="15"/>
      <c r="AD780" s="15"/>
      <c r="AE780" s="15"/>
      <c r="AT780" s="265" t="s">
        <v>207</v>
      </c>
      <c r="AU780" s="265" t="s">
        <v>87</v>
      </c>
      <c r="AV780" s="15" t="s">
        <v>23</v>
      </c>
      <c r="AW780" s="15" t="s">
        <v>39</v>
      </c>
      <c r="AX780" s="15" t="s">
        <v>78</v>
      </c>
      <c r="AY780" s="265" t="s">
        <v>199</v>
      </c>
    </row>
    <row r="781" s="15" customFormat="1">
      <c r="A781" s="15"/>
      <c r="B781" s="256"/>
      <c r="C781" s="257"/>
      <c r="D781" s="235" t="s">
        <v>207</v>
      </c>
      <c r="E781" s="258" t="s">
        <v>22</v>
      </c>
      <c r="F781" s="259" t="s">
        <v>1082</v>
      </c>
      <c r="G781" s="257"/>
      <c r="H781" s="258" t="s">
        <v>22</v>
      </c>
      <c r="I781" s="260"/>
      <c r="J781" s="257"/>
      <c r="K781" s="257"/>
      <c r="L781" s="261"/>
      <c r="M781" s="262"/>
      <c r="N781" s="263"/>
      <c r="O781" s="263"/>
      <c r="P781" s="263"/>
      <c r="Q781" s="263"/>
      <c r="R781" s="263"/>
      <c r="S781" s="263"/>
      <c r="T781" s="264"/>
      <c r="U781" s="15"/>
      <c r="V781" s="15"/>
      <c r="W781" s="15"/>
      <c r="X781" s="15"/>
      <c r="Y781" s="15"/>
      <c r="Z781" s="15"/>
      <c r="AA781" s="15"/>
      <c r="AB781" s="15"/>
      <c r="AC781" s="15"/>
      <c r="AD781" s="15"/>
      <c r="AE781" s="15"/>
      <c r="AT781" s="265" t="s">
        <v>207</v>
      </c>
      <c r="AU781" s="265" t="s">
        <v>87</v>
      </c>
      <c r="AV781" s="15" t="s">
        <v>23</v>
      </c>
      <c r="AW781" s="15" t="s">
        <v>39</v>
      </c>
      <c r="AX781" s="15" t="s">
        <v>78</v>
      </c>
      <c r="AY781" s="265" t="s">
        <v>199</v>
      </c>
    </row>
    <row r="782" s="13" customFormat="1">
      <c r="A782" s="13"/>
      <c r="B782" s="233"/>
      <c r="C782" s="234"/>
      <c r="D782" s="235" t="s">
        <v>207</v>
      </c>
      <c r="E782" s="236" t="s">
        <v>22</v>
      </c>
      <c r="F782" s="237" t="s">
        <v>1083</v>
      </c>
      <c r="G782" s="234"/>
      <c r="H782" s="238">
        <v>1.139</v>
      </c>
      <c r="I782" s="239"/>
      <c r="J782" s="234"/>
      <c r="K782" s="234"/>
      <c r="L782" s="240"/>
      <c r="M782" s="241"/>
      <c r="N782" s="242"/>
      <c r="O782" s="242"/>
      <c r="P782" s="242"/>
      <c r="Q782" s="242"/>
      <c r="R782" s="242"/>
      <c r="S782" s="242"/>
      <c r="T782" s="243"/>
      <c r="U782" s="13"/>
      <c r="V782" s="13"/>
      <c r="W782" s="13"/>
      <c r="X782" s="13"/>
      <c r="Y782" s="13"/>
      <c r="Z782" s="13"/>
      <c r="AA782" s="13"/>
      <c r="AB782" s="13"/>
      <c r="AC782" s="13"/>
      <c r="AD782" s="13"/>
      <c r="AE782" s="13"/>
      <c r="AT782" s="244" t="s">
        <v>207</v>
      </c>
      <c r="AU782" s="244" t="s">
        <v>87</v>
      </c>
      <c r="AV782" s="13" t="s">
        <v>87</v>
      </c>
      <c r="AW782" s="13" t="s">
        <v>39</v>
      </c>
      <c r="AX782" s="13" t="s">
        <v>78</v>
      </c>
      <c r="AY782" s="244" t="s">
        <v>199</v>
      </c>
    </row>
    <row r="783" s="13" customFormat="1">
      <c r="A783" s="13"/>
      <c r="B783" s="233"/>
      <c r="C783" s="234"/>
      <c r="D783" s="235" t="s">
        <v>207</v>
      </c>
      <c r="E783" s="236" t="s">
        <v>22</v>
      </c>
      <c r="F783" s="237" t="s">
        <v>1126</v>
      </c>
      <c r="G783" s="234"/>
      <c r="H783" s="238">
        <v>36.878</v>
      </c>
      <c r="I783" s="239"/>
      <c r="J783" s="234"/>
      <c r="K783" s="234"/>
      <c r="L783" s="240"/>
      <c r="M783" s="241"/>
      <c r="N783" s="242"/>
      <c r="O783" s="242"/>
      <c r="P783" s="242"/>
      <c r="Q783" s="242"/>
      <c r="R783" s="242"/>
      <c r="S783" s="242"/>
      <c r="T783" s="243"/>
      <c r="U783" s="13"/>
      <c r="V783" s="13"/>
      <c r="W783" s="13"/>
      <c r="X783" s="13"/>
      <c r="Y783" s="13"/>
      <c r="Z783" s="13"/>
      <c r="AA783" s="13"/>
      <c r="AB783" s="13"/>
      <c r="AC783" s="13"/>
      <c r="AD783" s="13"/>
      <c r="AE783" s="13"/>
      <c r="AT783" s="244" t="s">
        <v>207</v>
      </c>
      <c r="AU783" s="244" t="s">
        <v>87</v>
      </c>
      <c r="AV783" s="13" t="s">
        <v>87</v>
      </c>
      <c r="AW783" s="13" t="s">
        <v>39</v>
      </c>
      <c r="AX783" s="13" t="s">
        <v>78</v>
      </c>
      <c r="AY783" s="244" t="s">
        <v>199</v>
      </c>
    </row>
    <row r="784" s="14" customFormat="1">
      <c r="A784" s="14"/>
      <c r="B784" s="245"/>
      <c r="C784" s="246"/>
      <c r="D784" s="235" t="s">
        <v>207</v>
      </c>
      <c r="E784" s="247" t="s">
        <v>22</v>
      </c>
      <c r="F784" s="248" t="s">
        <v>252</v>
      </c>
      <c r="G784" s="246"/>
      <c r="H784" s="249">
        <v>40.595999999999997</v>
      </c>
      <c r="I784" s="250"/>
      <c r="J784" s="246"/>
      <c r="K784" s="246"/>
      <c r="L784" s="251"/>
      <c r="M784" s="252"/>
      <c r="N784" s="253"/>
      <c r="O784" s="253"/>
      <c r="P784" s="253"/>
      <c r="Q784" s="253"/>
      <c r="R784" s="253"/>
      <c r="S784" s="253"/>
      <c r="T784" s="254"/>
      <c r="U784" s="14"/>
      <c r="V784" s="14"/>
      <c r="W784" s="14"/>
      <c r="X784" s="14"/>
      <c r="Y784" s="14"/>
      <c r="Z784" s="14"/>
      <c r="AA784" s="14"/>
      <c r="AB784" s="14"/>
      <c r="AC784" s="14"/>
      <c r="AD784" s="14"/>
      <c r="AE784" s="14"/>
      <c r="AT784" s="255" t="s">
        <v>207</v>
      </c>
      <c r="AU784" s="255" t="s">
        <v>87</v>
      </c>
      <c r="AV784" s="14" t="s">
        <v>103</v>
      </c>
      <c r="AW784" s="14" t="s">
        <v>39</v>
      </c>
      <c r="AX784" s="14" t="s">
        <v>23</v>
      </c>
      <c r="AY784" s="255" t="s">
        <v>199</v>
      </c>
    </row>
    <row r="785" s="2" customFormat="1" ht="16.5" customHeight="1">
      <c r="A785" s="40"/>
      <c r="B785" s="41"/>
      <c r="C785" s="220" t="s">
        <v>1127</v>
      </c>
      <c r="D785" s="220" t="s">
        <v>201</v>
      </c>
      <c r="E785" s="221" t="s">
        <v>1128</v>
      </c>
      <c r="F785" s="222" t="s">
        <v>1129</v>
      </c>
      <c r="G785" s="223" t="s">
        <v>233</v>
      </c>
      <c r="H785" s="224">
        <v>1.1599999999999999</v>
      </c>
      <c r="I785" s="225"/>
      <c r="J785" s="226">
        <f>ROUND(I785*H785,2)</f>
        <v>0</v>
      </c>
      <c r="K785" s="222" t="s">
        <v>205</v>
      </c>
      <c r="L785" s="46"/>
      <c r="M785" s="227" t="s">
        <v>22</v>
      </c>
      <c r="N785" s="228" t="s">
        <v>49</v>
      </c>
      <c r="O785" s="86"/>
      <c r="P785" s="229">
        <f>O785*H785</f>
        <v>0</v>
      </c>
      <c r="Q785" s="229">
        <v>0.013520000000000001</v>
      </c>
      <c r="R785" s="229">
        <f>Q785*H785</f>
        <v>0.015683200000000001</v>
      </c>
      <c r="S785" s="229">
        <v>0</v>
      </c>
      <c r="T785" s="230">
        <f>S785*H785</f>
        <v>0</v>
      </c>
      <c r="U785" s="40"/>
      <c r="V785" s="40"/>
      <c r="W785" s="40"/>
      <c r="X785" s="40"/>
      <c r="Y785" s="40"/>
      <c r="Z785" s="40"/>
      <c r="AA785" s="40"/>
      <c r="AB785" s="40"/>
      <c r="AC785" s="40"/>
      <c r="AD785" s="40"/>
      <c r="AE785" s="40"/>
      <c r="AR785" s="231" t="s">
        <v>103</v>
      </c>
      <c r="AT785" s="231" t="s">
        <v>201</v>
      </c>
      <c r="AU785" s="231" t="s">
        <v>87</v>
      </c>
      <c r="AY785" s="19" t="s">
        <v>199</v>
      </c>
      <c r="BE785" s="232">
        <f>IF(N785="základní",J785,0)</f>
        <v>0</v>
      </c>
      <c r="BF785" s="232">
        <f>IF(N785="snížená",J785,0)</f>
        <v>0</v>
      </c>
      <c r="BG785" s="232">
        <f>IF(N785="zákl. přenesená",J785,0)</f>
        <v>0</v>
      </c>
      <c r="BH785" s="232">
        <f>IF(N785="sníž. přenesená",J785,0)</f>
        <v>0</v>
      </c>
      <c r="BI785" s="232">
        <f>IF(N785="nulová",J785,0)</f>
        <v>0</v>
      </c>
      <c r="BJ785" s="19" t="s">
        <v>23</v>
      </c>
      <c r="BK785" s="232">
        <f>ROUND(I785*H785,2)</f>
        <v>0</v>
      </c>
      <c r="BL785" s="19" t="s">
        <v>103</v>
      </c>
      <c r="BM785" s="231" t="s">
        <v>1130</v>
      </c>
    </row>
    <row r="786" s="13" customFormat="1">
      <c r="A786" s="13"/>
      <c r="B786" s="233"/>
      <c r="C786" s="234"/>
      <c r="D786" s="235" t="s">
        <v>207</v>
      </c>
      <c r="E786" s="236" t="s">
        <v>22</v>
      </c>
      <c r="F786" s="237" t="s">
        <v>1131</v>
      </c>
      <c r="G786" s="234"/>
      <c r="H786" s="238">
        <v>1.1599999999999999</v>
      </c>
      <c r="I786" s="239"/>
      <c r="J786" s="234"/>
      <c r="K786" s="234"/>
      <c r="L786" s="240"/>
      <c r="M786" s="241"/>
      <c r="N786" s="242"/>
      <c r="O786" s="242"/>
      <c r="P786" s="242"/>
      <c r="Q786" s="242"/>
      <c r="R786" s="242"/>
      <c r="S786" s="242"/>
      <c r="T786" s="243"/>
      <c r="U786" s="13"/>
      <c r="V786" s="13"/>
      <c r="W786" s="13"/>
      <c r="X786" s="13"/>
      <c r="Y786" s="13"/>
      <c r="Z786" s="13"/>
      <c r="AA786" s="13"/>
      <c r="AB786" s="13"/>
      <c r="AC786" s="13"/>
      <c r="AD786" s="13"/>
      <c r="AE786" s="13"/>
      <c r="AT786" s="244" t="s">
        <v>207</v>
      </c>
      <c r="AU786" s="244" t="s">
        <v>87</v>
      </c>
      <c r="AV786" s="13" t="s">
        <v>87</v>
      </c>
      <c r="AW786" s="13" t="s">
        <v>39</v>
      </c>
      <c r="AX786" s="13" t="s">
        <v>23</v>
      </c>
      <c r="AY786" s="244" t="s">
        <v>199</v>
      </c>
    </row>
    <row r="787" s="2" customFormat="1" ht="16.5" customHeight="1">
      <c r="A787" s="40"/>
      <c r="B787" s="41"/>
      <c r="C787" s="220" t="s">
        <v>1132</v>
      </c>
      <c r="D787" s="220" t="s">
        <v>201</v>
      </c>
      <c r="E787" s="221" t="s">
        <v>1133</v>
      </c>
      <c r="F787" s="222" t="s">
        <v>1134</v>
      </c>
      <c r="G787" s="223" t="s">
        <v>233</v>
      </c>
      <c r="H787" s="224">
        <v>1.1599999999999999</v>
      </c>
      <c r="I787" s="225"/>
      <c r="J787" s="226">
        <f>ROUND(I787*H787,2)</f>
        <v>0</v>
      </c>
      <c r="K787" s="222" t="s">
        <v>205</v>
      </c>
      <c r="L787" s="46"/>
      <c r="M787" s="227" t="s">
        <v>22</v>
      </c>
      <c r="N787" s="228" t="s">
        <v>49</v>
      </c>
      <c r="O787" s="86"/>
      <c r="P787" s="229">
        <f>O787*H787</f>
        <v>0</v>
      </c>
      <c r="Q787" s="229">
        <v>0</v>
      </c>
      <c r="R787" s="229">
        <f>Q787*H787</f>
        <v>0</v>
      </c>
      <c r="S787" s="229">
        <v>0</v>
      </c>
      <c r="T787" s="230">
        <f>S787*H787</f>
        <v>0</v>
      </c>
      <c r="U787" s="40"/>
      <c r="V787" s="40"/>
      <c r="W787" s="40"/>
      <c r="X787" s="40"/>
      <c r="Y787" s="40"/>
      <c r="Z787" s="40"/>
      <c r="AA787" s="40"/>
      <c r="AB787" s="40"/>
      <c r="AC787" s="40"/>
      <c r="AD787" s="40"/>
      <c r="AE787" s="40"/>
      <c r="AR787" s="231" t="s">
        <v>103</v>
      </c>
      <c r="AT787" s="231" t="s">
        <v>201</v>
      </c>
      <c r="AU787" s="231" t="s">
        <v>87</v>
      </c>
      <c r="AY787" s="19" t="s">
        <v>199</v>
      </c>
      <c r="BE787" s="232">
        <f>IF(N787="základní",J787,0)</f>
        <v>0</v>
      </c>
      <c r="BF787" s="232">
        <f>IF(N787="snížená",J787,0)</f>
        <v>0</v>
      </c>
      <c r="BG787" s="232">
        <f>IF(N787="zákl. přenesená",J787,0)</f>
        <v>0</v>
      </c>
      <c r="BH787" s="232">
        <f>IF(N787="sníž. přenesená",J787,0)</f>
        <v>0</v>
      </c>
      <c r="BI787" s="232">
        <f>IF(N787="nulová",J787,0)</f>
        <v>0</v>
      </c>
      <c r="BJ787" s="19" t="s">
        <v>23</v>
      </c>
      <c r="BK787" s="232">
        <f>ROUND(I787*H787,2)</f>
        <v>0</v>
      </c>
      <c r="BL787" s="19" t="s">
        <v>103</v>
      </c>
      <c r="BM787" s="231" t="s">
        <v>1135</v>
      </c>
    </row>
    <row r="788" s="2" customFormat="1" ht="16.5" customHeight="1">
      <c r="A788" s="40"/>
      <c r="B788" s="41"/>
      <c r="C788" s="220" t="s">
        <v>1136</v>
      </c>
      <c r="D788" s="220" t="s">
        <v>201</v>
      </c>
      <c r="E788" s="221" t="s">
        <v>1137</v>
      </c>
      <c r="F788" s="222" t="s">
        <v>1138</v>
      </c>
      <c r="G788" s="223" t="s">
        <v>279</v>
      </c>
      <c r="H788" s="224">
        <v>2.2879999999999998</v>
      </c>
      <c r="I788" s="225"/>
      <c r="J788" s="226">
        <f>ROUND(I788*H788,2)</f>
        <v>0</v>
      </c>
      <c r="K788" s="222" t="s">
        <v>205</v>
      </c>
      <c r="L788" s="46"/>
      <c r="M788" s="227" t="s">
        <v>22</v>
      </c>
      <c r="N788" s="228" t="s">
        <v>49</v>
      </c>
      <c r="O788" s="86"/>
      <c r="P788" s="229">
        <f>O788*H788</f>
        <v>0</v>
      </c>
      <c r="Q788" s="229">
        <v>1.06277</v>
      </c>
      <c r="R788" s="229">
        <f>Q788*H788</f>
        <v>2.43161776</v>
      </c>
      <c r="S788" s="229">
        <v>0</v>
      </c>
      <c r="T788" s="230">
        <f>S788*H788</f>
        <v>0</v>
      </c>
      <c r="U788" s="40"/>
      <c r="V788" s="40"/>
      <c r="W788" s="40"/>
      <c r="X788" s="40"/>
      <c r="Y788" s="40"/>
      <c r="Z788" s="40"/>
      <c r="AA788" s="40"/>
      <c r="AB788" s="40"/>
      <c r="AC788" s="40"/>
      <c r="AD788" s="40"/>
      <c r="AE788" s="40"/>
      <c r="AR788" s="231" t="s">
        <v>103</v>
      </c>
      <c r="AT788" s="231" t="s">
        <v>201</v>
      </c>
      <c r="AU788" s="231" t="s">
        <v>87</v>
      </c>
      <c r="AY788" s="19" t="s">
        <v>199</v>
      </c>
      <c r="BE788" s="232">
        <f>IF(N788="základní",J788,0)</f>
        <v>0</v>
      </c>
      <c r="BF788" s="232">
        <f>IF(N788="snížená",J788,0)</f>
        <v>0</v>
      </c>
      <c r="BG788" s="232">
        <f>IF(N788="zákl. přenesená",J788,0)</f>
        <v>0</v>
      </c>
      <c r="BH788" s="232">
        <f>IF(N788="sníž. přenesená",J788,0)</f>
        <v>0</v>
      </c>
      <c r="BI788" s="232">
        <f>IF(N788="nulová",J788,0)</f>
        <v>0</v>
      </c>
      <c r="BJ788" s="19" t="s">
        <v>23</v>
      </c>
      <c r="BK788" s="232">
        <f>ROUND(I788*H788,2)</f>
        <v>0</v>
      </c>
      <c r="BL788" s="19" t="s">
        <v>103</v>
      </c>
      <c r="BM788" s="231" t="s">
        <v>1139</v>
      </c>
    </row>
    <row r="789" s="15" customFormat="1">
      <c r="A789" s="15"/>
      <c r="B789" s="256"/>
      <c r="C789" s="257"/>
      <c r="D789" s="235" t="s">
        <v>207</v>
      </c>
      <c r="E789" s="258" t="s">
        <v>22</v>
      </c>
      <c r="F789" s="259" t="s">
        <v>680</v>
      </c>
      <c r="G789" s="257"/>
      <c r="H789" s="258" t="s">
        <v>22</v>
      </c>
      <c r="I789" s="260"/>
      <c r="J789" s="257"/>
      <c r="K789" s="257"/>
      <c r="L789" s="261"/>
      <c r="M789" s="262"/>
      <c r="N789" s="263"/>
      <c r="O789" s="263"/>
      <c r="P789" s="263"/>
      <c r="Q789" s="263"/>
      <c r="R789" s="263"/>
      <c r="S789" s="263"/>
      <c r="T789" s="264"/>
      <c r="U789" s="15"/>
      <c r="V789" s="15"/>
      <c r="W789" s="15"/>
      <c r="X789" s="15"/>
      <c r="Y789" s="15"/>
      <c r="Z789" s="15"/>
      <c r="AA789" s="15"/>
      <c r="AB789" s="15"/>
      <c r="AC789" s="15"/>
      <c r="AD789" s="15"/>
      <c r="AE789" s="15"/>
      <c r="AT789" s="265" t="s">
        <v>207</v>
      </c>
      <c r="AU789" s="265" t="s">
        <v>87</v>
      </c>
      <c r="AV789" s="15" t="s">
        <v>23</v>
      </c>
      <c r="AW789" s="15" t="s">
        <v>39</v>
      </c>
      <c r="AX789" s="15" t="s">
        <v>78</v>
      </c>
      <c r="AY789" s="265" t="s">
        <v>199</v>
      </c>
    </row>
    <row r="790" s="13" customFormat="1">
      <c r="A790" s="13"/>
      <c r="B790" s="233"/>
      <c r="C790" s="234"/>
      <c r="D790" s="235" t="s">
        <v>207</v>
      </c>
      <c r="E790" s="236" t="s">
        <v>22</v>
      </c>
      <c r="F790" s="237" t="s">
        <v>1140</v>
      </c>
      <c r="G790" s="234"/>
      <c r="H790" s="238">
        <v>0.044999999999999998</v>
      </c>
      <c r="I790" s="239"/>
      <c r="J790" s="234"/>
      <c r="K790" s="234"/>
      <c r="L790" s="240"/>
      <c r="M790" s="241"/>
      <c r="N790" s="242"/>
      <c r="O790" s="242"/>
      <c r="P790" s="242"/>
      <c r="Q790" s="242"/>
      <c r="R790" s="242"/>
      <c r="S790" s="242"/>
      <c r="T790" s="243"/>
      <c r="U790" s="13"/>
      <c r="V790" s="13"/>
      <c r="W790" s="13"/>
      <c r="X790" s="13"/>
      <c r="Y790" s="13"/>
      <c r="Z790" s="13"/>
      <c r="AA790" s="13"/>
      <c r="AB790" s="13"/>
      <c r="AC790" s="13"/>
      <c r="AD790" s="13"/>
      <c r="AE790" s="13"/>
      <c r="AT790" s="244" t="s">
        <v>207</v>
      </c>
      <c r="AU790" s="244" t="s">
        <v>87</v>
      </c>
      <c r="AV790" s="13" t="s">
        <v>87</v>
      </c>
      <c r="AW790" s="13" t="s">
        <v>39</v>
      </c>
      <c r="AX790" s="13" t="s">
        <v>78</v>
      </c>
      <c r="AY790" s="244" t="s">
        <v>199</v>
      </c>
    </row>
    <row r="791" s="13" customFormat="1">
      <c r="A791" s="13"/>
      <c r="B791" s="233"/>
      <c r="C791" s="234"/>
      <c r="D791" s="235" t="s">
        <v>207</v>
      </c>
      <c r="E791" s="236" t="s">
        <v>22</v>
      </c>
      <c r="F791" s="237" t="s">
        <v>1141</v>
      </c>
      <c r="G791" s="234"/>
      <c r="H791" s="238">
        <v>0.094</v>
      </c>
      <c r="I791" s="239"/>
      <c r="J791" s="234"/>
      <c r="K791" s="234"/>
      <c r="L791" s="240"/>
      <c r="M791" s="241"/>
      <c r="N791" s="242"/>
      <c r="O791" s="242"/>
      <c r="P791" s="242"/>
      <c r="Q791" s="242"/>
      <c r="R791" s="242"/>
      <c r="S791" s="242"/>
      <c r="T791" s="243"/>
      <c r="U791" s="13"/>
      <c r="V791" s="13"/>
      <c r="W791" s="13"/>
      <c r="X791" s="13"/>
      <c r="Y791" s="13"/>
      <c r="Z791" s="13"/>
      <c r="AA791" s="13"/>
      <c r="AB791" s="13"/>
      <c r="AC791" s="13"/>
      <c r="AD791" s="13"/>
      <c r="AE791" s="13"/>
      <c r="AT791" s="244" t="s">
        <v>207</v>
      </c>
      <c r="AU791" s="244" t="s">
        <v>87</v>
      </c>
      <c r="AV791" s="13" t="s">
        <v>87</v>
      </c>
      <c r="AW791" s="13" t="s">
        <v>39</v>
      </c>
      <c r="AX791" s="13" t="s">
        <v>78</v>
      </c>
      <c r="AY791" s="244" t="s">
        <v>199</v>
      </c>
    </row>
    <row r="792" s="15" customFormat="1">
      <c r="A792" s="15"/>
      <c r="B792" s="256"/>
      <c r="C792" s="257"/>
      <c r="D792" s="235" t="s">
        <v>207</v>
      </c>
      <c r="E792" s="258" t="s">
        <v>22</v>
      </c>
      <c r="F792" s="259" t="s">
        <v>1079</v>
      </c>
      <c r="G792" s="257"/>
      <c r="H792" s="258" t="s">
        <v>22</v>
      </c>
      <c r="I792" s="260"/>
      <c r="J792" s="257"/>
      <c r="K792" s="257"/>
      <c r="L792" s="261"/>
      <c r="M792" s="262"/>
      <c r="N792" s="263"/>
      <c r="O792" s="263"/>
      <c r="P792" s="263"/>
      <c r="Q792" s="263"/>
      <c r="R792" s="263"/>
      <c r="S792" s="263"/>
      <c r="T792" s="264"/>
      <c r="U792" s="15"/>
      <c r="V792" s="15"/>
      <c r="W792" s="15"/>
      <c r="X792" s="15"/>
      <c r="Y792" s="15"/>
      <c r="Z792" s="15"/>
      <c r="AA792" s="15"/>
      <c r="AB792" s="15"/>
      <c r="AC792" s="15"/>
      <c r="AD792" s="15"/>
      <c r="AE792" s="15"/>
      <c r="AT792" s="265" t="s">
        <v>207</v>
      </c>
      <c r="AU792" s="265" t="s">
        <v>87</v>
      </c>
      <c r="AV792" s="15" t="s">
        <v>23</v>
      </c>
      <c r="AW792" s="15" t="s">
        <v>39</v>
      </c>
      <c r="AX792" s="15" t="s">
        <v>78</v>
      </c>
      <c r="AY792" s="265" t="s">
        <v>199</v>
      </c>
    </row>
    <row r="793" s="15" customFormat="1">
      <c r="A793" s="15"/>
      <c r="B793" s="256"/>
      <c r="C793" s="257"/>
      <c r="D793" s="235" t="s">
        <v>207</v>
      </c>
      <c r="E793" s="258" t="s">
        <v>22</v>
      </c>
      <c r="F793" s="259" t="s">
        <v>1082</v>
      </c>
      <c r="G793" s="257"/>
      <c r="H793" s="258" t="s">
        <v>22</v>
      </c>
      <c r="I793" s="260"/>
      <c r="J793" s="257"/>
      <c r="K793" s="257"/>
      <c r="L793" s="261"/>
      <c r="M793" s="262"/>
      <c r="N793" s="263"/>
      <c r="O793" s="263"/>
      <c r="P793" s="263"/>
      <c r="Q793" s="263"/>
      <c r="R793" s="263"/>
      <c r="S793" s="263"/>
      <c r="T793" s="264"/>
      <c r="U793" s="15"/>
      <c r="V793" s="15"/>
      <c r="W793" s="15"/>
      <c r="X793" s="15"/>
      <c r="Y793" s="15"/>
      <c r="Z793" s="15"/>
      <c r="AA793" s="15"/>
      <c r="AB793" s="15"/>
      <c r="AC793" s="15"/>
      <c r="AD793" s="15"/>
      <c r="AE793" s="15"/>
      <c r="AT793" s="265" t="s">
        <v>207</v>
      </c>
      <c r="AU793" s="265" t="s">
        <v>87</v>
      </c>
      <c r="AV793" s="15" t="s">
        <v>23</v>
      </c>
      <c r="AW793" s="15" t="s">
        <v>39</v>
      </c>
      <c r="AX793" s="15" t="s">
        <v>78</v>
      </c>
      <c r="AY793" s="265" t="s">
        <v>199</v>
      </c>
    </row>
    <row r="794" s="13" customFormat="1">
      <c r="A794" s="13"/>
      <c r="B794" s="233"/>
      <c r="C794" s="234"/>
      <c r="D794" s="235" t="s">
        <v>207</v>
      </c>
      <c r="E794" s="236" t="s">
        <v>22</v>
      </c>
      <c r="F794" s="237" t="s">
        <v>1142</v>
      </c>
      <c r="G794" s="234"/>
      <c r="H794" s="238">
        <v>0.062</v>
      </c>
      <c r="I794" s="239"/>
      <c r="J794" s="234"/>
      <c r="K794" s="234"/>
      <c r="L794" s="240"/>
      <c r="M794" s="241"/>
      <c r="N794" s="242"/>
      <c r="O794" s="242"/>
      <c r="P794" s="242"/>
      <c r="Q794" s="242"/>
      <c r="R794" s="242"/>
      <c r="S794" s="242"/>
      <c r="T794" s="243"/>
      <c r="U794" s="13"/>
      <c r="V794" s="13"/>
      <c r="W794" s="13"/>
      <c r="X794" s="13"/>
      <c r="Y794" s="13"/>
      <c r="Z794" s="13"/>
      <c r="AA794" s="13"/>
      <c r="AB794" s="13"/>
      <c r="AC794" s="13"/>
      <c r="AD794" s="13"/>
      <c r="AE794" s="13"/>
      <c r="AT794" s="244" t="s">
        <v>207</v>
      </c>
      <c r="AU794" s="244" t="s">
        <v>87</v>
      </c>
      <c r="AV794" s="13" t="s">
        <v>87</v>
      </c>
      <c r="AW794" s="13" t="s">
        <v>39</v>
      </c>
      <c r="AX794" s="13" t="s">
        <v>78</v>
      </c>
      <c r="AY794" s="244" t="s">
        <v>199</v>
      </c>
    </row>
    <row r="795" s="13" customFormat="1">
      <c r="A795" s="13"/>
      <c r="B795" s="233"/>
      <c r="C795" s="234"/>
      <c r="D795" s="235" t="s">
        <v>207</v>
      </c>
      <c r="E795" s="236" t="s">
        <v>22</v>
      </c>
      <c r="F795" s="237" t="s">
        <v>1143</v>
      </c>
      <c r="G795" s="234"/>
      <c r="H795" s="238">
        <v>0.096000000000000002</v>
      </c>
      <c r="I795" s="239"/>
      <c r="J795" s="234"/>
      <c r="K795" s="234"/>
      <c r="L795" s="240"/>
      <c r="M795" s="241"/>
      <c r="N795" s="242"/>
      <c r="O795" s="242"/>
      <c r="P795" s="242"/>
      <c r="Q795" s="242"/>
      <c r="R795" s="242"/>
      <c r="S795" s="242"/>
      <c r="T795" s="243"/>
      <c r="U795" s="13"/>
      <c r="V795" s="13"/>
      <c r="W795" s="13"/>
      <c r="X795" s="13"/>
      <c r="Y795" s="13"/>
      <c r="Z795" s="13"/>
      <c r="AA795" s="13"/>
      <c r="AB795" s="13"/>
      <c r="AC795" s="13"/>
      <c r="AD795" s="13"/>
      <c r="AE795" s="13"/>
      <c r="AT795" s="244" t="s">
        <v>207</v>
      </c>
      <c r="AU795" s="244" t="s">
        <v>87</v>
      </c>
      <c r="AV795" s="13" t="s">
        <v>87</v>
      </c>
      <c r="AW795" s="13" t="s">
        <v>39</v>
      </c>
      <c r="AX795" s="13" t="s">
        <v>78</v>
      </c>
      <c r="AY795" s="244" t="s">
        <v>199</v>
      </c>
    </row>
    <row r="796" s="13" customFormat="1">
      <c r="A796" s="13"/>
      <c r="B796" s="233"/>
      <c r="C796" s="234"/>
      <c r="D796" s="235" t="s">
        <v>207</v>
      </c>
      <c r="E796" s="236" t="s">
        <v>22</v>
      </c>
      <c r="F796" s="237" t="s">
        <v>1144</v>
      </c>
      <c r="G796" s="234"/>
      <c r="H796" s="238">
        <v>1.9910000000000001</v>
      </c>
      <c r="I796" s="239"/>
      <c r="J796" s="234"/>
      <c r="K796" s="234"/>
      <c r="L796" s="240"/>
      <c r="M796" s="241"/>
      <c r="N796" s="242"/>
      <c r="O796" s="242"/>
      <c r="P796" s="242"/>
      <c r="Q796" s="242"/>
      <c r="R796" s="242"/>
      <c r="S796" s="242"/>
      <c r="T796" s="243"/>
      <c r="U796" s="13"/>
      <c r="V796" s="13"/>
      <c r="W796" s="13"/>
      <c r="X796" s="13"/>
      <c r="Y796" s="13"/>
      <c r="Z796" s="13"/>
      <c r="AA796" s="13"/>
      <c r="AB796" s="13"/>
      <c r="AC796" s="13"/>
      <c r="AD796" s="13"/>
      <c r="AE796" s="13"/>
      <c r="AT796" s="244" t="s">
        <v>207</v>
      </c>
      <c r="AU796" s="244" t="s">
        <v>87</v>
      </c>
      <c r="AV796" s="13" t="s">
        <v>87</v>
      </c>
      <c r="AW796" s="13" t="s">
        <v>39</v>
      </c>
      <c r="AX796" s="13" t="s">
        <v>78</v>
      </c>
      <c r="AY796" s="244" t="s">
        <v>199</v>
      </c>
    </row>
    <row r="797" s="14" customFormat="1">
      <c r="A797" s="14"/>
      <c r="B797" s="245"/>
      <c r="C797" s="246"/>
      <c r="D797" s="235" t="s">
        <v>207</v>
      </c>
      <c r="E797" s="247" t="s">
        <v>22</v>
      </c>
      <c r="F797" s="248" t="s">
        <v>252</v>
      </c>
      <c r="G797" s="246"/>
      <c r="H797" s="249">
        <v>2.2879999999999998</v>
      </c>
      <c r="I797" s="250"/>
      <c r="J797" s="246"/>
      <c r="K797" s="246"/>
      <c r="L797" s="251"/>
      <c r="M797" s="252"/>
      <c r="N797" s="253"/>
      <c r="O797" s="253"/>
      <c r="P797" s="253"/>
      <c r="Q797" s="253"/>
      <c r="R797" s="253"/>
      <c r="S797" s="253"/>
      <c r="T797" s="254"/>
      <c r="U797" s="14"/>
      <c r="V797" s="14"/>
      <c r="W797" s="14"/>
      <c r="X797" s="14"/>
      <c r="Y797" s="14"/>
      <c r="Z797" s="14"/>
      <c r="AA797" s="14"/>
      <c r="AB797" s="14"/>
      <c r="AC797" s="14"/>
      <c r="AD797" s="14"/>
      <c r="AE797" s="14"/>
      <c r="AT797" s="255" t="s">
        <v>207</v>
      </c>
      <c r="AU797" s="255" t="s">
        <v>87</v>
      </c>
      <c r="AV797" s="14" t="s">
        <v>103</v>
      </c>
      <c r="AW797" s="14" t="s">
        <v>39</v>
      </c>
      <c r="AX797" s="14" t="s">
        <v>23</v>
      </c>
      <c r="AY797" s="255" t="s">
        <v>199</v>
      </c>
    </row>
    <row r="798" s="2" customFormat="1" ht="16.5" customHeight="1">
      <c r="A798" s="40"/>
      <c r="B798" s="41"/>
      <c r="C798" s="220" t="s">
        <v>1145</v>
      </c>
      <c r="D798" s="220" t="s">
        <v>201</v>
      </c>
      <c r="E798" s="221" t="s">
        <v>1146</v>
      </c>
      <c r="F798" s="222" t="s">
        <v>1147</v>
      </c>
      <c r="G798" s="223" t="s">
        <v>233</v>
      </c>
      <c r="H798" s="224">
        <v>0.84999999999999998</v>
      </c>
      <c r="I798" s="225"/>
      <c r="J798" s="226">
        <f>ROUND(I798*H798,2)</f>
        <v>0</v>
      </c>
      <c r="K798" s="222" t="s">
        <v>205</v>
      </c>
      <c r="L798" s="46"/>
      <c r="M798" s="227" t="s">
        <v>22</v>
      </c>
      <c r="N798" s="228" t="s">
        <v>49</v>
      </c>
      <c r="O798" s="86"/>
      <c r="P798" s="229">
        <f>O798*H798</f>
        <v>0</v>
      </c>
      <c r="Q798" s="229">
        <v>0.063</v>
      </c>
      <c r="R798" s="229">
        <f>Q798*H798</f>
        <v>0.05355</v>
      </c>
      <c r="S798" s="229">
        <v>0</v>
      </c>
      <c r="T798" s="230">
        <f>S798*H798</f>
        <v>0</v>
      </c>
      <c r="U798" s="40"/>
      <c r="V798" s="40"/>
      <c r="W798" s="40"/>
      <c r="X798" s="40"/>
      <c r="Y798" s="40"/>
      <c r="Z798" s="40"/>
      <c r="AA798" s="40"/>
      <c r="AB798" s="40"/>
      <c r="AC798" s="40"/>
      <c r="AD798" s="40"/>
      <c r="AE798" s="40"/>
      <c r="AR798" s="231" t="s">
        <v>103</v>
      </c>
      <c r="AT798" s="231" t="s">
        <v>201</v>
      </c>
      <c r="AU798" s="231" t="s">
        <v>87</v>
      </c>
      <c r="AY798" s="19" t="s">
        <v>199</v>
      </c>
      <c r="BE798" s="232">
        <f>IF(N798="základní",J798,0)</f>
        <v>0</v>
      </c>
      <c r="BF798" s="232">
        <f>IF(N798="snížená",J798,0)</f>
        <v>0</v>
      </c>
      <c r="BG798" s="232">
        <f>IF(N798="zákl. přenesená",J798,0)</f>
        <v>0</v>
      </c>
      <c r="BH798" s="232">
        <f>IF(N798="sníž. přenesená",J798,0)</f>
        <v>0</v>
      </c>
      <c r="BI798" s="232">
        <f>IF(N798="nulová",J798,0)</f>
        <v>0</v>
      </c>
      <c r="BJ798" s="19" t="s">
        <v>23</v>
      </c>
      <c r="BK798" s="232">
        <f>ROUND(I798*H798,2)</f>
        <v>0</v>
      </c>
      <c r="BL798" s="19" t="s">
        <v>103</v>
      </c>
      <c r="BM798" s="231" t="s">
        <v>1148</v>
      </c>
    </row>
    <row r="799" s="13" customFormat="1">
      <c r="A799" s="13"/>
      <c r="B799" s="233"/>
      <c r="C799" s="234"/>
      <c r="D799" s="235" t="s">
        <v>207</v>
      </c>
      <c r="E799" s="236" t="s">
        <v>22</v>
      </c>
      <c r="F799" s="237" t="s">
        <v>1149</v>
      </c>
      <c r="G799" s="234"/>
      <c r="H799" s="238">
        <v>0.84999999999999998</v>
      </c>
      <c r="I799" s="239"/>
      <c r="J799" s="234"/>
      <c r="K799" s="234"/>
      <c r="L799" s="240"/>
      <c r="M799" s="241"/>
      <c r="N799" s="242"/>
      <c r="O799" s="242"/>
      <c r="P799" s="242"/>
      <c r="Q799" s="242"/>
      <c r="R799" s="242"/>
      <c r="S799" s="242"/>
      <c r="T799" s="243"/>
      <c r="U799" s="13"/>
      <c r="V799" s="13"/>
      <c r="W799" s="13"/>
      <c r="X799" s="13"/>
      <c r="Y799" s="13"/>
      <c r="Z799" s="13"/>
      <c r="AA799" s="13"/>
      <c r="AB799" s="13"/>
      <c r="AC799" s="13"/>
      <c r="AD799" s="13"/>
      <c r="AE799" s="13"/>
      <c r="AT799" s="244" t="s">
        <v>207</v>
      </c>
      <c r="AU799" s="244" t="s">
        <v>87</v>
      </c>
      <c r="AV799" s="13" t="s">
        <v>87</v>
      </c>
      <c r="AW799" s="13" t="s">
        <v>39</v>
      </c>
      <c r="AX799" s="13" t="s">
        <v>23</v>
      </c>
      <c r="AY799" s="244" t="s">
        <v>199</v>
      </c>
    </row>
    <row r="800" s="2" customFormat="1" ht="16.5" customHeight="1">
      <c r="A800" s="40"/>
      <c r="B800" s="41"/>
      <c r="C800" s="220" t="s">
        <v>1150</v>
      </c>
      <c r="D800" s="220" t="s">
        <v>201</v>
      </c>
      <c r="E800" s="221" t="s">
        <v>1151</v>
      </c>
      <c r="F800" s="222" t="s">
        <v>1152</v>
      </c>
      <c r="G800" s="223" t="s">
        <v>233</v>
      </c>
      <c r="H800" s="224">
        <v>4.9649999999999999</v>
      </c>
      <c r="I800" s="225"/>
      <c r="J800" s="226">
        <f>ROUND(I800*H800,2)</f>
        <v>0</v>
      </c>
      <c r="K800" s="222" t="s">
        <v>205</v>
      </c>
      <c r="L800" s="46"/>
      <c r="M800" s="227" t="s">
        <v>22</v>
      </c>
      <c r="N800" s="228" t="s">
        <v>49</v>
      </c>
      <c r="O800" s="86"/>
      <c r="P800" s="229">
        <f>O800*H800</f>
        <v>0</v>
      </c>
      <c r="Q800" s="229">
        <v>0.084000000000000005</v>
      </c>
      <c r="R800" s="229">
        <f>Q800*H800</f>
        <v>0.41705999999999999</v>
      </c>
      <c r="S800" s="229">
        <v>0</v>
      </c>
      <c r="T800" s="230">
        <f>S800*H800</f>
        <v>0</v>
      </c>
      <c r="U800" s="40"/>
      <c r="V800" s="40"/>
      <c r="W800" s="40"/>
      <c r="X800" s="40"/>
      <c r="Y800" s="40"/>
      <c r="Z800" s="40"/>
      <c r="AA800" s="40"/>
      <c r="AB800" s="40"/>
      <c r="AC800" s="40"/>
      <c r="AD800" s="40"/>
      <c r="AE800" s="40"/>
      <c r="AR800" s="231" t="s">
        <v>103</v>
      </c>
      <c r="AT800" s="231" t="s">
        <v>201</v>
      </c>
      <c r="AU800" s="231" t="s">
        <v>87</v>
      </c>
      <c r="AY800" s="19" t="s">
        <v>199</v>
      </c>
      <c r="BE800" s="232">
        <f>IF(N800="základní",J800,0)</f>
        <v>0</v>
      </c>
      <c r="BF800" s="232">
        <f>IF(N800="snížená",J800,0)</f>
        <v>0</v>
      </c>
      <c r="BG800" s="232">
        <f>IF(N800="zákl. přenesená",J800,0)</f>
        <v>0</v>
      </c>
      <c r="BH800" s="232">
        <f>IF(N800="sníž. přenesená",J800,0)</f>
        <v>0</v>
      </c>
      <c r="BI800" s="232">
        <f>IF(N800="nulová",J800,0)</f>
        <v>0</v>
      </c>
      <c r="BJ800" s="19" t="s">
        <v>23</v>
      </c>
      <c r="BK800" s="232">
        <f>ROUND(I800*H800,2)</f>
        <v>0</v>
      </c>
      <c r="BL800" s="19" t="s">
        <v>103</v>
      </c>
      <c r="BM800" s="231" t="s">
        <v>1153</v>
      </c>
    </row>
    <row r="801" s="13" customFormat="1">
      <c r="A801" s="13"/>
      <c r="B801" s="233"/>
      <c r="C801" s="234"/>
      <c r="D801" s="235" t="s">
        <v>207</v>
      </c>
      <c r="E801" s="236" t="s">
        <v>22</v>
      </c>
      <c r="F801" s="237" t="s">
        <v>1154</v>
      </c>
      <c r="G801" s="234"/>
      <c r="H801" s="238">
        <v>0.97499999999999998</v>
      </c>
      <c r="I801" s="239"/>
      <c r="J801" s="234"/>
      <c r="K801" s="234"/>
      <c r="L801" s="240"/>
      <c r="M801" s="241"/>
      <c r="N801" s="242"/>
      <c r="O801" s="242"/>
      <c r="P801" s="242"/>
      <c r="Q801" s="242"/>
      <c r="R801" s="242"/>
      <c r="S801" s="242"/>
      <c r="T801" s="243"/>
      <c r="U801" s="13"/>
      <c r="V801" s="13"/>
      <c r="W801" s="13"/>
      <c r="X801" s="13"/>
      <c r="Y801" s="13"/>
      <c r="Z801" s="13"/>
      <c r="AA801" s="13"/>
      <c r="AB801" s="13"/>
      <c r="AC801" s="13"/>
      <c r="AD801" s="13"/>
      <c r="AE801" s="13"/>
      <c r="AT801" s="244" t="s">
        <v>207</v>
      </c>
      <c r="AU801" s="244" t="s">
        <v>87</v>
      </c>
      <c r="AV801" s="13" t="s">
        <v>87</v>
      </c>
      <c r="AW801" s="13" t="s">
        <v>39</v>
      </c>
      <c r="AX801" s="13" t="s">
        <v>78</v>
      </c>
      <c r="AY801" s="244" t="s">
        <v>199</v>
      </c>
    </row>
    <row r="802" s="13" customFormat="1">
      <c r="A802" s="13"/>
      <c r="B802" s="233"/>
      <c r="C802" s="234"/>
      <c r="D802" s="235" t="s">
        <v>207</v>
      </c>
      <c r="E802" s="236" t="s">
        <v>22</v>
      </c>
      <c r="F802" s="237" t="s">
        <v>1155</v>
      </c>
      <c r="G802" s="234"/>
      <c r="H802" s="238">
        <v>0.54000000000000004</v>
      </c>
      <c r="I802" s="239"/>
      <c r="J802" s="234"/>
      <c r="K802" s="234"/>
      <c r="L802" s="240"/>
      <c r="M802" s="241"/>
      <c r="N802" s="242"/>
      <c r="O802" s="242"/>
      <c r="P802" s="242"/>
      <c r="Q802" s="242"/>
      <c r="R802" s="242"/>
      <c r="S802" s="242"/>
      <c r="T802" s="243"/>
      <c r="U802" s="13"/>
      <c r="V802" s="13"/>
      <c r="W802" s="13"/>
      <c r="X802" s="13"/>
      <c r="Y802" s="13"/>
      <c r="Z802" s="13"/>
      <c r="AA802" s="13"/>
      <c r="AB802" s="13"/>
      <c r="AC802" s="13"/>
      <c r="AD802" s="13"/>
      <c r="AE802" s="13"/>
      <c r="AT802" s="244" t="s">
        <v>207</v>
      </c>
      <c r="AU802" s="244" t="s">
        <v>87</v>
      </c>
      <c r="AV802" s="13" t="s">
        <v>87</v>
      </c>
      <c r="AW802" s="13" t="s">
        <v>39</v>
      </c>
      <c r="AX802" s="13" t="s">
        <v>78</v>
      </c>
      <c r="AY802" s="244" t="s">
        <v>199</v>
      </c>
    </row>
    <row r="803" s="13" customFormat="1">
      <c r="A803" s="13"/>
      <c r="B803" s="233"/>
      <c r="C803" s="234"/>
      <c r="D803" s="235" t="s">
        <v>207</v>
      </c>
      <c r="E803" s="236" t="s">
        <v>22</v>
      </c>
      <c r="F803" s="237" t="s">
        <v>1156</v>
      </c>
      <c r="G803" s="234"/>
      <c r="H803" s="238">
        <v>1.8</v>
      </c>
      <c r="I803" s="239"/>
      <c r="J803" s="234"/>
      <c r="K803" s="234"/>
      <c r="L803" s="240"/>
      <c r="M803" s="241"/>
      <c r="N803" s="242"/>
      <c r="O803" s="242"/>
      <c r="P803" s="242"/>
      <c r="Q803" s="242"/>
      <c r="R803" s="242"/>
      <c r="S803" s="242"/>
      <c r="T803" s="243"/>
      <c r="U803" s="13"/>
      <c r="V803" s="13"/>
      <c r="W803" s="13"/>
      <c r="X803" s="13"/>
      <c r="Y803" s="13"/>
      <c r="Z803" s="13"/>
      <c r="AA803" s="13"/>
      <c r="AB803" s="13"/>
      <c r="AC803" s="13"/>
      <c r="AD803" s="13"/>
      <c r="AE803" s="13"/>
      <c r="AT803" s="244" t="s">
        <v>207</v>
      </c>
      <c r="AU803" s="244" t="s">
        <v>87</v>
      </c>
      <c r="AV803" s="13" t="s">
        <v>87</v>
      </c>
      <c r="AW803" s="13" t="s">
        <v>39</v>
      </c>
      <c r="AX803" s="13" t="s">
        <v>78</v>
      </c>
      <c r="AY803" s="244" t="s">
        <v>199</v>
      </c>
    </row>
    <row r="804" s="13" customFormat="1">
      <c r="A804" s="13"/>
      <c r="B804" s="233"/>
      <c r="C804" s="234"/>
      <c r="D804" s="235" t="s">
        <v>207</v>
      </c>
      <c r="E804" s="236" t="s">
        <v>22</v>
      </c>
      <c r="F804" s="237" t="s">
        <v>1157</v>
      </c>
      <c r="G804" s="234"/>
      <c r="H804" s="238">
        <v>1.6499999999999999</v>
      </c>
      <c r="I804" s="239"/>
      <c r="J804" s="234"/>
      <c r="K804" s="234"/>
      <c r="L804" s="240"/>
      <c r="M804" s="241"/>
      <c r="N804" s="242"/>
      <c r="O804" s="242"/>
      <c r="P804" s="242"/>
      <c r="Q804" s="242"/>
      <c r="R804" s="242"/>
      <c r="S804" s="242"/>
      <c r="T804" s="243"/>
      <c r="U804" s="13"/>
      <c r="V804" s="13"/>
      <c r="W804" s="13"/>
      <c r="X804" s="13"/>
      <c r="Y804" s="13"/>
      <c r="Z804" s="13"/>
      <c r="AA804" s="13"/>
      <c r="AB804" s="13"/>
      <c r="AC804" s="13"/>
      <c r="AD804" s="13"/>
      <c r="AE804" s="13"/>
      <c r="AT804" s="244" t="s">
        <v>207</v>
      </c>
      <c r="AU804" s="244" t="s">
        <v>87</v>
      </c>
      <c r="AV804" s="13" t="s">
        <v>87</v>
      </c>
      <c r="AW804" s="13" t="s">
        <v>39</v>
      </c>
      <c r="AX804" s="13" t="s">
        <v>78</v>
      </c>
      <c r="AY804" s="244" t="s">
        <v>199</v>
      </c>
    </row>
    <row r="805" s="14" customFormat="1">
      <c r="A805" s="14"/>
      <c r="B805" s="245"/>
      <c r="C805" s="246"/>
      <c r="D805" s="235" t="s">
        <v>207</v>
      </c>
      <c r="E805" s="247" t="s">
        <v>22</v>
      </c>
      <c r="F805" s="248" t="s">
        <v>252</v>
      </c>
      <c r="G805" s="246"/>
      <c r="H805" s="249">
        <v>4.9649999999999999</v>
      </c>
      <c r="I805" s="250"/>
      <c r="J805" s="246"/>
      <c r="K805" s="246"/>
      <c r="L805" s="251"/>
      <c r="M805" s="252"/>
      <c r="N805" s="253"/>
      <c r="O805" s="253"/>
      <c r="P805" s="253"/>
      <c r="Q805" s="253"/>
      <c r="R805" s="253"/>
      <c r="S805" s="253"/>
      <c r="T805" s="254"/>
      <c r="U805" s="14"/>
      <c r="V805" s="14"/>
      <c r="W805" s="14"/>
      <c r="X805" s="14"/>
      <c r="Y805" s="14"/>
      <c r="Z805" s="14"/>
      <c r="AA805" s="14"/>
      <c r="AB805" s="14"/>
      <c r="AC805" s="14"/>
      <c r="AD805" s="14"/>
      <c r="AE805" s="14"/>
      <c r="AT805" s="255" t="s">
        <v>207</v>
      </c>
      <c r="AU805" s="255" t="s">
        <v>87</v>
      </c>
      <c r="AV805" s="14" t="s">
        <v>103</v>
      </c>
      <c r="AW805" s="14" t="s">
        <v>39</v>
      </c>
      <c r="AX805" s="14" t="s">
        <v>23</v>
      </c>
      <c r="AY805" s="255" t="s">
        <v>199</v>
      </c>
    </row>
    <row r="806" s="2" customFormat="1" ht="16.5" customHeight="1">
      <c r="A806" s="40"/>
      <c r="B806" s="41"/>
      <c r="C806" s="220" t="s">
        <v>1158</v>
      </c>
      <c r="D806" s="220" t="s">
        <v>201</v>
      </c>
      <c r="E806" s="221" t="s">
        <v>1159</v>
      </c>
      <c r="F806" s="222" t="s">
        <v>1160</v>
      </c>
      <c r="G806" s="223" t="s">
        <v>233</v>
      </c>
      <c r="H806" s="224">
        <v>0.495</v>
      </c>
      <c r="I806" s="225"/>
      <c r="J806" s="226">
        <f>ROUND(I806*H806,2)</f>
        <v>0</v>
      </c>
      <c r="K806" s="222" t="s">
        <v>205</v>
      </c>
      <c r="L806" s="46"/>
      <c r="M806" s="227" t="s">
        <v>22</v>
      </c>
      <c r="N806" s="228" t="s">
        <v>49</v>
      </c>
      <c r="O806" s="86"/>
      <c r="P806" s="229">
        <f>O806*H806</f>
        <v>0</v>
      </c>
      <c r="Q806" s="229">
        <v>0.105</v>
      </c>
      <c r="R806" s="229">
        <f>Q806*H806</f>
        <v>0.051975</v>
      </c>
      <c r="S806" s="229">
        <v>0</v>
      </c>
      <c r="T806" s="230">
        <f>S806*H806</f>
        <v>0</v>
      </c>
      <c r="U806" s="40"/>
      <c r="V806" s="40"/>
      <c r="W806" s="40"/>
      <c r="X806" s="40"/>
      <c r="Y806" s="40"/>
      <c r="Z806" s="40"/>
      <c r="AA806" s="40"/>
      <c r="AB806" s="40"/>
      <c r="AC806" s="40"/>
      <c r="AD806" s="40"/>
      <c r="AE806" s="40"/>
      <c r="AR806" s="231" t="s">
        <v>103</v>
      </c>
      <c r="AT806" s="231" t="s">
        <v>201</v>
      </c>
      <c r="AU806" s="231" t="s">
        <v>87</v>
      </c>
      <c r="AY806" s="19" t="s">
        <v>199</v>
      </c>
      <c r="BE806" s="232">
        <f>IF(N806="základní",J806,0)</f>
        <v>0</v>
      </c>
      <c r="BF806" s="232">
        <f>IF(N806="snížená",J806,0)</f>
        <v>0</v>
      </c>
      <c r="BG806" s="232">
        <f>IF(N806="zákl. přenesená",J806,0)</f>
        <v>0</v>
      </c>
      <c r="BH806" s="232">
        <f>IF(N806="sníž. přenesená",J806,0)</f>
        <v>0</v>
      </c>
      <c r="BI806" s="232">
        <f>IF(N806="nulová",J806,0)</f>
        <v>0</v>
      </c>
      <c r="BJ806" s="19" t="s">
        <v>23</v>
      </c>
      <c r="BK806" s="232">
        <f>ROUND(I806*H806,2)</f>
        <v>0</v>
      </c>
      <c r="BL806" s="19" t="s">
        <v>103</v>
      </c>
      <c r="BM806" s="231" t="s">
        <v>1161</v>
      </c>
    </row>
    <row r="807" s="13" customFormat="1">
      <c r="A807" s="13"/>
      <c r="B807" s="233"/>
      <c r="C807" s="234"/>
      <c r="D807" s="235" t="s">
        <v>207</v>
      </c>
      <c r="E807" s="236" t="s">
        <v>22</v>
      </c>
      <c r="F807" s="237" t="s">
        <v>1162</v>
      </c>
      <c r="G807" s="234"/>
      <c r="H807" s="238">
        <v>0.495</v>
      </c>
      <c r="I807" s="239"/>
      <c r="J807" s="234"/>
      <c r="K807" s="234"/>
      <c r="L807" s="240"/>
      <c r="M807" s="241"/>
      <c r="N807" s="242"/>
      <c r="O807" s="242"/>
      <c r="P807" s="242"/>
      <c r="Q807" s="242"/>
      <c r="R807" s="242"/>
      <c r="S807" s="242"/>
      <c r="T807" s="243"/>
      <c r="U807" s="13"/>
      <c r="V807" s="13"/>
      <c r="W807" s="13"/>
      <c r="X807" s="13"/>
      <c r="Y807" s="13"/>
      <c r="Z807" s="13"/>
      <c r="AA807" s="13"/>
      <c r="AB807" s="13"/>
      <c r="AC807" s="13"/>
      <c r="AD807" s="13"/>
      <c r="AE807" s="13"/>
      <c r="AT807" s="244" t="s">
        <v>207</v>
      </c>
      <c r="AU807" s="244" t="s">
        <v>87</v>
      </c>
      <c r="AV807" s="13" t="s">
        <v>87</v>
      </c>
      <c r="AW807" s="13" t="s">
        <v>39</v>
      </c>
      <c r="AX807" s="13" t="s">
        <v>23</v>
      </c>
      <c r="AY807" s="244" t="s">
        <v>199</v>
      </c>
    </row>
    <row r="808" s="2" customFormat="1" ht="16.5" customHeight="1">
      <c r="A808" s="40"/>
      <c r="B808" s="41"/>
      <c r="C808" s="220" t="s">
        <v>1163</v>
      </c>
      <c r="D808" s="220" t="s">
        <v>201</v>
      </c>
      <c r="E808" s="221" t="s">
        <v>1164</v>
      </c>
      <c r="F808" s="222" t="s">
        <v>1165</v>
      </c>
      <c r="G808" s="223" t="s">
        <v>233</v>
      </c>
      <c r="H808" s="224">
        <v>5.2679999999999998</v>
      </c>
      <c r="I808" s="225"/>
      <c r="J808" s="226">
        <f>ROUND(I808*H808,2)</f>
        <v>0</v>
      </c>
      <c r="K808" s="222" t="s">
        <v>205</v>
      </c>
      <c r="L808" s="46"/>
      <c r="M808" s="227" t="s">
        <v>22</v>
      </c>
      <c r="N808" s="228" t="s">
        <v>49</v>
      </c>
      <c r="O808" s="86"/>
      <c r="P808" s="229">
        <f>O808*H808</f>
        <v>0</v>
      </c>
      <c r="Q808" s="229">
        <v>0.11169999999999999</v>
      </c>
      <c r="R808" s="229">
        <f>Q808*H808</f>
        <v>0.58843559999999995</v>
      </c>
      <c r="S808" s="229">
        <v>0</v>
      </c>
      <c r="T808" s="230">
        <f>S808*H808</f>
        <v>0</v>
      </c>
      <c r="U808" s="40"/>
      <c r="V808" s="40"/>
      <c r="W808" s="40"/>
      <c r="X808" s="40"/>
      <c r="Y808" s="40"/>
      <c r="Z808" s="40"/>
      <c r="AA808" s="40"/>
      <c r="AB808" s="40"/>
      <c r="AC808" s="40"/>
      <c r="AD808" s="40"/>
      <c r="AE808" s="40"/>
      <c r="AR808" s="231" t="s">
        <v>103</v>
      </c>
      <c r="AT808" s="231" t="s">
        <v>201</v>
      </c>
      <c r="AU808" s="231" t="s">
        <v>87</v>
      </c>
      <c r="AY808" s="19" t="s">
        <v>199</v>
      </c>
      <c r="BE808" s="232">
        <f>IF(N808="základní",J808,0)</f>
        <v>0</v>
      </c>
      <c r="BF808" s="232">
        <f>IF(N808="snížená",J808,0)</f>
        <v>0</v>
      </c>
      <c r="BG808" s="232">
        <f>IF(N808="zákl. přenesená",J808,0)</f>
        <v>0</v>
      </c>
      <c r="BH808" s="232">
        <f>IF(N808="sníž. přenesená",J808,0)</f>
        <v>0</v>
      </c>
      <c r="BI808" s="232">
        <f>IF(N808="nulová",J808,0)</f>
        <v>0</v>
      </c>
      <c r="BJ808" s="19" t="s">
        <v>23</v>
      </c>
      <c r="BK808" s="232">
        <f>ROUND(I808*H808,2)</f>
        <v>0</v>
      </c>
      <c r="BL808" s="19" t="s">
        <v>103</v>
      </c>
      <c r="BM808" s="231" t="s">
        <v>1166</v>
      </c>
    </row>
    <row r="809" s="13" customFormat="1">
      <c r="A809" s="13"/>
      <c r="B809" s="233"/>
      <c r="C809" s="234"/>
      <c r="D809" s="235" t="s">
        <v>207</v>
      </c>
      <c r="E809" s="236" t="s">
        <v>22</v>
      </c>
      <c r="F809" s="237" t="s">
        <v>1167</v>
      </c>
      <c r="G809" s="234"/>
      <c r="H809" s="238">
        <v>5.2679999999999998</v>
      </c>
      <c r="I809" s="239"/>
      <c r="J809" s="234"/>
      <c r="K809" s="234"/>
      <c r="L809" s="240"/>
      <c r="M809" s="241"/>
      <c r="N809" s="242"/>
      <c r="O809" s="242"/>
      <c r="P809" s="242"/>
      <c r="Q809" s="242"/>
      <c r="R809" s="242"/>
      <c r="S809" s="242"/>
      <c r="T809" s="243"/>
      <c r="U809" s="13"/>
      <c r="V809" s="13"/>
      <c r="W809" s="13"/>
      <c r="X809" s="13"/>
      <c r="Y809" s="13"/>
      <c r="Z809" s="13"/>
      <c r="AA809" s="13"/>
      <c r="AB809" s="13"/>
      <c r="AC809" s="13"/>
      <c r="AD809" s="13"/>
      <c r="AE809" s="13"/>
      <c r="AT809" s="244" t="s">
        <v>207</v>
      </c>
      <c r="AU809" s="244" t="s">
        <v>87</v>
      </c>
      <c r="AV809" s="13" t="s">
        <v>87</v>
      </c>
      <c r="AW809" s="13" t="s">
        <v>39</v>
      </c>
      <c r="AX809" s="13" t="s">
        <v>23</v>
      </c>
      <c r="AY809" s="244" t="s">
        <v>199</v>
      </c>
    </row>
    <row r="810" s="2" customFormat="1" ht="21.75" customHeight="1">
      <c r="A810" s="40"/>
      <c r="B810" s="41"/>
      <c r="C810" s="220" t="s">
        <v>1168</v>
      </c>
      <c r="D810" s="220" t="s">
        <v>201</v>
      </c>
      <c r="E810" s="221" t="s">
        <v>1169</v>
      </c>
      <c r="F810" s="222" t="s">
        <v>1170</v>
      </c>
      <c r="G810" s="223" t="s">
        <v>549</v>
      </c>
      <c r="H810" s="224">
        <v>8.5</v>
      </c>
      <c r="I810" s="225"/>
      <c r="J810" s="226">
        <f>ROUND(I810*H810,2)</f>
        <v>0</v>
      </c>
      <c r="K810" s="222" t="s">
        <v>205</v>
      </c>
      <c r="L810" s="46"/>
      <c r="M810" s="227" t="s">
        <v>22</v>
      </c>
      <c r="N810" s="228" t="s">
        <v>49</v>
      </c>
      <c r="O810" s="86"/>
      <c r="P810" s="229">
        <f>O810*H810</f>
        <v>0</v>
      </c>
      <c r="Q810" s="229">
        <v>0.01115</v>
      </c>
      <c r="R810" s="229">
        <f>Q810*H810</f>
        <v>0.094774999999999998</v>
      </c>
      <c r="S810" s="229">
        <v>0</v>
      </c>
      <c r="T810" s="230">
        <f>S810*H810</f>
        <v>0</v>
      </c>
      <c r="U810" s="40"/>
      <c r="V810" s="40"/>
      <c r="W810" s="40"/>
      <c r="X810" s="40"/>
      <c r="Y810" s="40"/>
      <c r="Z810" s="40"/>
      <c r="AA810" s="40"/>
      <c r="AB810" s="40"/>
      <c r="AC810" s="40"/>
      <c r="AD810" s="40"/>
      <c r="AE810" s="40"/>
      <c r="AR810" s="231" t="s">
        <v>103</v>
      </c>
      <c r="AT810" s="231" t="s">
        <v>201</v>
      </c>
      <c r="AU810" s="231" t="s">
        <v>87</v>
      </c>
      <c r="AY810" s="19" t="s">
        <v>199</v>
      </c>
      <c r="BE810" s="232">
        <f>IF(N810="základní",J810,0)</f>
        <v>0</v>
      </c>
      <c r="BF810" s="232">
        <f>IF(N810="snížená",J810,0)</f>
        <v>0</v>
      </c>
      <c r="BG810" s="232">
        <f>IF(N810="zákl. přenesená",J810,0)</f>
        <v>0</v>
      </c>
      <c r="BH810" s="232">
        <f>IF(N810="sníž. přenesená",J810,0)</f>
        <v>0</v>
      </c>
      <c r="BI810" s="232">
        <f>IF(N810="nulová",J810,0)</f>
        <v>0</v>
      </c>
      <c r="BJ810" s="19" t="s">
        <v>23</v>
      </c>
      <c r="BK810" s="232">
        <f>ROUND(I810*H810,2)</f>
        <v>0</v>
      </c>
      <c r="BL810" s="19" t="s">
        <v>103</v>
      </c>
      <c r="BM810" s="231" t="s">
        <v>1171</v>
      </c>
    </row>
    <row r="811" s="15" customFormat="1">
      <c r="A811" s="15"/>
      <c r="B811" s="256"/>
      <c r="C811" s="257"/>
      <c r="D811" s="235" t="s">
        <v>207</v>
      </c>
      <c r="E811" s="258" t="s">
        <v>22</v>
      </c>
      <c r="F811" s="259" t="s">
        <v>1172</v>
      </c>
      <c r="G811" s="257"/>
      <c r="H811" s="258" t="s">
        <v>22</v>
      </c>
      <c r="I811" s="260"/>
      <c r="J811" s="257"/>
      <c r="K811" s="257"/>
      <c r="L811" s="261"/>
      <c r="M811" s="262"/>
      <c r="N811" s="263"/>
      <c r="O811" s="263"/>
      <c r="P811" s="263"/>
      <c r="Q811" s="263"/>
      <c r="R811" s="263"/>
      <c r="S811" s="263"/>
      <c r="T811" s="264"/>
      <c r="U811" s="15"/>
      <c r="V811" s="15"/>
      <c r="W811" s="15"/>
      <c r="X811" s="15"/>
      <c r="Y811" s="15"/>
      <c r="Z811" s="15"/>
      <c r="AA811" s="15"/>
      <c r="AB811" s="15"/>
      <c r="AC811" s="15"/>
      <c r="AD811" s="15"/>
      <c r="AE811" s="15"/>
      <c r="AT811" s="265" t="s">
        <v>207</v>
      </c>
      <c r="AU811" s="265" t="s">
        <v>87</v>
      </c>
      <c r="AV811" s="15" t="s">
        <v>23</v>
      </c>
      <c r="AW811" s="15" t="s">
        <v>39</v>
      </c>
      <c r="AX811" s="15" t="s">
        <v>78</v>
      </c>
      <c r="AY811" s="265" t="s">
        <v>199</v>
      </c>
    </row>
    <row r="812" s="13" customFormat="1">
      <c r="A812" s="13"/>
      <c r="B812" s="233"/>
      <c r="C812" s="234"/>
      <c r="D812" s="235" t="s">
        <v>207</v>
      </c>
      <c r="E812" s="236" t="s">
        <v>22</v>
      </c>
      <c r="F812" s="237" t="s">
        <v>1173</v>
      </c>
      <c r="G812" s="234"/>
      <c r="H812" s="238">
        <v>8.5</v>
      </c>
      <c r="I812" s="239"/>
      <c r="J812" s="234"/>
      <c r="K812" s="234"/>
      <c r="L812" s="240"/>
      <c r="M812" s="241"/>
      <c r="N812" s="242"/>
      <c r="O812" s="242"/>
      <c r="P812" s="242"/>
      <c r="Q812" s="242"/>
      <c r="R812" s="242"/>
      <c r="S812" s="242"/>
      <c r="T812" s="243"/>
      <c r="U812" s="13"/>
      <c r="V812" s="13"/>
      <c r="W812" s="13"/>
      <c r="X812" s="13"/>
      <c r="Y812" s="13"/>
      <c r="Z812" s="13"/>
      <c r="AA812" s="13"/>
      <c r="AB812" s="13"/>
      <c r="AC812" s="13"/>
      <c r="AD812" s="13"/>
      <c r="AE812" s="13"/>
      <c r="AT812" s="244" t="s">
        <v>207</v>
      </c>
      <c r="AU812" s="244" t="s">
        <v>87</v>
      </c>
      <c r="AV812" s="13" t="s">
        <v>87</v>
      </c>
      <c r="AW812" s="13" t="s">
        <v>39</v>
      </c>
      <c r="AX812" s="13" t="s">
        <v>23</v>
      </c>
      <c r="AY812" s="244" t="s">
        <v>199</v>
      </c>
    </row>
    <row r="813" s="2" customFormat="1" ht="16.5" customHeight="1">
      <c r="A813" s="40"/>
      <c r="B813" s="41"/>
      <c r="C813" s="277" t="s">
        <v>1174</v>
      </c>
      <c r="D813" s="277" t="s">
        <v>407</v>
      </c>
      <c r="E813" s="278" t="s">
        <v>1175</v>
      </c>
      <c r="F813" s="279" t="s">
        <v>1176</v>
      </c>
      <c r="G813" s="280" t="s">
        <v>333</v>
      </c>
      <c r="H813" s="281">
        <v>22</v>
      </c>
      <c r="I813" s="282"/>
      <c r="J813" s="283">
        <f>ROUND(I813*H813,2)</f>
        <v>0</v>
      </c>
      <c r="K813" s="279" t="s">
        <v>22</v>
      </c>
      <c r="L813" s="284"/>
      <c r="M813" s="285" t="s">
        <v>22</v>
      </c>
      <c r="N813" s="286" t="s">
        <v>49</v>
      </c>
      <c r="O813" s="86"/>
      <c r="P813" s="229">
        <f>O813*H813</f>
        <v>0</v>
      </c>
      <c r="Q813" s="229">
        <v>0.012999999999999999</v>
      </c>
      <c r="R813" s="229">
        <f>Q813*H813</f>
        <v>0.28599999999999998</v>
      </c>
      <c r="S813" s="229">
        <v>0</v>
      </c>
      <c r="T813" s="230">
        <f>S813*H813</f>
        <v>0</v>
      </c>
      <c r="U813" s="40"/>
      <c r="V813" s="40"/>
      <c r="W813" s="40"/>
      <c r="X813" s="40"/>
      <c r="Y813" s="40"/>
      <c r="Z813" s="40"/>
      <c r="AA813" s="40"/>
      <c r="AB813" s="40"/>
      <c r="AC813" s="40"/>
      <c r="AD813" s="40"/>
      <c r="AE813" s="40"/>
      <c r="AR813" s="231" t="s">
        <v>236</v>
      </c>
      <c r="AT813" s="231" t="s">
        <v>407</v>
      </c>
      <c r="AU813" s="231" t="s">
        <v>87</v>
      </c>
      <c r="AY813" s="19" t="s">
        <v>199</v>
      </c>
      <c r="BE813" s="232">
        <f>IF(N813="základní",J813,0)</f>
        <v>0</v>
      </c>
      <c r="BF813" s="232">
        <f>IF(N813="snížená",J813,0)</f>
        <v>0</v>
      </c>
      <c r="BG813" s="232">
        <f>IF(N813="zákl. přenesená",J813,0)</f>
        <v>0</v>
      </c>
      <c r="BH813" s="232">
        <f>IF(N813="sníž. přenesená",J813,0)</f>
        <v>0</v>
      </c>
      <c r="BI813" s="232">
        <f>IF(N813="nulová",J813,0)</f>
        <v>0</v>
      </c>
      <c r="BJ813" s="19" t="s">
        <v>23</v>
      </c>
      <c r="BK813" s="232">
        <f>ROUND(I813*H813,2)</f>
        <v>0</v>
      </c>
      <c r="BL813" s="19" t="s">
        <v>103</v>
      </c>
      <c r="BM813" s="231" t="s">
        <v>1177</v>
      </c>
    </row>
    <row r="814" s="13" customFormat="1">
      <c r="A814" s="13"/>
      <c r="B814" s="233"/>
      <c r="C814" s="234"/>
      <c r="D814" s="235" t="s">
        <v>207</v>
      </c>
      <c r="E814" s="236" t="s">
        <v>22</v>
      </c>
      <c r="F814" s="237" t="s">
        <v>1178</v>
      </c>
      <c r="G814" s="234"/>
      <c r="H814" s="238">
        <v>21.25</v>
      </c>
      <c r="I814" s="239"/>
      <c r="J814" s="234"/>
      <c r="K814" s="234"/>
      <c r="L814" s="240"/>
      <c r="M814" s="241"/>
      <c r="N814" s="242"/>
      <c r="O814" s="242"/>
      <c r="P814" s="242"/>
      <c r="Q814" s="242"/>
      <c r="R814" s="242"/>
      <c r="S814" s="242"/>
      <c r="T814" s="243"/>
      <c r="U814" s="13"/>
      <c r="V814" s="13"/>
      <c r="W814" s="13"/>
      <c r="X814" s="13"/>
      <c r="Y814" s="13"/>
      <c r="Z814" s="13"/>
      <c r="AA814" s="13"/>
      <c r="AB814" s="13"/>
      <c r="AC814" s="13"/>
      <c r="AD814" s="13"/>
      <c r="AE814" s="13"/>
      <c r="AT814" s="244" t="s">
        <v>207</v>
      </c>
      <c r="AU814" s="244" t="s">
        <v>87</v>
      </c>
      <c r="AV814" s="13" t="s">
        <v>87</v>
      </c>
      <c r="AW814" s="13" t="s">
        <v>39</v>
      </c>
      <c r="AX814" s="13" t="s">
        <v>78</v>
      </c>
      <c r="AY814" s="244" t="s">
        <v>199</v>
      </c>
    </row>
    <row r="815" s="13" customFormat="1">
      <c r="A815" s="13"/>
      <c r="B815" s="233"/>
      <c r="C815" s="234"/>
      <c r="D815" s="235" t="s">
        <v>207</v>
      </c>
      <c r="E815" s="236" t="s">
        <v>22</v>
      </c>
      <c r="F815" s="237" t="s">
        <v>1179</v>
      </c>
      <c r="G815" s="234"/>
      <c r="H815" s="238">
        <v>22</v>
      </c>
      <c r="I815" s="239"/>
      <c r="J815" s="234"/>
      <c r="K815" s="234"/>
      <c r="L815" s="240"/>
      <c r="M815" s="241"/>
      <c r="N815" s="242"/>
      <c r="O815" s="242"/>
      <c r="P815" s="242"/>
      <c r="Q815" s="242"/>
      <c r="R815" s="242"/>
      <c r="S815" s="242"/>
      <c r="T815" s="243"/>
      <c r="U815" s="13"/>
      <c r="V815" s="13"/>
      <c r="W815" s="13"/>
      <c r="X815" s="13"/>
      <c r="Y815" s="13"/>
      <c r="Z815" s="13"/>
      <c r="AA815" s="13"/>
      <c r="AB815" s="13"/>
      <c r="AC815" s="13"/>
      <c r="AD815" s="13"/>
      <c r="AE815" s="13"/>
      <c r="AT815" s="244" t="s">
        <v>207</v>
      </c>
      <c r="AU815" s="244" t="s">
        <v>87</v>
      </c>
      <c r="AV815" s="13" t="s">
        <v>87</v>
      </c>
      <c r="AW815" s="13" t="s">
        <v>39</v>
      </c>
      <c r="AX815" s="13" t="s">
        <v>23</v>
      </c>
      <c r="AY815" s="244" t="s">
        <v>199</v>
      </c>
    </row>
    <row r="816" s="12" customFormat="1" ht="22.8" customHeight="1">
      <c r="A816" s="12"/>
      <c r="B816" s="204"/>
      <c r="C816" s="205"/>
      <c r="D816" s="206" t="s">
        <v>77</v>
      </c>
      <c r="E816" s="218" t="s">
        <v>236</v>
      </c>
      <c r="F816" s="218" t="s">
        <v>1180</v>
      </c>
      <c r="G816" s="205"/>
      <c r="H816" s="205"/>
      <c r="I816" s="208"/>
      <c r="J816" s="219">
        <f>BK816</f>
        <v>0</v>
      </c>
      <c r="K816" s="205"/>
      <c r="L816" s="210"/>
      <c r="M816" s="211"/>
      <c r="N816" s="212"/>
      <c r="O816" s="212"/>
      <c r="P816" s="213">
        <f>SUM(P817:P819)</f>
        <v>0</v>
      </c>
      <c r="Q816" s="212"/>
      <c r="R816" s="213">
        <f>SUM(R817:R819)</f>
        <v>0.21734000000000001</v>
      </c>
      <c r="S816" s="212"/>
      <c r="T816" s="214">
        <f>SUM(T817:T819)</f>
        <v>0</v>
      </c>
      <c r="U816" s="12"/>
      <c r="V816" s="12"/>
      <c r="W816" s="12"/>
      <c r="X816" s="12"/>
      <c r="Y816" s="12"/>
      <c r="Z816" s="12"/>
      <c r="AA816" s="12"/>
      <c r="AB816" s="12"/>
      <c r="AC816" s="12"/>
      <c r="AD816" s="12"/>
      <c r="AE816" s="12"/>
      <c r="AR816" s="215" t="s">
        <v>23</v>
      </c>
      <c r="AT816" s="216" t="s">
        <v>77</v>
      </c>
      <c r="AU816" s="216" t="s">
        <v>23</v>
      </c>
      <c r="AY816" s="215" t="s">
        <v>199</v>
      </c>
      <c r="BK816" s="217">
        <f>SUM(BK817:BK819)</f>
        <v>0</v>
      </c>
    </row>
    <row r="817" s="2" customFormat="1" ht="16.5" customHeight="1">
      <c r="A817" s="40"/>
      <c r="B817" s="41"/>
      <c r="C817" s="220" t="s">
        <v>1181</v>
      </c>
      <c r="D817" s="220" t="s">
        <v>201</v>
      </c>
      <c r="E817" s="221" t="s">
        <v>1182</v>
      </c>
      <c r="F817" s="222" t="s">
        <v>1183</v>
      </c>
      <c r="G817" s="223" t="s">
        <v>333</v>
      </c>
      <c r="H817" s="224">
        <v>1</v>
      </c>
      <c r="I817" s="225"/>
      <c r="J817" s="226">
        <f>ROUND(I817*H817,2)</f>
        <v>0</v>
      </c>
      <c r="K817" s="222" t="s">
        <v>205</v>
      </c>
      <c r="L817" s="46"/>
      <c r="M817" s="227" t="s">
        <v>22</v>
      </c>
      <c r="N817" s="228" t="s">
        <v>49</v>
      </c>
      <c r="O817" s="86"/>
      <c r="P817" s="229">
        <f>O817*H817</f>
        <v>0</v>
      </c>
      <c r="Q817" s="229">
        <v>0.21734000000000001</v>
      </c>
      <c r="R817" s="229">
        <f>Q817*H817</f>
        <v>0.21734000000000001</v>
      </c>
      <c r="S817" s="229">
        <v>0</v>
      </c>
      <c r="T817" s="230">
        <f>S817*H817</f>
        <v>0</v>
      </c>
      <c r="U817" s="40"/>
      <c r="V817" s="40"/>
      <c r="W817" s="40"/>
      <c r="X817" s="40"/>
      <c r="Y817" s="40"/>
      <c r="Z817" s="40"/>
      <c r="AA817" s="40"/>
      <c r="AB817" s="40"/>
      <c r="AC817" s="40"/>
      <c r="AD817" s="40"/>
      <c r="AE817" s="40"/>
      <c r="AR817" s="231" t="s">
        <v>103</v>
      </c>
      <c r="AT817" s="231" t="s">
        <v>201</v>
      </c>
      <c r="AU817" s="231" t="s">
        <v>87</v>
      </c>
      <c r="AY817" s="19" t="s">
        <v>199</v>
      </c>
      <c r="BE817" s="232">
        <f>IF(N817="základní",J817,0)</f>
        <v>0</v>
      </c>
      <c r="BF817" s="232">
        <f>IF(N817="snížená",J817,0)</f>
        <v>0</v>
      </c>
      <c r="BG817" s="232">
        <f>IF(N817="zákl. přenesená",J817,0)</f>
        <v>0</v>
      </c>
      <c r="BH817" s="232">
        <f>IF(N817="sníž. přenesená",J817,0)</f>
        <v>0</v>
      </c>
      <c r="BI817" s="232">
        <f>IF(N817="nulová",J817,0)</f>
        <v>0</v>
      </c>
      <c r="BJ817" s="19" t="s">
        <v>23</v>
      </c>
      <c r="BK817" s="232">
        <f>ROUND(I817*H817,2)</f>
        <v>0</v>
      </c>
      <c r="BL817" s="19" t="s">
        <v>103</v>
      </c>
      <c r="BM817" s="231" t="s">
        <v>1184</v>
      </c>
    </row>
    <row r="818" s="2" customFormat="1" ht="16.5" customHeight="1">
      <c r="A818" s="40"/>
      <c r="B818" s="41"/>
      <c r="C818" s="277" t="s">
        <v>1185</v>
      </c>
      <c r="D818" s="277" t="s">
        <v>407</v>
      </c>
      <c r="E818" s="278" t="s">
        <v>1186</v>
      </c>
      <c r="F818" s="279" t="s">
        <v>1187</v>
      </c>
      <c r="G818" s="280" t="s">
        <v>333</v>
      </c>
      <c r="H818" s="281">
        <v>1</v>
      </c>
      <c r="I818" s="282"/>
      <c r="J818" s="283">
        <f>ROUND(I818*H818,2)</f>
        <v>0</v>
      </c>
      <c r="K818" s="279" t="s">
        <v>22</v>
      </c>
      <c r="L818" s="284"/>
      <c r="M818" s="285" t="s">
        <v>22</v>
      </c>
      <c r="N818" s="286" t="s">
        <v>49</v>
      </c>
      <c r="O818" s="86"/>
      <c r="P818" s="229">
        <f>O818*H818</f>
        <v>0</v>
      </c>
      <c r="Q818" s="229">
        <v>0</v>
      </c>
      <c r="R818" s="229">
        <f>Q818*H818</f>
        <v>0</v>
      </c>
      <c r="S818" s="229">
        <v>0</v>
      </c>
      <c r="T818" s="230">
        <f>S818*H818</f>
        <v>0</v>
      </c>
      <c r="U818" s="40"/>
      <c r="V818" s="40"/>
      <c r="W818" s="40"/>
      <c r="X818" s="40"/>
      <c r="Y818" s="40"/>
      <c r="Z818" s="40"/>
      <c r="AA818" s="40"/>
      <c r="AB818" s="40"/>
      <c r="AC818" s="40"/>
      <c r="AD818" s="40"/>
      <c r="AE818" s="40"/>
      <c r="AR818" s="231" t="s">
        <v>236</v>
      </c>
      <c r="AT818" s="231" t="s">
        <v>407</v>
      </c>
      <c r="AU818" s="231" t="s">
        <v>87</v>
      </c>
      <c r="AY818" s="19" t="s">
        <v>199</v>
      </c>
      <c r="BE818" s="232">
        <f>IF(N818="základní",J818,0)</f>
        <v>0</v>
      </c>
      <c r="BF818" s="232">
        <f>IF(N818="snížená",J818,0)</f>
        <v>0</v>
      </c>
      <c r="BG818" s="232">
        <f>IF(N818="zákl. přenesená",J818,0)</f>
        <v>0</v>
      </c>
      <c r="BH818" s="232">
        <f>IF(N818="sníž. přenesená",J818,0)</f>
        <v>0</v>
      </c>
      <c r="BI818" s="232">
        <f>IF(N818="nulová",J818,0)</f>
        <v>0</v>
      </c>
      <c r="BJ818" s="19" t="s">
        <v>23</v>
      </c>
      <c r="BK818" s="232">
        <f>ROUND(I818*H818,2)</f>
        <v>0</v>
      </c>
      <c r="BL818" s="19" t="s">
        <v>103</v>
      </c>
      <c r="BM818" s="231" t="s">
        <v>1188</v>
      </c>
    </row>
    <row r="819" s="13" customFormat="1">
      <c r="A819" s="13"/>
      <c r="B819" s="233"/>
      <c r="C819" s="234"/>
      <c r="D819" s="235" t="s">
        <v>207</v>
      </c>
      <c r="E819" s="236" t="s">
        <v>22</v>
      </c>
      <c r="F819" s="237" t="s">
        <v>1189</v>
      </c>
      <c r="G819" s="234"/>
      <c r="H819" s="238">
        <v>1</v>
      </c>
      <c r="I819" s="239"/>
      <c r="J819" s="234"/>
      <c r="K819" s="234"/>
      <c r="L819" s="240"/>
      <c r="M819" s="241"/>
      <c r="N819" s="242"/>
      <c r="O819" s="242"/>
      <c r="P819" s="242"/>
      <c r="Q819" s="242"/>
      <c r="R819" s="242"/>
      <c r="S819" s="242"/>
      <c r="T819" s="243"/>
      <c r="U819" s="13"/>
      <c r="V819" s="13"/>
      <c r="W819" s="13"/>
      <c r="X819" s="13"/>
      <c r="Y819" s="13"/>
      <c r="Z819" s="13"/>
      <c r="AA819" s="13"/>
      <c r="AB819" s="13"/>
      <c r="AC819" s="13"/>
      <c r="AD819" s="13"/>
      <c r="AE819" s="13"/>
      <c r="AT819" s="244" t="s">
        <v>207</v>
      </c>
      <c r="AU819" s="244" t="s">
        <v>87</v>
      </c>
      <c r="AV819" s="13" t="s">
        <v>87</v>
      </c>
      <c r="AW819" s="13" t="s">
        <v>39</v>
      </c>
      <c r="AX819" s="13" t="s">
        <v>23</v>
      </c>
      <c r="AY819" s="244" t="s">
        <v>199</v>
      </c>
    </row>
    <row r="820" s="12" customFormat="1" ht="22.8" customHeight="1">
      <c r="A820" s="12"/>
      <c r="B820" s="204"/>
      <c r="C820" s="205"/>
      <c r="D820" s="206" t="s">
        <v>77</v>
      </c>
      <c r="E820" s="218" t="s">
        <v>240</v>
      </c>
      <c r="F820" s="218" t="s">
        <v>1190</v>
      </c>
      <c r="G820" s="205"/>
      <c r="H820" s="205"/>
      <c r="I820" s="208"/>
      <c r="J820" s="219">
        <f>BK820</f>
        <v>0</v>
      </c>
      <c r="K820" s="205"/>
      <c r="L820" s="210"/>
      <c r="M820" s="211"/>
      <c r="N820" s="212"/>
      <c r="O820" s="212"/>
      <c r="P820" s="213">
        <f>SUM(P821:P842)</f>
        <v>0</v>
      </c>
      <c r="Q820" s="212"/>
      <c r="R820" s="213">
        <f>SUM(R821:R842)</f>
        <v>0.18510600000000002</v>
      </c>
      <c r="S820" s="212"/>
      <c r="T820" s="214">
        <f>SUM(T821:T842)</f>
        <v>0</v>
      </c>
      <c r="U820" s="12"/>
      <c r="V820" s="12"/>
      <c r="W820" s="12"/>
      <c r="X820" s="12"/>
      <c r="Y820" s="12"/>
      <c r="Z820" s="12"/>
      <c r="AA820" s="12"/>
      <c r="AB820" s="12"/>
      <c r="AC820" s="12"/>
      <c r="AD820" s="12"/>
      <c r="AE820" s="12"/>
      <c r="AR820" s="215" t="s">
        <v>23</v>
      </c>
      <c r="AT820" s="216" t="s">
        <v>77</v>
      </c>
      <c r="AU820" s="216" t="s">
        <v>23</v>
      </c>
      <c r="AY820" s="215" t="s">
        <v>199</v>
      </c>
      <c r="BK820" s="217">
        <f>SUM(BK821:BK842)</f>
        <v>0</v>
      </c>
    </row>
    <row r="821" s="2" customFormat="1" ht="21.75" customHeight="1">
      <c r="A821" s="40"/>
      <c r="B821" s="41"/>
      <c r="C821" s="220" t="s">
        <v>1191</v>
      </c>
      <c r="D821" s="220" t="s">
        <v>201</v>
      </c>
      <c r="E821" s="221" t="s">
        <v>1192</v>
      </c>
      <c r="F821" s="222" t="s">
        <v>1193</v>
      </c>
      <c r="G821" s="223" t="s">
        <v>233</v>
      </c>
      <c r="H821" s="224">
        <v>3493.4000000000001</v>
      </c>
      <c r="I821" s="225"/>
      <c r="J821" s="226">
        <f>ROUND(I821*H821,2)</f>
        <v>0</v>
      </c>
      <c r="K821" s="222" t="s">
        <v>205</v>
      </c>
      <c r="L821" s="46"/>
      <c r="M821" s="227" t="s">
        <v>22</v>
      </c>
      <c r="N821" s="228" t="s">
        <v>49</v>
      </c>
      <c r="O821" s="86"/>
      <c r="P821" s="229">
        <f>O821*H821</f>
        <v>0</v>
      </c>
      <c r="Q821" s="229">
        <v>4.0000000000000003E-05</v>
      </c>
      <c r="R821" s="229">
        <f>Q821*H821</f>
        <v>0.13973600000000003</v>
      </c>
      <c r="S821" s="229">
        <v>0</v>
      </c>
      <c r="T821" s="230">
        <f>S821*H821</f>
        <v>0</v>
      </c>
      <c r="U821" s="40"/>
      <c r="V821" s="40"/>
      <c r="W821" s="40"/>
      <c r="X821" s="40"/>
      <c r="Y821" s="40"/>
      <c r="Z821" s="40"/>
      <c r="AA821" s="40"/>
      <c r="AB821" s="40"/>
      <c r="AC821" s="40"/>
      <c r="AD821" s="40"/>
      <c r="AE821" s="40"/>
      <c r="AR821" s="231" t="s">
        <v>103</v>
      </c>
      <c r="AT821" s="231" t="s">
        <v>201</v>
      </c>
      <c r="AU821" s="231" t="s">
        <v>87</v>
      </c>
      <c r="AY821" s="19" t="s">
        <v>199</v>
      </c>
      <c r="BE821" s="232">
        <f>IF(N821="základní",J821,0)</f>
        <v>0</v>
      </c>
      <c r="BF821" s="232">
        <f>IF(N821="snížená",J821,0)</f>
        <v>0</v>
      </c>
      <c r="BG821" s="232">
        <f>IF(N821="zákl. přenesená",J821,0)</f>
        <v>0</v>
      </c>
      <c r="BH821" s="232">
        <f>IF(N821="sníž. přenesená",J821,0)</f>
        <v>0</v>
      </c>
      <c r="BI821" s="232">
        <f>IF(N821="nulová",J821,0)</f>
        <v>0</v>
      </c>
      <c r="BJ821" s="19" t="s">
        <v>23</v>
      </c>
      <c r="BK821" s="232">
        <f>ROUND(I821*H821,2)</f>
        <v>0</v>
      </c>
      <c r="BL821" s="19" t="s">
        <v>103</v>
      </c>
      <c r="BM821" s="231" t="s">
        <v>1194</v>
      </c>
    </row>
    <row r="822" s="13" customFormat="1">
      <c r="A822" s="13"/>
      <c r="B822" s="233"/>
      <c r="C822" s="234"/>
      <c r="D822" s="235" t="s">
        <v>207</v>
      </c>
      <c r="E822" s="236" t="s">
        <v>22</v>
      </c>
      <c r="F822" s="237" t="s">
        <v>1195</v>
      </c>
      <c r="G822" s="234"/>
      <c r="H822" s="238">
        <v>3493.4000000000001</v>
      </c>
      <c r="I822" s="239"/>
      <c r="J822" s="234"/>
      <c r="K822" s="234"/>
      <c r="L822" s="240"/>
      <c r="M822" s="241"/>
      <c r="N822" s="242"/>
      <c r="O822" s="242"/>
      <c r="P822" s="242"/>
      <c r="Q822" s="242"/>
      <c r="R822" s="242"/>
      <c r="S822" s="242"/>
      <c r="T822" s="243"/>
      <c r="U822" s="13"/>
      <c r="V822" s="13"/>
      <c r="W822" s="13"/>
      <c r="X822" s="13"/>
      <c r="Y822" s="13"/>
      <c r="Z822" s="13"/>
      <c r="AA822" s="13"/>
      <c r="AB822" s="13"/>
      <c r="AC822" s="13"/>
      <c r="AD822" s="13"/>
      <c r="AE822" s="13"/>
      <c r="AT822" s="244" t="s">
        <v>207</v>
      </c>
      <c r="AU822" s="244" t="s">
        <v>87</v>
      </c>
      <c r="AV822" s="13" t="s">
        <v>87</v>
      </c>
      <c r="AW822" s="13" t="s">
        <v>39</v>
      </c>
      <c r="AX822" s="13" t="s">
        <v>23</v>
      </c>
      <c r="AY822" s="244" t="s">
        <v>199</v>
      </c>
    </row>
    <row r="823" s="2" customFormat="1" ht="21.75" customHeight="1">
      <c r="A823" s="40"/>
      <c r="B823" s="41"/>
      <c r="C823" s="220" t="s">
        <v>1196</v>
      </c>
      <c r="D823" s="220" t="s">
        <v>201</v>
      </c>
      <c r="E823" s="221" t="s">
        <v>1197</v>
      </c>
      <c r="F823" s="222" t="s">
        <v>1198</v>
      </c>
      <c r="G823" s="223" t="s">
        <v>333</v>
      </c>
      <c r="H823" s="224">
        <v>2</v>
      </c>
      <c r="I823" s="225"/>
      <c r="J823" s="226">
        <f>ROUND(I823*H823,2)</f>
        <v>0</v>
      </c>
      <c r="K823" s="222" t="s">
        <v>205</v>
      </c>
      <c r="L823" s="46"/>
      <c r="M823" s="227" t="s">
        <v>22</v>
      </c>
      <c r="N823" s="228" t="s">
        <v>49</v>
      </c>
      <c r="O823" s="86"/>
      <c r="P823" s="229">
        <f>O823*H823</f>
        <v>0</v>
      </c>
      <c r="Q823" s="229">
        <v>0.0092800000000000001</v>
      </c>
      <c r="R823" s="229">
        <f>Q823*H823</f>
        <v>0.01856</v>
      </c>
      <c r="S823" s="229">
        <v>0</v>
      </c>
      <c r="T823" s="230">
        <f>S823*H823</f>
        <v>0</v>
      </c>
      <c r="U823" s="40"/>
      <c r="V823" s="40"/>
      <c r="W823" s="40"/>
      <c r="X823" s="40"/>
      <c r="Y823" s="40"/>
      <c r="Z823" s="40"/>
      <c r="AA823" s="40"/>
      <c r="AB823" s="40"/>
      <c r="AC823" s="40"/>
      <c r="AD823" s="40"/>
      <c r="AE823" s="40"/>
      <c r="AR823" s="231" t="s">
        <v>103</v>
      </c>
      <c r="AT823" s="231" t="s">
        <v>201</v>
      </c>
      <c r="AU823" s="231" t="s">
        <v>87</v>
      </c>
      <c r="AY823" s="19" t="s">
        <v>199</v>
      </c>
      <c r="BE823" s="232">
        <f>IF(N823="základní",J823,0)</f>
        <v>0</v>
      </c>
      <c r="BF823" s="232">
        <f>IF(N823="snížená",J823,0)</f>
        <v>0</v>
      </c>
      <c r="BG823" s="232">
        <f>IF(N823="zákl. přenesená",J823,0)</f>
        <v>0</v>
      </c>
      <c r="BH823" s="232">
        <f>IF(N823="sníž. přenesená",J823,0)</f>
        <v>0</v>
      </c>
      <c r="BI823" s="232">
        <f>IF(N823="nulová",J823,0)</f>
        <v>0</v>
      </c>
      <c r="BJ823" s="19" t="s">
        <v>23</v>
      </c>
      <c r="BK823" s="232">
        <f>ROUND(I823*H823,2)</f>
        <v>0</v>
      </c>
      <c r="BL823" s="19" t="s">
        <v>103</v>
      </c>
      <c r="BM823" s="231" t="s">
        <v>1199</v>
      </c>
    </row>
    <row r="824" s="2" customFormat="1" ht="16.5" customHeight="1">
      <c r="A824" s="40"/>
      <c r="B824" s="41"/>
      <c r="C824" s="277" t="s">
        <v>1200</v>
      </c>
      <c r="D824" s="277" t="s">
        <v>407</v>
      </c>
      <c r="E824" s="278" t="s">
        <v>1201</v>
      </c>
      <c r="F824" s="279" t="s">
        <v>1202</v>
      </c>
      <c r="G824" s="280" t="s">
        <v>333</v>
      </c>
      <c r="H824" s="281">
        <v>2</v>
      </c>
      <c r="I824" s="282"/>
      <c r="J824" s="283">
        <f>ROUND(I824*H824,2)</f>
        <v>0</v>
      </c>
      <c r="K824" s="279" t="s">
        <v>22</v>
      </c>
      <c r="L824" s="284"/>
      <c r="M824" s="285" t="s">
        <v>22</v>
      </c>
      <c r="N824" s="286" t="s">
        <v>49</v>
      </c>
      <c r="O824" s="86"/>
      <c r="P824" s="229">
        <f>O824*H824</f>
        <v>0</v>
      </c>
      <c r="Q824" s="229">
        <v>0.00067000000000000002</v>
      </c>
      <c r="R824" s="229">
        <f>Q824*H824</f>
        <v>0.0013400000000000001</v>
      </c>
      <c r="S824" s="229">
        <v>0</v>
      </c>
      <c r="T824" s="230">
        <f>S824*H824</f>
        <v>0</v>
      </c>
      <c r="U824" s="40"/>
      <c r="V824" s="40"/>
      <c r="W824" s="40"/>
      <c r="X824" s="40"/>
      <c r="Y824" s="40"/>
      <c r="Z824" s="40"/>
      <c r="AA824" s="40"/>
      <c r="AB824" s="40"/>
      <c r="AC824" s="40"/>
      <c r="AD824" s="40"/>
      <c r="AE824" s="40"/>
      <c r="AR824" s="231" t="s">
        <v>236</v>
      </c>
      <c r="AT824" s="231" t="s">
        <v>407</v>
      </c>
      <c r="AU824" s="231" t="s">
        <v>87</v>
      </c>
      <c r="AY824" s="19" t="s">
        <v>199</v>
      </c>
      <c r="BE824" s="232">
        <f>IF(N824="základní",J824,0)</f>
        <v>0</v>
      </c>
      <c r="BF824" s="232">
        <f>IF(N824="snížená",J824,0)</f>
        <v>0</v>
      </c>
      <c r="BG824" s="232">
        <f>IF(N824="zákl. přenesená",J824,0)</f>
        <v>0</v>
      </c>
      <c r="BH824" s="232">
        <f>IF(N824="sníž. přenesená",J824,0)</f>
        <v>0</v>
      </c>
      <c r="BI824" s="232">
        <f>IF(N824="nulová",J824,0)</f>
        <v>0</v>
      </c>
      <c r="BJ824" s="19" t="s">
        <v>23</v>
      </c>
      <c r="BK824" s="232">
        <f>ROUND(I824*H824,2)</f>
        <v>0</v>
      </c>
      <c r="BL824" s="19" t="s">
        <v>103</v>
      </c>
      <c r="BM824" s="231" t="s">
        <v>1203</v>
      </c>
    </row>
    <row r="825" s="13" customFormat="1">
      <c r="A825" s="13"/>
      <c r="B825" s="233"/>
      <c r="C825" s="234"/>
      <c r="D825" s="235" t="s">
        <v>207</v>
      </c>
      <c r="E825" s="236" t="s">
        <v>22</v>
      </c>
      <c r="F825" s="237" t="s">
        <v>1204</v>
      </c>
      <c r="G825" s="234"/>
      <c r="H825" s="238">
        <v>2</v>
      </c>
      <c r="I825" s="239"/>
      <c r="J825" s="234"/>
      <c r="K825" s="234"/>
      <c r="L825" s="240"/>
      <c r="M825" s="241"/>
      <c r="N825" s="242"/>
      <c r="O825" s="242"/>
      <c r="P825" s="242"/>
      <c r="Q825" s="242"/>
      <c r="R825" s="242"/>
      <c r="S825" s="242"/>
      <c r="T825" s="243"/>
      <c r="U825" s="13"/>
      <c r="V825" s="13"/>
      <c r="W825" s="13"/>
      <c r="X825" s="13"/>
      <c r="Y825" s="13"/>
      <c r="Z825" s="13"/>
      <c r="AA825" s="13"/>
      <c r="AB825" s="13"/>
      <c r="AC825" s="13"/>
      <c r="AD825" s="13"/>
      <c r="AE825" s="13"/>
      <c r="AT825" s="244" t="s">
        <v>207</v>
      </c>
      <c r="AU825" s="244" t="s">
        <v>87</v>
      </c>
      <c r="AV825" s="13" t="s">
        <v>87</v>
      </c>
      <c r="AW825" s="13" t="s">
        <v>39</v>
      </c>
      <c r="AX825" s="13" t="s">
        <v>23</v>
      </c>
      <c r="AY825" s="244" t="s">
        <v>199</v>
      </c>
    </row>
    <row r="826" s="2" customFormat="1" ht="21.75" customHeight="1">
      <c r="A826" s="40"/>
      <c r="B826" s="41"/>
      <c r="C826" s="220" t="s">
        <v>1205</v>
      </c>
      <c r="D826" s="220" t="s">
        <v>201</v>
      </c>
      <c r="E826" s="221" t="s">
        <v>1206</v>
      </c>
      <c r="F826" s="222" t="s">
        <v>1207</v>
      </c>
      <c r="G826" s="223" t="s">
        <v>333</v>
      </c>
      <c r="H826" s="224">
        <v>10</v>
      </c>
      <c r="I826" s="225"/>
      <c r="J826" s="226">
        <f>ROUND(I826*H826,2)</f>
        <v>0</v>
      </c>
      <c r="K826" s="222" t="s">
        <v>22</v>
      </c>
      <c r="L826" s="46"/>
      <c r="M826" s="227" t="s">
        <v>22</v>
      </c>
      <c r="N826" s="228" t="s">
        <v>49</v>
      </c>
      <c r="O826" s="86"/>
      <c r="P826" s="229">
        <f>O826*H826</f>
        <v>0</v>
      </c>
      <c r="Q826" s="229">
        <v>8.0000000000000007E-05</v>
      </c>
      <c r="R826" s="229">
        <f>Q826*H826</f>
        <v>0.00080000000000000004</v>
      </c>
      <c r="S826" s="229">
        <v>0</v>
      </c>
      <c r="T826" s="230">
        <f>S826*H826</f>
        <v>0</v>
      </c>
      <c r="U826" s="40"/>
      <c r="V826" s="40"/>
      <c r="W826" s="40"/>
      <c r="X826" s="40"/>
      <c r="Y826" s="40"/>
      <c r="Z826" s="40"/>
      <c r="AA826" s="40"/>
      <c r="AB826" s="40"/>
      <c r="AC826" s="40"/>
      <c r="AD826" s="40"/>
      <c r="AE826" s="40"/>
      <c r="AR826" s="231" t="s">
        <v>103</v>
      </c>
      <c r="AT826" s="231" t="s">
        <v>201</v>
      </c>
      <c r="AU826" s="231" t="s">
        <v>87</v>
      </c>
      <c r="AY826" s="19" t="s">
        <v>199</v>
      </c>
      <c r="BE826" s="232">
        <f>IF(N826="základní",J826,0)</f>
        <v>0</v>
      </c>
      <c r="BF826" s="232">
        <f>IF(N826="snížená",J826,0)</f>
        <v>0</v>
      </c>
      <c r="BG826" s="232">
        <f>IF(N826="zákl. přenesená",J826,0)</f>
        <v>0</v>
      </c>
      <c r="BH826" s="232">
        <f>IF(N826="sníž. přenesená",J826,0)</f>
        <v>0</v>
      </c>
      <c r="BI826" s="232">
        <f>IF(N826="nulová",J826,0)</f>
        <v>0</v>
      </c>
      <c r="BJ826" s="19" t="s">
        <v>23</v>
      </c>
      <c r="BK826" s="232">
        <f>ROUND(I826*H826,2)</f>
        <v>0</v>
      </c>
      <c r="BL826" s="19" t="s">
        <v>103</v>
      </c>
      <c r="BM826" s="231" t="s">
        <v>1208</v>
      </c>
    </row>
    <row r="827" s="2" customFormat="1" ht="21.75" customHeight="1">
      <c r="A827" s="40"/>
      <c r="B827" s="41"/>
      <c r="C827" s="277" t="s">
        <v>1209</v>
      </c>
      <c r="D827" s="277" t="s">
        <v>407</v>
      </c>
      <c r="E827" s="278" t="s">
        <v>1210</v>
      </c>
      <c r="F827" s="279" t="s">
        <v>1211</v>
      </c>
      <c r="G827" s="280" t="s">
        <v>333</v>
      </c>
      <c r="H827" s="281">
        <v>10</v>
      </c>
      <c r="I827" s="282"/>
      <c r="J827" s="283">
        <f>ROUND(I827*H827,2)</f>
        <v>0</v>
      </c>
      <c r="K827" s="279" t="s">
        <v>22</v>
      </c>
      <c r="L827" s="284"/>
      <c r="M827" s="285" t="s">
        <v>22</v>
      </c>
      <c r="N827" s="286" t="s">
        <v>49</v>
      </c>
      <c r="O827" s="86"/>
      <c r="P827" s="229">
        <f>O827*H827</f>
        <v>0</v>
      </c>
      <c r="Q827" s="229">
        <v>0.00095</v>
      </c>
      <c r="R827" s="229">
        <f>Q827*H827</f>
        <v>0.0094999999999999998</v>
      </c>
      <c r="S827" s="229">
        <v>0</v>
      </c>
      <c r="T827" s="230">
        <f>S827*H827</f>
        <v>0</v>
      </c>
      <c r="U827" s="40"/>
      <c r="V827" s="40"/>
      <c r="W827" s="40"/>
      <c r="X827" s="40"/>
      <c r="Y827" s="40"/>
      <c r="Z827" s="40"/>
      <c r="AA827" s="40"/>
      <c r="AB827" s="40"/>
      <c r="AC827" s="40"/>
      <c r="AD827" s="40"/>
      <c r="AE827" s="40"/>
      <c r="AR827" s="231" t="s">
        <v>236</v>
      </c>
      <c r="AT827" s="231" t="s">
        <v>407</v>
      </c>
      <c r="AU827" s="231" t="s">
        <v>87</v>
      </c>
      <c r="AY827" s="19" t="s">
        <v>199</v>
      </c>
      <c r="BE827" s="232">
        <f>IF(N827="základní",J827,0)</f>
        <v>0</v>
      </c>
      <c r="BF827" s="232">
        <f>IF(N827="snížená",J827,0)</f>
        <v>0</v>
      </c>
      <c r="BG827" s="232">
        <f>IF(N827="zákl. přenesená",J827,0)</f>
        <v>0</v>
      </c>
      <c r="BH827" s="232">
        <f>IF(N827="sníž. přenesená",J827,0)</f>
        <v>0</v>
      </c>
      <c r="BI827" s="232">
        <f>IF(N827="nulová",J827,0)</f>
        <v>0</v>
      </c>
      <c r="BJ827" s="19" t="s">
        <v>23</v>
      </c>
      <c r="BK827" s="232">
        <f>ROUND(I827*H827,2)</f>
        <v>0</v>
      </c>
      <c r="BL827" s="19" t="s">
        <v>103</v>
      </c>
      <c r="BM827" s="231" t="s">
        <v>1212</v>
      </c>
    </row>
    <row r="828" s="15" customFormat="1">
      <c r="A828" s="15"/>
      <c r="B828" s="256"/>
      <c r="C828" s="257"/>
      <c r="D828" s="235" t="s">
        <v>207</v>
      </c>
      <c r="E828" s="258" t="s">
        <v>22</v>
      </c>
      <c r="F828" s="259" t="s">
        <v>1213</v>
      </c>
      <c r="G828" s="257"/>
      <c r="H828" s="258" t="s">
        <v>22</v>
      </c>
      <c r="I828" s="260"/>
      <c r="J828" s="257"/>
      <c r="K828" s="257"/>
      <c r="L828" s="261"/>
      <c r="M828" s="262"/>
      <c r="N828" s="263"/>
      <c r="O828" s="263"/>
      <c r="P828" s="263"/>
      <c r="Q828" s="263"/>
      <c r="R828" s="263"/>
      <c r="S828" s="263"/>
      <c r="T828" s="264"/>
      <c r="U828" s="15"/>
      <c r="V828" s="15"/>
      <c r="W828" s="15"/>
      <c r="X828" s="15"/>
      <c r="Y828" s="15"/>
      <c r="Z828" s="15"/>
      <c r="AA828" s="15"/>
      <c r="AB828" s="15"/>
      <c r="AC828" s="15"/>
      <c r="AD828" s="15"/>
      <c r="AE828" s="15"/>
      <c r="AT828" s="265" t="s">
        <v>207</v>
      </c>
      <c r="AU828" s="265" t="s">
        <v>87</v>
      </c>
      <c r="AV828" s="15" t="s">
        <v>23</v>
      </c>
      <c r="AW828" s="15" t="s">
        <v>39</v>
      </c>
      <c r="AX828" s="15" t="s">
        <v>78</v>
      </c>
      <c r="AY828" s="265" t="s">
        <v>199</v>
      </c>
    </row>
    <row r="829" s="13" customFormat="1">
      <c r="A829" s="13"/>
      <c r="B829" s="233"/>
      <c r="C829" s="234"/>
      <c r="D829" s="235" t="s">
        <v>207</v>
      </c>
      <c r="E829" s="236" t="s">
        <v>22</v>
      </c>
      <c r="F829" s="237" t="s">
        <v>1214</v>
      </c>
      <c r="G829" s="234"/>
      <c r="H829" s="238">
        <v>4</v>
      </c>
      <c r="I829" s="239"/>
      <c r="J829" s="234"/>
      <c r="K829" s="234"/>
      <c r="L829" s="240"/>
      <c r="M829" s="241"/>
      <c r="N829" s="242"/>
      <c r="O829" s="242"/>
      <c r="P829" s="242"/>
      <c r="Q829" s="242"/>
      <c r="R829" s="242"/>
      <c r="S829" s="242"/>
      <c r="T829" s="243"/>
      <c r="U829" s="13"/>
      <c r="V829" s="13"/>
      <c r="W829" s="13"/>
      <c r="X829" s="13"/>
      <c r="Y829" s="13"/>
      <c r="Z829" s="13"/>
      <c r="AA829" s="13"/>
      <c r="AB829" s="13"/>
      <c r="AC829" s="13"/>
      <c r="AD829" s="13"/>
      <c r="AE829" s="13"/>
      <c r="AT829" s="244" t="s">
        <v>207</v>
      </c>
      <c r="AU829" s="244" t="s">
        <v>87</v>
      </c>
      <c r="AV829" s="13" t="s">
        <v>87</v>
      </c>
      <c r="AW829" s="13" t="s">
        <v>39</v>
      </c>
      <c r="AX829" s="13" t="s">
        <v>78</v>
      </c>
      <c r="AY829" s="244" t="s">
        <v>199</v>
      </c>
    </row>
    <row r="830" s="13" customFormat="1">
      <c r="A830" s="13"/>
      <c r="B830" s="233"/>
      <c r="C830" s="234"/>
      <c r="D830" s="235" t="s">
        <v>207</v>
      </c>
      <c r="E830" s="236" t="s">
        <v>22</v>
      </c>
      <c r="F830" s="237" t="s">
        <v>1215</v>
      </c>
      <c r="G830" s="234"/>
      <c r="H830" s="238">
        <v>6</v>
      </c>
      <c r="I830" s="239"/>
      <c r="J830" s="234"/>
      <c r="K830" s="234"/>
      <c r="L830" s="240"/>
      <c r="M830" s="241"/>
      <c r="N830" s="242"/>
      <c r="O830" s="242"/>
      <c r="P830" s="242"/>
      <c r="Q830" s="242"/>
      <c r="R830" s="242"/>
      <c r="S830" s="242"/>
      <c r="T830" s="243"/>
      <c r="U830" s="13"/>
      <c r="V830" s="13"/>
      <c r="W830" s="13"/>
      <c r="X830" s="13"/>
      <c r="Y830" s="13"/>
      <c r="Z830" s="13"/>
      <c r="AA830" s="13"/>
      <c r="AB830" s="13"/>
      <c r="AC830" s="13"/>
      <c r="AD830" s="13"/>
      <c r="AE830" s="13"/>
      <c r="AT830" s="244" t="s">
        <v>207</v>
      </c>
      <c r="AU830" s="244" t="s">
        <v>87</v>
      </c>
      <c r="AV830" s="13" t="s">
        <v>87</v>
      </c>
      <c r="AW830" s="13" t="s">
        <v>39</v>
      </c>
      <c r="AX830" s="13" t="s">
        <v>78</v>
      </c>
      <c r="AY830" s="244" t="s">
        <v>199</v>
      </c>
    </row>
    <row r="831" s="14" customFormat="1">
      <c r="A831" s="14"/>
      <c r="B831" s="245"/>
      <c r="C831" s="246"/>
      <c r="D831" s="235" t="s">
        <v>207</v>
      </c>
      <c r="E831" s="247" t="s">
        <v>22</v>
      </c>
      <c r="F831" s="248" t="s">
        <v>252</v>
      </c>
      <c r="G831" s="246"/>
      <c r="H831" s="249">
        <v>10</v>
      </c>
      <c r="I831" s="250"/>
      <c r="J831" s="246"/>
      <c r="K831" s="246"/>
      <c r="L831" s="251"/>
      <c r="M831" s="252"/>
      <c r="N831" s="253"/>
      <c r="O831" s="253"/>
      <c r="P831" s="253"/>
      <c r="Q831" s="253"/>
      <c r="R831" s="253"/>
      <c r="S831" s="253"/>
      <c r="T831" s="254"/>
      <c r="U831" s="14"/>
      <c r="V831" s="14"/>
      <c r="W831" s="14"/>
      <c r="X831" s="14"/>
      <c r="Y831" s="14"/>
      <c r="Z831" s="14"/>
      <c r="AA831" s="14"/>
      <c r="AB831" s="14"/>
      <c r="AC831" s="14"/>
      <c r="AD831" s="14"/>
      <c r="AE831" s="14"/>
      <c r="AT831" s="255" t="s">
        <v>207</v>
      </c>
      <c r="AU831" s="255" t="s">
        <v>87</v>
      </c>
      <c r="AV831" s="14" t="s">
        <v>103</v>
      </c>
      <c r="AW831" s="14" t="s">
        <v>39</v>
      </c>
      <c r="AX831" s="14" t="s">
        <v>23</v>
      </c>
      <c r="AY831" s="255" t="s">
        <v>199</v>
      </c>
    </row>
    <row r="832" s="2" customFormat="1" ht="21.75" customHeight="1">
      <c r="A832" s="40"/>
      <c r="B832" s="41"/>
      <c r="C832" s="220" t="s">
        <v>1216</v>
      </c>
      <c r="D832" s="220" t="s">
        <v>201</v>
      </c>
      <c r="E832" s="221" t="s">
        <v>1217</v>
      </c>
      <c r="F832" s="222" t="s">
        <v>1218</v>
      </c>
      <c r="G832" s="223" t="s">
        <v>333</v>
      </c>
      <c r="H832" s="224">
        <v>53</v>
      </c>
      <c r="I832" s="225"/>
      <c r="J832" s="226">
        <f>ROUND(I832*H832,2)</f>
        <v>0</v>
      </c>
      <c r="K832" s="222" t="s">
        <v>205</v>
      </c>
      <c r="L832" s="46"/>
      <c r="M832" s="227" t="s">
        <v>22</v>
      </c>
      <c r="N832" s="228" t="s">
        <v>49</v>
      </c>
      <c r="O832" s="86"/>
      <c r="P832" s="229">
        <f>O832*H832</f>
        <v>0</v>
      </c>
      <c r="Q832" s="229">
        <v>1.0000000000000001E-05</v>
      </c>
      <c r="R832" s="229">
        <f>Q832*H832</f>
        <v>0.00053000000000000009</v>
      </c>
      <c r="S832" s="229">
        <v>0</v>
      </c>
      <c r="T832" s="230">
        <f>S832*H832</f>
        <v>0</v>
      </c>
      <c r="U832" s="40"/>
      <c r="V832" s="40"/>
      <c r="W832" s="40"/>
      <c r="X832" s="40"/>
      <c r="Y832" s="40"/>
      <c r="Z832" s="40"/>
      <c r="AA832" s="40"/>
      <c r="AB832" s="40"/>
      <c r="AC832" s="40"/>
      <c r="AD832" s="40"/>
      <c r="AE832" s="40"/>
      <c r="AR832" s="231" t="s">
        <v>103</v>
      </c>
      <c r="AT832" s="231" t="s">
        <v>201</v>
      </c>
      <c r="AU832" s="231" t="s">
        <v>87</v>
      </c>
      <c r="AY832" s="19" t="s">
        <v>199</v>
      </c>
      <c r="BE832" s="232">
        <f>IF(N832="základní",J832,0)</f>
        <v>0</v>
      </c>
      <c r="BF832" s="232">
        <f>IF(N832="snížená",J832,0)</f>
        <v>0</v>
      </c>
      <c r="BG832" s="232">
        <f>IF(N832="zákl. přenesená",J832,0)</f>
        <v>0</v>
      </c>
      <c r="BH832" s="232">
        <f>IF(N832="sníž. přenesená",J832,0)</f>
        <v>0</v>
      </c>
      <c r="BI832" s="232">
        <f>IF(N832="nulová",J832,0)</f>
        <v>0</v>
      </c>
      <c r="BJ832" s="19" t="s">
        <v>23</v>
      </c>
      <c r="BK832" s="232">
        <f>ROUND(I832*H832,2)</f>
        <v>0</v>
      </c>
      <c r="BL832" s="19" t="s">
        <v>103</v>
      </c>
      <c r="BM832" s="231" t="s">
        <v>1219</v>
      </c>
    </row>
    <row r="833" s="15" customFormat="1">
      <c r="A833" s="15"/>
      <c r="B833" s="256"/>
      <c r="C833" s="257"/>
      <c r="D833" s="235" t="s">
        <v>207</v>
      </c>
      <c r="E833" s="258" t="s">
        <v>22</v>
      </c>
      <c r="F833" s="259" t="s">
        <v>1220</v>
      </c>
      <c r="G833" s="257"/>
      <c r="H833" s="258" t="s">
        <v>22</v>
      </c>
      <c r="I833" s="260"/>
      <c r="J833" s="257"/>
      <c r="K833" s="257"/>
      <c r="L833" s="261"/>
      <c r="M833" s="262"/>
      <c r="N833" s="263"/>
      <c r="O833" s="263"/>
      <c r="P833" s="263"/>
      <c r="Q833" s="263"/>
      <c r="R833" s="263"/>
      <c r="S833" s="263"/>
      <c r="T833" s="264"/>
      <c r="U833" s="15"/>
      <c r="V833" s="15"/>
      <c r="W833" s="15"/>
      <c r="X833" s="15"/>
      <c r="Y833" s="15"/>
      <c r="Z833" s="15"/>
      <c r="AA833" s="15"/>
      <c r="AB833" s="15"/>
      <c r="AC833" s="15"/>
      <c r="AD833" s="15"/>
      <c r="AE833" s="15"/>
      <c r="AT833" s="265" t="s">
        <v>207</v>
      </c>
      <c r="AU833" s="265" t="s">
        <v>87</v>
      </c>
      <c r="AV833" s="15" t="s">
        <v>23</v>
      </c>
      <c r="AW833" s="15" t="s">
        <v>39</v>
      </c>
      <c r="AX833" s="15" t="s">
        <v>78</v>
      </c>
      <c r="AY833" s="265" t="s">
        <v>199</v>
      </c>
    </row>
    <row r="834" s="13" customFormat="1">
      <c r="A834" s="13"/>
      <c r="B834" s="233"/>
      <c r="C834" s="234"/>
      <c r="D834" s="235" t="s">
        <v>207</v>
      </c>
      <c r="E834" s="236" t="s">
        <v>22</v>
      </c>
      <c r="F834" s="237" t="s">
        <v>1221</v>
      </c>
      <c r="G834" s="234"/>
      <c r="H834" s="238">
        <v>34</v>
      </c>
      <c r="I834" s="239"/>
      <c r="J834" s="234"/>
      <c r="K834" s="234"/>
      <c r="L834" s="240"/>
      <c r="M834" s="241"/>
      <c r="N834" s="242"/>
      <c r="O834" s="242"/>
      <c r="P834" s="242"/>
      <c r="Q834" s="242"/>
      <c r="R834" s="242"/>
      <c r="S834" s="242"/>
      <c r="T834" s="243"/>
      <c r="U834" s="13"/>
      <c r="V834" s="13"/>
      <c r="W834" s="13"/>
      <c r="X834" s="13"/>
      <c r="Y834" s="13"/>
      <c r="Z834" s="13"/>
      <c r="AA834" s="13"/>
      <c r="AB834" s="13"/>
      <c r="AC834" s="13"/>
      <c r="AD834" s="13"/>
      <c r="AE834" s="13"/>
      <c r="AT834" s="244" t="s">
        <v>207</v>
      </c>
      <c r="AU834" s="244" t="s">
        <v>87</v>
      </c>
      <c r="AV834" s="13" t="s">
        <v>87</v>
      </c>
      <c r="AW834" s="13" t="s">
        <v>39</v>
      </c>
      <c r="AX834" s="13" t="s">
        <v>78</v>
      </c>
      <c r="AY834" s="244" t="s">
        <v>199</v>
      </c>
    </row>
    <row r="835" s="13" customFormat="1">
      <c r="A835" s="13"/>
      <c r="B835" s="233"/>
      <c r="C835" s="234"/>
      <c r="D835" s="235" t="s">
        <v>207</v>
      </c>
      <c r="E835" s="236" t="s">
        <v>22</v>
      </c>
      <c r="F835" s="237" t="s">
        <v>1222</v>
      </c>
      <c r="G835" s="234"/>
      <c r="H835" s="238">
        <v>19</v>
      </c>
      <c r="I835" s="239"/>
      <c r="J835" s="234"/>
      <c r="K835" s="234"/>
      <c r="L835" s="240"/>
      <c r="M835" s="241"/>
      <c r="N835" s="242"/>
      <c r="O835" s="242"/>
      <c r="P835" s="242"/>
      <c r="Q835" s="242"/>
      <c r="R835" s="242"/>
      <c r="S835" s="242"/>
      <c r="T835" s="243"/>
      <c r="U835" s="13"/>
      <c r="V835" s="13"/>
      <c r="W835" s="13"/>
      <c r="X835" s="13"/>
      <c r="Y835" s="13"/>
      <c r="Z835" s="13"/>
      <c r="AA835" s="13"/>
      <c r="AB835" s="13"/>
      <c r="AC835" s="13"/>
      <c r="AD835" s="13"/>
      <c r="AE835" s="13"/>
      <c r="AT835" s="244" t="s">
        <v>207</v>
      </c>
      <c r="AU835" s="244" t="s">
        <v>87</v>
      </c>
      <c r="AV835" s="13" t="s">
        <v>87</v>
      </c>
      <c r="AW835" s="13" t="s">
        <v>39</v>
      </c>
      <c r="AX835" s="13" t="s">
        <v>78</v>
      </c>
      <c r="AY835" s="244" t="s">
        <v>199</v>
      </c>
    </row>
    <row r="836" s="14" customFormat="1">
      <c r="A836" s="14"/>
      <c r="B836" s="245"/>
      <c r="C836" s="246"/>
      <c r="D836" s="235" t="s">
        <v>207</v>
      </c>
      <c r="E836" s="247" t="s">
        <v>22</v>
      </c>
      <c r="F836" s="248" t="s">
        <v>252</v>
      </c>
      <c r="G836" s="246"/>
      <c r="H836" s="249">
        <v>53</v>
      </c>
      <c r="I836" s="250"/>
      <c r="J836" s="246"/>
      <c r="K836" s="246"/>
      <c r="L836" s="251"/>
      <c r="M836" s="252"/>
      <c r="N836" s="253"/>
      <c r="O836" s="253"/>
      <c r="P836" s="253"/>
      <c r="Q836" s="253"/>
      <c r="R836" s="253"/>
      <c r="S836" s="253"/>
      <c r="T836" s="254"/>
      <c r="U836" s="14"/>
      <c r="V836" s="14"/>
      <c r="W836" s="14"/>
      <c r="X836" s="14"/>
      <c r="Y836" s="14"/>
      <c r="Z836" s="14"/>
      <c r="AA836" s="14"/>
      <c r="AB836" s="14"/>
      <c r="AC836" s="14"/>
      <c r="AD836" s="14"/>
      <c r="AE836" s="14"/>
      <c r="AT836" s="255" t="s">
        <v>207</v>
      </c>
      <c r="AU836" s="255" t="s">
        <v>87</v>
      </c>
      <c r="AV836" s="14" t="s">
        <v>103</v>
      </c>
      <c r="AW836" s="14" t="s">
        <v>39</v>
      </c>
      <c r="AX836" s="14" t="s">
        <v>23</v>
      </c>
      <c r="AY836" s="255" t="s">
        <v>199</v>
      </c>
    </row>
    <row r="837" s="2" customFormat="1" ht="21.75" customHeight="1">
      <c r="A837" s="40"/>
      <c r="B837" s="41"/>
      <c r="C837" s="220" t="s">
        <v>1223</v>
      </c>
      <c r="D837" s="220" t="s">
        <v>201</v>
      </c>
      <c r="E837" s="221" t="s">
        <v>1224</v>
      </c>
      <c r="F837" s="222" t="s">
        <v>1225</v>
      </c>
      <c r="G837" s="223" t="s">
        <v>333</v>
      </c>
      <c r="H837" s="224">
        <v>24</v>
      </c>
      <c r="I837" s="225"/>
      <c r="J837" s="226">
        <f>ROUND(I837*H837,2)</f>
        <v>0</v>
      </c>
      <c r="K837" s="222" t="s">
        <v>22</v>
      </c>
      <c r="L837" s="46"/>
      <c r="M837" s="227" t="s">
        <v>22</v>
      </c>
      <c r="N837" s="228" t="s">
        <v>49</v>
      </c>
      <c r="O837" s="86"/>
      <c r="P837" s="229">
        <f>O837*H837</f>
        <v>0</v>
      </c>
      <c r="Q837" s="229">
        <v>0.00010000000000000001</v>
      </c>
      <c r="R837" s="229">
        <f>Q837*H837</f>
        <v>0.0024000000000000002</v>
      </c>
      <c r="S837" s="229">
        <v>0</v>
      </c>
      <c r="T837" s="230">
        <f>S837*H837</f>
        <v>0</v>
      </c>
      <c r="U837" s="40"/>
      <c r="V837" s="40"/>
      <c r="W837" s="40"/>
      <c r="X837" s="40"/>
      <c r="Y837" s="40"/>
      <c r="Z837" s="40"/>
      <c r="AA837" s="40"/>
      <c r="AB837" s="40"/>
      <c r="AC837" s="40"/>
      <c r="AD837" s="40"/>
      <c r="AE837" s="40"/>
      <c r="AR837" s="231" t="s">
        <v>103</v>
      </c>
      <c r="AT837" s="231" t="s">
        <v>201</v>
      </c>
      <c r="AU837" s="231" t="s">
        <v>87</v>
      </c>
      <c r="AY837" s="19" t="s">
        <v>199</v>
      </c>
      <c r="BE837" s="232">
        <f>IF(N837="základní",J837,0)</f>
        <v>0</v>
      </c>
      <c r="BF837" s="232">
        <f>IF(N837="snížená",J837,0)</f>
        <v>0</v>
      </c>
      <c r="BG837" s="232">
        <f>IF(N837="zákl. přenesená",J837,0)</f>
        <v>0</v>
      </c>
      <c r="BH837" s="232">
        <f>IF(N837="sníž. přenesená",J837,0)</f>
        <v>0</v>
      </c>
      <c r="BI837" s="232">
        <f>IF(N837="nulová",J837,0)</f>
        <v>0</v>
      </c>
      <c r="BJ837" s="19" t="s">
        <v>23</v>
      </c>
      <c r="BK837" s="232">
        <f>ROUND(I837*H837,2)</f>
        <v>0</v>
      </c>
      <c r="BL837" s="19" t="s">
        <v>103</v>
      </c>
      <c r="BM837" s="231" t="s">
        <v>1226</v>
      </c>
    </row>
    <row r="838" s="13" customFormat="1">
      <c r="A838" s="13"/>
      <c r="B838" s="233"/>
      <c r="C838" s="234"/>
      <c r="D838" s="235" t="s">
        <v>207</v>
      </c>
      <c r="E838" s="236" t="s">
        <v>22</v>
      </c>
      <c r="F838" s="237" t="s">
        <v>1227</v>
      </c>
      <c r="G838" s="234"/>
      <c r="H838" s="238">
        <v>24</v>
      </c>
      <c r="I838" s="239"/>
      <c r="J838" s="234"/>
      <c r="K838" s="234"/>
      <c r="L838" s="240"/>
      <c r="M838" s="241"/>
      <c r="N838" s="242"/>
      <c r="O838" s="242"/>
      <c r="P838" s="242"/>
      <c r="Q838" s="242"/>
      <c r="R838" s="242"/>
      <c r="S838" s="242"/>
      <c r="T838" s="243"/>
      <c r="U838" s="13"/>
      <c r="V838" s="13"/>
      <c r="W838" s="13"/>
      <c r="X838" s="13"/>
      <c r="Y838" s="13"/>
      <c r="Z838" s="13"/>
      <c r="AA838" s="13"/>
      <c r="AB838" s="13"/>
      <c r="AC838" s="13"/>
      <c r="AD838" s="13"/>
      <c r="AE838" s="13"/>
      <c r="AT838" s="244" t="s">
        <v>207</v>
      </c>
      <c r="AU838" s="244" t="s">
        <v>87</v>
      </c>
      <c r="AV838" s="13" t="s">
        <v>87</v>
      </c>
      <c r="AW838" s="13" t="s">
        <v>39</v>
      </c>
      <c r="AX838" s="13" t="s">
        <v>23</v>
      </c>
      <c r="AY838" s="244" t="s">
        <v>199</v>
      </c>
    </row>
    <row r="839" s="2" customFormat="1" ht="16.5" customHeight="1">
      <c r="A839" s="40"/>
      <c r="B839" s="41"/>
      <c r="C839" s="220" t="s">
        <v>1228</v>
      </c>
      <c r="D839" s="220" t="s">
        <v>201</v>
      </c>
      <c r="E839" s="221" t="s">
        <v>1229</v>
      </c>
      <c r="F839" s="222" t="s">
        <v>1230</v>
      </c>
      <c r="G839" s="223" t="s">
        <v>333</v>
      </c>
      <c r="H839" s="224">
        <v>24</v>
      </c>
      <c r="I839" s="225"/>
      <c r="J839" s="226">
        <f>ROUND(I839*H839,2)</f>
        <v>0</v>
      </c>
      <c r="K839" s="222" t="s">
        <v>22</v>
      </c>
      <c r="L839" s="46"/>
      <c r="M839" s="227" t="s">
        <v>22</v>
      </c>
      <c r="N839" s="228" t="s">
        <v>49</v>
      </c>
      <c r="O839" s="86"/>
      <c r="P839" s="229">
        <f>O839*H839</f>
        <v>0</v>
      </c>
      <c r="Q839" s="229">
        <v>0.00051000000000000004</v>
      </c>
      <c r="R839" s="229">
        <f>Q839*H839</f>
        <v>0.012240000000000001</v>
      </c>
      <c r="S839" s="229">
        <v>0</v>
      </c>
      <c r="T839" s="230">
        <f>S839*H839</f>
        <v>0</v>
      </c>
      <c r="U839" s="40"/>
      <c r="V839" s="40"/>
      <c r="W839" s="40"/>
      <c r="X839" s="40"/>
      <c r="Y839" s="40"/>
      <c r="Z839" s="40"/>
      <c r="AA839" s="40"/>
      <c r="AB839" s="40"/>
      <c r="AC839" s="40"/>
      <c r="AD839" s="40"/>
      <c r="AE839" s="40"/>
      <c r="AR839" s="231" t="s">
        <v>103</v>
      </c>
      <c r="AT839" s="231" t="s">
        <v>201</v>
      </c>
      <c r="AU839" s="231" t="s">
        <v>87</v>
      </c>
      <c r="AY839" s="19" t="s">
        <v>199</v>
      </c>
      <c r="BE839" s="232">
        <f>IF(N839="základní",J839,0)</f>
        <v>0</v>
      </c>
      <c r="BF839" s="232">
        <f>IF(N839="snížená",J839,0)</f>
        <v>0</v>
      </c>
      <c r="BG839" s="232">
        <f>IF(N839="zákl. přenesená",J839,0)</f>
        <v>0</v>
      </c>
      <c r="BH839" s="232">
        <f>IF(N839="sníž. přenesená",J839,0)</f>
        <v>0</v>
      </c>
      <c r="BI839" s="232">
        <f>IF(N839="nulová",J839,0)</f>
        <v>0</v>
      </c>
      <c r="BJ839" s="19" t="s">
        <v>23</v>
      </c>
      <c r="BK839" s="232">
        <f>ROUND(I839*H839,2)</f>
        <v>0</v>
      </c>
      <c r="BL839" s="19" t="s">
        <v>103</v>
      </c>
      <c r="BM839" s="231" t="s">
        <v>1231</v>
      </c>
    </row>
    <row r="840" s="13" customFormat="1">
      <c r="A840" s="13"/>
      <c r="B840" s="233"/>
      <c r="C840" s="234"/>
      <c r="D840" s="235" t="s">
        <v>207</v>
      </c>
      <c r="E840" s="236" t="s">
        <v>22</v>
      </c>
      <c r="F840" s="237" t="s">
        <v>1227</v>
      </c>
      <c r="G840" s="234"/>
      <c r="H840" s="238">
        <v>24</v>
      </c>
      <c r="I840" s="239"/>
      <c r="J840" s="234"/>
      <c r="K840" s="234"/>
      <c r="L840" s="240"/>
      <c r="M840" s="241"/>
      <c r="N840" s="242"/>
      <c r="O840" s="242"/>
      <c r="P840" s="242"/>
      <c r="Q840" s="242"/>
      <c r="R840" s="242"/>
      <c r="S840" s="242"/>
      <c r="T840" s="243"/>
      <c r="U840" s="13"/>
      <c r="V840" s="13"/>
      <c r="W840" s="13"/>
      <c r="X840" s="13"/>
      <c r="Y840" s="13"/>
      <c r="Z840" s="13"/>
      <c r="AA840" s="13"/>
      <c r="AB840" s="13"/>
      <c r="AC840" s="13"/>
      <c r="AD840" s="13"/>
      <c r="AE840" s="13"/>
      <c r="AT840" s="244" t="s">
        <v>207</v>
      </c>
      <c r="AU840" s="244" t="s">
        <v>87</v>
      </c>
      <c r="AV840" s="13" t="s">
        <v>87</v>
      </c>
      <c r="AW840" s="13" t="s">
        <v>39</v>
      </c>
      <c r="AX840" s="13" t="s">
        <v>23</v>
      </c>
      <c r="AY840" s="244" t="s">
        <v>199</v>
      </c>
    </row>
    <row r="841" s="2" customFormat="1" ht="21.75" customHeight="1">
      <c r="A841" s="40"/>
      <c r="B841" s="41"/>
      <c r="C841" s="220" t="s">
        <v>1232</v>
      </c>
      <c r="D841" s="220" t="s">
        <v>201</v>
      </c>
      <c r="E841" s="221" t="s">
        <v>1233</v>
      </c>
      <c r="F841" s="222" t="s">
        <v>1234</v>
      </c>
      <c r="G841" s="223" t="s">
        <v>1235</v>
      </c>
      <c r="H841" s="224">
        <v>300</v>
      </c>
      <c r="I841" s="225"/>
      <c r="J841" s="226">
        <f>ROUND(I841*H841,2)</f>
        <v>0</v>
      </c>
      <c r="K841" s="222" t="s">
        <v>22</v>
      </c>
      <c r="L841" s="46"/>
      <c r="M841" s="227" t="s">
        <v>22</v>
      </c>
      <c r="N841" s="228" t="s">
        <v>49</v>
      </c>
      <c r="O841" s="86"/>
      <c r="P841" s="229">
        <f>O841*H841</f>
        <v>0</v>
      </c>
      <c r="Q841" s="229">
        <v>0</v>
      </c>
      <c r="R841" s="229">
        <f>Q841*H841</f>
        <v>0</v>
      </c>
      <c r="S841" s="229">
        <v>0</v>
      </c>
      <c r="T841" s="230">
        <f>S841*H841</f>
        <v>0</v>
      </c>
      <c r="U841" s="40"/>
      <c r="V841" s="40"/>
      <c r="W841" s="40"/>
      <c r="X841" s="40"/>
      <c r="Y841" s="40"/>
      <c r="Z841" s="40"/>
      <c r="AA841" s="40"/>
      <c r="AB841" s="40"/>
      <c r="AC841" s="40"/>
      <c r="AD841" s="40"/>
      <c r="AE841" s="40"/>
      <c r="AR841" s="231" t="s">
        <v>103</v>
      </c>
      <c r="AT841" s="231" t="s">
        <v>201</v>
      </c>
      <c r="AU841" s="231" t="s">
        <v>87</v>
      </c>
      <c r="AY841" s="19" t="s">
        <v>199</v>
      </c>
      <c r="BE841" s="232">
        <f>IF(N841="základní",J841,0)</f>
        <v>0</v>
      </c>
      <c r="BF841" s="232">
        <f>IF(N841="snížená",J841,0)</f>
        <v>0</v>
      </c>
      <c r="BG841" s="232">
        <f>IF(N841="zákl. přenesená",J841,0)</f>
        <v>0</v>
      </c>
      <c r="BH841" s="232">
        <f>IF(N841="sníž. přenesená",J841,0)</f>
        <v>0</v>
      </c>
      <c r="BI841" s="232">
        <f>IF(N841="nulová",J841,0)</f>
        <v>0</v>
      </c>
      <c r="BJ841" s="19" t="s">
        <v>23</v>
      </c>
      <c r="BK841" s="232">
        <f>ROUND(I841*H841,2)</f>
        <v>0</v>
      </c>
      <c r="BL841" s="19" t="s">
        <v>103</v>
      </c>
      <c r="BM841" s="231" t="s">
        <v>1236</v>
      </c>
    </row>
    <row r="842" s="13" customFormat="1">
      <c r="A842" s="13"/>
      <c r="B842" s="233"/>
      <c r="C842" s="234"/>
      <c r="D842" s="235" t="s">
        <v>207</v>
      </c>
      <c r="E842" s="236" t="s">
        <v>22</v>
      </c>
      <c r="F842" s="237" t="s">
        <v>1237</v>
      </c>
      <c r="G842" s="234"/>
      <c r="H842" s="238">
        <v>300</v>
      </c>
      <c r="I842" s="239"/>
      <c r="J842" s="234"/>
      <c r="K842" s="234"/>
      <c r="L842" s="240"/>
      <c r="M842" s="241"/>
      <c r="N842" s="242"/>
      <c r="O842" s="242"/>
      <c r="P842" s="242"/>
      <c r="Q842" s="242"/>
      <c r="R842" s="242"/>
      <c r="S842" s="242"/>
      <c r="T842" s="243"/>
      <c r="U842" s="13"/>
      <c r="V842" s="13"/>
      <c r="W842" s="13"/>
      <c r="X842" s="13"/>
      <c r="Y842" s="13"/>
      <c r="Z842" s="13"/>
      <c r="AA842" s="13"/>
      <c r="AB842" s="13"/>
      <c r="AC842" s="13"/>
      <c r="AD842" s="13"/>
      <c r="AE842" s="13"/>
      <c r="AT842" s="244" t="s">
        <v>207</v>
      </c>
      <c r="AU842" s="244" t="s">
        <v>87</v>
      </c>
      <c r="AV842" s="13" t="s">
        <v>87</v>
      </c>
      <c r="AW842" s="13" t="s">
        <v>39</v>
      </c>
      <c r="AX842" s="13" t="s">
        <v>23</v>
      </c>
      <c r="AY842" s="244" t="s">
        <v>199</v>
      </c>
    </row>
    <row r="843" s="12" customFormat="1" ht="22.8" customHeight="1">
      <c r="A843" s="12"/>
      <c r="B843" s="204"/>
      <c r="C843" s="205"/>
      <c r="D843" s="206" t="s">
        <v>77</v>
      </c>
      <c r="E843" s="218" t="s">
        <v>881</v>
      </c>
      <c r="F843" s="218" t="s">
        <v>1238</v>
      </c>
      <c r="G843" s="205"/>
      <c r="H843" s="205"/>
      <c r="I843" s="208"/>
      <c r="J843" s="219">
        <f>BK843</f>
        <v>0</v>
      </c>
      <c r="K843" s="205"/>
      <c r="L843" s="210"/>
      <c r="M843" s="211"/>
      <c r="N843" s="212"/>
      <c r="O843" s="212"/>
      <c r="P843" s="213">
        <f>SUM(P844:P881)</f>
        <v>0</v>
      </c>
      <c r="Q843" s="212"/>
      <c r="R843" s="213">
        <f>SUM(R844:R881)</f>
        <v>0.42590364999999997</v>
      </c>
      <c r="S843" s="212"/>
      <c r="T843" s="214">
        <f>SUM(T844:T881)</f>
        <v>0</v>
      </c>
      <c r="U843" s="12"/>
      <c r="V843" s="12"/>
      <c r="W843" s="12"/>
      <c r="X843" s="12"/>
      <c r="Y843" s="12"/>
      <c r="Z843" s="12"/>
      <c r="AA843" s="12"/>
      <c r="AB843" s="12"/>
      <c r="AC843" s="12"/>
      <c r="AD843" s="12"/>
      <c r="AE843" s="12"/>
      <c r="AR843" s="215" t="s">
        <v>23</v>
      </c>
      <c r="AT843" s="216" t="s">
        <v>77</v>
      </c>
      <c r="AU843" s="216" t="s">
        <v>23</v>
      </c>
      <c r="AY843" s="215" t="s">
        <v>199</v>
      </c>
      <c r="BK843" s="217">
        <f>SUM(BK844:BK881)</f>
        <v>0</v>
      </c>
    </row>
    <row r="844" s="2" customFormat="1" ht="21.75" customHeight="1">
      <c r="A844" s="40"/>
      <c r="B844" s="41"/>
      <c r="C844" s="220" t="s">
        <v>1239</v>
      </c>
      <c r="D844" s="220" t="s">
        <v>201</v>
      </c>
      <c r="E844" s="221" t="s">
        <v>1240</v>
      </c>
      <c r="F844" s="222" t="s">
        <v>1241</v>
      </c>
      <c r="G844" s="223" t="s">
        <v>233</v>
      </c>
      <c r="H844" s="224">
        <v>89.694999999999993</v>
      </c>
      <c r="I844" s="225"/>
      <c r="J844" s="226">
        <f>ROUND(I844*H844,2)</f>
        <v>0</v>
      </c>
      <c r="K844" s="222" t="s">
        <v>205</v>
      </c>
      <c r="L844" s="46"/>
      <c r="M844" s="227" t="s">
        <v>22</v>
      </c>
      <c r="N844" s="228" t="s">
        <v>49</v>
      </c>
      <c r="O844" s="86"/>
      <c r="P844" s="229">
        <f>O844*H844</f>
        <v>0</v>
      </c>
      <c r="Q844" s="229">
        <v>0</v>
      </c>
      <c r="R844" s="229">
        <f>Q844*H844</f>
        <v>0</v>
      </c>
      <c r="S844" s="229">
        <v>0</v>
      </c>
      <c r="T844" s="230">
        <f>S844*H844</f>
        <v>0</v>
      </c>
      <c r="U844" s="40"/>
      <c r="V844" s="40"/>
      <c r="W844" s="40"/>
      <c r="X844" s="40"/>
      <c r="Y844" s="40"/>
      <c r="Z844" s="40"/>
      <c r="AA844" s="40"/>
      <c r="AB844" s="40"/>
      <c r="AC844" s="40"/>
      <c r="AD844" s="40"/>
      <c r="AE844" s="40"/>
      <c r="AR844" s="231" t="s">
        <v>103</v>
      </c>
      <c r="AT844" s="231" t="s">
        <v>201</v>
      </c>
      <c r="AU844" s="231" t="s">
        <v>87</v>
      </c>
      <c r="AY844" s="19" t="s">
        <v>199</v>
      </c>
      <c r="BE844" s="232">
        <f>IF(N844="základní",J844,0)</f>
        <v>0</v>
      </c>
      <c r="BF844" s="232">
        <f>IF(N844="snížená",J844,0)</f>
        <v>0</v>
      </c>
      <c r="BG844" s="232">
        <f>IF(N844="zákl. přenesená",J844,0)</f>
        <v>0</v>
      </c>
      <c r="BH844" s="232">
        <f>IF(N844="sníž. přenesená",J844,0)</f>
        <v>0</v>
      </c>
      <c r="BI844" s="232">
        <f>IF(N844="nulová",J844,0)</f>
        <v>0</v>
      </c>
      <c r="BJ844" s="19" t="s">
        <v>23</v>
      </c>
      <c r="BK844" s="232">
        <f>ROUND(I844*H844,2)</f>
        <v>0</v>
      </c>
      <c r="BL844" s="19" t="s">
        <v>103</v>
      </c>
      <c r="BM844" s="231" t="s">
        <v>1242</v>
      </c>
    </row>
    <row r="845" s="15" customFormat="1">
      <c r="A845" s="15"/>
      <c r="B845" s="256"/>
      <c r="C845" s="257"/>
      <c r="D845" s="235" t="s">
        <v>207</v>
      </c>
      <c r="E845" s="258" t="s">
        <v>22</v>
      </c>
      <c r="F845" s="259" t="s">
        <v>1243</v>
      </c>
      <c r="G845" s="257"/>
      <c r="H845" s="258" t="s">
        <v>22</v>
      </c>
      <c r="I845" s="260"/>
      <c r="J845" s="257"/>
      <c r="K845" s="257"/>
      <c r="L845" s="261"/>
      <c r="M845" s="262"/>
      <c r="N845" s="263"/>
      <c r="O845" s="263"/>
      <c r="P845" s="263"/>
      <c r="Q845" s="263"/>
      <c r="R845" s="263"/>
      <c r="S845" s="263"/>
      <c r="T845" s="264"/>
      <c r="U845" s="15"/>
      <c r="V845" s="15"/>
      <c r="W845" s="15"/>
      <c r="X845" s="15"/>
      <c r="Y845" s="15"/>
      <c r="Z845" s="15"/>
      <c r="AA845" s="15"/>
      <c r="AB845" s="15"/>
      <c r="AC845" s="15"/>
      <c r="AD845" s="15"/>
      <c r="AE845" s="15"/>
      <c r="AT845" s="265" t="s">
        <v>207</v>
      </c>
      <c r="AU845" s="265" t="s">
        <v>87</v>
      </c>
      <c r="AV845" s="15" t="s">
        <v>23</v>
      </c>
      <c r="AW845" s="15" t="s">
        <v>39</v>
      </c>
      <c r="AX845" s="15" t="s">
        <v>78</v>
      </c>
      <c r="AY845" s="265" t="s">
        <v>199</v>
      </c>
    </row>
    <row r="846" s="13" customFormat="1">
      <c r="A846" s="13"/>
      <c r="B846" s="233"/>
      <c r="C846" s="234"/>
      <c r="D846" s="235" t="s">
        <v>207</v>
      </c>
      <c r="E846" s="236" t="s">
        <v>22</v>
      </c>
      <c r="F846" s="237" t="s">
        <v>1244</v>
      </c>
      <c r="G846" s="234"/>
      <c r="H846" s="238">
        <v>89.694999999999993</v>
      </c>
      <c r="I846" s="239"/>
      <c r="J846" s="234"/>
      <c r="K846" s="234"/>
      <c r="L846" s="240"/>
      <c r="M846" s="241"/>
      <c r="N846" s="242"/>
      <c r="O846" s="242"/>
      <c r="P846" s="242"/>
      <c r="Q846" s="242"/>
      <c r="R846" s="242"/>
      <c r="S846" s="242"/>
      <c r="T846" s="243"/>
      <c r="U846" s="13"/>
      <c r="V846" s="13"/>
      <c r="W846" s="13"/>
      <c r="X846" s="13"/>
      <c r="Y846" s="13"/>
      <c r="Z846" s="13"/>
      <c r="AA846" s="13"/>
      <c r="AB846" s="13"/>
      <c r="AC846" s="13"/>
      <c r="AD846" s="13"/>
      <c r="AE846" s="13"/>
      <c r="AT846" s="244" t="s">
        <v>207</v>
      </c>
      <c r="AU846" s="244" t="s">
        <v>87</v>
      </c>
      <c r="AV846" s="13" t="s">
        <v>87</v>
      </c>
      <c r="AW846" s="13" t="s">
        <v>39</v>
      </c>
      <c r="AX846" s="13" t="s">
        <v>23</v>
      </c>
      <c r="AY846" s="244" t="s">
        <v>199</v>
      </c>
    </row>
    <row r="847" s="2" customFormat="1" ht="21.75" customHeight="1">
      <c r="A847" s="40"/>
      <c r="B847" s="41"/>
      <c r="C847" s="220" t="s">
        <v>1245</v>
      </c>
      <c r="D847" s="220" t="s">
        <v>201</v>
      </c>
      <c r="E847" s="221" t="s">
        <v>1246</v>
      </c>
      <c r="F847" s="222" t="s">
        <v>1247</v>
      </c>
      <c r="G847" s="223" t="s">
        <v>233</v>
      </c>
      <c r="H847" s="224">
        <v>2690.8499999999999</v>
      </c>
      <c r="I847" s="225"/>
      <c r="J847" s="226">
        <f>ROUND(I847*H847,2)</f>
        <v>0</v>
      </c>
      <c r="K847" s="222" t="s">
        <v>205</v>
      </c>
      <c r="L847" s="46"/>
      <c r="M847" s="227" t="s">
        <v>22</v>
      </c>
      <c r="N847" s="228" t="s">
        <v>49</v>
      </c>
      <c r="O847" s="86"/>
      <c r="P847" s="229">
        <f>O847*H847</f>
        <v>0</v>
      </c>
      <c r="Q847" s="229">
        <v>0</v>
      </c>
      <c r="R847" s="229">
        <f>Q847*H847</f>
        <v>0</v>
      </c>
      <c r="S847" s="229">
        <v>0</v>
      </c>
      <c r="T847" s="230">
        <f>S847*H847</f>
        <v>0</v>
      </c>
      <c r="U847" s="40"/>
      <c r="V847" s="40"/>
      <c r="W847" s="40"/>
      <c r="X847" s="40"/>
      <c r="Y847" s="40"/>
      <c r="Z847" s="40"/>
      <c r="AA847" s="40"/>
      <c r="AB847" s="40"/>
      <c r="AC847" s="40"/>
      <c r="AD847" s="40"/>
      <c r="AE847" s="40"/>
      <c r="AR847" s="231" t="s">
        <v>103</v>
      </c>
      <c r="AT847" s="231" t="s">
        <v>201</v>
      </c>
      <c r="AU847" s="231" t="s">
        <v>87</v>
      </c>
      <c r="AY847" s="19" t="s">
        <v>199</v>
      </c>
      <c r="BE847" s="232">
        <f>IF(N847="základní",J847,0)</f>
        <v>0</v>
      </c>
      <c r="BF847" s="232">
        <f>IF(N847="snížená",J847,0)</f>
        <v>0</v>
      </c>
      <c r="BG847" s="232">
        <f>IF(N847="zákl. přenesená",J847,0)</f>
        <v>0</v>
      </c>
      <c r="BH847" s="232">
        <f>IF(N847="sníž. přenesená",J847,0)</f>
        <v>0</v>
      </c>
      <c r="BI847" s="232">
        <f>IF(N847="nulová",J847,0)</f>
        <v>0</v>
      </c>
      <c r="BJ847" s="19" t="s">
        <v>23</v>
      </c>
      <c r="BK847" s="232">
        <f>ROUND(I847*H847,2)</f>
        <v>0</v>
      </c>
      <c r="BL847" s="19" t="s">
        <v>103</v>
      </c>
      <c r="BM847" s="231" t="s">
        <v>1248</v>
      </c>
    </row>
    <row r="848" s="13" customFormat="1">
      <c r="A848" s="13"/>
      <c r="B848" s="233"/>
      <c r="C848" s="234"/>
      <c r="D848" s="235" t="s">
        <v>207</v>
      </c>
      <c r="E848" s="236" t="s">
        <v>22</v>
      </c>
      <c r="F848" s="237" t="s">
        <v>1249</v>
      </c>
      <c r="G848" s="234"/>
      <c r="H848" s="238">
        <v>2690.8499999999999</v>
      </c>
      <c r="I848" s="239"/>
      <c r="J848" s="234"/>
      <c r="K848" s="234"/>
      <c r="L848" s="240"/>
      <c r="M848" s="241"/>
      <c r="N848" s="242"/>
      <c r="O848" s="242"/>
      <c r="P848" s="242"/>
      <c r="Q848" s="242"/>
      <c r="R848" s="242"/>
      <c r="S848" s="242"/>
      <c r="T848" s="243"/>
      <c r="U848" s="13"/>
      <c r="V848" s="13"/>
      <c r="W848" s="13"/>
      <c r="X848" s="13"/>
      <c r="Y848" s="13"/>
      <c r="Z848" s="13"/>
      <c r="AA848" s="13"/>
      <c r="AB848" s="13"/>
      <c r="AC848" s="13"/>
      <c r="AD848" s="13"/>
      <c r="AE848" s="13"/>
      <c r="AT848" s="244" t="s">
        <v>207</v>
      </c>
      <c r="AU848" s="244" t="s">
        <v>87</v>
      </c>
      <c r="AV848" s="13" t="s">
        <v>87</v>
      </c>
      <c r="AW848" s="13" t="s">
        <v>39</v>
      </c>
      <c r="AX848" s="13" t="s">
        <v>23</v>
      </c>
      <c r="AY848" s="244" t="s">
        <v>199</v>
      </c>
    </row>
    <row r="849" s="2" customFormat="1" ht="21.75" customHeight="1">
      <c r="A849" s="40"/>
      <c r="B849" s="41"/>
      <c r="C849" s="220" t="s">
        <v>1250</v>
      </c>
      <c r="D849" s="220" t="s">
        <v>201</v>
      </c>
      <c r="E849" s="221" t="s">
        <v>1251</v>
      </c>
      <c r="F849" s="222" t="s">
        <v>1252</v>
      </c>
      <c r="G849" s="223" t="s">
        <v>233</v>
      </c>
      <c r="H849" s="224">
        <v>89.694999999999993</v>
      </c>
      <c r="I849" s="225"/>
      <c r="J849" s="226">
        <f>ROUND(I849*H849,2)</f>
        <v>0</v>
      </c>
      <c r="K849" s="222" t="s">
        <v>205</v>
      </c>
      <c r="L849" s="46"/>
      <c r="M849" s="227" t="s">
        <v>22</v>
      </c>
      <c r="N849" s="228" t="s">
        <v>49</v>
      </c>
      <c r="O849" s="86"/>
      <c r="P849" s="229">
        <f>O849*H849</f>
        <v>0</v>
      </c>
      <c r="Q849" s="229">
        <v>0</v>
      </c>
      <c r="R849" s="229">
        <f>Q849*H849</f>
        <v>0</v>
      </c>
      <c r="S849" s="229">
        <v>0</v>
      </c>
      <c r="T849" s="230">
        <f>S849*H849</f>
        <v>0</v>
      </c>
      <c r="U849" s="40"/>
      <c r="V849" s="40"/>
      <c r="W849" s="40"/>
      <c r="X849" s="40"/>
      <c r="Y849" s="40"/>
      <c r="Z849" s="40"/>
      <c r="AA849" s="40"/>
      <c r="AB849" s="40"/>
      <c r="AC849" s="40"/>
      <c r="AD849" s="40"/>
      <c r="AE849" s="40"/>
      <c r="AR849" s="231" t="s">
        <v>103</v>
      </c>
      <c r="AT849" s="231" t="s">
        <v>201</v>
      </c>
      <c r="AU849" s="231" t="s">
        <v>87</v>
      </c>
      <c r="AY849" s="19" t="s">
        <v>199</v>
      </c>
      <c r="BE849" s="232">
        <f>IF(N849="základní",J849,0)</f>
        <v>0</v>
      </c>
      <c r="BF849" s="232">
        <f>IF(N849="snížená",J849,0)</f>
        <v>0</v>
      </c>
      <c r="BG849" s="232">
        <f>IF(N849="zákl. přenesená",J849,0)</f>
        <v>0</v>
      </c>
      <c r="BH849" s="232">
        <f>IF(N849="sníž. přenesená",J849,0)</f>
        <v>0</v>
      </c>
      <c r="BI849" s="232">
        <f>IF(N849="nulová",J849,0)</f>
        <v>0</v>
      </c>
      <c r="BJ849" s="19" t="s">
        <v>23</v>
      </c>
      <c r="BK849" s="232">
        <f>ROUND(I849*H849,2)</f>
        <v>0</v>
      </c>
      <c r="BL849" s="19" t="s">
        <v>103</v>
      </c>
      <c r="BM849" s="231" t="s">
        <v>1253</v>
      </c>
    </row>
    <row r="850" s="2" customFormat="1" ht="21.75" customHeight="1">
      <c r="A850" s="40"/>
      <c r="B850" s="41"/>
      <c r="C850" s="220" t="s">
        <v>1254</v>
      </c>
      <c r="D850" s="220" t="s">
        <v>201</v>
      </c>
      <c r="E850" s="221" t="s">
        <v>1255</v>
      </c>
      <c r="F850" s="222" t="s">
        <v>1256</v>
      </c>
      <c r="G850" s="223" t="s">
        <v>233</v>
      </c>
      <c r="H850" s="224">
        <v>2412.355</v>
      </c>
      <c r="I850" s="225"/>
      <c r="J850" s="226">
        <f>ROUND(I850*H850,2)</f>
        <v>0</v>
      </c>
      <c r="K850" s="222" t="s">
        <v>205</v>
      </c>
      <c r="L850" s="46"/>
      <c r="M850" s="227" t="s">
        <v>22</v>
      </c>
      <c r="N850" s="228" t="s">
        <v>49</v>
      </c>
      <c r="O850" s="86"/>
      <c r="P850" s="229">
        <f>O850*H850</f>
        <v>0</v>
      </c>
      <c r="Q850" s="229">
        <v>0.00012999999999999999</v>
      </c>
      <c r="R850" s="229">
        <f>Q850*H850</f>
        <v>0.31360614999999997</v>
      </c>
      <c r="S850" s="229">
        <v>0</v>
      </c>
      <c r="T850" s="230">
        <f>S850*H850</f>
        <v>0</v>
      </c>
      <c r="U850" s="40"/>
      <c r="V850" s="40"/>
      <c r="W850" s="40"/>
      <c r="X850" s="40"/>
      <c r="Y850" s="40"/>
      <c r="Z850" s="40"/>
      <c r="AA850" s="40"/>
      <c r="AB850" s="40"/>
      <c r="AC850" s="40"/>
      <c r="AD850" s="40"/>
      <c r="AE850" s="40"/>
      <c r="AR850" s="231" t="s">
        <v>103</v>
      </c>
      <c r="AT850" s="231" t="s">
        <v>201</v>
      </c>
      <c r="AU850" s="231" t="s">
        <v>87</v>
      </c>
      <c r="AY850" s="19" t="s">
        <v>199</v>
      </c>
      <c r="BE850" s="232">
        <f>IF(N850="základní",J850,0)</f>
        <v>0</v>
      </c>
      <c r="BF850" s="232">
        <f>IF(N850="snížená",J850,0)</f>
        <v>0</v>
      </c>
      <c r="BG850" s="232">
        <f>IF(N850="zákl. přenesená",J850,0)</f>
        <v>0</v>
      </c>
      <c r="BH850" s="232">
        <f>IF(N850="sníž. přenesená",J850,0)</f>
        <v>0</v>
      </c>
      <c r="BI850" s="232">
        <f>IF(N850="nulová",J850,0)</f>
        <v>0</v>
      </c>
      <c r="BJ850" s="19" t="s">
        <v>23</v>
      </c>
      <c r="BK850" s="232">
        <f>ROUND(I850*H850,2)</f>
        <v>0</v>
      </c>
      <c r="BL850" s="19" t="s">
        <v>103</v>
      </c>
      <c r="BM850" s="231" t="s">
        <v>1257</v>
      </c>
    </row>
    <row r="851" s="15" customFormat="1">
      <c r="A851" s="15"/>
      <c r="B851" s="256"/>
      <c r="C851" s="257"/>
      <c r="D851" s="235" t="s">
        <v>207</v>
      </c>
      <c r="E851" s="258" t="s">
        <v>22</v>
      </c>
      <c r="F851" s="259" t="s">
        <v>1258</v>
      </c>
      <c r="G851" s="257"/>
      <c r="H851" s="258" t="s">
        <v>22</v>
      </c>
      <c r="I851" s="260"/>
      <c r="J851" s="257"/>
      <c r="K851" s="257"/>
      <c r="L851" s="261"/>
      <c r="M851" s="262"/>
      <c r="N851" s="263"/>
      <c r="O851" s="263"/>
      <c r="P851" s="263"/>
      <c r="Q851" s="263"/>
      <c r="R851" s="263"/>
      <c r="S851" s="263"/>
      <c r="T851" s="264"/>
      <c r="U851" s="15"/>
      <c r="V851" s="15"/>
      <c r="W851" s="15"/>
      <c r="X851" s="15"/>
      <c r="Y851" s="15"/>
      <c r="Z851" s="15"/>
      <c r="AA851" s="15"/>
      <c r="AB851" s="15"/>
      <c r="AC851" s="15"/>
      <c r="AD851" s="15"/>
      <c r="AE851" s="15"/>
      <c r="AT851" s="265" t="s">
        <v>207</v>
      </c>
      <c r="AU851" s="265" t="s">
        <v>87</v>
      </c>
      <c r="AV851" s="15" t="s">
        <v>23</v>
      </c>
      <c r="AW851" s="15" t="s">
        <v>39</v>
      </c>
      <c r="AX851" s="15" t="s">
        <v>78</v>
      </c>
      <c r="AY851" s="265" t="s">
        <v>199</v>
      </c>
    </row>
    <row r="852" s="13" customFormat="1">
      <c r="A852" s="13"/>
      <c r="B852" s="233"/>
      <c r="C852" s="234"/>
      <c r="D852" s="235" t="s">
        <v>207</v>
      </c>
      <c r="E852" s="236" t="s">
        <v>22</v>
      </c>
      <c r="F852" s="237" t="s">
        <v>1259</v>
      </c>
      <c r="G852" s="234"/>
      <c r="H852" s="238">
        <v>456.51499999999999</v>
      </c>
      <c r="I852" s="239"/>
      <c r="J852" s="234"/>
      <c r="K852" s="234"/>
      <c r="L852" s="240"/>
      <c r="M852" s="241"/>
      <c r="N852" s="242"/>
      <c r="O852" s="242"/>
      <c r="P852" s="242"/>
      <c r="Q852" s="242"/>
      <c r="R852" s="242"/>
      <c r="S852" s="242"/>
      <c r="T852" s="243"/>
      <c r="U852" s="13"/>
      <c r="V852" s="13"/>
      <c r="W852" s="13"/>
      <c r="X852" s="13"/>
      <c r="Y852" s="13"/>
      <c r="Z852" s="13"/>
      <c r="AA852" s="13"/>
      <c r="AB852" s="13"/>
      <c r="AC852" s="13"/>
      <c r="AD852" s="13"/>
      <c r="AE852" s="13"/>
      <c r="AT852" s="244" t="s">
        <v>207</v>
      </c>
      <c r="AU852" s="244" t="s">
        <v>87</v>
      </c>
      <c r="AV852" s="13" t="s">
        <v>87</v>
      </c>
      <c r="AW852" s="13" t="s">
        <v>39</v>
      </c>
      <c r="AX852" s="13" t="s">
        <v>78</v>
      </c>
      <c r="AY852" s="244" t="s">
        <v>199</v>
      </c>
    </row>
    <row r="853" s="13" customFormat="1">
      <c r="A853" s="13"/>
      <c r="B853" s="233"/>
      <c r="C853" s="234"/>
      <c r="D853" s="235" t="s">
        <v>207</v>
      </c>
      <c r="E853" s="236" t="s">
        <v>22</v>
      </c>
      <c r="F853" s="237" t="s">
        <v>1260</v>
      </c>
      <c r="G853" s="234"/>
      <c r="H853" s="238">
        <v>42.25</v>
      </c>
      <c r="I853" s="239"/>
      <c r="J853" s="234"/>
      <c r="K853" s="234"/>
      <c r="L853" s="240"/>
      <c r="M853" s="241"/>
      <c r="N853" s="242"/>
      <c r="O853" s="242"/>
      <c r="P853" s="242"/>
      <c r="Q853" s="242"/>
      <c r="R853" s="242"/>
      <c r="S853" s="242"/>
      <c r="T853" s="243"/>
      <c r="U853" s="13"/>
      <c r="V853" s="13"/>
      <c r="W853" s="13"/>
      <c r="X853" s="13"/>
      <c r="Y853" s="13"/>
      <c r="Z853" s="13"/>
      <c r="AA853" s="13"/>
      <c r="AB853" s="13"/>
      <c r="AC853" s="13"/>
      <c r="AD853" s="13"/>
      <c r="AE853" s="13"/>
      <c r="AT853" s="244" t="s">
        <v>207</v>
      </c>
      <c r="AU853" s="244" t="s">
        <v>87</v>
      </c>
      <c r="AV853" s="13" t="s">
        <v>87</v>
      </c>
      <c r="AW853" s="13" t="s">
        <v>39</v>
      </c>
      <c r="AX853" s="13" t="s">
        <v>78</v>
      </c>
      <c r="AY853" s="244" t="s">
        <v>199</v>
      </c>
    </row>
    <row r="854" s="13" customFormat="1">
      <c r="A854" s="13"/>
      <c r="B854" s="233"/>
      <c r="C854" s="234"/>
      <c r="D854" s="235" t="s">
        <v>207</v>
      </c>
      <c r="E854" s="236" t="s">
        <v>22</v>
      </c>
      <c r="F854" s="237" t="s">
        <v>1261</v>
      </c>
      <c r="G854" s="234"/>
      <c r="H854" s="238">
        <v>146.21000000000001</v>
      </c>
      <c r="I854" s="239"/>
      <c r="J854" s="234"/>
      <c r="K854" s="234"/>
      <c r="L854" s="240"/>
      <c r="M854" s="241"/>
      <c r="N854" s="242"/>
      <c r="O854" s="242"/>
      <c r="P854" s="242"/>
      <c r="Q854" s="242"/>
      <c r="R854" s="242"/>
      <c r="S854" s="242"/>
      <c r="T854" s="243"/>
      <c r="U854" s="13"/>
      <c r="V854" s="13"/>
      <c r="W854" s="13"/>
      <c r="X854" s="13"/>
      <c r="Y854" s="13"/>
      <c r="Z854" s="13"/>
      <c r="AA854" s="13"/>
      <c r="AB854" s="13"/>
      <c r="AC854" s="13"/>
      <c r="AD854" s="13"/>
      <c r="AE854" s="13"/>
      <c r="AT854" s="244" t="s">
        <v>207</v>
      </c>
      <c r="AU854" s="244" t="s">
        <v>87</v>
      </c>
      <c r="AV854" s="13" t="s">
        <v>87</v>
      </c>
      <c r="AW854" s="13" t="s">
        <v>39</v>
      </c>
      <c r="AX854" s="13" t="s">
        <v>78</v>
      </c>
      <c r="AY854" s="244" t="s">
        <v>199</v>
      </c>
    </row>
    <row r="855" s="13" customFormat="1">
      <c r="A855" s="13"/>
      <c r="B855" s="233"/>
      <c r="C855" s="234"/>
      <c r="D855" s="235" t="s">
        <v>207</v>
      </c>
      <c r="E855" s="236" t="s">
        <v>22</v>
      </c>
      <c r="F855" s="237" t="s">
        <v>1262</v>
      </c>
      <c r="G855" s="234"/>
      <c r="H855" s="238">
        <v>445.26999999999998</v>
      </c>
      <c r="I855" s="239"/>
      <c r="J855" s="234"/>
      <c r="K855" s="234"/>
      <c r="L855" s="240"/>
      <c r="M855" s="241"/>
      <c r="N855" s="242"/>
      <c r="O855" s="242"/>
      <c r="P855" s="242"/>
      <c r="Q855" s="242"/>
      <c r="R855" s="242"/>
      <c r="S855" s="242"/>
      <c r="T855" s="243"/>
      <c r="U855" s="13"/>
      <c r="V855" s="13"/>
      <c r="W855" s="13"/>
      <c r="X855" s="13"/>
      <c r="Y855" s="13"/>
      <c r="Z855" s="13"/>
      <c r="AA855" s="13"/>
      <c r="AB855" s="13"/>
      <c r="AC855" s="13"/>
      <c r="AD855" s="13"/>
      <c r="AE855" s="13"/>
      <c r="AT855" s="244" t="s">
        <v>207</v>
      </c>
      <c r="AU855" s="244" t="s">
        <v>87</v>
      </c>
      <c r="AV855" s="13" t="s">
        <v>87</v>
      </c>
      <c r="AW855" s="13" t="s">
        <v>39</v>
      </c>
      <c r="AX855" s="13" t="s">
        <v>78</v>
      </c>
      <c r="AY855" s="244" t="s">
        <v>199</v>
      </c>
    </row>
    <row r="856" s="13" customFormat="1">
      <c r="A856" s="13"/>
      <c r="B856" s="233"/>
      <c r="C856" s="234"/>
      <c r="D856" s="235" t="s">
        <v>207</v>
      </c>
      <c r="E856" s="236" t="s">
        <v>22</v>
      </c>
      <c r="F856" s="237" t="s">
        <v>1263</v>
      </c>
      <c r="G856" s="234"/>
      <c r="H856" s="238">
        <v>46.530000000000001</v>
      </c>
      <c r="I856" s="239"/>
      <c r="J856" s="234"/>
      <c r="K856" s="234"/>
      <c r="L856" s="240"/>
      <c r="M856" s="241"/>
      <c r="N856" s="242"/>
      <c r="O856" s="242"/>
      <c r="P856" s="242"/>
      <c r="Q856" s="242"/>
      <c r="R856" s="242"/>
      <c r="S856" s="242"/>
      <c r="T856" s="243"/>
      <c r="U856" s="13"/>
      <c r="V856" s="13"/>
      <c r="W856" s="13"/>
      <c r="X856" s="13"/>
      <c r="Y856" s="13"/>
      <c r="Z856" s="13"/>
      <c r="AA856" s="13"/>
      <c r="AB856" s="13"/>
      <c r="AC856" s="13"/>
      <c r="AD856" s="13"/>
      <c r="AE856" s="13"/>
      <c r="AT856" s="244" t="s">
        <v>207</v>
      </c>
      <c r="AU856" s="244" t="s">
        <v>87</v>
      </c>
      <c r="AV856" s="13" t="s">
        <v>87</v>
      </c>
      <c r="AW856" s="13" t="s">
        <v>39</v>
      </c>
      <c r="AX856" s="13" t="s">
        <v>78</v>
      </c>
      <c r="AY856" s="244" t="s">
        <v>199</v>
      </c>
    </row>
    <row r="857" s="13" customFormat="1">
      <c r="A857" s="13"/>
      <c r="B857" s="233"/>
      <c r="C857" s="234"/>
      <c r="D857" s="235" t="s">
        <v>207</v>
      </c>
      <c r="E857" s="236" t="s">
        <v>22</v>
      </c>
      <c r="F857" s="237" t="s">
        <v>1264</v>
      </c>
      <c r="G857" s="234"/>
      <c r="H857" s="238">
        <v>372.19</v>
      </c>
      <c r="I857" s="239"/>
      <c r="J857" s="234"/>
      <c r="K857" s="234"/>
      <c r="L857" s="240"/>
      <c r="M857" s="241"/>
      <c r="N857" s="242"/>
      <c r="O857" s="242"/>
      <c r="P857" s="242"/>
      <c r="Q857" s="242"/>
      <c r="R857" s="242"/>
      <c r="S857" s="242"/>
      <c r="T857" s="243"/>
      <c r="U857" s="13"/>
      <c r="V857" s="13"/>
      <c r="W857" s="13"/>
      <c r="X857" s="13"/>
      <c r="Y857" s="13"/>
      <c r="Z857" s="13"/>
      <c r="AA857" s="13"/>
      <c r="AB857" s="13"/>
      <c r="AC857" s="13"/>
      <c r="AD857" s="13"/>
      <c r="AE857" s="13"/>
      <c r="AT857" s="244" t="s">
        <v>207</v>
      </c>
      <c r="AU857" s="244" t="s">
        <v>87</v>
      </c>
      <c r="AV857" s="13" t="s">
        <v>87</v>
      </c>
      <c r="AW857" s="13" t="s">
        <v>39</v>
      </c>
      <c r="AX857" s="13" t="s">
        <v>78</v>
      </c>
      <c r="AY857" s="244" t="s">
        <v>199</v>
      </c>
    </row>
    <row r="858" s="13" customFormat="1">
      <c r="A858" s="13"/>
      <c r="B858" s="233"/>
      <c r="C858" s="234"/>
      <c r="D858" s="235" t="s">
        <v>207</v>
      </c>
      <c r="E858" s="236" t="s">
        <v>22</v>
      </c>
      <c r="F858" s="237" t="s">
        <v>1265</v>
      </c>
      <c r="G858" s="234"/>
      <c r="H858" s="238">
        <v>373.13999999999999</v>
      </c>
      <c r="I858" s="239"/>
      <c r="J858" s="234"/>
      <c r="K858" s="234"/>
      <c r="L858" s="240"/>
      <c r="M858" s="241"/>
      <c r="N858" s="242"/>
      <c r="O858" s="242"/>
      <c r="P858" s="242"/>
      <c r="Q858" s="242"/>
      <c r="R858" s="242"/>
      <c r="S858" s="242"/>
      <c r="T858" s="243"/>
      <c r="U858" s="13"/>
      <c r="V858" s="13"/>
      <c r="W858" s="13"/>
      <c r="X858" s="13"/>
      <c r="Y858" s="13"/>
      <c r="Z858" s="13"/>
      <c r="AA858" s="13"/>
      <c r="AB858" s="13"/>
      <c r="AC858" s="13"/>
      <c r="AD858" s="13"/>
      <c r="AE858" s="13"/>
      <c r="AT858" s="244" t="s">
        <v>207</v>
      </c>
      <c r="AU858" s="244" t="s">
        <v>87</v>
      </c>
      <c r="AV858" s="13" t="s">
        <v>87</v>
      </c>
      <c r="AW858" s="13" t="s">
        <v>39</v>
      </c>
      <c r="AX858" s="13" t="s">
        <v>78</v>
      </c>
      <c r="AY858" s="244" t="s">
        <v>199</v>
      </c>
    </row>
    <row r="859" s="13" customFormat="1">
      <c r="A859" s="13"/>
      <c r="B859" s="233"/>
      <c r="C859" s="234"/>
      <c r="D859" s="235" t="s">
        <v>207</v>
      </c>
      <c r="E859" s="236" t="s">
        <v>22</v>
      </c>
      <c r="F859" s="237" t="s">
        <v>1266</v>
      </c>
      <c r="G859" s="234"/>
      <c r="H859" s="238">
        <v>530.25</v>
      </c>
      <c r="I859" s="239"/>
      <c r="J859" s="234"/>
      <c r="K859" s="234"/>
      <c r="L859" s="240"/>
      <c r="M859" s="241"/>
      <c r="N859" s="242"/>
      <c r="O859" s="242"/>
      <c r="P859" s="242"/>
      <c r="Q859" s="242"/>
      <c r="R859" s="242"/>
      <c r="S859" s="242"/>
      <c r="T859" s="243"/>
      <c r="U859" s="13"/>
      <c r="V859" s="13"/>
      <c r="W859" s="13"/>
      <c r="X859" s="13"/>
      <c r="Y859" s="13"/>
      <c r="Z859" s="13"/>
      <c r="AA859" s="13"/>
      <c r="AB859" s="13"/>
      <c r="AC859" s="13"/>
      <c r="AD859" s="13"/>
      <c r="AE859" s="13"/>
      <c r="AT859" s="244" t="s">
        <v>207</v>
      </c>
      <c r="AU859" s="244" t="s">
        <v>87</v>
      </c>
      <c r="AV859" s="13" t="s">
        <v>87</v>
      </c>
      <c r="AW859" s="13" t="s">
        <v>39</v>
      </c>
      <c r="AX859" s="13" t="s">
        <v>78</v>
      </c>
      <c r="AY859" s="244" t="s">
        <v>199</v>
      </c>
    </row>
    <row r="860" s="14" customFormat="1">
      <c r="A860" s="14"/>
      <c r="B860" s="245"/>
      <c r="C860" s="246"/>
      <c r="D860" s="235" t="s">
        <v>207</v>
      </c>
      <c r="E860" s="247" t="s">
        <v>22</v>
      </c>
      <c r="F860" s="248" t="s">
        <v>252</v>
      </c>
      <c r="G860" s="246"/>
      <c r="H860" s="249">
        <v>2412.355</v>
      </c>
      <c r="I860" s="250"/>
      <c r="J860" s="246"/>
      <c r="K860" s="246"/>
      <c r="L860" s="251"/>
      <c r="M860" s="252"/>
      <c r="N860" s="253"/>
      <c r="O860" s="253"/>
      <c r="P860" s="253"/>
      <c r="Q860" s="253"/>
      <c r="R860" s="253"/>
      <c r="S860" s="253"/>
      <c r="T860" s="254"/>
      <c r="U860" s="14"/>
      <c r="V860" s="14"/>
      <c r="W860" s="14"/>
      <c r="X860" s="14"/>
      <c r="Y860" s="14"/>
      <c r="Z860" s="14"/>
      <c r="AA860" s="14"/>
      <c r="AB860" s="14"/>
      <c r="AC860" s="14"/>
      <c r="AD860" s="14"/>
      <c r="AE860" s="14"/>
      <c r="AT860" s="255" t="s">
        <v>207</v>
      </c>
      <c r="AU860" s="255" t="s">
        <v>87</v>
      </c>
      <c r="AV860" s="14" t="s">
        <v>103</v>
      </c>
      <c r="AW860" s="14" t="s">
        <v>39</v>
      </c>
      <c r="AX860" s="14" t="s">
        <v>23</v>
      </c>
      <c r="AY860" s="255" t="s">
        <v>199</v>
      </c>
    </row>
    <row r="861" s="2" customFormat="1" ht="21.75" customHeight="1">
      <c r="A861" s="40"/>
      <c r="B861" s="41"/>
      <c r="C861" s="220" t="s">
        <v>1267</v>
      </c>
      <c r="D861" s="220" t="s">
        <v>201</v>
      </c>
      <c r="E861" s="221" t="s">
        <v>1268</v>
      </c>
      <c r="F861" s="222" t="s">
        <v>1269</v>
      </c>
      <c r="G861" s="223" t="s">
        <v>233</v>
      </c>
      <c r="H861" s="224">
        <v>534.75</v>
      </c>
      <c r="I861" s="225"/>
      <c r="J861" s="226">
        <f>ROUND(I861*H861,2)</f>
        <v>0</v>
      </c>
      <c r="K861" s="222" t="s">
        <v>205</v>
      </c>
      <c r="L861" s="46"/>
      <c r="M861" s="227" t="s">
        <v>22</v>
      </c>
      <c r="N861" s="228" t="s">
        <v>49</v>
      </c>
      <c r="O861" s="86"/>
      <c r="P861" s="229">
        <f>O861*H861</f>
        <v>0</v>
      </c>
      <c r="Q861" s="229">
        <v>0.00021000000000000001</v>
      </c>
      <c r="R861" s="229">
        <f>Q861*H861</f>
        <v>0.11229750000000001</v>
      </c>
      <c r="S861" s="229">
        <v>0</v>
      </c>
      <c r="T861" s="230">
        <f>S861*H861</f>
        <v>0</v>
      </c>
      <c r="U861" s="40"/>
      <c r="V861" s="40"/>
      <c r="W861" s="40"/>
      <c r="X861" s="40"/>
      <c r="Y861" s="40"/>
      <c r="Z861" s="40"/>
      <c r="AA861" s="40"/>
      <c r="AB861" s="40"/>
      <c r="AC861" s="40"/>
      <c r="AD861" s="40"/>
      <c r="AE861" s="40"/>
      <c r="AR861" s="231" t="s">
        <v>103</v>
      </c>
      <c r="AT861" s="231" t="s">
        <v>201</v>
      </c>
      <c r="AU861" s="231" t="s">
        <v>87</v>
      </c>
      <c r="AY861" s="19" t="s">
        <v>199</v>
      </c>
      <c r="BE861" s="232">
        <f>IF(N861="základní",J861,0)</f>
        <v>0</v>
      </c>
      <c r="BF861" s="232">
        <f>IF(N861="snížená",J861,0)</f>
        <v>0</v>
      </c>
      <c r="BG861" s="232">
        <f>IF(N861="zákl. přenesená",J861,0)</f>
        <v>0</v>
      </c>
      <c r="BH861" s="232">
        <f>IF(N861="sníž. přenesená",J861,0)</f>
        <v>0</v>
      </c>
      <c r="BI861" s="232">
        <f>IF(N861="nulová",J861,0)</f>
        <v>0</v>
      </c>
      <c r="BJ861" s="19" t="s">
        <v>23</v>
      </c>
      <c r="BK861" s="232">
        <f>ROUND(I861*H861,2)</f>
        <v>0</v>
      </c>
      <c r="BL861" s="19" t="s">
        <v>103</v>
      </c>
      <c r="BM861" s="231" t="s">
        <v>1270</v>
      </c>
    </row>
    <row r="862" s="13" customFormat="1">
      <c r="A862" s="13"/>
      <c r="B862" s="233"/>
      <c r="C862" s="234"/>
      <c r="D862" s="235" t="s">
        <v>207</v>
      </c>
      <c r="E862" s="236" t="s">
        <v>22</v>
      </c>
      <c r="F862" s="237" t="s">
        <v>1271</v>
      </c>
      <c r="G862" s="234"/>
      <c r="H862" s="238">
        <v>9</v>
      </c>
      <c r="I862" s="239"/>
      <c r="J862" s="234"/>
      <c r="K862" s="234"/>
      <c r="L862" s="240"/>
      <c r="M862" s="241"/>
      <c r="N862" s="242"/>
      <c r="O862" s="242"/>
      <c r="P862" s="242"/>
      <c r="Q862" s="242"/>
      <c r="R862" s="242"/>
      <c r="S862" s="242"/>
      <c r="T862" s="243"/>
      <c r="U862" s="13"/>
      <c r="V862" s="13"/>
      <c r="W862" s="13"/>
      <c r="X862" s="13"/>
      <c r="Y862" s="13"/>
      <c r="Z862" s="13"/>
      <c r="AA862" s="13"/>
      <c r="AB862" s="13"/>
      <c r="AC862" s="13"/>
      <c r="AD862" s="13"/>
      <c r="AE862" s="13"/>
      <c r="AT862" s="244" t="s">
        <v>207</v>
      </c>
      <c r="AU862" s="244" t="s">
        <v>87</v>
      </c>
      <c r="AV862" s="13" t="s">
        <v>87</v>
      </c>
      <c r="AW862" s="13" t="s">
        <v>39</v>
      </c>
      <c r="AX862" s="13" t="s">
        <v>78</v>
      </c>
      <c r="AY862" s="244" t="s">
        <v>199</v>
      </c>
    </row>
    <row r="863" s="15" customFormat="1">
      <c r="A863" s="15"/>
      <c r="B863" s="256"/>
      <c r="C863" s="257"/>
      <c r="D863" s="235" t="s">
        <v>207</v>
      </c>
      <c r="E863" s="258" t="s">
        <v>22</v>
      </c>
      <c r="F863" s="259" t="s">
        <v>1258</v>
      </c>
      <c r="G863" s="257"/>
      <c r="H863" s="258" t="s">
        <v>22</v>
      </c>
      <c r="I863" s="260"/>
      <c r="J863" s="257"/>
      <c r="K863" s="257"/>
      <c r="L863" s="261"/>
      <c r="M863" s="262"/>
      <c r="N863" s="263"/>
      <c r="O863" s="263"/>
      <c r="P863" s="263"/>
      <c r="Q863" s="263"/>
      <c r="R863" s="263"/>
      <c r="S863" s="263"/>
      <c r="T863" s="264"/>
      <c r="U863" s="15"/>
      <c r="V863" s="15"/>
      <c r="W863" s="15"/>
      <c r="X863" s="15"/>
      <c r="Y863" s="15"/>
      <c r="Z863" s="15"/>
      <c r="AA863" s="15"/>
      <c r="AB863" s="15"/>
      <c r="AC863" s="15"/>
      <c r="AD863" s="15"/>
      <c r="AE863" s="15"/>
      <c r="AT863" s="265" t="s">
        <v>207</v>
      </c>
      <c r="AU863" s="265" t="s">
        <v>87</v>
      </c>
      <c r="AV863" s="15" t="s">
        <v>23</v>
      </c>
      <c r="AW863" s="15" t="s">
        <v>39</v>
      </c>
      <c r="AX863" s="15" t="s">
        <v>78</v>
      </c>
      <c r="AY863" s="265" t="s">
        <v>199</v>
      </c>
    </row>
    <row r="864" s="13" customFormat="1">
      <c r="A864" s="13"/>
      <c r="B864" s="233"/>
      <c r="C864" s="234"/>
      <c r="D864" s="235" t="s">
        <v>207</v>
      </c>
      <c r="E864" s="236" t="s">
        <v>22</v>
      </c>
      <c r="F864" s="237" t="s">
        <v>1272</v>
      </c>
      <c r="G864" s="234"/>
      <c r="H864" s="238">
        <v>525.75</v>
      </c>
      <c r="I864" s="239"/>
      <c r="J864" s="234"/>
      <c r="K864" s="234"/>
      <c r="L864" s="240"/>
      <c r="M864" s="241"/>
      <c r="N864" s="242"/>
      <c r="O864" s="242"/>
      <c r="P864" s="242"/>
      <c r="Q864" s="242"/>
      <c r="R864" s="242"/>
      <c r="S864" s="242"/>
      <c r="T864" s="243"/>
      <c r="U864" s="13"/>
      <c r="V864" s="13"/>
      <c r="W864" s="13"/>
      <c r="X864" s="13"/>
      <c r="Y864" s="13"/>
      <c r="Z864" s="13"/>
      <c r="AA864" s="13"/>
      <c r="AB864" s="13"/>
      <c r="AC864" s="13"/>
      <c r="AD864" s="13"/>
      <c r="AE864" s="13"/>
      <c r="AT864" s="244" t="s">
        <v>207</v>
      </c>
      <c r="AU864" s="244" t="s">
        <v>87</v>
      </c>
      <c r="AV864" s="13" t="s">
        <v>87</v>
      </c>
      <c r="AW864" s="13" t="s">
        <v>39</v>
      </c>
      <c r="AX864" s="13" t="s">
        <v>78</v>
      </c>
      <c r="AY864" s="244" t="s">
        <v>199</v>
      </c>
    </row>
    <row r="865" s="14" customFormat="1">
      <c r="A865" s="14"/>
      <c r="B865" s="245"/>
      <c r="C865" s="246"/>
      <c r="D865" s="235" t="s">
        <v>207</v>
      </c>
      <c r="E865" s="247" t="s">
        <v>22</v>
      </c>
      <c r="F865" s="248" t="s">
        <v>252</v>
      </c>
      <c r="G865" s="246"/>
      <c r="H865" s="249">
        <v>534.75</v>
      </c>
      <c r="I865" s="250"/>
      <c r="J865" s="246"/>
      <c r="K865" s="246"/>
      <c r="L865" s="251"/>
      <c r="M865" s="252"/>
      <c r="N865" s="253"/>
      <c r="O865" s="253"/>
      <c r="P865" s="253"/>
      <c r="Q865" s="253"/>
      <c r="R865" s="253"/>
      <c r="S865" s="253"/>
      <c r="T865" s="254"/>
      <c r="U865" s="14"/>
      <c r="V865" s="14"/>
      <c r="W865" s="14"/>
      <c r="X865" s="14"/>
      <c r="Y865" s="14"/>
      <c r="Z865" s="14"/>
      <c r="AA865" s="14"/>
      <c r="AB865" s="14"/>
      <c r="AC865" s="14"/>
      <c r="AD865" s="14"/>
      <c r="AE865" s="14"/>
      <c r="AT865" s="255" t="s">
        <v>207</v>
      </c>
      <c r="AU865" s="255" t="s">
        <v>87</v>
      </c>
      <c r="AV865" s="14" t="s">
        <v>103</v>
      </c>
      <c r="AW865" s="14" t="s">
        <v>39</v>
      </c>
      <c r="AX865" s="14" t="s">
        <v>23</v>
      </c>
      <c r="AY865" s="255" t="s">
        <v>199</v>
      </c>
    </row>
    <row r="866" s="2" customFormat="1" ht="21.75" customHeight="1">
      <c r="A866" s="40"/>
      <c r="B866" s="41"/>
      <c r="C866" s="220" t="s">
        <v>1273</v>
      </c>
      <c r="D866" s="220" t="s">
        <v>201</v>
      </c>
      <c r="E866" s="221" t="s">
        <v>1274</v>
      </c>
      <c r="F866" s="222" t="s">
        <v>1275</v>
      </c>
      <c r="G866" s="223" t="s">
        <v>233</v>
      </c>
      <c r="H866" s="224">
        <v>29.899999999999999</v>
      </c>
      <c r="I866" s="225"/>
      <c r="J866" s="226">
        <f>ROUND(I866*H866,2)</f>
        <v>0</v>
      </c>
      <c r="K866" s="222" t="s">
        <v>205</v>
      </c>
      <c r="L866" s="46"/>
      <c r="M866" s="227" t="s">
        <v>22</v>
      </c>
      <c r="N866" s="228" t="s">
        <v>49</v>
      </c>
      <c r="O866" s="86"/>
      <c r="P866" s="229">
        <f>O866*H866</f>
        <v>0</v>
      </c>
      <c r="Q866" s="229">
        <v>0</v>
      </c>
      <c r="R866" s="229">
        <f>Q866*H866</f>
        <v>0</v>
      </c>
      <c r="S866" s="229">
        <v>0</v>
      </c>
      <c r="T866" s="230">
        <f>S866*H866</f>
        <v>0</v>
      </c>
      <c r="U866" s="40"/>
      <c r="V866" s="40"/>
      <c r="W866" s="40"/>
      <c r="X866" s="40"/>
      <c r="Y866" s="40"/>
      <c r="Z866" s="40"/>
      <c r="AA866" s="40"/>
      <c r="AB866" s="40"/>
      <c r="AC866" s="40"/>
      <c r="AD866" s="40"/>
      <c r="AE866" s="40"/>
      <c r="AR866" s="231" t="s">
        <v>103</v>
      </c>
      <c r="AT866" s="231" t="s">
        <v>201</v>
      </c>
      <c r="AU866" s="231" t="s">
        <v>87</v>
      </c>
      <c r="AY866" s="19" t="s">
        <v>199</v>
      </c>
      <c r="BE866" s="232">
        <f>IF(N866="základní",J866,0)</f>
        <v>0</v>
      </c>
      <c r="BF866" s="232">
        <f>IF(N866="snížená",J866,0)</f>
        <v>0</v>
      </c>
      <c r="BG866" s="232">
        <f>IF(N866="zákl. přenesená",J866,0)</f>
        <v>0</v>
      </c>
      <c r="BH866" s="232">
        <f>IF(N866="sníž. přenesená",J866,0)</f>
        <v>0</v>
      </c>
      <c r="BI866" s="232">
        <f>IF(N866="nulová",J866,0)</f>
        <v>0</v>
      </c>
      <c r="BJ866" s="19" t="s">
        <v>23</v>
      </c>
      <c r="BK866" s="232">
        <f>ROUND(I866*H866,2)</f>
        <v>0</v>
      </c>
      <c r="BL866" s="19" t="s">
        <v>103</v>
      </c>
      <c r="BM866" s="231" t="s">
        <v>1276</v>
      </c>
    </row>
    <row r="867" s="15" customFormat="1">
      <c r="A867" s="15"/>
      <c r="B867" s="256"/>
      <c r="C867" s="257"/>
      <c r="D867" s="235" t="s">
        <v>207</v>
      </c>
      <c r="E867" s="258" t="s">
        <v>22</v>
      </c>
      <c r="F867" s="259" t="s">
        <v>1277</v>
      </c>
      <c r="G867" s="257"/>
      <c r="H867" s="258" t="s">
        <v>22</v>
      </c>
      <c r="I867" s="260"/>
      <c r="J867" s="257"/>
      <c r="K867" s="257"/>
      <c r="L867" s="261"/>
      <c r="M867" s="262"/>
      <c r="N867" s="263"/>
      <c r="O867" s="263"/>
      <c r="P867" s="263"/>
      <c r="Q867" s="263"/>
      <c r="R867" s="263"/>
      <c r="S867" s="263"/>
      <c r="T867" s="264"/>
      <c r="U867" s="15"/>
      <c r="V867" s="15"/>
      <c r="W867" s="15"/>
      <c r="X867" s="15"/>
      <c r="Y867" s="15"/>
      <c r="Z867" s="15"/>
      <c r="AA867" s="15"/>
      <c r="AB867" s="15"/>
      <c r="AC867" s="15"/>
      <c r="AD867" s="15"/>
      <c r="AE867" s="15"/>
      <c r="AT867" s="265" t="s">
        <v>207</v>
      </c>
      <c r="AU867" s="265" t="s">
        <v>87</v>
      </c>
      <c r="AV867" s="15" t="s">
        <v>23</v>
      </c>
      <c r="AW867" s="15" t="s">
        <v>39</v>
      </c>
      <c r="AX867" s="15" t="s">
        <v>78</v>
      </c>
      <c r="AY867" s="265" t="s">
        <v>199</v>
      </c>
    </row>
    <row r="868" s="13" customFormat="1">
      <c r="A868" s="13"/>
      <c r="B868" s="233"/>
      <c r="C868" s="234"/>
      <c r="D868" s="235" t="s">
        <v>207</v>
      </c>
      <c r="E868" s="236" t="s">
        <v>22</v>
      </c>
      <c r="F868" s="237" t="s">
        <v>1278</v>
      </c>
      <c r="G868" s="234"/>
      <c r="H868" s="238">
        <v>17.899999999999999</v>
      </c>
      <c r="I868" s="239"/>
      <c r="J868" s="234"/>
      <c r="K868" s="234"/>
      <c r="L868" s="240"/>
      <c r="M868" s="241"/>
      <c r="N868" s="242"/>
      <c r="O868" s="242"/>
      <c r="P868" s="242"/>
      <c r="Q868" s="242"/>
      <c r="R868" s="242"/>
      <c r="S868" s="242"/>
      <c r="T868" s="243"/>
      <c r="U868" s="13"/>
      <c r="V868" s="13"/>
      <c r="W868" s="13"/>
      <c r="X868" s="13"/>
      <c r="Y868" s="13"/>
      <c r="Z868" s="13"/>
      <c r="AA868" s="13"/>
      <c r="AB868" s="13"/>
      <c r="AC868" s="13"/>
      <c r="AD868" s="13"/>
      <c r="AE868" s="13"/>
      <c r="AT868" s="244" t="s">
        <v>207</v>
      </c>
      <c r="AU868" s="244" t="s">
        <v>87</v>
      </c>
      <c r="AV868" s="13" t="s">
        <v>87</v>
      </c>
      <c r="AW868" s="13" t="s">
        <v>39</v>
      </c>
      <c r="AX868" s="13" t="s">
        <v>78</v>
      </c>
      <c r="AY868" s="244" t="s">
        <v>199</v>
      </c>
    </row>
    <row r="869" s="13" customFormat="1">
      <c r="A869" s="13"/>
      <c r="B869" s="233"/>
      <c r="C869" s="234"/>
      <c r="D869" s="235" t="s">
        <v>207</v>
      </c>
      <c r="E869" s="236" t="s">
        <v>22</v>
      </c>
      <c r="F869" s="237" t="s">
        <v>1279</v>
      </c>
      <c r="G869" s="234"/>
      <c r="H869" s="238">
        <v>12</v>
      </c>
      <c r="I869" s="239"/>
      <c r="J869" s="234"/>
      <c r="K869" s="234"/>
      <c r="L869" s="240"/>
      <c r="M869" s="241"/>
      <c r="N869" s="242"/>
      <c r="O869" s="242"/>
      <c r="P869" s="242"/>
      <c r="Q869" s="242"/>
      <c r="R869" s="242"/>
      <c r="S869" s="242"/>
      <c r="T869" s="243"/>
      <c r="U869" s="13"/>
      <c r="V869" s="13"/>
      <c r="W869" s="13"/>
      <c r="X869" s="13"/>
      <c r="Y869" s="13"/>
      <c r="Z869" s="13"/>
      <c r="AA869" s="13"/>
      <c r="AB869" s="13"/>
      <c r="AC869" s="13"/>
      <c r="AD869" s="13"/>
      <c r="AE869" s="13"/>
      <c r="AT869" s="244" t="s">
        <v>207</v>
      </c>
      <c r="AU869" s="244" t="s">
        <v>87</v>
      </c>
      <c r="AV869" s="13" t="s">
        <v>87</v>
      </c>
      <c r="AW869" s="13" t="s">
        <v>39</v>
      </c>
      <c r="AX869" s="13" t="s">
        <v>78</v>
      </c>
      <c r="AY869" s="244" t="s">
        <v>199</v>
      </c>
    </row>
    <row r="870" s="14" customFormat="1">
      <c r="A870" s="14"/>
      <c r="B870" s="245"/>
      <c r="C870" s="246"/>
      <c r="D870" s="235" t="s">
        <v>207</v>
      </c>
      <c r="E870" s="247" t="s">
        <v>22</v>
      </c>
      <c r="F870" s="248" t="s">
        <v>252</v>
      </c>
      <c r="G870" s="246"/>
      <c r="H870" s="249">
        <v>29.899999999999999</v>
      </c>
      <c r="I870" s="250"/>
      <c r="J870" s="246"/>
      <c r="K870" s="246"/>
      <c r="L870" s="251"/>
      <c r="M870" s="252"/>
      <c r="N870" s="253"/>
      <c r="O870" s="253"/>
      <c r="P870" s="253"/>
      <c r="Q870" s="253"/>
      <c r="R870" s="253"/>
      <c r="S870" s="253"/>
      <c r="T870" s="254"/>
      <c r="U870" s="14"/>
      <c r="V870" s="14"/>
      <c r="W870" s="14"/>
      <c r="X870" s="14"/>
      <c r="Y870" s="14"/>
      <c r="Z870" s="14"/>
      <c r="AA870" s="14"/>
      <c r="AB870" s="14"/>
      <c r="AC870" s="14"/>
      <c r="AD870" s="14"/>
      <c r="AE870" s="14"/>
      <c r="AT870" s="255" t="s">
        <v>207</v>
      </c>
      <c r="AU870" s="255" t="s">
        <v>87</v>
      </c>
      <c r="AV870" s="14" t="s">
        <v>103</v>
      </c>
      <c r="AW870" s="14" t="s">
        <v>39</v>
      </c>
      <c r="AX870" s="14" t="s">
        <v>23</v>
      </c>
      <c r="AY870" s="255" t="s">
        <v>199</v>
      </c>
    </row>
    <row r="871" s="2" customFormat="1" ht="21.75" customHeight="1">
      <c r="A871" s="40"/>
      <c r="B871" s="41"/>
      <c r="C871" s="220" t="s">
        <v>1280</v>
      </c>
      <c r="D871" s="220" t="s">
        <v>201</v>
      </c>
      <c r="E871" s="221" t="s">
        <v>1281</v>
      </c>
      <c r="F871" s="222" t="s">
        <v>1282</v>
      </c>
      <c r="G871" s="223" t="s">
        <v>233</v>
      </c>
      <c r="H871" s="224">
        <v>561</v>
      </c>
      <c r="I871" s="225"/>
      <c r="J871" s="226">
        <f>ROUND(I871*H871,2)</f>
        <v>0</v>
      </c>
      <c r="K871" s="222" t="s">
        <v>205</v>
      </c>
      <c r="L871" s="46"/>
      <c r="M871" s="227" t="s">
        <v>22</v>
      </c>
      <c r="N871" s="228" t="s">
        <v>49</v>
      </c>
      <c r="O871" s="86"/>
      <c r="P871" s="229">
        <f>O871*H871</f>
        <v>0</v>
      </c>
      <c r="Q871" s="229">
        <v>0</v>
      </c>
      <c r="R871" s="229">
        <f>Q871*H871</f>
        <v>0</v>
      </c>
      <c r="S871" s="229">
        <v>0</v>
      </c>
      <c r="T871" s="230">
        <f>S871*H871</f>
        <v>0</v>
      </c>
      <c r="U871" s="40"/>
      <c r="V871" s="40"/>
      <c r="W871" s="40"/>
      <c r="X871" s="40"/>
      <c r="Y871" s="40"/>
      <c r="Z871" s="40"/>
      <c r="AA871" s="40"/>
      <c r="AB871" s="40"/>
      <c r="AC871" s="40"/>
      <c r="AD871" s="40"/>
      <c r="AE871" s="40"/>
      <c r="AR871" s="231" t="s">
        <v>103</v>
      </c>
      <c r="AT871" s="231" t="s">
        <v>201</v>
      </c>
      <c r="AU871" s="231" t="s">
        <v>87</v>
      </c>
      <c r="AY871" s="19" t="s">
        <v>199</v>
      </c>
      <c r="BE871" s="232">
        <f>IF(N871="základní",J871,0)</f>
        <v>0</v>
      </c>
      <c r="BF871" s="232">
        <f>IF(N871="snížená",J871,0)</f>
        <v>0</v>
      </c>
      <c r="BG871" s="232">
        <f>IF(N871="zákl. přenesená",J871,0)</f>
        <v>0</v>
      </c>
      <c r="BH871" s="232">
        <f>IF(N871="sníž. přenesená",J871,0)</f>
        <v>0</v>
      </c>
      <c r="BI871" s="232">
        <f>IF(N871="nulová",J871,0)</f>
        <v>0</v>
      </c>
      <c r="BJ871" s="19" t="s">
        <v>23</v>
      </c>
      <c r="BK871" s="232">
        <f>ROUND(I871*H871,2)</f>
        <v>0</v>
      </c>
      <c r="BL871" s="19" t="s">
        <v>103</v>
      </c>
      <c r="BM871" s="231" t="s">
        <v>1283</v>
      </c>
    </row>
    <row r="872" s="15" customFormat="1">
      <c r="A872" s="15"/>
      <c r="B872" s="256"/>
      <c r="C872" s="257"/>
      <c r="D872" s="235" t="s">
        <v>207</v>
      </c>
      <c r="E872" s="258" t="s">
        <v>22</v>
      </c>
      <c r="F872" s="259" t="s">
        <v>1277</v>
      </c>
      <c r="G872" s="257"/>
      <c r="H872" s="258" t="s">
        <v>22</v>
      </c>
      <c r="I872" s="260"/>
      <c r="J872" s="257"/>
      <c r="K872" s="257"/>
      <c r="L872" s="261"/>
      <c r="M872" s="262"/>
      <c r="N872" s="263"/>
      <c r="O872" s="263"/>
      <c r="P872" s="263"/>
      <c r="Q872" s="263"/>
      <c r="R872" s="263"/>
      <c r="S872" s="263"/>
      <c r="T872" s="264"/>
      <c r="U872" s="15"/>
      <c r="V872" s="15"/>
      <c r="W872" s="15"/>
      <c r="X872" s="15"/>
      <c r="Y872" s="15"/>
      <c r="Z872" s="15"/>
      <c r="AA872" s="15"/>
      <c r="AB872" s="15"/>
      <c r="AC872" s="15"/>
      <c r="AD872" s="15"/>
      <c r="AE872" s="15"/>
      <c r="AT872" s="265" t="s">
        <v>207</v>
      </c>
      <c r="AU872" s="265" t="s">
        <v>87</v>
      </c>
      <c r="AV872" s="15" t="s">
        <v>23</v>
      </c>
      <c r="AW872" s="15" t="s">
        <v>39</v>
      </c>
      <c r="AX872" s="15" t="s">
        <v>78</v>
      </c>
      <c r="AY872" s="265" t="s">
        <v>199</v>
      </c>
    </row>
    <row r="873" s="13" customFormat="1">
      <c r="A873" s="13"/>
      <c r="B873" s="233"/>
      <c r="C873" s="234"/>
      <c r="D873" s="235" t="s">
        <v>207</v>
      </c>
      <c r="E873" s="236" t="s">
        <v>22</v>
      </c>
      <c r="F873" s="237" t="s">
        <v>1284</v>
      </c>
      <c r="G873" s="234"/>
      <c r="H873" s="238">
        <v>537</v>
      </c>
      <c r="I873" s="239"/>
      <c r="J873" s="234"/>
      <c r="K873" s="234"/>
      <c r="L873" s="240"/>
      <c r="M873" s="241"/>
      <c r="N873" s="242"/>
      <c r="O873" s="242"/>
      <c r="P873" s="242"/>
      <c r="Q873" s="242"/>
      <c r="R873" s="242"/>
      <c r="S873" s="242"/>
      <c r="T873" s="243"/>
      <c r="U873" s="13"/>
      <c r="V873" s="13"/>
      <c r="W873" s="13"/>
      <c r="X873" s="13"/>
      <c r="Y873" s="13"/>
      <c r="Z873" s="13"/>
      <c r="AA873" s="13"/>
      <c r="AB873" s="13"/>
      <c r="AC873" s="13"/>
      <c r="AD873" s="13"/>
      <c r="AE873" s="13"/>
      <c r="AT873" s="244" t="s">
        <v>207</v>
      </c>
      <c r="AU873" s="244" t="s">
        <v>87</v>
      </c>
      <c r="AV873" s="13" t="s">
        <v>87</v>
      </c>
      <c r="AW873" s="13" t="s">
        <v>39</v>
      </c>
      <c r="AX873" s="13" t="s">
        <v>78</v>
      </c>
      <c r="AY873" s="244" t="s">
        <v>199</v>
      </c>
    </row>
    <row r="874" s="13" customFormat="1">
      <c r="A874" s="13"/>
      <c r="B874" s="233"/>
      <c r="C874" s="234"/>
      <c r="D874" s="235" t="s">
        <v>207</v>
      </c>
      <c r="E874" s="236" t="s">
        <v>22</v>
      </c>
      <c r="F874" s="237" t="s">
        <v>1285</v>
      </c>
      <c r="G874" s="234"/>
      <c r="H874" s="238">
        <v>24</v>
      </c>
      <c r="I874" s="239"/>
      <c r="J874" s="234"/>
      <c r="K874" s="234"/>
      <c r="L874" s="240"/>
      <c r="M874" s="241"/>
      <c r="N874" s="242"/>
      <c r="O874" s="242"/>
      <c r="P874" s="242"/>
      <c r="Q874" s="242"/>
      <c r="R874" s="242"/>
      <c r="S874" s="242"/>
      <c r="T874" s="243"/>
      <c r="U874" s="13"/>
      <c r="V874" s="13"/>
      <c r="W874" s="13"/>
      <c r="X874" s="13"/>
      <c r="Y874" s="13"/>
      <c r="Z874" s="13"/>
      <c r="AA874" s="13"/>
      <c r="AB874" s="13"/>
      <c r="AC874" s="13"/>
      <c r="AD874" s="13"/>
      <c r="AE874" s="13"/>
      <c r="AT874" s="244" t="s">
        <v>207</v>
      </c>
      <c r="AU874" s="244" t="s">
        <v>87</v>
      </c>
      <c r="AV874" s="13" t="s">
        <v>87</v>
      </c>
      <c r="AW874" s="13" t="s">
        <v>39</v>
      </c>
      <c r="AX874" s="13" t="s">
        <v>78</v>
      </c>
      <c r="AY874" s="244" t="s">
        <v>199</v>
      </c>
    </row>
    <row r="875" s="14" customFormat="1">
      <c r="A875" s="14"/>
      <c r="B875" s="245"/>
      <c r="C875" s="246"/>
      <c r="D875" s="235" t="s">
        <v>207</v>
      </c>
      <c r="E875" s="247" t="s">
        <v>22</v>
      </c>
      <c r="F875" s="248" t="s">
        <v>252</v>
      </c>
      <c r="G875" s="246"/>
      <c r="H875" s="249">
        <v>561</v>
      </c>
      <c r="I875" s="250"/>
      <c r="J875" s="246"/>
      <c r="K875" s="246"/>
      <c r="L875" s="251"/>
      <c r="M875" s="252"/>
      <c r="N875" s="253"/>
      <c r="O875" s="253"/>
      <c r="P875" s="253"/>
      <c r="Q875" s="253"/>
      <c r="R875" s="253"/>
      <c r="S875" s="253"/>
      <c r="T875" s="254"/>
      <c r="U875" s="14"/>
      <c r="V875" s="14"/>
      <c r="W875" s="14"/>
      <c r="X875" s="14"/>
      <c r="Y875" s="14"/>
      <c r="Z875" s="14"/>
      <c r="AA875" s="14"/>
      <c r="AB875" s="14"/>
      <c r="AC875" s="14"/>
      <c r="AD875" s="14"/>
      <c r="AE875" s="14"/>
      <c r="AT875" s="255" t="s">
        <v>207</v>
      </c>
      <c r="AU875" s="255" t="s">
        <v>87</v>
      </c>
      <c r="AV875" s="14" t="s">
        <v>103</v>
      </c>
      <c r="AW875" s="14" t="s">
        <v>39</v>
      </c>
      <c r="AX875" s="14" t="s">
        <v>23</v>
      </c>
      <c r="AY875" s="255" t="s">
        <v>199</v>
      </c>
    </row>
    <row r="876" s="2" customFormat="1" ht="21.75" customHeight="1">
      <c r="A876" s="40"/>
      <c r="B876" s="41"/>
      <c r="C876" s="220" t="s">
        <v>1286</v>
      </c>
      <c r="D876" s="220" t="s">
        <v>201</v>
      </c>
      <c r="E876" s="221" t="s">
        <v>1287</v>
      </c>
      <c r="F876" s="222" t="s">
        <v>1288</v>
      </c>
      <c r="G876" s="223" t="s">
        <v>233</v>
      </c>
      <c r="H876" s="224">
        <v>29.899999999999999</v>
      </c>
      <c r="I876" s="225"/>
      <c r="J876" s="226">
        <f>ROUND(I876*H876,2)</f>
        <v>0</v>
      </c>
      <c r="K876" s="222" t="s">
        <v>205</v>
      </c>
      <c r="L876" s="46"/>
      <c r="M876" s="227" t="s">
        <v>22</v>
      </c>
      <c r="N876" s="228" t="s">
        <v>49</v>
      </c>
      <c r="O876" s="86"/>
      <c r="P876" s="229">
        <f>O876*H876</f>
        <v>0</v>
      </c>
      <c r="Q876" s="229">
        <v>0</v>
      </c>
      <c r="R876" s="229">
        <f>Q876*H876</f>
        <v>0</v>
      </c>
      <c r="S876" s="229">
        <v>0</v>
      </c>
      <c r="T876" s="230">
        <f>S876*H876</f>
        <v>0</v>
      </c>
      <c r="U876" s="40"/>
      <c r="V876" s="40"/>
      <c r="W876" s="40"/>
      <c r="X876" s="40"/>
      <c r="Y876" s="40"/>
      <c r="Z876" s="40"/>
      <c r="AA876" s="40"/>
      <c r="AB876" s="40"/>
      <c r="AC876" s="40"/>
      <c r="AD876" s="40"/>
      <c r="AE876" s="40"/>
      <c r="AR876" s="231" t="s">
        <v>103</v>
      </c>
      <c r="AT876" s="231" t="s">
        <v>201</v>
      </c>
      <c r="AU876" s="231" t="s">
        <v>87</v>
      </c>
      <c r="AY876" s="19" t="s">
        <v>199</v>
      </c>
      <c r="BE876" s="232">
        <f>IF(N876="základní",J876,0)</f>
        <v>0</v>
      </c>
      <c r="BF876" s="232">
        <f>IF(N876="snížená",J876,0)</f>
        <v>0</v>
      </c>
      <c r="BG876" s="232">
        <f>IF(N876="zákl. přenesená",J876,0)</f>
        <v>0</v>
      </c>
      <c r="BH876" s="232">
        <f>IF(N876="sníž. přenesená",J876,0)</f>
        <v>0</v>
      </c>
      <c r="BI876" s="232">
        <f>IF(N876="nulová",J876,0)</f>
        <v>0</v>
      </c>
      <c r="BJ876" s="19" t="s">
        <v>23</v>
      </c>
      <c r="BK876" s="232">
        <f>ROUND(I876*H876,2)</f>
        <v>0</v>
      </c>
      <c r="BL876" s="19" t="s">
        <v>103</v>
      </c>
      <c r="BM876" s="231" t="s">
        <v>1289</v>
      </c>
    </row>
    <row r="877" s="2" customFormat="1" ht="21.75" customHeight="1">
      <c r="A877" s="40"/>
      <c r="B877" s="41"/>
      <c r="C877" s="220" t="s">
        <v>1290</v>
      </c>
      <c r="D877" s="220" t="s">
        <v>201</v>
      </c>
      <c r="E877" s="221" t="s">
        <v>1291</v>
      </c>
      <c r="F877" s="222" t="s">
        <v>1292</v>
      </c>
      <c r="G877" s="223" t="s">
        <v>549</v>
      </c>
      <c r="H877" s="224">
        <v>16.359999999999999</v>
      </c>
      <c r="I877" s="225"/>
      <c r="J877" s="226">
        <f>ROUND(I877*H877,2)</f>
        <v>0</v>
      </c>
      <c r="K877" s="222" t="s">
        <v>205</v>
      </c>
      <c r="L877" s="46"/>
      <c r="M877" s="227" t="s">
        <v>22</v>
      </c>
      <c r="N877" s="228" t="s">
        <v>49</v>
      </c>
      <c r="O877" s="86"/>
      <c r="P877" s="229">
        <f>O877*H877</f>
        <v>0</v>
      </c>
      <c r="Q877" s="229">
        <v>0</v>
      </c>
      <c r="R877" s="229">
        <f>Q877*H877</f>
        <v>0</v>
      </c>
      <c r="S877" s="229">
        <v>0</v>
      </c>
      <c r="T877" s="230">
        <f>S877*H877</f>
        <v>0</v>
      </c>
      <c r="U877" s="40"/>
      <c r="V877" s="40"/>
      <c r="W877" s="40"/>
      <c r="X877" s="40"/>
      <c r="Y877" s="40"/>
      <c r="Z877" s="40"/>
      <c r="AA877" s="40"/>
      <c r="AB877" s="40"/>
      <c r="AC877" s="40"/>
      <c r="AD877" s="40"/>
      <c r="AE877" s="40"/>
      <c r="AR877" s="231" t="s">
        <v>103</v>
      </c>
      <c r="AT877" s="231" t="s">
        <v>201</v>
      </c>
      <c r="AU877" s="231" t="s">
        <v>87</v>
      </c>
      <c r="AY877" s="19" t="s">
        <v>199</v>
      </c>
      <c r="BE877" s="232">
        <f>IF(N877="základní",J877,0)</f>
        <v>0</v>
      </c>
      <c r="BF877" s="232">
        <f>IF(N877="snížená",J877,0)</f>
        <v>0</v>
      </c>
      <c r="BG877" s="232">
        <f>IF(N877="zákl. přenesená",J877,0)</f>
        <v>0</v>
      </c>
      <c r="BH877" s="232">
        <f>IF(N877="sníž. přenesená",J877,0)</f>
        <v>0</v>
      </c>
      <c r="BI877" s="232">
        <f>IF(N877="nulová",J877,0)</f>
        <v>0</v>
      </c>
      <c r="BJ877" s="19" t="s">
        <v>23</v>
      </c>
      <c r="BK877" s="232">
        <f>ROUND(I877*H877,2)</f>
        <v>0</v>
      </c>
      <c r="BL877" s="19" t="s">
        <v>103</v>
      </c>
      <c r="BM877" s="231" t="s">
        <v>1293</v>
      </c>
    </row>
    <row r="878" s="13" customFormat="1">
      <c r="A878" s="13"/>
      <c r="B878" s="233"/>
      <c r="C878" s="234"/>
      <c r="D878" s="235" t="s">
        <v>207</v>
      </c>
      <c r="E878" s="236" t="s">
        <v>22</v>
      </c>
      <c r="F878" s="237" t="s">
        <v>1294</v>
      </c>
      <c r="G878" s="234"/>
      <c r="H878" s="238">
        <v>16.359999999999999</v>
      </c>
      <c r="I878" s="239"/>
      <c r="J878" s="234"/>
      <c r="K878" s="234"/>
      <c r="L878" s="240"/>
      <c r="M878" s="241"/>
      <c r="N878" s="242"/>
      <c r="O878" s="242"/>
      <c r="P878" s="242"/>
      <c r="Q878" s="242"/>
      <c r="R878" s="242"/>
      <c r="S878" s="242"/>
      <c r="T878" s="243"/>
      <c r="U878" s="13"/>
      <c r="V878" s="13"/>
      <c r="W878" s="13"/>
      <c r="X878" s="13"/>
      <c r="Y878" s="13"/>
      <c r="Z878" s="13"/>
      <c r="AA878" s="13"/>
      <c r="AB878" s="13"/>
      <c r="AC878" s="13"/>
      <c r="AD878" s="13"/>
      <c r="AE878" s="13"/>
      <c r="AT878" s="244" t="s">
        <v>207</v>
      </c>
      <c r="AU878" s="244" t="s">
        <v>87</v>
      </c>
      <c r="AV878" s="13" t="s">
        <v>87</v>
      </c>
      <c r="AW878" s="13" t="s">
        <v>39</v>
      </c>
      <c r="AX878" s="13" t="s">
        <v>23</v>
      </c>
      <c r="AY878" s="244" t="s">
        <v>199</v>
      </c>
    </row>
    <row r="879" s="2" customFormat="1" ht="21.75" customHeight="1">
      <c r="A879" s="40"/>
      <c r="B879" s="41"/>
      <c r="C879" s="220" t="s">
        <v>1295</v>
      </c>
      <c r="D879" s="220" t="s">
        <v>201</v>
      </c>
      <c r="E879" s="221" t="s">
        <v>1296</v>
      </c>
      <c r="F879" s="222" t="s">
        <v>1297</v>
      </c>
      <c r="G879" s="223" t="s">
        <v>549</v>
      </c>
      <c r="H879" s="224">
        <v>490.80000000000001</v>
      </c>
      <c r="I879" s="225"/>
      <c r="J879" s="226">
        <f>ROUND(I879*H879,2)</f>
        <v>0</v>
      </c>
      <c r="K879" s="222" t="s">
        <v>205</v>
      </c>
      <c r="L879" s="46"/>
      <c r="M879" s="227" t="s">
        <v>22</v>
      </c>
      <c r="N879" s="228" t="s">
        <v>49</v>
      </c>
      <c r="O879" s="86"/>
      <c r="P879" s="229">
        <f>O879*H879</f>
        <v>0</v>
      </c>
      <c r="Q879" s="229">
        <v>0</v>
      </c>
      <c r="R879" s="229">
        <f>Q879*H879</f>
        <v>0</v>
      </c>
      <c r="S879" s="229">
        <v>0</v>
      </c>
      <c r="T879" s="230">
        <f>S879*H879</f>
        <v>0</v>
      </c>
      <c r="U879" s="40"/>
      <c r="V879" s="40"/>
      <c r="W879" s="40"/>
      <c r="X879" s="40"/>
      <c r="Y879" s="40"/>
      <c r="Z879" s="40"/>
      <c r="AA879" s="40"/>
      <c r="AB879" s="40"/>
      <c r="AC879" s="40"/>
      <c r="AD879" s="40"/>
      <c r="AE879" s="40"/>
      <c r="AR879" s="231" t="s">
        <v>103</v>
      </c>
      <c r="AT879" s="231" t="s">
        <v>201</v>
      </c>
      <c r="AU879" s="231" t="s">
        <v>87</v>
      </c>
      <c r="AY879" s="19" t="s">
        <v>199</v>
      </c>
      <c r="BE879" s="232">
        <f>IF(N879="základní",J879,0)</f>
        <v>0</v>
      </c>
      <c r="BF879" s="232">
        <f>IF(N879="snížená",J879,0)</f>
        <v>0</v>
      </c>
      <c r="BG879" s="232">
        <f>IF(N879="zákl. přenesená",J879,0)</f>
        <v>0</v>
      </c>
      <c r="BH879" s="232">
        <f>IF(N879="sníž. přenesená",J879,0)</f>
        <v>0</v>
      </c>
      <c r="BI879" s="232">
        <f>IF(N879="nulová",J879,0)</f>
        <v>0</v>
      </c>
      <c r="BJ879" s="19" t="s">
        <v>23</v>
      </c>
      <c r="BK879" s="232">
        <f>ROUND(I879*H879,2)</f>
        <v>0</v>
      </c>
      <c r="BL879" s="19" t="s">
        <v>103</v>
      </c>
      <c r="BM879" s="231" t="s">
        <v>1298</v>
      </c>
    </row>
    <row r="880" s="13" customFormat="1">
      <c r="A880" s="13"/>
      <c r="B880" s="233"/>
      <c r="C880" s="234"/>
      <c r="D880" s="235" t="s">
        <v>207</v>
      </c>
      <c r="E880" s="236" t="s">
        <v>22</v>
      </c>
      <c r="F880" s="237" t="s">
        <v>1299</v>
      </c>
      <c r="G880" s="234"/>
      <c r="H880" s="238">
        <v>490.80000000000001</v>
      </c>
      <c r="I880" s="239"/>
      <c r="J880" s="234"/>
      <c r="K880" s="234"/>
      <c r="L880" s="240"/>
      <c r="M880" s="241"/>
      <c r="N880" s="242"/>
      <c r="O880" s="242"/>
      <c r="P880" s="242"/>
      <c r="Q880" s="242"/>
      <c r="R880" s="242"/>
      <c r="S880" s="242"/>
      <c r="T880" s="243"/>
      <c r="U880" s="13"/>
      <c r="V880" s="13"/>
      <c r="W880" s="13"/>
      <c r="X880" s="13"/>
      <c r="Y880" s="13"/>
      <c r="Z880" s="13"/>
      <c r="AA880" s="13"/>
      <c r="AB880" s="13"/>
      <c r="AC880" s="13"/>
      <c r="AD880" s="13"/>
      <c r="AE880" s="13"/>
      <c r="AT880" s="244" t="s">
        <v>207</v>
      </c>
      <c r="AU880" s="244" t="s">
        <v>87</v>
      </c>
      <c r="AV880" s="13" t="s">
        <v>87</v>
      </c>
      <c r="AW880" s="13" t="s">
        <v>39</v>
      </c>
      <c r="AX880" s="13" t="s">
        <v>23</v>
      </c>
      <c r="AY880" s="244" t="s">
        <v>199</v>
      </c>
    </row>
    <row r="881" s="2" customFormat="1" ht="21.75" customHeight="1">
      <c r="A881" s="40"/>
      <c r="B881" s="41"/>
      <c r="C881" s="220" t="s">
        <v>1300</v>
      </c>
      <c r="D881" s="220" t="s">
        <v>201</v>
      </c>
      <c r="E881" s="221" t="s">
        <v>1301</v>
      </c>
      <c r="F881" s="222" t="s">
        <v>1302</v>
      </c>
      <c r="G881" s="223" t="s">
        <v>549</v>
      </c>
      <c r="H881" s="224">
        <v>16.359999999999999</v>
      </c>
      <c r="I881" s="225"/>
      <c r="J881" s="226">
        <f>ROUND(I881*H881,2)</f>
        <v>0</v>
      </c>
      <c r="K881" s="222" t="s">
        <v>205</v>
      </c>
      <c r="L881" s="46"/>
      <c r="M881" s="227" t="s">
        <v>22</v>
      </c>
      <c r="N881" s="228" t="s">
        <v>49</v>
      </c>
      <c r="O881" s="86"/>
      <c r="P881" s="229">
        <f>O881*H881</f>
        <v>0</v>
      </c>
      <c r="Q881" s="229">
        <v>0</v>
      </c>
      <c r="R881" s="229">
        <f>Q881*H881</f>
        <v>0</v>
      </c>
      <c r="S881" s="229">
        <v>0</v>
      </c>
      <c r="T881" s="230">
        <f>S881*H881</f>
        <v>0</v>
      </c>
      <c r="U881" s="40"/>
      <c r="V881" s="40"/>
      <c r="W881" s="40"/>
      <c r="X881" s="40"/>
      <c r="Y881" s="40"/>
      <c r="Z881" s="40"/>
      <c r="AA881" s="40"/>
      <c r="AB881" s="40"/>
      <c r="AC881" s="40"/>
      <c r="AD881" s="40"/>
      <c r="AE881" s="40"/>
      <c r="AR881" s="231" t="s">
        <v>103</v>
      </c>
      <c r="AT881" s="231" t="s">
        <v>201</v>
      </c>
      <c r="AU881" s="231" t="s">
        <v>87</v>
      </c>
      <c r="AY881" s="19" t="s">
        <v>199</v>
      </c>
      <c r="BE881" s="232">
        <f>IF(N881="základní",J881,0)</f>
        <v>0</v>
      </c>
      <c r="BF881" s="232">
        <f>IF(N881="snížená",J881,0)</f>
        <v>0</v>
      </c>
      <c r="BG881" s="232">
        <f>IF(N881="zákl. přenesená",J881,0)</f>
        <v>0</v>
      </c>
      <c r="BH881" s="232">
        <f>IF(N881="sníž. přenesená",J881,0)</f>
        <v>0</v>
      </c>
      <c r="BI881" s="232">
        <f>IF(N881="nulová",J881,0)</f>
        <v>0</v>
      </c>
      <c r="BJ881" s="19" t="s">
        <v>23</v>
      </c>
      <c r="BK881" s="232">
        <f>ROUND(I881*H881,2)</f>
        <v>0</v>
      </c>
      <c r="BL881" s="19" t="s">
        <v>103</v>
      </c>
      <c r="BM881" s="231" t="s">
        <v>1303</v>
      </c>
    </row>
    <row r="882" s="12" customFormat="1" ht="22.8" customHeight="1">
      <c r="A882" s="12"/>
      <c r="B882" s="204"/>
      <c r="C882" s="205"/>
      <c r="D882" s="206" t="s">
        <v>77</v>
      </c>
      <c r="E882" s="218" t="s">
        <v>910</v>
      </c>
      <c r="F882" s="218" t="s">
        <v>1304</v>
      </c>
      <c r="G882" s="205"/>
      <c r="H882" s="205"/>
      <c r="I882" s="208"/>
      <c r="J882" s="219">
        <f>BK882</f>
        <v>0</v>
      </c>
      <c r="K882" s="205"/>
      <c r="L882" s="210"/>
      <c r="M882" s="211"/>
      <c r="N882" s="212"/>
      <c r="O882" s="212"/>
      <c r="P882" s="213">
        <f>SUM(P883:P1117)</f>
        <v>0</v>
      </c>
      <c r="Q882" s="212"/>
      <c r="R882" s="213">
        <f>SUM(R883:R1117)</f>
        <v>0</v>
      </c>
      <c r="S882" s="212"/>
      <c r="T882" s="214">
        <f>SUM(T883:T1117)</f>
        <v>238.95441600000001</v>
      </c>
      <c r="U882" s="12"/>
      <c r="V882" s="12"/>
      <c r="W882" s="12"/>
      <c r="X882" s="12"/>
      <c r="Y882" s="12"/>
      <c r="Z882" s="12"/>
      <c r="AA882" s="12"/>
      <c r="AB882" s="12"/>
      <c r="AC882" s="12"/>
      <c r="AD882" s="12"/>
      <c r="AE882" s="12"/>
      <c r="AR882" s="215" t="s">
        <v>23</v>
      </c>
      <c r="AT882" s="216" t="s">
        <v>77</v>
      </c>
      <c r="AU882" s="216" t="s">
        <v>23</v>
      </c>
      <c r="AY882" s="215" t="s">
        <v>199</v>
      </c>
      <c r="BK882" s="217">
        <f>SUM(BK883:BK1117)</f>
        <v>0</v>
      </c>
    </row>
    <row r="883" s="2" customFormat="1" ht="16.5" customHeight="1">
      <c r="A883" s="40"/>
      <c r="B883" s="41"/>
      <c r="C883" s="220" t="s">
        <v>1305</v>
      </c>
      <c r="D883" s="220" t="s">
        <v>201</v>
      </c>
      <c r="E883" s="221" t="s">
        <v>1306</v>
      </c>
      <c r="F883" s="222" t="s">
        <v>1307</v>
      </c>
      <c r="G883" s="223" t="s">
        <v>204</v>
      </c>
      <c r="H883" s="224">
        <v>1.4039999999999999</v>
      </c>
      <c r="I883" s="225"/>
      <c r="J883" s="226">
        <f>ROUND(I883*H883,2)</f>
        <v>0</v>
      </c>
      <c r="K883" s="222" t="s">
        <v>205</v>
      </c>
      <c r="L883" s="46"/>
      <c r="M883" s="227" t="s">
        <v>22</v>
      </c>
      <c r="N883" s="228" t="s">
        <v>49</v>
      </c>
      <c r="O883" s="86"/>
      <c r="P883" s="229">
        <f>O883*H883</f>
        <v>0</v>
      </c>
      <c r="Q883" s="229">
        <v>0</v>
      </c>
      <c r="R883" s="229">
        <f>Q883*H883</f>
        <v>0</v>
      </c>
      <c r="S883" s="229">
        <v>2.3999999999999999</v>
      </c>
      <c r="T883" s="230">
        <f>S883*H883</f>
        <v>3.3695999999999997</v>
      </c>
      <c r="U883" s="40"/>
      <c r="V883" s="40"/>
      <c r="W883" s="40"/>
      <c r="X883" s="40"/>
      <c r="Y883" s="40"/>
      <c r="Z883" s="40"/>
      <c r="AA883" s="40"/>
      <c r="AB883" s="40"/>
      <c r="AC883" s="40"/>
      <c r="AD883" s="40"/>
      <c r="AE883" s="40"/>
      <c r="AR883" s="231" t="s">
        <v>103</v>
      </c>
      <c r="AT883" s="231" t="s">
        <v>201</v>
      </c>
      <c r="AU883" s="231" t="s">
        <v>87</v>
      </c>
      <c r="AY883" s="19" t="s">
        <v>199</v>
      </c>
      <c r="BE883" s="232">
        <f>IF(N883="základní",J883,0)</f>
        <v>0</v>
      </c>
      <c r="BF883" s="232">
        <f>IF(N883="snížená",J883,0)</f>
        <v>0</v>
      </c>
      <c r="BG883" s="232">
        <f>IF(N883="zákl. přenesená",J883,0)</f>
        <v>0</v>
      </c>
      <c r="BH883" s="232">
        <f>IF(N883="sníž. přenesená",J883,0)</f>
        <v>0</v>
      </c>
      <c r="BI883" s="232">
        <f>IF(N883="nulová",J883,0)</f>
        <v>0</v>
      </c>
      <c r="BJ883" s="19" t="s">
        <v>23</v>
      </c>
      <c r="BK883" s="232">
        <f>ROUND(I883*H883,2)</f>
        <v>0</v>
      </c>
      <c r="BL883" s="19" t="s">
        <v>103</v>
      </c>
      <c r="BM883" s="231" t="s">
        <v>1308</v>
      </c>
    </row>
    <row r="884" s="15" customFormat="1">
      <c r="A884" s="15"/>
      <c r="B884" s="256"/>
      <c r="C884" s="257"/>
      <c r="D884" s="235" t="s">
        <v>207</v>
      </c>
      <c r="E884" s="258" t="s">
        <v>22</v>
      </c>
      <c r="F884" s="259" t="s">
        <v>1309</v>
      </c>
      <c r="G884" s="257"/>
      <c r="H884" s="258" t="s">
        <v>22</v>
      </c>
      <c r="I884" s="260"/>
      <c r="J884" s="257"/>
      <c r="K884" s="257"/>
      <c r="L884" s="261"/>
      <c r="M884" s="262"/>
      <c r="N884" s="263"/>
      <c r="O884" s="263"/>
      <c r="P884" s="263"/>
      <c r="Q884" s="263"/>
      <c r="R884" s="263"/>
      <c r="S884" s="263"/>
      <c r="T884" s="264"/>
      <c r="U884" s="15"/>
      <c r="V884" s="15"/>
      <c r="W884" s="15"/>
      <c r="X884" s="15"/>
      <c r="Y884" s="15"/>
      <c r="Z884" s="15"/>
      <c r="AA884" s="15"/>
      <c r="AB884" s="15"/>
      <c r="AC884" s="15"/>
      <c r="AD884" s="15"/>
      <c r="AE884" s="15"/>
      <c r="AT884" s="265" t="s">
        <v>207</v>
      </c>
      <c r="AU884" s="265" t="s">
        <v>87</v>
      </c>
      <c r="AV884" s="15" t="s">
        <v>23</v>
      </c>
      <c r="AW884" s="15" t="s">
        <v>39</v>
      </c>
      <c r="AX884" s="15" t="s">
        <v>78</v>
      </c>
      <c r="AY884" s="265" t="s">
        <v>199</v>
      </c>
    </row>
    <row r="885" s="13" customFormat="1">
      <c r="A885" s="13"/>
      <c r="B885" s="233"/>
      <c r="C885" s="234"/>
      <c r="D885" s="235" t="s">
        <v>207</v>
      </c>
      <c r="E885" s="236" t="s">
        <v>22</v>
      </c>
      <c r="F885" s="237" t="s">
        <v>1310</v>
      </c>
      <c r="G885" s="234"/>
      <c r="H885" s="238">
        <v>1.4039999999999999</v>
      </c>
      <c r="I885" s="239"/>
      <c r="J885" s="234"/>
      <c r="K885" s="234"/>
      <c r="L885" s="240"/>
      <c r="M885" s="241"/>
      <c r="N885" s="242"/>
      <c r="O885" s="242"/>
      <c r="P885" s="242"/>
      <c r="Q885" s="242"/>
      <c r="R885" s="242"/>
      <c r="S885" s="242"/>
      <c r="T885" s="243"/>
      <c r="U885" s="13"/>
      <c r="V885" s="13"/>
      <c r="W885" s="13"/>
      <c r="X885" s="13"/>
      <c r="Y885" s="13"/>
      <c r="Z885" s="13"/>
      <c r="AA885" s="13"/>
      <c r="AB885" s="13"/>
      <c r="AC885" s="13"/>
      <c r="AD885" s="13"/>
      <c r="AE885" s="13"/>
      <c r="AT885" s="244" t="s">
        <v>207</v>
      </c>
      <c r="AU885" s="244" t="s">
        <v>87</v>
      </c>
      <c r="AV885" s="13" t="s">
        <v>87</v>
      </c>
      <c r="AW885" s="13" t="s">
        <v>39</v>
      </c>
      <c r="AX885" s="13" t="s">
        <v>23</v>
      </c>
      <c r="AY885" s="244" t="s">
        <v>199</v>
      </c>
    </row>
    <row r="886" s="2" customFormat="1" ht="21.75" customHeight="1">
      <c r="A886" s="40"/>
      <c r="B886" s="41"/>
      <c r="C886" s="220" t="s">
        <v>1311</v>
      </c>
      <c r="D886" s="220" t="s">
        <v>201</v>
      </c>
      <c r="E886" s="221" t="s">
        <v>1312</v>
      </c>
      <c r="F886" s="222" t="s">
        <v>1313</v>
      </c>
      <c r="G886" s="223" t="s">
        <v>233</v>
      </c>
      <c r="H886" s="224">
        <v>280.71899999999999</v>
      </c>
      <c r="I886" s="225"/>
      <c r="J886" s="226">
        <f>ROUND(I886*H886,2)</f>
        <v>0</v>
      </c>
      <c r="K886" s="222" t="s">
        <v>205</v>
      </c>
      <c r="L886" s="46"/>
      <c r="M886" s="227" t="s">
        <v>22</v>
      </c>
      <c r="N886" s="228" t="s">
        <v>49</v>
      </c>
      <c r="O886" s="86"/>
      <c r="P886" s="229">
        <f>O886*H886</f>
        <v>0</v>
      </c>
      <c r="Q886" s="229">
        <v>0</v>
      </c>
      <c r="R886" s="229">
        <f>Q886*H886</f>
        <v>0</v>
      </c>
      <c r="S886" s="229">
        <v>0.13100000000000001</v>
      </c>
      <c r="T886" s="230">
        <f>S886*H886</f>
        <v>36.774189</v>
      </c>
      <c r="U886" s="40"/>
      <c r="V886" s="40"/>
      <c r="W886" s="40"/>
      <c r="X886" s="40"/>
      <c r="Y886" s="40"/>
      <c r="Z886" s="40"/>
      <c r="AA886" s="40"/>
      <c r="AB886" s="40"/>
      <c r="AC886" s="40"/>
      <c r="AD886" s="40"/>
      <c r="AE886" s="40"/>
      <c r="AR886" s="231" t="s">
        <v>103</v>
      </c>
      <c r="AT886" s="231" t="s">
        <v>201</v>
      </c>
      <c r="AU886" s="231" t="s">
        <v>87</v>
      </c>
      <c r="AY886" s="19" t="s">
        <v>199</v>
      </c>
      <c r="BE886" s="232">
        <f>IF(N886="základní",J886,0)</f>
        <v>0</v>
      </c>
      <c r="BF886" s="232">
        <f>IF(N886="snížená",J886,0)</f>
        <v>0</v>
      </c>
      <c r="BG886" s="232">
        <f>IF(N886="zákl. přenesená",J886,0)</f>
        <v>0</v>
      </c>
      <c r="BH886" s="232">
        <f>IF(N886="sníž. přenesená",J886,0)</f>
        <v>0</v>
      </c>
      <c r="BI886" s="232">
        <f>IF(N886="nulová",J886,0)</f>
        <v>0</v>
      </c>
      <c r="BJ886" s="19" t="s">
        <v>23</v>
      </c>
      <c r="BK886" s="232">
        <f>ROUND(I886*H886,2)</f>
        <v>0</v>
      </c>
      <c r="BL886" s="19" t="s">
        <v>103</v>
      </c>
      <c r="BM886" s="231" t="s">
        <v>1314</v>
      </c>
    </row>
    <row r="887" s="13" customFormat="1">
      <c r="A887" s="13"/>
      <c r="B887" s="233"/>
      <c r="C887" s="234"/>
      <c r="D887" s="235" t="s">
        <v>207</v>
      </c>
      <c r="E887" s="236" t="s">
        <v>22</v>
      </c>
      <c r="F887" s="237" t="s">
        <v>1315</v>
      </c>
      <c r="G887" s="234"/>
      <c r="H887" s="238">
        <v>7.0730000000000004</v>
      </c>
      <c r="I887" s="239"/>
      <c r="J887" s="234"/>
      <c r="K887" s="234"/>
      <c r="L887" s="240"/>
      <c r="M887" s="241"/>
      <c r="N887" s="242"/>
      <c r="O887" s="242"/>
      <c r="P887" s="242"/>
      <c r="Q887" s="242"/>
      <c r="R887" s="242"/>
      <c r="S887" s="242"/>
      <c r="T887" s="243"/>
      <c r="U887" s="13"/>
      <c r="V887" s="13"/>
      <c r="W887" s="13"/>
      <c r="X887" s="13"/>
      <c r="Y887" s="13"/>
      <c r="Z887" s="13"/>
      <c r="AA887" s="13"/>
      <c r="AB887" s="13"/>
      <c r="AC887" s="13"/>
      <c r="AD887" s="13"/>
      <c r="AE887" s="13"/>
      <c r="AT887" s="244" t="s">
        <v>207</v>
      </c>
      <c r="AU887" s="244" t="s">
        <v>87</v>
      </c>
      <c r="AV887" s="13" t="s">
        <v>87</v>
      </c>
      <c r="AW887" s="13" t="s">
        <v>39</v>
      </c>
      <c r="AX887" s="13" t="s">
        <v>78</v>
      </c>
      <c r="AY887" s="244" t="s">
        <v>199</v>
      </c>
    </row>
    <row r="888" s="13" customFormat="1">
      <c r="A888" s="13"/>
      <c r="B888" s="233"/>
      <c r="C888" s="234"/>
      <c r="D888" s="235" t="s">
        <v>207</v>
      </c>
      <c r="E888" s="236" t="s">
        <v>22</v>
      </c>
      <c r="F888" s="237" t="s">
        <v>1316</v>
      </c>
      <c r="G888" s="234"/>
      <c r="H888" s="238">
        <v>17.853000000000002</v>
      </c>
      <c r="I888" s="239"/>
      <c r="J888" s="234"/>
      <c r="K888" s="234"/>
      <c r="L888" s="240"/>
      <c r="M888" s="241"/>
      <c r="N888" s="242"/>
      <c r="O888" s="242"/>
      <c r="P888" s="242"/>
      <c r="Q888" s="242"/>
      <c r="R888" s="242"/>
      <c r="S888" s="242"/>
      <c r="T888" s="243"/>
      <c r="U888" s="13"/>
      <c r="V888" s="13"/>
      <c r="W888" s="13"/>
      <c r="X888" s="13"/>
      <c r="Y888" s="13"/>
      <c r="Z888" s="13"/>
      <c r="AA888" s="13"/>
      <c r="AB888" s="13"/>
      <c r="AC888" s="13"/>
      <c r="AD888" s="13"/>
      <c r="AE888" s="13"/>
      <c r="AT888" s="244" t="s">
        <v>207</v>
      </c>
      <c r="AU888" s="244" t="s">
        <v>87</v>
      </c>
      <c r="AV888" s="13" t="s">
        <v>87</v>
      </c>
      <c r="AW888" s="13" t="s">
        <v>39</v>
      </c>
      <c r="AX888" s="13" t="s">
        <v>78</v>
      </c>
      <c r="AY888" s="244" t="s">
        <v>199</v>
      </c>
    </row>
    <row r="889" s="13" customFormat="1">
      <c r="A889" s="13"/>
      <c r="B889" s="233"/>
      <c r="C889" s="234"/>
      <c r="D889" s="235" t="s">
        <v>207</v>
      </c>
      <c r="E889" s="236" t="s">
        <v>22</v>
      </c>
      <c r="F889" s="237" t="s">
        <v>1317</v>
      </c>
      <c r="G889" s="234"/>
      <c r="H889" s="238">
        <v>31.251000000000001</v>
      </c>
      <c r="I889" s="239"/>
      <c r="J889" s="234"/>
      <c r="K889" s="234"/>
      <c r="L889" s="240"/>
      <c r="M889" s="241"/>
      <c r="N889" s="242"/>
      <c r="O889" s="242"/>
      <c r="P889" s="242"/>
      <c r="Q889" s="242"/>
      <c r="R889" s="242"/>
      <c r="S889" s="242"/>
      <c r="T889" s="243"/>
      <c r="U889" s="13"/>
      <c r="V889" s="13"/>
      <c r="W889" s="13"/>
      <c r="X889" s="13"/>
      <c r="Y889" s="13"/>
      <c r="Z889" s="13"/>
      <c r="AA889" s="13"/>
      <c r="AB889" s="13"/>
      <c r="AC889" s="13"/>
      <c r="AD889" s="13"/>
      <c r="AE889" s="13"/>
      <c r="AT889" s="244" t="s">
        <v>207</v>
      </c>
      <c r="AU889" s="244" t="s">
        <v>87</v>
      </c>
      <c r="AV889" s="13" t="s">
        <v>87</v>
      </c>
      <c r="AW889" s="13" t="s">
        <v>39</v>
      </c>
      <c r="AX889" s="13" t="s">
        <v>78</v>
      </c>
      <c r="AY889" s="244" t="s">
        <v>199</v>
      </c>
    </row>
    <row r="890" s="13" customFormat="1">
      <c r="A890" s="13"/>
      <c r="B890" s="233"/>
      <c r="C890" s="234"/>
      <c r="D890" s="235" t="s">
        <v>207</v>
      </c>
      <c r="E890" s="236" t="s">
        <v>22</v>
      </c>
      <c r="F890" s="237" t="s">
        <v>1318</v>
      </c>
      <c r="G890" s="234"/>
      <c r="H890" s="238">
        <v>31.661000000000001</v>
      </c>
      <c r="I890" s="239"/>
      <c r="J890" s="234"/>
      <c r="K890" s="234"/>
      <c r="L890" s="240"/>
      <c r="M890" s="241"/>
      <c r="N890" s="242"/>
      <c r="O890" s="242"/>
      <c r="P890" s="242"/>
      <c r="Q890" s="242"/>
      <c r="R890" s="242"/>
      <c r="S890" s="242"/>
      <c r="T890" s="243"/>
      <c r="U890" s="13"/>
      <c r="V890" s="13"/>
      <c r="W890" s="13"/>
      <c r="X890" s="13"/>
      <c r="Y890" s="13"/>
      <c r="Z890" s="13"/>
      <c r="AA890" s="13"/>
      <c r="AB890" s="13"/>
      <c r="AC890" s="13"/>
      <c r="AD890" s="13"/>
      <c r="AE890" s="13"/>
      <c r="AT890" s="244" t="s">
        <v>207</v>
      </c>
      <c r="AU890" s="244" t="s">
        <v>87</v>
      </c>
      <c r="AV890" s="13" t="s">
        <v>87</v>
      </c>
      <c r="AW890" s="13" t="s">
        <v>39</v>
      </c>
      <c r="AX890" s="13" t="s">
        <v>78</v>
      </c>
      <c r="AY890" s="244" t="s">
        <v>199</v>
      </c>
    </row>
    <row r="891" s="13" customFormat="1">
      <c r="A891" s="13"/>
      <c r="B891" s="233"/>
      <c r="C891" s="234"/>
      <c r="D891" s="235" t="s">
        <v>207</v>
      </c>
      <c r="E891" s="236" t="s">
        <v>22</v>
      </c>
      <c r="F891" s="237" t="s">
        <v>1319</v>
      </c>
      <c r="G891" s="234"/>
      <c r="H891" s="238">
        <v>70.620000000000005</v>
      </c>
      <c r="I891" s="239"/>
      <c r="J891" s="234"/>
      <c r="K891" s="234"/>
      <c r="L891" s="240"/>
      <c r="M891" s="241"/>
      <c r="N891" s="242"/>
      <c r="O891" s="242"/>
      <c r="P891" s="242"/>
      <c r="Q891" s="242"/>
      <c r="R891" s="242"/>
      <c r="S891" s="242"/>
      <c r="T891" s="243"/>
      <c r="U891" s="13"/>
      <c r="V891" s="13"/>
      <c r="W891" s="13"/>
      <c r="X891" s="13"/>
      <c r="Y891" s="13"/>
      <c r="Z891" s="13"/>
      <c r="AA891" s="13"/>
      <c r="AB891" s="13"/>
      <c r="AC891" s="13"/>
      <c r="AD891" s="13"/>
      <c r="AE891" s="13"/>
      <c r="AT891" s="244" t="s">
        <v>207</v>
      </c>
      <c r="AU891" s="244" t="s">
        <v>87</v>
      </c>
      <c r="AV891" s="13" t="s">
        <v>87</v>
      </c>
      <c r="AW891" s="13" t="s">
        <v>39</v>
      </c>
      <c r="AX891" s="13" t="s">
        <v>78</v>
      </c>
      <c r="AY891" s="244" t="s">
        <v>199</v>
      </c>
    </row>
    <row r="892" s="13" customFormat="1">
      <c r="A892" s="13"/>
      <c r="B892" s="233"/>
      <c r="C892" s="234"/>
      <c r="D892" s="235" t="s">
        <v>207</v>
      </c>
      <c r="E892" s="236" t="s">
        <v>22</v>
      </c>
      <c r="F892" s="237" t="s">
        <v>1320</v>
      </c>
      <c r="G892" s="234"/>
      <c r="H892" s="238">
        <v>4.1879999999999997</v>
      </c>
      <c r="I892" s="239"/>
      <c r="J892" s="234"/>
      <c r="K892" s="234"/>
      <c r="L892" s="240"/>
      <c r="M892" s="241"/>
      <c r="N892" s="242"/>
      <c r="O892" s="242"/>
      <c r="P892" s="242"/>
      <c r="Q892" s="242"/>
      <c r="R892" s="242"/>
      <c r="S892" s="242"/>
      <c r="T892" s="243"/>
      <c r="U892" s="13"/>
      <c r="V892" s="13"/>
      <c r="W892" s="13"/>
      <c r="X892" s="13"/>
      <c r="Y892" s="13"/>
      <c r="Z892" s="13"/>
      <c r="AA892" s="13"/>
      <c r="AB892" s="13"/>
      <c r="AC892" s="13"/>
      <c r="AD892" s="13"/>
      <c r="AE892" s="13"/>
      <c r="AT892" s="244" t="s">
        <v>207</v>
      </c>
      <c r="AU892" s="244" t="s">
        <v>87</v>
      </c>
      <c r="AV892" s="13" t="s">
        <v>87</v>
      </c>
      <c r="AW892" s="13" t="s">
        <v>39</v>
      </c>
      <c r="AX892" s="13" t="s">
        <v>78</v>
      </c>
      <c r="AY892" s="244" t="s">
        <v>199</v>
      </c>
    </row>
    <row r="893" s="13" customFormat="1">
      <c r="A893" s="13"/>
      <c r="B893" s="233"/>
      <c r="C893" s="234"/>
      <c r="D893" s="235" t="s">
        <v>207</v>
      </c>
      <c r="E893" s="236" t="s">
        <v>22</v>
      </c>
      <c r="F893" s="237" t="s">
        <v>1321</v>
      </c>
      <c r="G893" s="234"/>
      <c r="H893" s="238">
        <v>22.41</v>
      </c>
      <c r="I893" s="239"/>
      <c r="J893" s="234"/>
      <c r="K893" s="234"/>
      <c r="L893" s="240"/>
      <c r="M893" s="241"/>
      <c r="N893" s="242"/>
      <c r="O893" s="242"/>
      <c r="P893" s="242"/>
      <c r="Q893" s="242"/>
      <c r="R893" s="242"/>
      <c r="S893" s="242"/>
      <c r="T893" s="243"/>
      <c r="U893" s="13"/>
      <c r="V893" s="13"/>
      <c r="W893" s="13"/>
      <c r="X893" s="13"/>
      <c r="Y893" s="13"/>
      <c r="Z893" s="13"/>
      <c r="AA893" s="13"/>
      <c r="AB893" s="13"/>
      <c r="AC893" s="13"/>
      <c r="AD893" s="13"/>
      <c r="AE893" s="13"/>
      <c r="AT893" s="244" t="s">
        <v>207</v>
      </c>
      <c r="AU893" s="244" t="s">
        <v>87</v>
      </c>
      <c r="AV893" s="13" t="s">
        <v>87</v>
      </c>
      <c r="AW893" s="13" t="s">
        <v>39</v>
      </c>
      <c r="AX893" s="13" t="s">
        <v>78</v>
      </c>
      <c r="AY893" s="244" t="s">
        <v>199</v>
      </c>
    </row>
    <row r="894" s="13" customFormat="1">
      <c r="A894" s="13"/>
      <c r="B894" s="233"/>
      <c r="C894" s="234"/>
      <c r="D894" s="235" t="s">
        <v>207</v>
      </c>
      <c r="E894" s="236" t="s">
        <v>22</v>
      </c>
      <c r="F894" s="237" t="s">
        <v>1322</v>
      </c>
      <c r="G894" s="234"/>
      <c r="H894" s="238">
        <v>45.079999999999998</v>
      </c>
      <c r="I894" s="239"/>
      <c r="J894" s="234"/>
      <c r="K894" s="234"/>
      <c r="L894" s="240"/>
      <c r="M894" s="241"/>
      <c r="N894" s="242"/>
      <c r="O894" s="242"/>
      <c r="P894" s="242"/>
      <c r="Q894" s="242"/>
      <c r="R894" s="242"/>
      <c r="S894" s="242"/>
      <c r="T894" s="243"/>
      <c r="U894" s="13"/>
      <c r="V894" s="13"/>
      <c r="W894" s="13"/>
      <c r="X894" s="13"/>
      <c r="Y894" s="13"/>
      <c r="Z894" s="13"/>
      <c r="AA894" s="13"/>
      <c r="AB894" s="13"/>
      <c r="AC894" s="13"/>
      <c r="AD894" s="13"/>
      <c r="AE894" s="13"/>
      <c r="AT894" s="244" t="s">
        <v>207</v>
      </c>
      <c r="AU894" s="244" t="s">
        <v>87</v>
      </c>
      <c r="AV894" s="13" t="s">
        <v>87</v>
      </c>
      <c r="AW894" s="13" t="s">
        <v>39</v>
      </c>
      <c r="AX894" s="13" t="s">
        <v>78</v>
      </c>
      <c r="AY894" s="244" t="s">
        <v>199</v>
      </c>
    </row>
    <row r="895" s="13" customFormat="1">
      <c r="A895" s="13"/>
      <c r="B895" s="233"/>
      <c r="C895" s="234"/>
      <c r="D895" s="235" t="s">
        <v>207</v>
      </c>
      <c r="E895" s="236" t="s">
        <v>22</v>
      </c>
      <c r="F895" s="237" t="s">
        <v>1323</v>
      </c>
      <c r="G895" s="234"/>
      <c r="H895" s="238">
        <v>25.629000000000001</v>
      </c>
      <c r="I895" s="239"/>
      <c r="J895" s="234"/>
      <c r="K895" s="234"/>
      <c r="L895" s="240"/>
      <c r="M895" s="241"/>
      <c r="N895" s="242"/>
      <c r="O895" s="242"/>
      <c r="P895" s="242"/>
      <c r="Q895" s="242"/>
      <c r="R895" s="242"/>
      <c r="S895" s="242"/>
      <c r="T895" s="243"/>
      <c r="U895" s="13"/>
      <c r="V895" s="13"/>
      <c r="W895" s="13"/>
      <c r="X895" s="13"/>
      <c r="Y895" s="13"/>
      <c r="Z895" s="13"/>
      <c r="AA895" s="13"/>
      <c r="AB895" s="13"/>
      <c r="AC895" s="13"/>
      <c r="AD895" s="13"/>
      <c r="AE895" s="13"/>
      <c r="AT895" s="244" t="s">
        <v>207</v>
      </c>
      <c r="AU895" s="244" t="s">
        <v>87</v>
      </c>
      <c r="AV895" s="13" t="s">
        <v>87</v>
      </c>
      <c r="AW895" s="13" t="s">
        <v>39</v>
      </c>
      <c r="AX895" s="13" t="s">
        <v>78</v>
      </c>
      <c r="AY895" s="244" t="s">
        <v>199</v>
      </c>
    </row>
    <row r="896" s="13" customFormat="1">
      <c r="A896" s="13"/>
      <c r="B896" s="233"/>
      <c r="C896" s="234"/>
      <c r="D896" s="235" t="s">
        <v>207</v>
      </c>
      <c r="E896" s="236" t="s">
        <v>22</v>
      </c>
      <c r="F896" s="237" t="s">
        <v>1324</v>
      </c>
      <c r="G896" s="234"/>
      <c r="H896" s="238">
        <v>24.954000000000001</v>
      </c>
      <c r="I896" s="239"/>
      <c r="J896" s="234"/>
      <c r="K896" s="234"/>
      <c r="L896" s="240"/>
      <c r="M896" s="241"/>
      <c r="N896" s="242"/>
      <c r="O896" s="242"/>
      <c r="P896" s="242"/>
      <c r="Q896" s="242"/>
      <c r="R896" s="242"/>
      <c r="S896" s="242"/>
      <c r="T896" s="243"/>
      <c r="U896" s="13"/>
      <c r="V896" s="13"/>
      <c r="W896" s="13"/>
      <c r="X896" s="13"/>
      <c r="Y896" s="13"/>
      <c r="Z896" s="13"/>
      <c r="AA896" s="13"/>
      <c r="AB896" s="13"/>
      <c r="AC896" s="13"/>
      <c r="AD896" s="13"/>
      <c r="AE896" s="13"/>
      <c r="AT896" s="244" t="s">
        <v>207</v>
      </c>
      <c r="AU896" s="244" t="s">
        <v>87</v>
      </c>
      <c r="AV896" s="13" t="s">
        <v>87</v>
      </c>
      <c r="AW896" s="13" t="s">
        <v>39</v>
      </c>
      <c r="AX896" s="13" t="s">
        <v>78</v>
      </c>
      <c r="AY896" s="244" t="s">
        <v>199</v>
      </c>
    </row>
    <row r="897" s="14" customFormat="1">
      <c r="A897" s="14"/>
      <c r="B897" s="245"/>
      <c r="C897" s="246"/>
      <c r="D897" s="235" t="s">
        <v>207</v>
      </c>
      <c r="E897" s="247" t="s">
        <v>22</v>
      </c>
      <c r="F897" s="248" t="s">
        <v>252</v>
      </c>
      <c r="G897" s="246"/>
      <c r="H897" s="249">
        <v>280.71899999999999</v>
      </c>
      <c r="I897" s="250"/>
      <c r="J897" s="246"/>
      <c r="K897" s="246"/>
      <c r="L897" s="251"/>
      <c r="M897" s="252"/>
      <c r="N897" s="253"/>
      <c r="O897" s="253"/>
      <c r="P897" s="253"/>
      <c r="Q897" s="253"/>
      <c r="R897" s="253"/>
      <c r="S897" s="253"/>
      <c r="T897" s="254"/>
      <c r="U897" s="14"/>
      <c r="V897" s="14"/>
      <c r="W897" s="14"/>
      <c r="X897" s="14"/>
      <c r="Y897" s="14"/>
      <c r="Z897" s="14"/>
      <c r="AA897" s="14"/>
      <c r="AB897" s="14"/>
      <c r="AC897" s="14"/>
      <c r="AD897" s="14"/>
      <c r="AE897" s="14"/>
      <c r="AT897" s="255" t="s">
        <v>207</v>
      </c>
      <c r="AU897" s="255" t="s">
        <v>87</v>
      </c>
      <c r="AV897" s="14" t="s">
        <v>103</v>
      </c>
      <c r="AW897" s="14" t="s">
        <v>39</v>
      </c>
      <c r="AX897" s="14" t="s">
        <v>23</v>
      </c>
      <c r="AY897" s="255" t="s">
        <v>199</v>
      </c>
    </row>
    <row r="898" s="2" customFormat="1" ht="21.75" customHeight="1">
      <c r="A898" s="40"/>
      <c r="B898" s="41"/>
      <c r="C898" s="220" t="s">
        <v>1325</v>
      </c>
      <c r="D898" s="220" t="s">
        <v>201</v>
      </c>
      <c r="E898" s="221" t="s">
        <v>1326</v>
      </c>
      <c r="F898" s="222" t="s">
        <v>1327</v>
      </c>
      <c r="G898" s="223" t="s">
        <v>233</v>
      </c>
      <c r="H898" s="224">
        <v>103.898</v>
      </c>
      <c r="I898" s="225"/>
      <c r="J898" s="226">
        <f>ROUND(I898*H898,2)</f>
        <v>0</v>
      </c>
      <c r="K898" s="222" t="s">
        <v>205</v>
      </c>
      <c r="L898" s="46"/>
      <c r="M898" s="227" t="s">
        <v>22</v>
      </c>
      <c r="N898" s="228" t="s">
        <v>49</v>
      </c>
      <c r="O898" s="86"/>
      <c r="P898" s="229">
        <f>O898*H898</f>
        <v>0</v>
      </c>
      <c r="Q898" s="229">
        <v>0</v>
      </c>
      <c r="R898" s="229">
        <f>Q898*H898</f>
        <v>0</v>
      </c>
      <c r="S898" s="229">
        <v>0.26100000000000001</v>
      </c>
      <c r="T898" s="230">
        <f>S898*H898</f>
        <v>27.117377999999999</v>
      </c>
      <c r="U898" s="40"/>
      <c r="V898" s="40"/>
      <c r="W898" s="40"/>
      <c r="X898" s="40"/>
      <c r="Y898" s="40"/>
      <c r="Z898" s="40"/>
      <c r="AA898" s="40"/>
      <c r="AB898" s="40"/>
      <c r="AC898" s="40"/>
      <c r="AD898" s="40"/>
      <c r="AE898" s="40"/>
      <c r="AR898" s="231" t="s">
        <v>103</v>
      </c>
      <c r="AT898" s="231" t="s">
        <v>201</v>
      </c>
      <c r="AU898" s="231" t="s">
        <v>87</v>
      </c>
      <c r="AY898" s="19" t="s">
        <v>199</v>
      </c>
      <c r="BE898" s="232">
        <f>IF(N898="základní",J898,0)</f>
        <v>0</v>
      </c>
      <c r="BF898" s="232">
        <f>IF(N898="snížená",J898,0)</f>
        <v>0</v>
      </c>
      <c r="BG898" s="232">
        <f>IF(N898="zákl. přenesená",J898,0)</f>
        <v>0</v>
      </c>
      <c r="BH898" s="232">
        <f>IF(N898="sníž. přenesená",J898,0)</f>
        <v>0</v>
      </c>
      <c r="BI898" s="232">
        <f>IF(N898="nulová",J898,0)</f>
        <v>0</v>
      </c>
      <c r="BJ898" s="19" t="s">
        <v>23</v>
      </c>
      <c r="BK898" s="232">
        <f>ROUND(I898*H898,2)</f>
        <v>0</v>
      </c>
      <c r="BL898" s="19" t="s">
        <v>103</v>
      </c>
      <c r="BM898" s="231" t="s">
        <v>1328</v>
      </c>
    </row>
    <row r="899" s="13" customFormat="1">
      <c r="A899" s="13"/>
      <c r="B899" s="233"/>
      <c r="C899" s="234"/>
      <c r="D899" s="235" t="s">
        <v>207</v>
      </c>
      <c r="E899" s="236" t="s">
        <v>22</v>
      </c>
      <c r="F899" s="237" t="s">
        <v>1329</v>
      </c>
      <c r="G899" s="234"/>
      <c r="H899" s="238">
        <v>9.7729999999999997</v>
      </c>
      <c r="I899" s="239"/>
      <c r="J899" s="234"/>
      <c r="K899" s="234"/>
      <c r="L899" s="240"/>
      <c r="M899" s="241"/>
      <c r="N899" s="242"/>
      <c r="O899" s="242"/>
      <c r="P899" s="242"/>
      <c r="Q899" s="242"/>
      <c r="R899" s="242"/>
      <c r="S899" s="242"/>
      <c r="T899" s="243"/>
      <c r="U899" s="13"/>
      <c r="V899" s="13"/>
      <c r="W899" s="13"/>
      <c r="X899" s="13"/>
      <c r="Y899" s="13"/>
      <c r="Z899" s="13"/>
      <c r="AA899" s="13"/>
      <c r="AB899" s="13"/>
      <c r="AC899" s="13"/>
      <c r="AD899" s="13"/>
      <c r="AE899" s="13"/>
      <c r="AT899" s="244" t="s">
        <v>207</v>
      </c>
      <c r="AU899" s="244" t="s">
        <v>87</v>
      </c>
      <c r="AV899" s="13" t="s">
        <v>87</v>
      </c>
      <c r="AW899" s="13" t="s">
        <v>39</v>
      </c>
      <c r="AX899" s="13" t="s">
        <v>78</v>
      </c>
      <c r="AY899" s="244" t="s">
        <v>199</v>
      </c>
    </row>
    <row r="900" s="13" customFormat="1">
      <c r="A900" s="13"/>
      <c r="B900" s="233"/>
      <c r="C900" s="234"/>
      <c r="D900" s="235" t="s">
        <v>207</v>
      </c>
      <c r="E900" s="236" t="s">
        <v>22</v>
      </c>
      <c r="F900" s="237" t="s">
        <v>1330</v>
      </c>
      <c r="G900" s="234"/>
      <c r="H900" s="238">
        <v>22.053000000000001</v>
      </c>
      <c r="I900" s="239"/>
      <c r="J900" s="234"/>
      <c r="K900" s="234"/>
      <c r="L900" s="240"/>
      <c r="M900" s="241"/>
      <c r="N900" s="242"/>
      <c r="O900" s="242"/>
      <c r="P900" s="242"/>
      <c r="Q900" s="242"/>
      <c r="R900" s="242"/>
      <c r="S900" s="242"/>
      <c r="T900" s="243"/>
      <c r="U900" s="13"/>
      <c r="V900" s="13"/>
      <c r="W900" s="13"/>
      <c r="X900" s="13"/>
      <c r="Y900" s="13"/>
      <c r="Z900" s="13"/>
      <c r="AA900" s="13"/>
      <c r="AB900" s="13"/>
      <c r="AC900" s="13"/>
      <c r="AD900" s="13"/>
      <c r="AE900" s="13"/>
      <c r="AT900" s="244" t="s">
        <v>207</v>
      </c>
      <c r="AU900" s="244" t="s">
        <v>87</v>
      </c>
      <c r="AV900" s="13" t="s">
        <v>87</v>
      </c>
      <c r="AW900" s="13" t="s">
        <v>39</v>
      </c>
      <c r="AX900" s="13" t="s">
        <v>78</v>
      </c>
      <c r="AY900" s="244" t="s">
        <v>199</v>
      </c>
    </row>
    <row r="901" s="13" customFormat="1">
      <c r="A901" s="13"/>
      <c r="B901" s="233"/>
      <c r="C901" s="234"/>
      <c r="D901" s="235" t="s">
        <v>207</v>
      </c>
      <c r="E901" s="236" t="s">
        <v>22</v>
      </c>
      <c r="F901" s="237" t="s">
        <v>1331</v>
      </c>
      <c r="G901" s="234"/>
      <c r="H901" s="238">
        <v>5.5439999999999996</v>
      </c>
      <c r="I901" s="239"/>
      <c r="J901" s="234"/>
      <c r="K901" s="234"/>
      <c r="L901" s="240"/>
      <c r="M901" s="241"/>
      <c r="N901" s="242"/>
      <c r="O901" s="242"/>
      <c r="P901" s="242"/>
      <c r="Q901" s="242"/>
      <c r="R901" s="242"/>
      <c r="S901" s="242"/>
      <c r="T901" s="243"/>
      <c r="U901" s="13"/>
      <c r="V901" s="13"/>
      <c r="W901" s="13"/>
      <c r="X901" s="13"/>
      <c r="Y901" s="13"/>
      <c r="Z901" s="13"/>
      <c r="AA901" s="13"/>
      <c r="AB901" s="13"/>
      <c r="AC901" s="13"/>
      <c r="AD901" s="13"/>
      <c r="AE901" s="13"/>
      <c r="AT901" s="244" t="s">
        <v>207</v>
      </c>
      <c r="AU901" s="244" t="s">
        <v>87</v>
      </c>
      <c r="AV901" s="13" t="s">
        <v>87</v>
      </c>
      <c r="AW901" s="13" t="s">
        <v>39</v>
      </c>
      <c r="AX901" s="13" t="s">
        <v>78</v>
      </c>
      <c r="AY901" s="244" t="s">
        <v>199</v>
      </c>
    </row>
    <row r="902" s="13" customFormat="1">
      <c r="A902" s="13"/>
      <c r="B902" s="233"/>
      <c r="C902" s="234"/>
      <c r="D902" s="235" t="s">
        <v>207</v>
      </c>
      <c r="E902" s="236" t="s">
        <v>22</v>
      </c>
      <c r="F902" s="237" t="s">
        <v>1332</v>
      </c>
      <c r="G902" s="234"/>
      <c r="H902" s="238">
        <v>66.528000000000006</v>
      </c>
      <c r="I902" s="239"/>
      <c r="J902" s="234"/>
      <c r="K902" s="234"/>
      <c r="L902" s="240"/>
      <c r="M902" s="241"/>
      <c r="N902" s="242"/>
      <c r="O902" s="242"/>
      <c r="P902" s="242"/>
      <c r="Q902" s="242"/>
      <c r="R902" s="242"/>
      <c r="S902" s="242"/>
      <c r="T902" s="243"/>
      <c r="U902" s="13"/>
      <c r="V902" s="13"/>
      <c r="W902" s="13"/>
      <c r="X902" s="13"/>
      <c r="Y902" s="13"/>
      <c r="Z902" s="13"/>
      <c r="AA902" s="13"/>
      <c r="AB902" s="13"/>
      <c r="AC902" s="13"/>
      <c r="AD902" s="13"/>
      <c r="AE902" s="13"/>
      <c r="AT902" s="244" t="s">
        <v>207</v>
      </c>
      <c r="AU902" s="244" t="s">
        <v>87</v>
      </c>
      <c r="AV902" s="13" t="s">
        <v>87</v>
      </c>
      <c r="AW902" s="13" t="s">
        <v>39</v>
      </c>
      <c r="AX902" s="13" t="s">
        <v>78</v>
      </c>
      <c r="AY902" s="244" t="s">
        <v>199</v>
      </c>
    </row>
    <row r="903" s="14" customFormat="1">
      <c r="A903" s="14"/>
      <c r="B903" s="245"/>
      <c r="C903" s="246"/>
      <c r="D903" s="235" t="s">
        <v>207</v>
      </c>
      <c r="E903" s="247" t="s">
        <v>22</v>
      </c>
      <c r="F903" s="248" t="s">
        <v>252</v>
      </c>
      <c r="G903" s="246"/>
      <c r="H903" s="249">
        <v>103.898</v>
      </c>
      <c r="I903" s="250"/>
      <c r="J903" s="246"/>
      <c r="K903" s="246"/>
      <c r="L903" s="251"/>
      <c r="M903" s="252"/>
      <c r="N903" s="253"/>
      <c r="O903" s="253"/>
      <c r="P903" s="253"/>
      <c r="Q903" s="253"/>
      <c r="R903" s="253"/>
      <c r="S903" s="253"/>
      <c r="T903" s="254"/>
      <c r="U903" s="14"/>
      <c r="V903" s="14"/>
      <c r="W903" s="14"/>
      <c r="X903" s="14"/>
      <c r="Y903" s="14"/>
      <c r="Z903" s="14"/>
      <c r="AA903" s="14"/>
      <c r="AB903" s="14"/>
      <c r="AC903" s="14"/>
      <c r="AD903" s="14"/>
      <c r="AE903" s="14"/>
      <c r="AT903" s="255" t="s">
        <v>207</v>
      </c>
      <c r="AU903" s="255" t="s">
        <v>87</v>
      </c>
      <c r="AV903" s="14" t="s">
        <v>103</v>
      </c>
      <c r="AW903" s="14" t="s">
        <v>39</v>
      </c>
      <c r="AX903" s="14" t="s">
        <v>23</v>
      </c>
      <c r="AY903" s="255" t="s">
        <v>199</v>
      </c>
    </row>
    <row r="904" s="2" customFormat="1" ht="21.75" customHeight="1">
      <c r="A904" s="40"/>
      <c r="B904" s="41"/>
      <c r="C904" s="220" t="s">
        <v>1333</v>
      </c>
      <c r="D904" s="220" t="s">
        <v>201</v>
      </c>
      <c r="E904" s="221" t="s">
        <v>1334</v>
      </c>
      <c r="F904" s="222" t="s">
        <v>1335</v>
      </c>
      <c r="G904" s="223" t="s">
        <v>204</v>
      </c>
      <c r="H904" s="224">
        <v>0.48599999999999999</v>
      </c>
      <c r="I904" s="225"/>
      <c r="J904" s="226">
        <f>ROUND(I904*H904,2)</f>
        <v>0</v>
      </c>
      <c r="K904" s="222" t="s">
        <v>205</v>
      </c>
      <c r="L904" s="46"/>
      <c r="M904" s="227" t="s">
        <v>22</v>
      </c>
      <c r="N904" s="228" t="s">
        <v>49</v>
      </c>
      <c r="O904" s="86"/>
      <c r="P904" s="229">
        <f>O904*H904</f>
        <v>0</v>
      </c>
      <c r="Q904" s="229">
        <v>0</v>
      </c>
      <c r="R904" s="229">
        <f>Q904*H904</f>
        <v>0</v>
      </c>
      <c r="S904" s="229">
        <v>1.8</v>
      </c>
      <c r="T904" s="230">
        <f>S904*H904</f>
        <v>0.87480000000000002</v>
      </c>
      <c r="U904" s="40"/>
      <c r="V904" s="40"/>
      <c r="W904" s="40"/>
      <c r="X904" s="40"/>
      <c r="Y904" s="40"/>
      <c r="Z904" s="40"/>
      <c r="AA904" s="40"/>
      <c r="AB904" s="40"/>
      <c r="AC904" s="40"/>
      <c r="AD904" s="40"/>
      <c r="AE904" s="40"/>
      <c r="AR904" s="231" t="s">
        <v>103</v>
      </c>
      <c r="AT904" s="231" t="s">
        <v>201</v>
      </c>
      <c r="AU904" s="231" t="s">
        <v>87</v>
      </c>
      <c r="AY904" s="19" t="s">
        <v>199</v>
      </c>
      <c r="BE904" s="232">
        <f>IF(N904="základní",J904,0)</f>
        <v>0</v>
      </c>
      <c r="BF904" s="232">
        <f>IF(N904="snížená",J904,0)</f>
        <v>0</v>
      </c>
      <c r="BG904" s="232">
        <f>IF(N904="zákl. přenesená",J904,0)</f>
        <v>0</v>
      </c>
      <c r="BH904" s="232">
        <f>IF(N904="sníž. přenesená",J904,0)</f>
        <v>0</v>
      </c>
      <c r="BI904" s="232">
        <f>IF(N904="nulová",J904,0)</f>
        <v>0</v>
      </c>
      <c r="BJ904" s="19" t="s">
        <v>23</v>
      </c>
      <c r="BK904" s="232">
        <f>ROUND(I904*H904,2)</f>
        <v>0</v>
      </c>
      <c r="BL904" s="19" t="s">
        <v>103</v>
      </c>
      <c r="BM904" s="231" t="s">
        <v>1336</v>
      </c>
    </row>
    <row r="905" s="13" customFormat="1">
      <c r="A905" s="13"/>
      <c r="B905" s="233"/>
      <c r="C905" s="234"/>
      <c r="D905" s="235" t="s">
        <v>207</v>
      </c>
      <c r="E905" s="236" t="s">
        <v>22</v>
      </c>
      <c r="F905" s="237" t="s">
        <v>1337</v>
      </c>
      <c r="G905" s="234"/>
      <c r="H905" s="238">
        <v>0.48599999999999999</v>
      </c>
      <c r="I905" s="239"/>
      <c r="J905" s="234"/>
      <c r="K905" s="234"/>
      <c r="L905" s="240"/>
      <c r="M905" s="241"/>
      <c r="N905" s="242"/>
      <c r="O905" s="242"/>
      <c r="P905" s="242"/>
      <c r="Q905" s="242"/>
      <c r="R905" s="242"/>
      <c r="S905" s="242"/>
      <c r="T905" s="243"/>
      <c r="U905" s="13"/>
      <c r="V905" s="13"/>
      <c r="W905" s="13"/>
      <c r="X905" s="13"/>
      <c r="Y905" s="13"/>
      <c r="Z905" s="13"/>
      <c r="AA905" s="13"/>
      <c r="AB905" s="13"/>
      <c r="AC905" s="13"/>
      <c r="AD905" s="13"/>
      <c r="AE905" s="13"/>
      <c r="AT905" s="244" t="s">
        <v>207</v>
      </c>
      <c r="AU905" s="244" t="s">
        <v>87</v>
      </c>
      <c r="AV905" s="13" t="s">
        <v>87</v>
      </c>
      <c r="AW905" s="13" t="s">
        <v>39</v>
      </c>
      <c r="AX905" s="13" t="s">
        <v>23</v>
      </c>
      <c r="AY905" s="244" t="s">
        <v>199</v>
      </c>
    </row>
    <row r="906" s="2" customFormat="1" ht="16.5" customHeight="1">
      <c r="A906" s="40"/>
      <c r="B906" s="41"/>
      <c r="C906" s="220" t="s">
        <v>1338</v>
      </c>
      <c r="D906" s="220" t="s">
        <v>201</v>
      </c>
      <c r="E906" s="221" t="s">
        <v>1339</v>
      </c>
      <c r="F906" s="222" t="s">
        <v>1340</v>
      </c>
      <c r="G906" s="223" t="s">
        <v>204</v>
      </c>
      <c r="H906" s="224">
        <v>1.6879999999999999</v>
      </c>
      <c r="I906" s="225"/>
      <c r="J906" s="226">
        <f>ROUND(I906*H906,2)</f>
        <v>0</v>
      </c>
      <c r="K906" s="222" t="s">
        <v>205</v>
      </c>
      <c r="L906" s="46"/>
      <c r="M906" s="227" t="s">
        <v>22</v>
      </c>
      <c r="N906" s="228" t="s">
        <v>49</v>
      </c>
      <c r="O906" s="86"/>
      <c r="P906" s="229">
        <f>O906*H906</f>
        <v>0</v>
      </c>
      <c r="Q906" s="229">
        <v>0</v>
      </c>
      <c r="R906" s="229">
        <f>Q906*H906</f>
        <v>0</v>
      </c>
      <c r="S906" s="229">
        <v>2.2000000000000002</v>
      </c>
      <c r="T906" s="230">
        <f>S906*H906</f>
        <v>3.7136</v>
      </c>
      <c r="U906" s="40"/>
      <c r="V906" s="40"/>
      <c r="W906" s="40"/>
      <c r="X906" s="40"/>
      <c r="Y906" s="40"/>
      <c r="Z906" s="40"/>
      <c r="AA906" s="40"/>
      <c r="AB906" s="40"/>
      <c r="AC906" s="40"/>
      <c r="AD906" s="40"/>
      <c r="AE906" s="40"/>
      <c r="AR906" s="231" t="s">
        <v>103</v>
      </c>
      <c r="AT906" s="231" t="s">
        <v>201</v>
      </c>
      <c r="AU906" s="231" t="s">
        <v>87</v>
      </c>
      <c r="AY906" s="19" t="s">
        <v>199</v>
      </c>
      <c r="BE906" s="232">
        <f>IF(N906="základní",J906,0)</f>
        <v>0</v>
      </c>
      <c r="BF906" s="232">
        <f>IF(N906="snížená",J906,0)</f>
        <v>0</v>
      </c>
      <c r="BG906" s="232">
        <f>IF(N906="zákl. přenesená",J906,0)</f>
        <v>0</v>
      </c>
      <c r="BH906" s="232">
        <f>IF(N906="sníž. přenesená",J906,0)</f>
        <v>0</v>
      </c>
      <c r="BI906" s="232">
        <f>IF(N906="nulová",J906,0)</f>
        <v>0</v>
      </c>
      <c r="BJ906" s="19" t="s">
        <v>23</v>
      </c>
      <c r="BK906" s="232">
        <f>ROUND(I906*H906,2)</f>
        <v>0</v>
      </c>
      <c r="BL906" s="19" t="s">
        <v>103</v>
      </c>
      <c r="BM906" s="231" t="s">
        <v>1341</v>
      </c>
    </row>
    <row r="907" s="15" customFormat="1">
      <c r="A907" s="15"/>
      <c r="B907" s="256"/>
      <c r="C907" s="257"/>
      <c r="D907" s="235" t="s">
        <v>207</v>
      </c>
      <c r="E907" s="258" t="s">
        <v>22</v>
      </c>
      <c r="F907" s="259" t="s">
        <v>1342</v>
      </c>
      <c r="G907" s="257"/>
      <c r="H907" s="258" t="s">
        <v>22</v>
      </c>
      <c r="I907" s="260"/>
      <c r="J907" s="257"/>
      <c r="K907" s="257"/>
      <c r="L907" s="261"/>
      <c r="M907" s="262"/>
      <c r="N907" s="263"/>
      <c r="O907" s="263"/>
      <c r="P907" s="263"/>
      <c r="Q907" s="263"/>
      <c r="R907" s="263"/>
      <c r="S907" s="263"/>
      <c r="T907" s="264"/>
      <c r="U907" s="15"/>
      <c r="V907" s="15"/>
      <c r="W907" s="15"/>
      <c r="X907" s="15"/>
      <c r="Y907" s="15"/>
      <c r="Z907" s="15"/>
      <c r="AA907" s="15"/>
      <c r="AB907" s="15"/>
      <c r="AC907" s="15"/>
      <c r="AD907" s="15"/>
      <c r="AE907" s="15"/>
      <c r="AT907" s="265" t="s">
        <v>207</v>
      </c>
      <c r="AU907" s="265" t="s">
        <v>87</v>
      </c>
      <c r="AV907" s="15" t="s">
        <v>23</v>
      </c>
      <c r="AW907" s="15" t="s">
        <v>39</v>
      </c>
      <c r="AX907" s="15" t="s">
        <v>78</v>
      </c>
      <c r="AY907" s="265" t="s">
        <v>199</v>
      </c>
    </row>
    <row r="908" s="13" customFormat="1">
      <c r="A908" s="13"/>
      <c r="B908" s="233"/>
      <c r="C908" s="234"/>
      <c r="D908" s="235" t="s">
        <v>207</v>
      </c>
      <c r="E908" s="236" t="s">
        <v>22</v>
      </c>
      <c r="F908" s="237" t="s">
        <v>1343</v>
      </c>
      <c r="G908" s="234"/>
      <c r="H908" s="238">
        <v>1.52</v>
      </c>
      <c r="I908" s="239"/>
      <c r="J908" s="234"/>
      <c r="K908" s="234"/>
      <c r="L908" s="240"/>
      <c r="M908" s="241"/>
      <c r="N908" s="242"/>
      <c r="O908" s="242"/>
      <c r="P908" s="242"/>
      <c r="Q908" s="242"/>
      <c r="R908" s="242"/>
      <c r="S908" s="242"/>
      <c r="T908" s="243"/>
      <c r="U908" s="13"/>
      <c r="V908" s="13"/>
      <c r="W908" s="13"/>
      <c r="X908" s="13"/>
      <c r="Y908" s="13"/>
      <c r="Z908" s="13"/>
      <c r="AA908" s="13"/>
      <c r="AB908" s="13"/>
      <c r="AC908" s="13"/>
      <c r="AD908" s="13"/>
      <c r="AE908" s="13"/>
      <c r="AT908" s="244" t="s">
        <v>207</v>
      </c>
      <c r="AU908" s="244" t="s">
        <v>87</v>
      </c>
      <c r="AV908" s="13" t="s">
        <v>87</v>
      </c>
      <c r="AW908" s="13" t="s">
        <v>39</v>
      </c>
      <c r="AX908" s="13" t="s">
        <v>78</v>
      </c>
      <c r="AY908" s="244" t="s">
        <v>199</v>
      </c>
    </row>
    <row r="909" s="13" customFormat="1">
      <c r="A909" s="13"/>
      <c r="B909" s="233"/>
      <c r="C909" s="234"/>
      <c r="D909" s="235" t="s">
        <v>207</v>
      </c>
      <c r="E909" s="236" t="s">
        <v>22</v>
      </c>
      <c r="F909" s="237" t="s">
        <v>1344</v>
      </c>
      <c r="G909" s="234"/>
      <c r="H909" s="238">
        <v>0.16800000000000001</v>
      </c>
      <c r="I909" s="239"/>
      <c r="J909" s="234"/>
      <c r="K909" s="234"/>
      <c r="L909" s="240"/>
      <c r="M909" s="241"/>
      <c r="N909" s="242"/>
      <c r="O909" s="242"/>
      <c r="P909" s="242"/>
      <c r="Q909" s="242"/>
      <c r="R909" s="242"/>
      <c r="S909" s="242"/>
      <c r="T909" s="243"/>
      <c r="U909" s="13"/>
      <c r="V909" s="13"/>
      <c r="W909" s="13"/>
      <c r="X909" s="13"/>
      <c r="Y909" s="13"/>
      <c r="Z909" s="13"/>
      <c r="AA909" s="13"/>
      <c r="AB909" s="13"/>
      <c r="AC909" s="13"/>
      <c r="AD909" s="13"/>
      <c r="AE909" s="13"/>
      <c r="AT909" s="244" t="s">
        <v>207</v>
      </c>
      <c r="AU909" s="244" t="s">
        <v>87</v>
      </c>
      <c r="AV909" s="13" t="s">
        <v>87</v>
      </c>
      <c r="AW909" s="13" t="s">
        <v>39</v>
      </c>
      <c r="AX909" s="13" t="s">
        <v>78</v>
      </c>
      <c r="AY909" s="244" t="s">
        <v>199</v>
      </c>
    </row>
    <row r="910" s="14" customFormat="1">
      <c r="A910" s="14"/>
      <c r="B910" s="245"/>
      <c r="C910" s="246"/>
      <c r="D910" s="235" t="s">
        <v>207</v>
      </c>
      <c r="E910" s="247" t="s">
        <v>22</v>
      </c>
      <c r="F910" s="248" t="s">
        <v>252</v>
      </c>
      <c r="G910" s="246"/>
      <c r="H910" s="249">
        <v>1.6879999999999999</v>
      </c>
      <c r="I910" s="250"/>
      <c r="J910" s="246"/>
      <c r="K910" s="246"/>
      <c r="L910" s="251"/>
      <c r="M910" s="252"/>
      <c r="N910" s="253"/>
      <c r="O910" s="253"/>
      <c r="P910" s="253"/>
      <c r="Q910" s="253"/>
      <c r="R910" s="253"/>
      <c r="S910" s="253"/>
      <c r="T910" s="254"/>
      <c r="U910" s="14"/>
      <c r="V910" s="14"/>
      <c r="W910" s="14"/>
      <c r="X910" s="14"/>
      <c r="Y910" s="14"/>
      <c r="Z910" s="14"/>
      <c r="AA910" s="14"/>
      <c r="AB910" s="14"/>
      <c r="AC910" s="14"/>
      <c r="AD910" s="14"/>
      <c r="AE910" s="14"/>
      <c r="AT910" s="255" t="s">
        <v>207</v>
      </c>
      <c r="AU910" s="255" t="s">
        <v>87</v>
      </c>
      <c r="AV910" s="14" t="s">
        <v>103</v>
      </c>
      <c r="AW910" s="14" t="s">
        <v>39</v>
      </c>
      <c r="AX910" s="14" t="s">
        <v>23</v>
      </c>
      <c r="AY910" s="255" t="s">
        <v>199</v>
      </c>
    </row>
    <row r="911" s="2" customFormat="1" ht="16.5" customHeight="1">
      <c r="A911" s="40"/>
      <c r="B911" s="41"/>
      <c r="C911" s="220" t="s">
        <v>1345</v>
      </c>
      <c r="D911" s="220" t="s">
        <v>201</v>
      </c>
      <c r="E911" s="221" t="s">
        <v>1346</v>
      </c>
      <c r="F911" s="222" t="s">
        <v>1347</v>
      </c>
      <c r="G911" s="223" t="s">
        <v>204</v>
      </c>
      <c r="H911" s="224">
        <v>0.44600000000000001</v>
      </c>
      <c r="I911" s="225"/>
      <c r="J911" s="226">
        <f>ROUND(I911*H911,2)</f>
        <v>0</v>
      </c>
      <c r="K911" s="222" t="s">
        <v>205</v>
      </c>
      <c r="L911" s="46"/>
      <c r="M911" s="227" t="s">
        <v>22</v>
      </c>
      <c r="N911" s="228" t="s">
        <v>49</v>
      </c>
      <c r="O911" s="86"/>
      <c r="P911" s="229">
        <f>O911*H911</f>
        <v>0</v>
      </c>
      <c r="Q911" s="229">
        <v>0</v>
      </c>
      <c r="R911" s="229">
        <f>Q911*H911</f>
        <v>0</v>
      </c>
      <c r="S911" s="229">
        <v>2.2000000000000002</v>
      </c>
      <c r="T911" s="230">
        <f>S911*H911</f>
        <v>0.98120000000000007</v>
      </c>
      <c r="U911" s="40"/>
      <c r="V911" s="40"/>
      <c r="W911" s="40"/>
      <c r="X911" s="40"/>
      <c r="Y911" s="40"/>
      <c r="Z911" s="40"/>
      <c r="AA911" s="40"/>
      <c r="AB911" s="40"/>
      <c r="AC911" s="40"/>
      <c r="AD911" s="40"/>
      <c r="AE911" s="40"/>
      <c r="AR911" s="231" t="s">
        <v>103</v>
      </c>
      <c r="AT911" s="231" t="s">
        <v>201</v>
      </c>
      <c r="AU911" s="231" t="s">
        <v>87</v>
      </c>
      <c r="AY911" s="19" t="s">
        <v>199</v>
      </c>
      <c r="BE911" s="232">
        <f>IF(N911="základní",J911,0)</f>
        <v>0</v>
      </c>
      <c r="BF911" s="232">
        <f>IF(N911="snížená",J911,0)</f>
        <v>0</v>
      </c>
      <c r="BG911" s="232">
        <f>IF(N911="zákl. přenesená",J911,0)</f>
        <v>0</v>
      </c>
      <c r="BH911" s="232">
        <f>IF(N911="sníž. přenesená",J911,0)</f>
        <v>0</v>
      </c>
      <c r="BI911" s="232">
        <f>IF(N911="nulová",J911,0)</f>
        <v>0</v>
      </c>
      <c r="BJ911" s="19" t="s">
        <v>23</v>
      </c>
      <c r="BK911" s="232">
        <f>ROUND(I911*H911,2)</f>
        <v>0</v>
      </c>
      <c r="BL911" s="19" t="s">
        <v>103</v>
      </c>
      <c r="BM911" s="231" t="s">
        <v>1348</v>
      </c>
    </row>
    <row r="912" s="15" customFormat="1">
      <c r="A912" s="15"/>
      <c r="B912" s="256"/>
      <c r="C912" s="257"/>
      <c r="D912" s="235" t="s">
        <v>207</v>
      </c>
      <c r="E912" s="258" t="s">
        <v>22</v>
      </c>
      <c r="F912" s="259" t="s">
        <v>335</v>
      </c>
      <c r="G912" s="257"/>
      <c r="H912" s="258" t="s">
        <v>22</v>
      </c>
      <c r="I912" s="260"/>
      <c r="J912" s="257"/>
      <c r="K912" s="257"/>
      <c r="L912" s="261"/>
      <c r="M912" s="262"/>
      <c r="N912" s="263"/>
      <c r="O912" s="263"/>
      <c r="P912" s="263"/>
      <c r="Q912" s="263"/>
      <c r="R912" s="263"/>
      <c r="S912" s="263"/>
      <c r="T912" s="264"/>
      <c r="U912" s="15"/>
      <c r="V912" s="15"/>
      <c r="W912" s="15"/>
      <c r="X912" s="15"/>
      <c r="Y912" s="15"/>
      <c r="Z912" s="15"/>
      <c r="AA912" s="15"/>
      <c r="AB912" s="15"/>
      <c r="AC912" s="15"/>
      <c r="AD912" s="15"/>
      <c r="AE912" s="15"/>
      <c r="AT912" s="265" t="s">
        <v>207</v>
      </c>
      <c r="AU912" s="265" t="s">
        <v>87</v>
      </c>
      <c r="AV912" s="15" t="s">
        <v>23</v>
      </c>
      <c r="AW912" s="15" t="s">
        <v>39</v>
      </c>
      <c r="AX912" s="15" t="s">
        <v>78</v>
      </c>
      <c r="AY912" s="265" t="s">
        <v>199</v>
      </c>
    </row>
    <row r="913" s="13" customFormat="1">
      <c r="A913" s="13"/>
      <c r="B913" s="233"/>
      <c r="C913" s="234"/>
      <c r="D913" s="235" t="s">
        <v>207</v>
      </c>
      <c r="E913" s="236" t="s">
        <v>22</v>
      </c>
      <c r="F913" s="237" t="s">
        <v>1349</v>
      </c>
      <c r="G913" s="234"/>
      <c r="H913" s="238">
        <v>0.128</v>
      </c>
      <c r="I913" s="239"/>
      <c r="J913" s="234"/>
      <c r="K913" s="234"/>
      <c r="L913" s="240"/>
      <c r="M913" s="241"/>
      <c r="N913" s="242"/>
      <c r="O913" s="242"/>
      <c r="P913" s="242"/>
      <c r="Q913" s="242"/>
      <c r="R913" s="242"/>
      <c r="S913" s="242"/>
      <c r="T913" s="243"/>
      <c r="U913" s="13"/>
      <c r="V913" s="13"/>
      <c r="W913" s="13"/>
      <c r="X913" s="13"/>
      <c r="Y913" s="13"/>
      <c r="Z913" s="13"/>
      <c r="AA913" s="13"/>
      <c r="AB913" s="13"/>
      <c r="AC913" s="13"/>
      <c r="AD913" s="13"/>
      <c r="AE913" s="13"/>
      <c r="AT913" s="244" t="s">
        <v>207</v>
      </c>
      <c r="AU913" s="244" t="s">
        <v>87</v>
      </c>
      <c r="AV913" s="13" t="s">
        <v>87</v>
      </c>
      <c r="AW913" s="13" t="s">
        <v>39</v>
      </c>
      <c r="AX913" s="13" t="s">
        <v>78</v>
      </c>
      <c r="AY913" s="244" t="s">
        <v>199</v>
      </c>
    </row>
    <row r="914" s="13" customFormat="1">
      <c r="A914" s="13"/>
      <c r="B914" s="233"/>
      <c r="C914" s="234"/>
      <c r="D914" s="235" t="s">
        <v>207</v>
      </c>
      <c r="E914" s="236" t="s">
        <v>22</v>
      </c>
      <c r="F914" s="237" t="s">
        <v>1350</v>
      </c>
      <c r="G914" s="234"/>
      <c r="H914" s="238">
        <v>0.318</v>
      </c>
      <c r="I914" s="239"/>
      <c r="J914" s="234"/>
      <c r="K914" s="234"/>
      <c r="L914" s="240"/>
      <c r="M914" s="241"/>
      <c r="N914" s="242"/>
      <c r="O914" s="242"/>
      <c r="P914" s="242"/>
      <c r="Q914" s="242"/>
      <c r="R914" s="242"/>
      <c r="S914" s="242"/>
      <c r="T914" s="243"/>
      <c r="U914" s="13"/>
      <c r="V914" s="13"/>
      <c r="W914" s="13"/>
      <c r="X914" s="13"/>
      <c r="Y914" s="13"/>
      <c r="Z914" s="13"/>
      <c r="AA914" s="13"/>
      <c r="AB914" s="13"/>
      <c r="AC914" s="13"/>
      <c r="AD914" s="13"/>
      <c r="AE914" s="13"/>
      <c r="AT914" s="244" t="s">
        <v>207</v>
      </c>
      <c r="AU914" s="244" t="s">
        <v>87</v>
      </c>
      <c r="AV914" s="13" t="s">
        <v>87</v>
      </c>
      <c r="AW914" s="13" t="s">
        <v>39</v>
      </c>
      <c r="AX914" s="13" t="s">
        <v>78</v>
      </c>
      <c r="AY914" s="244" t="s">
        <v>199</v>
      </c>
    </row>
    <row r="915" s="14" customFormat="1">
      <c r="A915" s="14"/>
      <c r="B915" s="245"/>
      <c r="C915" s="246"/>
      <c r="D915" s="235" t="s">
        <v>207</v>
      </c>
      <c r="E915" s="247" t="s">
        <v>22</v>
      </c>
      <c r="F915" s="248" t="s">
        <v>252</v>
      </c>
      <c r="G915" s="246"/>
      <c r="H915" s="249">
        <v>0.44600000000000001</v>
      </c>
      <c r="I915" s="250"/>
      <c r="J915" s="246"/>
      <c r="K915" s="246"/>
      <c r="L915" s="251"/>
      <c r="M915" s="252"/>
      <c r="N915" s="253"/>
      <c r="O915" s="253"/>
      <c r="P915" s="253"/>
      <c r="Q915" s="253"/>
      <c r="R915" s="253"/>
      <c r="S915" s="253"/>
      <c r="T915" s="254"/>
      <c r="U915" s="14"/>
      <c r="V915" s="14"/>
      <c r="W915" s="14"/>
      <c r="X915" s="14"/>
      <c r="Y915" s="14"/>
      <c r="Z915" s="14"/>
      <c r="AA915" s="14"/>
      <c r="AB915" s="14"/>
      <c r="AC915" s="14"/>
      <c r="AD915" s="14"/>
      <c r="AE915" s="14"/>
      <c r="AT915" s="255" t="s">
        <v>207</v>
      </c>
      <c r="AU915" s="255" t="s">
        <v>87</v>
      </c>
      <c r="AV915" s="14" t="s">
        <v>103</v>
      </c>
      <c r="AW915" s="14" t="s">
        <v>39</v>
      </c>
      <c r="AX915" s="14" t="s">
        <v>23</v>
      </c>
      <c r="AY915" s="255" t="s">
        <v>199</v>
      </c>
    </row>
    <row r="916" s="2" customFormat="1" ht="16.5" customHeight="1">
      <c r="A916" s="40"/>
      <c r="B916" s="41"/>
      <c r="C916" s="220" t="s">
        <v>1351</v>
      </c>
      <c r="D916" s="220" t="s">
        <v>201</v>
      </c>
      <c r="E916" s="221" t="s">
        <v>1352</v>
      </c>
      <c r="F916" s="222" t="s">
        <v>1353</v>
      </c>
      <c r="G916" s="223" t="s">
        <v>204</v>
      </c>
      <c r="H916" s="224">
        <v>38.606999999999999</v>
      </c>
      <c r="I916" s="225"/>
      <c r="J916" s="226">
        <f>ROUND(I916*H916,2)</f>
        <v>0</v>
      </c>
      <c r="K916" s="222" t="s">
        <v>205</v>
      </c>
      <c r="L916" s="46"/>
      <c r="M916" s="227" t="s">
        <v>22</v>
      </c>
      <c r="N916" s="228" t="s">
        <v>49</v>
      </c>
      <c r="O916" s="86"/>
      <c r="P916" s="229">
        <f>O916*H916</f>
        <v>0</v>
      </c>
      <c r="Q916" s="229">
        <v>0</v>
      </c>
      <c r="R916" s="229">
        <f>Q916*H916</f>
        <v>0</v>
      </c>
      <c r="S916" s="229">
        <v>2.2000000000000002</v>
      </c>
      <c r="T916" s="230">
        <f>S916*H916</f>
        <v>84.935400000000001</v>
      </c>
      <c r="U916" s="40"/>
      <c r="V916" s="40"/>
      <c r="W916" s="40"/>
      <c r="X916" s="40"/>
      <c r="Y916" s="40"/>
      <c r="Z916" s="40"/>
      <c r="AA916" s="40"/>
      <c r="AB916" s="40"/>
      <c r="AC916" s="40"/>
      <c r="AD916" s="40"/>
      <c r="AE916" s="40"/>
      <c r="AR916" s="231" t="s">
        <v>103</v>
      </c>
      <c r="AT916" s="231" t="s">
        <v>201</v>
      </c>
      <c r="AU916" s="231" t="s">
        <v>87</v>
      </c>
      <c r="AY916" s="19" t="s">
        <v>199</v>
      </c>
      <c r="BE916" s="232">
        <f>IF(N916="základní",J916,0)</f>
        <v>0</v>
      </c>
      <c r="BF916" s="232">
        <f>IF(N916="snížená",J916,0)</f>
        <v>0</v>
      </c>
      <c r="BG916" s="232">
        <f>IF(N916="zákl. přenesená",J916,0)</f>
        <v>0</v>
      </c>
      <c r="BH916" s="232">
        <f>IF(N916="sníž. přenesená",J916,0)</f>
        <v>0</v>
      </c>
      <c r="BI916" s="232">
        <f>IF(N916="nulová",J916,0)</f>
        <v>0</v>
      </c>
      <c r="BJ916" s="19" t="s">
        <v>23</v>
      </c>
      <c r="BK916" s="232">
        <f>ROUND(I916*H916,2)</f>
        <v>0</v>
      </c>
      <c r="BL916" s="19" t="s">
        <v>103</v>
      </c>
      <c r="BM916" s="231" t="s">
        <v>1354</v>
      </c>
    </row>
    <row r="917" s="15" customFormat="1">
      <c r="A917" s="15"/>
      <c r="B917" s="256"/>
      <c r="C917" s="257"/>
      <c r="D917" s="235" t="s">
        <v>207</v>
      </c>
      <c r="E917" s="258" t="s">
        <v>22</v>
      </c>
      <c r="F917" s="259" t="s">
        <v>1355</v>
      </c>
      <c r="G917" s="257"/>
      <c r="H917" s="258" t="s">
        <v>22</v>
      </c>
      <c r="I917" s="260"/>
      <c r="J917" s="257"/>
      <c r="K917" s="257"/>
      <c r="L917" s="261"/>
      <c r="M917" s="262"/>
      <c r="N917" s="263"/>
      <c r="O917" s="263"/>
      <c r="P917" s="263"/>
      <c r="Q917" s="263"/>
      <c r="R917" s="263"/>
      <c r="S917" s="263"/>
      <c r="T917" s="264"/>
      <c r="U917" s="15"/>
      <c r="V917" s="15"/>
      <c r="W917" s="15"/>
      <c r="X917" s="15"/>
      <c r="Y917" s="15"/>
      <c r="Z917" s="15"/>
      <c r="AA917" s="15"/>
      <c r="AB917" s="15"/>
      <c r="AC917" s="15"/>
      <c r="AD917" s="15"/>
      <c r="AE917" s="15"/>
      <c r="AT917" s="265" t="s">
        <v>207</v>
      </c>
      <c r="AU917" s="265" t="s">
        <v>87</v>
      </c>
      <c r="AV917" s="15" t="s">
        <v>23</v>
      </c>
      <c r="AW917" s="15" t="s">
        <v>39</v>
      </c>
      <c r="AX917" s="15" t="s">
        <v>78</v>
      </c>
      <c r="AY917" s="265" t="s">
        <v>199</v>
      </c>
    </row>
    <row r="918" s="13" customFormat="1">
      <c r="A918" s="13"/>
      <c r="B918" s="233"/>
      <c r="C918" s="234"/>
      <c r="D918" s="235" t="s">
        <v>207</v>
      </c>
      <c r="E918" s="236" t="s">
        <v>22</v>
      </c>
      <c r="F918" s="237" t="s">
        <v>1356</v>
      </c>
      <c r="G918" s="234"/>
      <c r="H918" s="238">
        <v>1.6890000000000001</v>
      </c>
      <c r="I918" s="239"/>
      <c r="J918" s="234"/>
      <c r="K918" s="234"/>
      <c r="L918" s="240"/>
      <c r="M918" s="241"/>
      <c r="N918" s="242"/>
      <c r="O918" s="242"/>
      <c r="P918" s="242"/>
      <c r="Q918" s="242"/>
      <c r="R918" s="242"/>
      <c r="S918" s="242"/>
      <c r="T918" s="243"/>
      <c r="U918" s="13"/>
      <c r="V918" s="13"/>
      <c r="W918" s="13"/>
      <c r="X918" s="13"/>
      <c r="Y918" s="13"/>
      <c r="Z918" s="13"/>
      <c r="AA918" s="13"/>
      <c r="AB918" s="13"/>
      <c r="AC918" s="13"/>
      <c r="AD918" s="13"/>
      <c r="AE918" s="13"/>
      <c r="AT918" s="244" t="s">
        <v>207</v>
      </c>
      <c r="AU918" s="244" t="s">
        <v>87</v>
      </c>
      <c r="AV918" s="13" t="s">
        <v>87</v>
      </c>
      <c r="AW918" s="13" t="s">
        <v>39</v>
      </c>
      <c r="AX918" s="13" t="s">
        <v>78</v>
      </c>
      <c r="AY918" s="244" t="s">
        <v>199</v>
      </c>
    </row>
    <row r="919" s="13" customFormat="1">
      <c r="A919" s="13"/>
      <c r="B919" s="233"/>
      <c r="C919" s="234"/>
      <c r="D919" s="235" t="s">
        <v>207</v>
      </c>
      <c r="E919" s="236" t="s">
        <v>22</v>
      </c>
      <c r="F919" s="237" t="s">
        <v>1357</v>
      </c>
      <c r="G919" s="234"/>
      <c r="H919" s="238">
        <v>0.255</v>
      </c>
      <c r="I919" s="239"/>
      <c r="J919" s="234"/>
      <c r="K919" s="234"/>
      <c r="L919" s="240"/>
      <c r="M919" s="241"/>
      <c r="N919" s="242"/>
      <c r="O919" s="242"/>
      <c r="P919" s="242"/>
      <c r="Q919" s="242"/>
      <c r="R919" s="242"/>
      <c r="S919" s="242"/>
      <c r="T919" s="243"/>
      <c r="U919" s="13"/>
      <c r="V919" s="13"/>
      <c r="W919" s="13"/>
      <c r="X919" s="13"/>
      <c r="Y919" s="13"/>
      <c r="Z919" s="13"/>
      <c r="AA919" s="13"/>
      <c r="AB919" s="13"/>
      <c r="AC919" s="13"/>
      <c r="AD919" s="13"/>
      <c r="AE919" s="13"/>
      <c r="AT919" s="244" t="s">
        <v>207</v>
      </c>
      <c r="AU919" s="244" t="s">
        <v>87</v>
      </c>
      <c r="AV919" s="13" t="s">
        <v>87</v>
      </c>
      <c r="AW919" s="13" t="s">
        <v>39</v>
      </c>
      <c r="AX919" s="13" t="s">
        <v>78</v>
      </c>
      <c r="AY919" s="244" t="s">
        <v>199</v>
      </c>
    </row>
    <row r="920" s="15" customFormat="1">
      <c r="A920" s="15"/>
      <c r="B920" s="256"/>
      <c r="C920" s="257"/>
      <c r="D920" s="235" t="s">
        <v>207</v>
      </c>
      <c r="E920" s="258" t="s">
        <v>22</v>
      </c>
      <c r="F920" s="259" t="s">
        <v>1358</v>
      </c>
      <c r="G920" s="257"/>
      <c r="H920" s="258" t="s">
        <v>22</v>
      </c>
      <c r="I920" s="260"/>
      <c r="J920" s="257"/>
      <c r="K920" s="257"/>
      <c r="L920" s="261"/>
      <c r="M920" s="262"/>
      <c r="N920" s="263"/>
      <c r="O920" s="263"/>
      <c r="P920" s="263"/>
      <c r="Q920" s="263"/>
      <c r="R920" s="263"/>
      <c r="S920" s="263"/>
      <c r="T920" s="264"/>
      <c r="U920" s="15"/>
      <c r="V920" s="15"/>
      <c r="W920" s="15"/>
      <c r="X920" s="15"/>
      <c r="Y920" s="15"/>
      <c r="Z920" s="15"/>
      <c r="AA920" s="15"/>
      <c r="AB920" s="15"/>
      <c r="AC920" s="15"/>
      <c r="AD920" s="15"/>
      <c r="AE920" s="15"/>
      <c r="AT920" s="265" t="s">
        <v>207</v>
      </c>
      <c r="AU920" s="265" t="s">
        <v>87</v>
      </c>
      <c r="AV920" s="15" t="s">
        <v>23</v>
      </c>
      <c r="AW920" s="15" t="s">
        <v>39</v>
      </c>
      <c r="AX920" s="15" t="s">
        <v>78</v>
      </c>
      <c r="AY920" s="265" t="s">
        <v>199</v>
      </c>
    </row>
    <row r="921" s="13" customFormat="1">
      <c r="A921" s="13"/>
      <c r="B921" s="233"/>
      <c r="C921" s="234"/>
      <c r="D921" s="235" t="s">
        <v>207</v>
      </c>
      <c r="E921" s="236" t="s">
        <v>22</v>
      </c>
      <c r="F921" s="237" t="s">
        <v>1359</v>
      </c>
      <c r="G921" s="234"/>
      <c r="H921" s="238">
        <v>16.274999999999999</v>
      </c>
      <c r="I921" s="239"/>
      <c r="J921" s="234"/>
      <c r="K921" s="234"/>
      <c r="L921" s="240"/>
      <c r="M921" s="241"/>
      <c r="N921" s="242"/>
      <c r="O921" s="242"/>
      <c r="P921" s="242"/>
      <c r="Q921" s="242"/>
      <c r="R921" s="242"/>
      <c r="S921" s="242"/>
      <c r="T921" s="243"/>
      <c r="U921" s="13"/>
      <c r="V921" s="13"/>
      <c r="W921" s="13"/>
      <c r="X921" s="13"/>
      <c r="Y921" s="13"/>
      <c r="Z921" s="13"/>
      <c r="AA921" s="13"/>
      <c r="AB921" s="13"/>
      <c r="AC921" s="13"/>
      <c r="AD921" s="13"/>
      <c r="AE921" s="13"/>
      <c r="AT921" s="244" t="s">
        <v>207</v>
      </c>
      <c r="AU921" s="244" t="s">
        <v>87</v>
      </c>
      <c r="AV921" s="13" t="s">
        <v>87</v>
      </c>
      <c r="AW921" s="13" t="s">
        <v>39</v>
      </c>
      <c r="AX921" s="13" t="s">
        <v>78</v>
      </c>
      <c r="AY921" s="244" t="s">
        <v>199</v>
      </c>
    </row>
    <row r="922" s="13" customFormat="1">
      <c r="A922" s="13"/>
      <c r="B922" s="233"/>
      <c r="C922" s="234"/>
      <c r="D922" s="235" t="s">
        <v>207</v>
      </c>
      <c r="E922" s="236" t="s">
        <v>22</v>
      </c>
      <c r="F922" s="237" t="s">
        <v>1360</v>
      </c>
      <c r="G922" s="234"/>
      <c r="H922" s="238">
        <v>1.28</v>
      </c>
      <c r="I922" s="239"/>
      <c r="J922" s="234"/>
      <c r="K922" s="234"/>
      <c r="L922" s="240"/>
      <c r="M922" s="241"/>
      <c r="N922" s="242"/>
      <c r="O922" s="242"/>
      <c r="P922" s="242"/>
      <c r="Q922" s="242"/>
      <c r="R922" s="242"/>
      <c r="S922" s="242"/>
      <c r="T922" s="243"/>
      <c r="U922" s="13"/>
      <c r="V922" s="13"/>
      <c r="W922" s="13"/>
      <c r="X922" s="13"/>
      <c r="Y922" s="13"/>
      <c r="Z922" s="13"/>
      <c r="AA922" s="13"/>
      <c r="AB922" s="13"/>
      <c r="AC922" s="13"/>
      <c r="AD922" s="13"/>
      <c r="AE922" s="13"/>
      <c r="AT922" s="244" t="s">
        <v>207</v>
      </c>
      <c r="AU922" s="244" t="s">
        <v>87</v>
      </c>
      <c r="AV922" s="13" t="s">
        <v>87</v>
      </c>
      <c r="AW922" s="13" t="s">
        <v>39</v>
      </c>
      <c r="AX922" s="13" t="s">
        <v>78</v>
      </c>
      <c r="AY922" s="244" t="s">
        <v>199</v>
      </c>
    </row>
    <row r="923" s="13" customFormat="1">
      <c r="A923" s="13"/>
      <c r="B923" s="233"/>
      <c r="C923" s="234"/>
      <c r="D923" s="235" t="s">
        <v>207</v>
      </c>
      <c r="E923" s="236" t="s">
        <v>22</v>
      </c>
      <c r="F923" s="237" t="s">
        <v>1361</v>
      </c>
      <c r="G923" s="234"/>
      <c r="H923" s="238">
        <v>1.78</v>
      </c>
      <c r="I923" s="239"/>
      <c r="J923" s="234"/>
      <c r="K923" s="234"/>
      <c r="L923" s="240"/>
      <c r="M923" s="241"/>
      <c r="N923" s="242"/>
      <c r="O923" s="242"/>
      <c r="P923" s="242"/>
      <c r="Q923" s="242"/>
      <c r="R923" s="242"/>
      <c r="S923" s="242"/>
      <c r="T923" s="243"/>
      <c r="U923" s="13"/>
      <c r="V923" s="13"/>
      <c r="W923" s="13"/>
      <c r="X923" s="13"/>
      <c r="Y923" s="13"/>
      <c r="Z923" s="13"/>
      <c r="AA923" s="13"/>
      <c r="AB923" s="13"/>
      <c r="AC923" s="13"/>
      <c r="AD923" s="13"/>
      <c r="AE923" s="13"/>
      <c r="AT923" s="244" t="s">
        <v>207</v>
      </c>
      <c r="AU923" s="244" t="s">
        <v>87</v>
      </c>
      <c r="AV923" s="13" t="s">
        <v>87</v>
      </c>
      <c r="AW923" s="13" t="s">
        <v>39</v>
      </c>
      <c r="AX923" s="13" t="s">
        <v>78</v>
      </c>
      <c r="AY923" s="244" t="s">
        <v>199</v>
      </c>
    </row>
    <row r="924" s="13" customFormat="1">
      <c r="A924" s="13"/>
      <c r="B924" s="233"/>
      <c r="C924" s="234"/>
      <c r="D924" s="235" t="s">
        <v>207</v>
      </c>
      <c r="E924" s="236" t="s">
        <v>22</v>
      </c>
      <c r="F924" s="237" t="s">
        <v>1362</v>
      </c>
      <c r="G924" s="234"/>
      <c r="H924" s="238">
        <v>6.9349999999999996</v>
      </c>
      <c r="I924" s="239"/>
      <c r="J924" s="234"/>
      <c r="K924" s="234"/>
      <c r="L924" s="240"/>
      <c r="M924" s="241"/>
      <c r="N924" s="242"/>
      <c r="O924" s="242"/>
      <c r="P924" s="242"/>
      <c r="Q924" s="242"/>
      <c r="R924" s="242"/>
      <c r="S924" s="242"/>
      <c r="T924" s="243"/>
      <c r="U924" s="13"/>
      <c r="V924" s="13"/>
      <c r="W924" s="13"/>
      <c r="X924" s="13"/>
      <c r="Y924" s="13"/>
      <c r="Z924" s="13"/>
      <c r="AA924" s="13"/>
      <c r="AB924" s="13"/>
      <c r="AC924" s="13"/>
      <c r="AD924" s="13"/>
      <c r="AE924" s="13"/>
      <c r="AT924" s="244" t="s">
        <v>207</v>
      </c>
      <c r="AU924" s="244" t="s">
        <v>87</v>
      </c>
      <c r="AV924" s="13" t="s">
        <v>87</v>
      </c>
      <c r="AW924" s="13" t="s">
        <v>39</v>
      </c>
      <c r="AX924" s="13" t="s">
        <v>78</v>
      </c>
      <c r="AY924" s="244" t="s">
        <v>199</v>
      </c>
    </row>
    <row r="925" s="13" customFormat="1">
      <c r="A925" s="13"/>
      <c r="B925" s="233"/>
      <c r="C925" s="234"/>
      <c r="D925" s="235" t="s">
        <v>207</v>
      </c>
      <c r="E925" s="236" t="s">
        <v>22</v>
      </c>
      <c r="F925" s="237" t="s">
        <v>1363</v>
      </c>
      <c r="G925" s="234"/>
      <c r="H925" s="238">
        <v>0.34000000000000002</v>
      </c>
      <c r="I925" s="239"/>
      <c r="J925" s="234"/>
      <c r="K925" s="234"/>
      <c r="L925" s="240"/>
      <c r="M925" s="241"/>
      <c r="N925" s="242"/>
      <c r="O925" s="242"/>
      <c r="P925" s="242"/>
      <c r="Q925" s="242"/>
      <c r="R925" s="242"/>
      <c r="S925" s="242"/>
      <c r="T925" s="243"/>
      <c r="U925" s="13"/>
      <c r="V925" s="13"/>
      <c r="W925" s="13"/>
      <c r="X925" s="13"/>
      <c r="Y925" s="13"/>
      <c r="Z925" s="13"/>
      <c r="AA925" s="13"/>
      <c r="AB925" s="13"/>
      <c r="AC925" s="13"/>
      <c r="AD925" s="13"/>
      <c r="AE925" s="13"/>
      <c r="AT925" s="244" t="s">
        <v>207</v>
      </c>
      <c r="AU925" s="244" t="s">
        <v>87</v>
      </c>
      <c r="AV925" s="13" t="s">
        <v>87</v>
      </c>
      <c r="AW925" s="13" t="s">
        <v>39</v>
      </c>
      <c r="AX925" s="13" t="s">
        <v>78</v>
      </c>
      <c r="AY925" s="244" t="s">
        <v>199</v>
      </c>
    </row>
    <row r="926" s="13" customFormat="1">
      <c r="A926" s="13"/>
      <c r="B926" s="233"/>
      <c r="C926" s="234"/>
      <c r="D926" s="235" t="s">
        <v>207</v>
      </c>
      <c r="E926" s="236" t="s">
        <v>22</v>
      </c>
      <c r="F926" s="237" t="s">
        <v>1364</v>
      </c>
      <c r="G926" s="234"/>
      <c r="H926" s="238">
        <v>1.6950000000000001</v>
      </c>
      <c r="I926" s="239"/>
      <c r="J926" s="234"/>
      <c r="K926" s="234"/>
      <c r="L926" s="240"/>
      <c r="M926" s="241"/>
      <c r="N926" s="242"/>
      <c r="O926" s="242"/>
      <c r="P926" s="242"/>
      <c r="Q926" s="242"/>
      <c r="R926" s="242"/>
      <c r="S926" s="242"/>
      <c r="T926" s="243"/>
      <c r="U926" s="13"/>
      <c r="V926" s="13"/>
      <c r="W926" s="13"/>
      <c r="X926" s="13"/>
      <c r="Y926" s="13"/>
      <c r="Z926" s="13"/>
      <c r="AA926" s="13"/>
      <c r="AB926" s="13"/>
      <c r="AC926" s="13"/>
      <c r="AD926" s="13"/>
      <c r="AE926" s="13"/>
      <c r="AT926" s="244" t="s">
        <v>207</v>
      </c>
      <c r="AU926" s="244" t="s">
        <v>87</v>
      </c>
      <c r="AV926" s="13" t="s">
        <v>87</v>
      </c>
      <c r="AW926" s="13" t="s">
        <v>39</v>
      </c>
      <c r="AX926" s="13" t="s">
        <v>78</v>
      </c>
      <c r="AY926" s="244" t="s">
        <v>199</v>
      </c>
    </row>
    <row r="927" s="13" customFormat="1">
      <c r="A927" s="13"/>
      <c r="B927" s="233"/>
      <c r="C927" s="234"/>
      <c r="D927" s="235" t="s">
        <v>207</v>
      </c>
      <c r="E927" s="236" t="s">
        <v>22</v>
      </c>
      <c r="F927" s="237" t="s">
        <v>1365</v>
      </c>
      <c r="G927" s="234"/>
      <c r="H927" s="238">
        <v>1.6799999999999999</v>
      </c>
      <c r="I927" s="239"/>
      <c r="J927" s="234"/>
      <c r="K927" s="234"/>
      <c r="L927" s="240"/>
      <c r="M927" s="241"/>
      <c r="N927" s="242"/>
      <c r="O927" s="242"/>
      <c r="P927" s="242"/>
      <c r="Q927" s="242"/>
      <c r="R927" s="242"/>
      <c r="S927" s="242"/>
      <c r="T927" s="243"/>
      <c r="U927" s="13"/>
      <c r="V927" s="13"/>
      <c r="W927" s="13"/>
      <c r="X927" s="13"/>
      <c r="Y927" s="13"/>
      <c r="Z927" s="13"/>
      <c r="AA927" s="13"/>
      <c r="AB927" s="13"/>
      <c r="AC927" s="13"/>
      <c r="AD927" s="13"/>
      <c r="AE927" s="13"/>
      <c r="AT927" s="244" t="s">
        <v>207</v>
      </c>
      <c r="AU927" s="244" t="s">
        <v>87</v>
      </c>
      <c r="AV927" s="13" t="s">
        <v>87</v>
      </c>
      <c r="AW927" s="13" t="s">
        <v>39</v>
      </c>
      <c r="AX927" s="13" t="s">
        <v>78</v>
      </c>
      <c r="AY927" s="244" t="s">
        <v>199</v>
      </c>
    </row>
    <row r="928" s="13" customFormat="1">
      <c r="A928" s="13"/>
      <c r="B928" s="233"/>
      <c r="C928" s="234"/>
      <c r="D928" s="235" t="s">
        <v>207</v>
      </c>
      <c r="E928" s="236" t="s">
        <v>22</v>
      </c>
      <c r="F928" s="237" t="s">
        <v>1366</v>
      </c>
      <c r="G928" s="234"/>
      <c r="H928" s="238">
        <v>5.0030000000000001</v>
      </c>
      <c r="I928" s="239"/>
      <c r="J928" s="234"/>
      <c r="K928" s="234"/>
      <c r="L928" s="240"/>
      <c r="M928" s="241"/>
      <c r="N928" s="242"/>
      <c r="O928" s="242"/>
      <c r="P928" s="242"/>
      <c r="Q928" s="242"/>
      <c r="R928" s="242"/>
      <c r="S928" s="242"/>
      <c r="T928" s="243"/>
      <c r="U928" s="13"/>
      <c r="V928" s="13"/>
      <c r="W928" s="13"/>
      <c r="X928" s="13"/>
      <c r="Y928" s="13"/>
      <c r="Z928" s="13"/>
      <c r="AA928" s="13"/>
      <c r="AB928" s="13"/>
      <c r="AC928" s="13"/>
      <c r="AD928" s="13"/>
      <c r="AE928" s="13"/>
      <c r="AT928" s="244" t="s">
        <v>207</v>
      </c>
      <c r="AU928" s="244" t="s">
        <v>87</v>
      </c>
      <c r="AV928" s="13" t="s">
        <v>87</v>
      </c>
      <c r="AW928" s="13" t="s">
        <v>39</v>
      </c>
      <c r="AX928" s="13" t="s">
        <v>78</v>
      </c>
      <c r="AY928" s="244" t="s">
        <v>199</v>
      </c>
    </row>
    <row r="929" s="13" customFormat="1">
      <c r="A929" s="13"/>
      <c r="B929" s="233"/>
      <c r="C929" s="234"/>
      <c r="D929" s="235" t="s">
        <v>207</v>
      </c>
      <c r="E929" s="236" t="s">
        <v>22</v>
      </c>
      <c r="F929" s="237" t="s">
        <v>1367</v>
      </c>
      <c r="G929" s="234"/>
      <c r="H929" s="238">
        <v>1.675</v>
      </c>
      <c r="I929" s="239"/>
      <c r="J929" s="234"/>
      <c r="K929" s="234"/>
      <c r="L929" s="240"/>
      <c r="M929" s="241"/>
      <c r="N929" s="242"/>
      <c r="O929" s="242"/>
      <c r="P929" s="242"/>
      <c r="Q929" s="242"/>
      <c r="R929" s="242"/>
      <c r="S929" s="242"/>
      <c r="T929" s="243"/>
      <c r="U929" s="13"/>
      <c r="V929" s="13"/>
      <c r="W929" s="13"/>
      <c r="X929" s="13"/>
      <c r="Y929" s="13"/>
      <c r="Z929" s="13"/>
      <c r="AA929" s="13"/>
      <c r="AB929" s="13"/>
      <c r="AC929" s="13"/>
      <c r="AD929" s="13"/>
      <c r="AE929" s="13"/>
      <c r="AT929" s="244" t="s">
        <v>207</v>
      </c>
      <c r="AU929" s="244" t="s">
        <v>87</v>
      </c>
      <c r="AV929" s="13" t="s">
        <v>87</v>
      </c>
      <c r="AW929" s="13" t="s">
        <v>39</v>
      </c>
      <c r="AX929" s="13" t="s">
        <v>78</v>
      </c>
      <c r="AY929" s="244" t="s">
        <v>199</v>
      </c>
    </row>
    <row r="930" s="14" customFormat="1">
      <c r="A930" s="14"/>
      <c r="B930" s="245"/>
      <c r="C930" s="246"/>
      <c r="D930" s="235" t="s">
        <v>207</v>
      </c>
      <c r="E930" s="247" t="s">
        <v>22</v>
      </c>
      <c r="F930" s="248" t="s">
        <v>252</v>
      </c>
      <c r="G930" s="246"/>
      <c r="H930" s="249">
        <v>38.606999999999999</v>
      </c>
      <c r="I930" s="250"/>
      <c r="J930" s="246"/>
      <c r="K930" s="246"/>
      <c r="L930" s="251"/>
      <c r="M930" s="252"/>
      <c r="N930" s="253"/>
      <c r="O930" s="253"/>
      <c r="P930" s="253"/>
      <c r="Q930" s="253"/>
      <c r="R930" s="253"/>
      <c r="S930" s="253"/>
      <c r="T930" s="254"/>
      <c r="U930" s="14"/>
      <c r="V930" s="14"/>
      <c r="W930" s="14"/>
      <c r="X930" s="14"/>
      <c r="Y930" s="14"/>
      <c r="Z930" s="14"/>
      <c r="AA930" s="14"/>
      <c r="AB930" s="14"/>
      <c r="AC930" s="14"/>
      <c r="AD930" s="14"/>
      <c r="AE930" s="14"/>
      <c r="AT930" s="255" t="s">
        <v>207</v>
      </c>
      <c r="AU930" s="255" t="s">
        <v>87</v>
      </c>
      <c r="AV930" s="14" t="s">
        <v>103</v>
      </c>
      <c r="AW930" s="14" t="s">
        <v>39</v>
      </c>
      <c r="AX930" s="14" t="s">
        <v>23</v>
      </c>
      <c r="AY930" s="255" t="s">
        <v>199</v>
      </c>
    </row>
    <row r="931" s="2" customFormat="1" ht="16.5" customHeight="1">
      <c r="A931" s="40"/>
      <c r="B931" s="41"/>
      <c r="C931" s="220" t="s">
        <v>1368</v>
      </c>
      <c r="D931" s="220" t="s">
        <v>201</v>
      </c>
      <c r="E931" s="221" t="s">
        <v>1369</v>
      </c>
      <c r="F931" s="222" t="s">
        <v>1370</v>
      </c>
      <c r="G931" s="223" t="s">
        <v>204</v>
      </c>
      <c r="H931" s="224">
        <v>38.606999999999999</v>
      </c>
      <c r="I931" s="225"/>
      <c r="J931" s="226">
        <f>ROUND(I931*H931,2)</f>
        <v>0</v>
      </c>
      <c r="K931" s="222" t="s">
        <v>205</v>
      </c>
      <c r="L931" s="46"/>
      <c r="M931" s="227" t="s">
        <v>22</v>
      </c>
      <c r="N931" s="228" t="s">
        <v>49</v>
      </c>
      <c r="O931" s="86"/>
      <c r="P931" s="229">
        <f>O931*H931</f>
        <v>0</v>
      </c>
      <c r="Q931" s="229">
        <v>0</v>
      </c>
      <c r="R931" s="229">
        <f>Q931*H931</f>
        <v>0</v>
      </c>
      <c r="S931" s="229">
        <v>0.043999999999999997</v>
      </c>
      <c r="T931" s="230">
        <f>S931*H931</f>
        <v>1.6987079999999999</v>
      </c>
      <c r="U931" s="40"/>
      <c r="V931" s="40"/>
      <c r="W931" s="40"/>
      <c r="X931" s="40"/>
      <c r="Y931" s="40"/>
      <c r="Z931" s="40"/>
      <c r="AA931" s="40"/>
      <c r="AB931" s="40"/>
      <c r="AC931" s="40"/>
      <c r="AD931" s="40"/>
      <c r="AE931" s="40"/>
      <c r="AR931" s="231" t="s">
        <v>103</v>
      </c>
      <c r="AT931" s="231" t="s">
        <v>201</v>
      </c>
      <c r="AU931" s="231" t="s">
        <v>87</v>
      </c>
      <c r="AY931" s="19" t="s">
        <v>199</v>
      </c>
      <c r="BE931" s="232">
        <f>IF(N931="základní",J931,0)</f>
        <v>0</v>
      </c>
      <c r="BF931" s="232">
        <f>IF(N931="snížená",J931,0)</f>
        <v>0</v>
      </c>
      <c r="BG931" s="232">
        <f>IF(N931="zákl. přenesená",J931,0)</f>
        <v>0</v>
      </c>
      <c r="BH931" s="232">
        <f>IF(N931="sníž. přenesená",J931,0)</f>
        <v>0</v>
      </c>
      <c r="BI931" s="232">
        <f>IF(N931="nulová",J931,0)</f>
        <v>0</v>
      </c>
      <c r="BJ931" s="19" t="s">
        <v>23</v>
      </c>
      <c r="BK931" s="232">
        <f>ROUND(I931*H931,2)</f>
        <v>0</v>
      </c>
      <c r="BL931" s="19" t="s">
        <v>103</v>
      </c>
      <c r="BM931" s="231" t="s">
        <v>1371</v>
      </c>
    </row>
    <row r="932" s="13" customFormat="1">
      <c r="A932" s="13"/>
      <c r="B932" s="233"/>
      <c r="C932" s="234"/>
      <c r="D932" s="235" t="s">
        <v>207</v>
      </c>
      <c r="E932" s="236" t="s">
        <v>22</v>
      </c>
      <c r="F932" s="237" t="s">
        <v>1372</v>
      </c>
      <c r="G932" s="234"/>
      <c r="H932" s="238">
        <v>38.606999999999999</v>
      </c>
      <c r="I932" s="239"/>
      <c r="J932" s="234"/>
      <c r="K932" s="234"/>
      <c r="L932" s="240"/>
      <c r="M932" s="241"/>
      <c r="N932" s="242"/>
      <c r="O932" s="242"/>
      <c r="P932" s="242"/>
      <c r="Q932" s="242"/>
      <c r="R932" s="242"/>
      <c r="S932" s="242"/>
      <c r="T932" s="243"/>
      <c r="U932" s="13"/>
      <c r="V932" s="13"/>
      <c r="W932" s="13"/>
      <c r="X932" s="13"/>
      <c r="Y932" s="13"/>
      <c r="Z932" s="13"/>
      <c r="AA932" s="13"/>
      <c r="AB932" s="13"/>
      <c r="AC932" s="13"/>
      <c r="AD932" s="13"/>
      <c r="AE932" s="13"/>
      <c r="AT932" s="244" t="s">
        <v>207</v>
      </c>
      <c r="AU932" s="244" t="s">
        <v>87</v>
      </c>
      <c r="AV932" s="13" t="s">
        <v>87</v>
      </c>
      <c r="AW932" s="13" t="s">
        <v>39</v>
      </c>
      <c r="AX932" s="13" t="s">
        <v>23</v>
      </c>
      <c r="AY932" s="244" t="s">
        <v>199</v>
      </c>
    </row>
    <row r="933" s="2" customFormat="1" ht="16.5" customHeight="1">
      <c r="A933" s="40"/>
      <c r="B933" s="41"/>
      <c r="C933" s="220" t="s">
        <v>1373</v>
      </c>
      <c r="D933" s="220" t="s">
        <v>201</v>
      </c>
      <c r="E933" s="221" t="s">
        <v>1374</v>
      </c>
      <c r="F933" s="222" t="s">
        <v>1375</v>
      </c>
      <c r="G933" s="223" t="s">
        <v>279</v>
      </c>
      <c r="H933" s="224">
        <v>0.29899999999999999</v>
      </c>
      <c r="I933" s="225"/>
      <c r="J933" s="226">
        <f>ROUND(I933*H933,2)</f>
        <v>0</v>
      </c>
      <c r="K933" s="222" t="s">
        <v>205</v>
      </c>
      <c r="L933" s="46"/>
      <c r="M933" s="227" t="s">
        <v>22</v>
      </c>
      <c r="N933" s="228" t="s">
        <v>49</v>
      </c>
      <c r="O933" s="86"/>
      <c r="P933" s="229">
        <f>O933*H933</f>
        <v>0</v>
      </c>
      <c r="Q933" s="229">
        <v>0</v>
      </c>
      <c r="R933" s="229">
        <f>Q933*H933</f>
        <v>0</v>
      </c>
      <c r="S933" s="229">
        <v>1.2609999999999999</v>
      </c>
      <c r="T933" s="230">
        <f>S933*H933</f>
        <v>0.37703899999999996</v>
      </c>
      <c r="U933" s="40"/>
      <c r="V933" s="40"/>
      <c r="W933" s="40"/>
      <c r="X933" s="40"/>
      <c r="Y933" s="40"/>
      <c r="Z933" s="40"/>
      <c r="AA933" s="40"/>
      <c r="AB933" s="40"/>
      <c r="AC933" s="40"/>
      <c r="AD933" s="40"/>
      <c r="AE933" s="40"/>
      <c r="AR933" s="231" t="s">
        <v>103</v>
      </c>
      <c r="AT933" s="231" t="s">
        <v>201</v>
      </c>
      <c r="AU933" s="231" t="s">
        <v>87</v>
      </c>
      <c r="AY933" s="19" t="s">
        <v>199</v>
      </c>
      <c r="BE933" s="232">
        <f>IF(N933="základní",J933,0)</f>
        <v>0</v>
      </c>
      <c r="BF933" s="232">
        <f>IF(N933="snížená",J933,0)</f>
        <v>0</v>
      </c>
      <c r="BG933" s="232">
        <f>IF(N933="zákl. přenesená",J933,0)</f>
        <v>0</v>
      </c>
      <c r="BH933" s="232">
        <f>IF(N933="sníž. přenesená",J933,0)</f>
        <v>0</v>
      </c>
      <c r="BI933" s="232">
        <f>IF(N933="nulová",J933,0)</f>
        <v>0</v>
      </c>
      <c r="BJ933" s="19" t="s">
        <v>23</v>
      </c>
      <c r="BK933" s="232">
        <f>ROUND(I933*H933,2)</f>
        <v>0</v>
      </c>
      <c r="BL933" s="19" t="s">
        <v>103</v>
      </c>
      <c r="BM933" s="231" t="s">
        <v>1376</v>
      </c>
    </row>
    <row r="934" s="15" customFormat="1">
      <c r="A934" s="15"/>
      <c r="B934" s="256"/>
      <c r="C934" s="257"/>
      <c r="D934" s="235" t="s">
        <v>207</v>
      </c>
      <c r="E934" s="258" t="s">
        <v>22</v>
      </c>
      <c r="F934" s="259" t="s">
        <v>335</v>
      </c>
      <c r="G934" s="257"/>
      <c r="H934" s="258" t="s">
        <v>22</v>
      </c>
      <c r="I934" s="260"/>
      <c r="J934" s="257"/>
      <c r="K934" s="257"/>
      <c r="L934" s="261"/>
      <c r="M934" s="262"/>
      <c r="N934" s="263"/>
      <c r="O934" s="263"/>
      <c r="P934" s="263"/>
      <c r="Q934" s="263"/>
      <c r="R934" s="263"/>
      <c r="S934" s="263"/>
      <c r="T934" s="264"/>
      <c r="U934" s="15"/>
      <c r="V934" s="15"/>
      <c r="W934" s="15"/>
      <c r="X934" s="15"/>
      <c r="Y934" s="15"/>
      <c r="Z934" s="15"/>
      <c r="AA934" s="15"/>
      <c r="AB934" s="15"/>
      <c r="AC934" s="15"/>
      <c r="AD934" s="15"/>
      <c r="AE934" s="15"/>
      <c r="AT934" s="265" t="s">
        <v>207</v>
      </c>
      <c r="AU934" s="265" t="s">
        <v>87</v>
      </c>
      <c r="AV934" s="15" t="s">
        <v>23</v>
      </c>
      <c r="AW934" s="15" t="s">
        <v>39</v>
      </c>
      <c r="AX934" s="15" t="s">
        <v>78</v>
      </c>
      <c r="AY934" s="265" t="s">
        <v>199</v>
      </c>
    </row>
    <row r="935" s="13" customFormat="1">
      <c r="A935" s="13"/>
      <c r="B935" s="233"/>
      <c r="C935" s="234"/>
      <c r="D935" s="235" t="s">
        <v>207</v>
      </c>
      <c r="E935" s="236" t="s">
        <v>22</v>
      </c>
      <c r="F935" s="237" t="s">
        <v>1377</v>
      </c>
      <c r="G935" s="234"/>
      <c r="H935" s="238">
        <v>0.29899999999999999</v>
      </c>
      <c r="I935" s="239"/>
      <c r="J935" s="234"/>
      <c r="K935" s="234"/>
      <c r="L935" s="240"/>
      <c r="M935" s="241"/>
      <c r="N935" s="242"/>
      <c r="O935" s="242"/>
      <c r="P935" s="242"/>
      <c r="Q935" s="242"/>
      <c r="R935" s="242"/>
      <c r="S935" s="242"/>
      <c r="T935" s="243"/>
      <c r="U935" s="13"/>
      <c r="V935" s="13"/>
      <c r="W935" s="13"/>
      <c r="X935" s="13"/>
      <c r="Y935" s="13"/>
      <c r="Z935" s="13"/>
      <c r="AA935" s="13"/>
      <c r="AB935" s="13"/>
      <c r="AC935" s="13"/>
      <c r="AD935" s="13"/>
      <c r="AE935" s="13"/>
      <c r="AT935" s="244" t="s">
        <v>207</v>
      </c>
      <c r="AU935" s="244" t="s">
        <v>87</v>
      </c>
      <c r="AV935" s="13" t="s">
        <v>87</v>
      </c>
      <c r="AW935" s="13" t="s">
        <v>39</v>
      </c>
      <c r="AX935" s="13" t="s">
        <v>23</v>
      </c>
      <c r="AY935" s="244" t="s">
        <v>199</v>
      </c>
    </row>
    <row r="936" s="2" customFormat="1" ht="16.5" customHeight="1">
      <c r="A936" s="40"/>
      <c r="B936" s="41"/>
      <c r="C936" s="220" t="s">
        <v>1378</v>
      </c>
      <c r="D936" s="220" t="s">
        <v>201</v>
      </c>
      <c r="E936" s="221" t="s">
        <v>1379</v>
      </c>
      <c r="F936" s="222" t="s">
        <v>1380</v>
      </c>
      <c r="G936" s="223" t="s">
        <v>333</v>
      </c>
      <c r="H936" s="224">
        <v>4</v>
      </c>
      <c r="I936" s="225"/>
      <c r="J936" s="226">
        <f>ROUND(I936*H936,2)</f>
        <v>0</v>
      </c>
      <c r="K936" s="222" t="s">
        <v>205</v>
      </c>
      <c r="L936" s="46"/>
      <c r="M936" s="227" t="s">
        <v>22</v>
      </c>
      <c r="N936" s="228" t="s">
        <v>49</v>
      </c>
      <c r="O936" s="86"/>
      <c r="P936" s="229">
        <f>O936*H936</f>
        <v>0</v>
      </c>
      <c r="Q936" s="229">
        <v>0</v>
      </c>
      <c r="R936" s="229">
        <f>Q936*H936</f>
        <v>0</v>
      </c>
      <c r="S936" s="229">
        <v>0</v>
      </c>
      <c r="T936" s="230">
        <f>S936*H936</f>
        <v>0</v>
      </c>
      <c r="U936" s="40"/>
      <c r="V936" s="40"/>
      <c r="W936" s="40"/>
      <c r="X936" s="40"/>
      <c r="Y936" s="40"/>
      <c r="Z936" s="40"/>
      <c r="AA936" s="40"/>
      <c r="AB936" s="40"/>
      <c r="AC936" s="40"/>
      <c r="AD936" s="40"/>
      <c r="AE936" s="40"/>
      <c r="AR936" s="231" t="s">
        <v>103</v>
      </c>
      <c r="AT936" s="231" t="s">
        <v>201</v>
      </c>
      <c r="AU936" s="231" t="s">
        <v>87</v>
      </c>
      <c r="AY936" s="19" t="s">
        <v>199</v>
      </c>
      <c r="BE936" s="232">
        <f>IF(N936="základní",J936,0)</f>
        <v>0</v>
      </c>
      <c r="BF936" s="232">
        <f>IF(N936="snížená",J936,0)</f>
        <v>0</v>
      </c>
      <c r="BG936" s="232">
        <f>IF(N936="zákl. přenesená",J936,0)</f>
        <v>0</v>
      </c>
      <c r="BH936" s="232">
        <f>IF(N936="sníž. přenesená",J936,0)</f>
        <v>0</v>
      </c>
      <c r="BI936" s="232">
        <f>IF(N936="nulová",J936,0)</f>
        <v>0</v>
      </c>
      <c r="BJ936" s="19" t="s">
        <v>23</v>
      </c>
      <c r="BK936" s="232">
        <f>ROUND(I936*H936,2)</f>
        <v>0</v>
      </c>
      <c r="BL936" s="19" t="s">
        <v>103</v>
      </c>
      <c r="BM936" s="231" t="s">
        <v>1381</v>
      </c>
    </row>
    <row r="937" s="15" customFormat="1">
      <c r="A937" s="15"/>
      <c r="B937" s="256"/>
      <c r="C937" s="257"/>
      <c r="D937" s="235" t="s">
        <v>207</v>
      </c>
      <c r="E937" s="258" t="s">
        <v>22</v>
      </c>
      <c r="F937" s="259" t="s">
        <v>335</v>
      </c>
      <c r="G937" s="257"/>
      <c r="H937" s="258" t="s">
        <v>22</v>
      </c>
      <c r="I937" s="260"/>
      <c r="J937" s="257"/>
      <c r="K937" s="257"/>
      <c r="L937" s="261"/>
      <c r="M937" s="262"/>
      <c r="N937" s="263"/>
      <c r="O937" s="263"/>
      <c r="P937" s="263"/>
      <c r="Q937" s="263"/>
      <c r="R937" s="263"/>
      <c r="S937" s="263"/>
      <c r="T937" s="264"/>
      <c r="U937" s="15"/>
      <c r="V937" s="15"/>
      <c r="W937" s="15"/>
      <c r="X937" s="15"/>
      <c r="Y937" s="15"/>
      <c r="Z937" s="15"/>
      <c r="AA937" s="15"/>
      <c r="AB937" s="15"/>
      <c r="AC937" s="15"/>
      <c r="AD937" s="15"/>
      <c r="AE937" s="15"/>
      <c r="AT937" s="265" t="s">
        <v>207</v>
      </c>
      <c r="AU937" s="265" t="s">
        <v>87</v>
      </c>
      <c r="AV937" s="15" t="s">
        <v>23</v>
      </c>
      <c r="AW937" s="15" t="s">
        <v>39</v>
      </c>
      <c r="AX937" s="15" t="s">
        <v>78</v>
      </c>
      <c r="AY937" s="265" t="s">
        <v>199</v>
      </c>
    </row>
    <row r="938" s="13" customFormat="1">
      <c r="A938" s="13"/>
      <c r="B938" s="233"/>
      <c r="C938" s="234"/>
      <c r="D938" s="235" t="s">
        <v>207</v>
      </c>
      <c r="E938" s="236" t="s">
        <v>22</v>
      </c>
      <c r="F938" s="237" t="s">
        <v>1382</v>
      </c>
      <c r="G938" s="234"/>
      <c r="H938" s="238">
        <v>4</v>
      </c>
      <c r="I938" s="239"/>
      <c r="J938" s="234"/>
      <c r="K938" s="234"/>
      <c r="L938" s="240"/>
      <c r="M938" s="241"/>
      <c r="N938" s="242"/>
      <c r="O938" s="242"/>
      <c r="P938" s="242"/>
      <c r="Q938" s="242"/>
      <c r="R938" s="242"/>
      <c r="S938" s="242"/>
      <c r="T938" s="243"/>
      <c r="U938" s="13"/>
      <c r="V938" s="13"/>
      <c r="W938" s="13"/>
      <c r="X938" s="13"/>
      <c r="Y938" s="13"/>
      <c r="Z938" s="13"/>
      <c r="AA938" s="13"/>
      <c r="AB938" s="13"/>
      <c r="AC938" s="13"/>
      <c r="AD938" s="13"/>
      <c r="AE938" s="13"/>
      <c r="AT938" s="244" t="s">
        <v>207</v>
      </c>
      <c r="AU938" s="244" t="s">
        <v>87</v>
      </c>
      <c r="AV938" s="13" t="s">
        <v>87</v>
      </c>
      <c r="AW938" s="13" t="s">
        <v>39</v>
      </c>
      <c r="AX938" s="13" t="s">
        <v>23</v>
      </c>
      <c r="AY938" s="244" t="s">
        <v>199</v>
      </c>
    </row>
    <row r="939" s="2" customFormat="1" ht="16.5" customHeight="1">
      <c r="A939" s="40"/>
      <c r="B939" s="41"/>
      <c r="C939" s="220" t="s">
        <v>1383</v>
      </c>
      <c r="D939" s="220" t="s">
        <v>201</v>
      </c>
      <c r="E939" s="221" t="s">
        <v>1384</v>
      </c>
      <c r="F939" s="222" t="s">
        <v>1385</v>
      </c>
      <c r="G939" s="223" t="s">
        <v>333</v>
      </c>
      <c r="H939" s="224">
        <v>28</v>
      </c>
      <c r="I939" s="225"/>
      <c r="J939" s="226">
        <f>ROUND(I939*H939,2)</f>
        <v>0</v>
      </c>
      <c r="K939" s="222" t="s">
        <v>205</v>
      </c>
      <c r="L939" s="46"/>
      <c r="M939" s="227" t="s">
        <v>22</v>
      </c>
      <c r="N939" s="228" t="s">
        <v>49</v>
      </c>
      <c r="O939" s="86"/>
      <c r="P939" s="229">
        <f>O939*H939</f>
        <v>0</v>
      </c>
      <c r="Q939" s="229">
        <v>0</v>
      </c>
      <c r="R939" s="229">
        <f>Q939*H939</f>
        <v>0</v>
      </c>
      <c r="S939" s="229">
        <v>0</v>
      </c>
      <c r="T939" s="230">
        <f>S939*H939</f>
        <v>0</v>
      </c>
      <c r="U939" s="40"/>
      <c r="V939" s="40"/>
      <c r="W939" s="40"/>
      <c r="X939" s="40"/>
      <c r="Y939" s="40"/>
      <c r="Z939" s="40"/>
      <c r="AA939" s="40"/>
      <c r="AB939" s="40"/>
      <c r="AC939" s="40"/>
      <c r="AD939" s="40"/>
      <c r="AE939" s="40"/>
      <c r="AR939" s="231" t="s">
        <v>103</v>
      </c>
      <c r="AT939" s="231" t="s">
        <v>201</v>
      </c>
      <c r="AU939" s="231" t="s">
        <v>87</v>
      </c>
      <c r="AY939" s="19" t="s">
        <v>199</v>
      </c>
      <c r="BE939" s="232">
        <f>IF(N939="základní",J939,0)</f>
        <v>0</v>
      </c>
      <c r="BF939" s="232">
        <f>IF(N939="snížená",J939,0)</f>
        <v>0</v>
      </c>
      <c r="BG939" s="232">
        <f>IF(N939="zákl. přenesená",J939,0)</f>
        <v>0</v>
      </c>
      <c r="BH939" s="232">
        <f>IF(N939="sníž. přenesená",J939,0)</f>
        <v>0</v>
      </c>
      <c r="BI939" s="232">
        <f>IF(N939="nulová",J939,0)</f>
        <v>0</v>
      </c>
      <c r="BJ939" s="19" t="s">
        <v>23</v>
      </c>
      <c r="BK939" s="232">
        <f>ROUND(I939*H939,2)</f>
        <v>0</v>
      </c>
      <c r="BL939" s="19" t="s">
        <v>103</v>
      </c>
      <c r="BM939" s="231" t="s">
        <v>1386</v>
      </c>
    </row>
    <row r="940" s="15" customFormat="1">
      <c r="A940" s="15"/>
      <c r="B940" s="256"/>
      <c r="C940" s="257"/>
      <c r="D940" s="235" t="s">
        <v>207</v>
      </c>
      <c r="E940" s="258" t="s">
        <v>22</v>
      </c>
      <c r="F940" s="259" t="s">
        <v>335</v>
      </c>
      <c r="G940" s="257"/>
      <c r="H940" s="258" t="s">
        <v>22</v>
      </c>
      <c r="I940" s="260"/>
      <c r="J940" s="257"/>
      <c r="K940" s="257"/>
      <c r="L940" s="261"/>
      <c r="M940" s="262"/>
      <c r="N940" s="263"/>
      <c r="O940" s="263"/>
      <c r="P940" s="263"/>
      <c r="Q940" s="263"/>
      <c r="R940" s="263"/>
      <c r="S940" s="263"/>
      <c r="T940" s="264"/>
      <c r="U940" s="15"/>
      <c r="V940" s="15"/>
      <c r="W940" s="15"/>
      <c r="X940" s="15"/>
      <c r="Y940" s="15"/>
      <c r="Z940" s="15"/>
      <c r="AA940" s="15"/>
      <c r="AB940" s="15"/>
      <c r="AC940" s="15"/>
      <c r="AD940" s="15"/>
      <c r="AE940" s="15"/>
      <c r="AT940" s="265" t="s">
        <v>207</v>
      </c>
      <c r="AU940" s="265" t="s">
        <v>87</v>
      </c>
      <c r="AV940" s="15" t="s">
        <v>23</v>
      </c>
      <c r="AW940" s="15" t="s">
        <v>39</v>
      </c>
      <c r="AX940" s="15" t="s">
        <v>78</v>
      </c>
      <c r="AY940" s="265" t="s">
        <v>199</v>
      </c>
    </row>
    <row r="941" s="13" customFormat="1">
      <c r="A941" s="13"/>
      <c r="B941" s="233"/>
      <c r="C941" s="234"/>
      <c r="D941" s="235" t="s">
        <v>207</v>
      </c>
      <c r="E941" s="236" t="s">
        <v>22</v>
      </c>
      <c r="F941" s="237" t="s">
        <v>1387</v>
      </c>
      <c r="G941" s="234"/>
      <c r="H941" s="238">
        <v>28</v>
      </c>
      <c r="I941" s="239"/>
      <c r="J941" s="234"/>
      <c r="K941" s="234"/>
      <c r="L941" s="240"/>
      <c r="M941" s="241"/>
      <c r="N941" s="242"/>
      <c r="O941" s="242"/>
      <c r="P941" s="242"/>
      <c r="Q941" s="242"/>
      <c r="R941" s="242"/>
      <c r="S941" s="242"/>
      <c r="T941" s="243"/>
      <c r="U941" s="13"/>
      <c r="V941" s="13"/>
      <c r="W941" s="13"/>
      <c r="X941" s="13"/>
      <c r="Y941" s="13"/>
      <c r="Z941" s="13"/>
      <c r="AA941" s="13"/>
      <c r="AB941" s="13"/>
      <c r="AC941" s="13"/>
      <c r="AD941" s="13"/>
      <c r="AE941" s="13"/>
      <c r="AT941" s="244" t="s">
        <v>207</v>
      </c>
      <c r="AU941" s="244" t="s">
        <v>87</v>
      </c>
      <c r="AV941" s="13" t="s">
        <v>87</v>
      </c>
      <c r="AW941" s="13" t="s">
        <v>39</v>
      </c>
      <c r="AX941" s="13" t="s">
        <v>23</v>
      </c>
      <c r="AY941" s="244" t="s">
        <v>199</v>
      </c>
    </row>
    <row r="942" s="2" customFormat="1" ht="16.5" customHeight="1">
      <c r="A942" s="40"/>
      <c r="B942" s="41"/>
      <c r="C942" s="220" t="s">
        <v>1388</v>
      </c>
      <c r="D942" s="220" t="s">
        <v>201</v>
      </c>
      <c r="E942" s="221" t="s">
        <v>1389</v>
      </c>
      <c r="F942" s="222" t="s">
        <v>1390</v>
      </c>
      <c r="G942" s="223" t="s">
        <v>333</v>
      </c>
      <c r="H942" s="224">
        <v>1</v>
      </c>
      <c r="I942" s="225"/>
      <c r="J942" s="226">
        <f>ROUND(I942*H942,2)</f>
        <v>0</v>
      </c>
      <c r="K942" s="222" t="s">
        <v>205</v>
      </c>
      <c r="L942" s="46"/>
      <c r="M942" s="227" t="s">
        <v>22</v>
      </c>
      <c r="N942" s="228" t="s">
        <v>49</v>
      </c>
      <c r="O942" s="86"/>
      <c r="P942" s="229">
        <f>O942*H942</f>
        <v>0</v>
      </c>
      <c r="Q942" s="229">
        <v>0</v>
      </c>
      <c r="R942" s="229">
        <f>Q942*H942</f>
        <v>0</v>
      </c>
      <c r="S942" s="229">
        <v>0.40000000000000002</v>
      </c>
      <c r="T942" s="230">
        <f>S942*H942</f>
        <v>0.40000000000000002</v>
      </c>
      <c r="U942" s="40"/>
      <c r="V942" s="40"/>
      <c r="W942" s="40"/>
      <c r="X942" s="40"/>
      <c r="Y942" s="40"/>
      <c r="Z942" s="40"/>
      <c r="AA942" s="40"/>
      <c r="AB942" s="40"/>
      <c r="AC942" s="40"/>
      <c r="AD942" s="40"/>
      <c r="AE942" s="40"/>
      <c r="AR942" s="231" t="s">
        <v>103</v>
      </c>
      <c r="AT942" s="231" t="s">
        <v>201</v>
      </c>
      <c r="AU942" s="231" t="s">
        <v>87</v>
      </c>
      <c r="AY942" s="19" t="s">
        <v>199</v>
      </c>
      <c r="BE942" s="232">
        <f>IF(N942="základní",J942,0)</f>
        <v>0</v>
      </c>
      <c r="BF942" s="232">
        <f>IF(N942="snížená",J942,0)</f>
        <v>0</v>
      </c>
      <c r="BG942" s="232">
        <f>IF(N942="zákl. přenesená",J942,0)</f>
        <v>0</v>
      </c>
      <c r="BH942" s="232">
        <f>IF(N942="sníž. přenesená",J942,0)</f>
        <v>0</v>
      </c>
      <c r="BI942" s="232">
        <f>IF(N942="nulová",J942,0)</f>
        <v>0</v>
      </c>
      <c r="BJ942" s="19" t="s">
        <v>23</v>
      </c>
      <c r="BK942" s="232">
        <f>ROUND(I942*H942,2)</f>
        <v>0</v>
      </c>
      <c r="BL942" s="19" t="s">
        <v>103</v>
      </c>
      <c r="BM942" s="231" t="s">
        <v>1391</v>
      </c>
    </row>
    <row r="943" s="13" customFormat="1">
      <c r="A943" s="13"/>
      <c r="B943" s="233"/>
      <c r="C943" s="234"/>
      <c r="D943" s="235" t="s">
        <v>207</v>
      </c>
      <c r="E943" s="236" t="s">
        <v>22</v>
      </c>
      <c r="F943" s="237" t="s">
        <v>1392</v>
      </c>
      <c r="G943" s="234"/>
      <c r="H943" s="238">
        <v>1</v>
      </c>
      <c r="I943" s="239"/>
      <c r="J943" s="234"/>
      <c r="K943" s="234"/>
      <c r="L943" s="240"/>
      <c r="M943" s="241"/>
      <c r="N943" s="242"/>
      <c r="O943" s="242"/>
      <c r="P943" s="242"/>
      <c r="Q943" s="242"/>
      <c r="R943" s="242"/>
      <c r="S943" s="242"/>
      <c r="T943" s="243"/>
      <c r="U943" s="13"/>
      <c r="V943" s="13"/>
      <c r="W943" s="13"/>
      <c r="X943" s="13"/>
      <c r="Y943" s="13"/>
      <c r="Z943" s="13"/>
      <c r="AA943" s="13"/>
      <c r="AB943" s="13"/>
      <c r="AC943" s="13"/>
      <c r="AD943" s="13"/>
      <c r="AE943" s="13"/>
      <c r="AT943" s="244" t="s">
        <v>207</v>
      </c>
      <c r="AU943" s="244" t="s">
        <v>87</v>
      </c>
      <c r="AV943" s="13" t="s">
        <v>87</v>
      </c>
      <c r="AW943" s="13" t="s">
        <v>39</v>
      </c>
      <c r="AX943" s="13" t="s">
        <v>23</v>
      </c>
      <c r="AY943" s="244" t="s">
        <v>199</v>
      </c>
    </row>
    <row r="944" s="2" customFormat="1" ht="21.75" customHeight="1">
      <c r="A944" s="40"/>
      <c r="B944" s="41"/>
      <c r="C944" s="220" t="s">
        <v>1393</v>
      </c>
      <c r="D944" s="220" t="s">
        <v>201</v>
      </c>
      <c r="E944" s="221" t="s">
        <v>1394</v>
      </c>
      <c r="F944" s="222" t="s">
        <v>1395</v>
      </c>
      <c r="G944" s="223" t="s">
        <v>233</v>
      </c>
      <c r="H944" s="224">
        <v>32.831000000000003</v>
      </c>
      <c r="I944" s="225"/>
      <c r="J944" s="226">
        <f>ROUND(I944*H944,2)</f>
        <v>0</v>
      </c>
      <c r="K944" s="222" t="s">
        <v>205</v>
      </c>
      <c r="L944" s="46"/>
      <c r="M944" s="227" t="s">
        <v>22</v>
      </c>
      <c r="N944" s="228" t="s">
        <v>49</v>
      </c>
      <c r="O944" s="86"/>
      <c r="P944" s="229">
        <f>O944*H944</f>
        <v>0</v>
      </c>
      <c r="Q944" s="229">
        <v>0</v>
      </c>
      <c r="R944" s="229">
        <f>Q944*H944</f>
        <v>0</v>
      </c>
      <c r="S944" s="229">
        <v>0.055</v>
      </c>
      <c r="T944" s="230">
        <f>S944*H944</f>
        <v>1.8057050000000001</v>
      </c>
      <c r="U944" s="40"/>
      <c r="V944" s="40"/>
      <c r="W944" s="40"/>
      <c r="X944" s="40"/>
      <c r="Y944" s="40"/>
      <c r="Z944" s="40"/>
      <c r="AA944" s="40"/>
      <c r="AB944" s="40"/>
      <c r="AC944" s="40"/>
      <c r="AD944" s="40"/>
      <c r="AE944" s="40"/>
      <c r="AR944" s="231" t="s">
        <v>103</v>
      </c>
      <c r="AT944" s="231" t="s">
        <v>201</v>
      </c>
      <c r="AU944" s="231" t="s">
        <v>87</v>
      </c>
      <c r="AY944" s="19" t="s">
        <v>199</v>
      </c>
      <c r="BE944" s="232">
        <f>IF(N944="základní",J944,0)</f>
        <v>0</v>
      </c>
      <c r="BF944" s="232">
        <f>IF(N944="snížená",J944,0)</f>
        <v>0</v>
      </c>
      <c r="BG944" s="232">
        <f>IF(N944="zákl. přenesená",J944,0)</f>
        <v>0</v>
      </c>
      <c r="BH944" s="232">
        <f>IF(N944="sníž. přenesená",J944,0)</f>
        <v>0</v>
      </c>
      <c r="BI944" s="232">
        <f>IF(N944="nulová",J944,0)</f>
        <v>0</v>
      </c>
      <c r="BJ944" s="19" t="s">
        <v>23</v>
      </c>
      <c r="BK944" s="232">
        <f>ROUND(I944*H944,2)</f>
        <v>0</v>
      </c>
      <c r="BL944" s="19" t="s">
        <v>103</v>
      </c>
      <c r="BM944" s="231" t="s">
        <v>1396</v>
      </c>
    </row>
    <row r="945" s="13" customFormat="1">
      <c r="A945" s="13"/>
      <c r="B945" s="233"/>
      <c r="C945" s="234"/>
      <c r="D945" s="235" t="s">
        <v>207</v>
      </c>
      <c r="E945" s="236" t="s">
        <v>22</v>
      </c>
      <c r="F945" s="237" t="s">
        <v>1397</v>
      </c>
      <c r="G945" s="234"/>
      <c r="H945" s="238">
        <v>2.0099999999999998</v>
      </c>
      <c r="I945" s="239"/>
      <c r="J945" s="234"/>
      <c r="K945" s="234"/>
      <c r="L945" s="240"/>
      <c r="M945" s="241"/>
      <c r="N945" s="242"/>
      <c r="O945" s="242"/>
      <c r="P945" s="242"/>
      <c r="Q945" s="242"/>
      <c r="R945" s="242"/>
      <c r="S945" s="242"/>
      <c r="T945" s="243"/>
      <c r="U945" s="13"/>
      <c r="V945" s="13"/>
      <c r="W945" s="13"/>
      <c r="X945" s="13"/>
      <c r="Y945" s="13"/>
      <c r="Z945" s="13"/>
      <c r="AA945" s="13"/>
      <c r="AB945" s="13"/>
      <c r="AC945" s="13"/>
      <c r="AD945" s="13"/>
      <c r="AE945" s="13"/>
      <c r="AT945" s="244" t="s">
        <v>207</v>
      </c>
      <c r="AU945" s="244" t="s">
        <v>87</v>
      </c>
      <c r="AV945" s="13" t="s">
        <v>87</v>
      </c>
      <c r="AW945" s="13" t="s">
        <v>39</v>
      </c>
      <c r="AX945" s="13" t="s">
        <v>78</v>
      </c>
      <c r="AY945" s="244" t="s">
        <v>199</v>
      </c>
    </row>
    <row r="946" s="13" customFormat="1">
      <c r="A946" s="13"/>
      <c r="B946" s="233"/>
      <c r="C946" s="234"/>
      <c r="D946" s="235" t="s">
        <v>207</v>
      </c>
      <c r="E946" s="236" t="s">
        <v>22</v>
      </c>
      <c r="F946" s="237" t="s">
        <v>1398</v>
      </c>
      <c r="G946" s="234"/>
      <c r="H946" s="238">
        <v>1.8400000000000001</v>
      </c>
      <c r="I946" s="239"/>
      <c r="J946" s="234"/>
      <c r="K946" s="234"/>
      <c r="L946" s="240"/>
      <c r="M946" s="241"/>
      <c r="N946" s="242"/>
      <c r="O946" s="242"/>
      <c r="P946" s="242"/>
      <c r="Q946" s="242"/>
      <c r="R946" s="242"/>
      <c r="S946" s="242"/>
      <c r="T946" s="243"/>
      <c r="U946" s="13"/>
      <c r="V946" s="13"/>
      <c r="W946" s="13"/>
      <c r="X946" s="13"/>
      <c r="Y946" s="13"/>
      <c r="Z946" s="13"/>
      <c r="AA946" s="13"/>
      <c r="AB946" s="13"/>
      <c r="AC946" s="13"/>
      <c r="AD946" s="13"/>
      <c r="AE946" s="13"/>
      <c r="AT946" s="244" t="s">
        <v>207</v>
      </c>
      <c r="AU946" s="244" t="s">
        <v>87</v>
      </c>
      <c r="AV946" s="13" t="s">
        <v>87</v>
      </c>
      <c r="AW946" s="13" t="s">
        <v>39</v>
      </c>
      <c r="AX946" s="13" t="s">
        <v>78</v>
      </c>
      <c r="AY946" s="244" t="s">
        <v>199</v>
      </c>
    </row>
    <row r="947" s="13" customFormat="1">
      <c r="A947" s="13"/>
      <c r="B947" s="233"/>
      <c r="C947" s="234"/>
      <c r="D947" s="235" t="s">
        <v>207</v>
      </c>
      <c r="E947" s="236" t="s">
        <v>22</v>
      </c>
      <c r="F947" s="237" t="s">
        <v>1399</v>
      </c>
      <c r="G947" s="234"/>
      <c r="H947" s="238">
        <v>2.25</v>
      </c>
      <c r="I947" s="239"/>
      <c r="J947" s="234"/>
      <c r="K947" s="234"/>
      <c r="L947" s="240"/>
      <c r="M947" s="241"/>
      <c r="N947" s="242"/>
      <c r="O947" s="242"/>
      <c r="P947" s="242"/>
      <c r="Q947" s="242"/>
      <c r="R947" s="242"/>
      <c r="S947" s="242"/>
      <c r="T947" s="243"/>
      <c r="U947" s="13"/>
      <c r="V947" s="13"/>
      <c r="W947" s="13"/>
      <c r="X947" s="13"/>
      <c r="Y947" s="13"/>
      <c r="Z947" s="13"/>
      <c r="AA947" s="13"/>
      <c r="AB947" s="13"/>
      <c r="AC947" s="13"/>
      <c r="AD947" s="13"/>
      <c r="AE947" s="13"/>
      <c r="AT947" s="244" t="s">
        <v>207</v>
      </c>
      <c r="AU947" s="244" t="s">
        <v>87</v>
      </c>
      <c r="AV947" s="13" t="s">
        <v>87</v>
      </c>
      <c r="AW947" s="13" t="s">
        <v>39</v>
      </c>
      <c r="AX947" s="13" t="s">
        <v>78</v>
      </c>
      <c r="AY947" s="244" t="s">
        <v>199</v>
      </c>
    </row>
    <row r="948" s="13" customFormat="1">
      <c r="A948" s="13"/>
      <c r="B948" s="233"/>
      <c r="C948" s="234"/>
      <c r="D948" s="235" t="s">
        <v>207</v>
      </c>
      <c r="E948" s="236" t="s">
        <v>22</v>
      </c>
      <c r="F948" s="237" t="s">
        <v>1400</v>
      </c>
      <c r="G948" s="234"/>
      <c r="H948" s="238">
        <v>0.54000000000000004</v>
      </c>
      <c r="I948" s="239"/>
      <c r="J948" s="234"/>
      <c r="K948" s="234"/>
      <c r="L948" s="240"/>
      <c r="M948" s="241"/>
      <c r="N948" s="242"/>
      <c r="O948" s="242"/>
      <c r="P948" s="242"/>
      <c r="Q948" s="242"/>
      <c r="R948" s="242"/>
      <c r="S948" s="242"/>
      <c r="T948" s="243"/>
      <c r="U948" s="13"/>
      <c r="V948" s="13"/>
      <c r="W948" s="13"/>
      <c r="X948" s="13"/>
      <c r="Y948" s="13"/>
      <c r="Z948" s="13"/>
      <c r="AA948" s="13"/>
      <c r="AB948" s="13"/>
      <c r="AC948" s="13"/>
      <c r="AD948" s="13"/>
      <c r="AE948" s="13"/>
      <c r="AT948" s="244" t="s">
        <v>207</v>
      </c>
      <c r="AU948" s="244" t="s">
        <v>87</v>
      </c>
      <c r="AV948" s="13" t="s">
        <v>87</v>
      </c>
      <c r="AW948" s="13" t="s">
        <v>39</v>
      </c>
      <c r="AX948" s="13" t="s">
        <v>78</v>
      </c>
      <c r="AY948" s="244" t="s">
        <v>199</v>
      </c>
    </row>
    <row r="949" s="13" customFormat="1">
      <c r="A949" s="13"/>
      <c r="B949" s="233"/>
      <c r="C949" s="234"/>
      <c r="D949" s="235" t="s">
        <v>207</v>
      </c>
      <c r="E949" s="236" t="s">
        <v>22</v>
      </c>
      <c r="F949" s="237" t="s">
        <v>1401</v>
      </c>
      <c r="G949" s="234"/>
      <c r="H949" s="238">
        <v>1.98</v>
      </c>
      <c r="I949" s="239"/>
      <c r="J949" s="234"/>
      <c r="K949" s="234"/>
      <c r="L949" s="240"/>
      <c r="M949" s="241"/>
      <c r="N949" s="242"/>
      <c r="O949" s="242"/>
      <c r="P949" s="242"/>
      <c r="Q949" s="242"/>
      <c r="R949" s="242"/>
      <c r="S949" s="242"/>
      <c r="T949" s="243"/>
      <c r="U949" s="13"/>
      <c r="V949" s="13"/>
      <c r="W949" s="13"/>
      <c r="X949" s="13"/>
      <c r="Y949" s="13"/>
      <c r="Z949" s="13"/>
      <c r="AA949" s="13"/>
      <c r="AB949" s="13"/>
      <c r="AC949" s="13"/>
      <c r="AD949" s="13"/>
      <c r="AE949" s="13"/>
      <c r="AT949" s="244" t="s">
        <v>207</v>
      </c>
      <c r="AU949" s="244" t="s">
        <v>87</v>
      </c>
      <c r="AV949" s="13" t="s">
        <v>87</v>
      </c>
      <c r="AW949" s="13" t="s">
        <v>39</v>
      </c>
      <c r="AX949" s="13" t="s">
        <v>78</v>
      </c>
      <c r="AY949" s="244" t="s">
        <v>199</v>
      </c>
    </row>
    <row r="950" s="13" customFormat="1">
      <c r="A950" s="13"/>
      <c r="B950" s="233"/>
      <c r="C950" s="234"/>
      <c r="D950" s="235" t="s">
        <v>207</v>
      </c>
      <c r="E950" s="236" t="s">
        <v>22</v>
      </c>
      <c r="F950" s="237" t="s">
        <v>1402</v>
      </c>
      <c r="G950" s="234"/>
      <c r="H950" s="238">
        <v>1.3500000000000001</v>
      </c>
      <c r="I950" s="239"/>
      <c r="J950" s="234"/>
      <c r="K950" s="234"/>
      <c r="L950" s="240"/>
      <c r="M950" s="241"/>
      <c r="N950" s="242"/>
      <c r="O950" s="242"/>
      <c r="P950" s="242"/>
      <c r="Q950" s="242"/>
      <c r="R950" s="242"/>
      <c r="S950" s="242"/>
      <c r="T950" s="243"/>
      <c r="U950" s="13"/>
      <c r="V950" s="13"/>
      <c r="W950" s="13"/>
      <c r="X950" s="13"/>
      <c r="Y950" s="13"/>
      <c r="Z950" s="13"/>
      <c r="AA950" s="13"/>
      <c r="AB950" s="13"/>
      <c r="AC950" s="13"/>
      <c r="AD950" s="13"/>
      <c r="AE950" s="13"/>
      <c r="AT950" s="244" t="s">
        <v>207</v>
      </c>
      <c r="AU950" s="244" t="s">
        <v>87</v>
      </c>
      <c r="AV950" s="13" t="s">
        <v>87</v>
      </c>
      <c r="AW950" s="13" t="s">
        <v>39</v>
      </c>
      <c r="AX950" s="13" t="s">
        <v>78</v>
      </c>
      <c r="AY950" s="244" t="s">
        <v>199</v>
      </c>
    </row>
    <row r="951" s="13" customFormat="1">
      <c r="A951" s="13"/>
      <c r="B951" s="233"/>
      <c r="C951" s="234"/>
      <c r="D951" s="235" t="s">
        <v>207</v>
      </c>
      <c r="E951" s="236" t="s">
        <v>22</v>
      </c>
      <c r="F951" s="237" t="s">
        <v>1403</v>
      </c>
      <c r="G951" s="234"/>
      <c r="H951" s="238">
        <v>2.9780000000000002</v>
      </c>
      <c r="I951" s="239"/>
      <c r="J951" s="234"/>
      <c r="K951" s="234"/>
      <c r="L951" s="240"/>
      <c r="M951" s="241"/>
      <c r="N951" s="242"/>
      <c r="O951" s="242"/>
      <c r="P951" s="242"/>
      <c r="Q951" s="242"/>
      <c r="R951" s="242"/>
      <c r="S951" s="242"/>
      <c r="T951" s="243"/>
      <c r="U951" s="13"/>
      <c r="V951" s="13"/>
      <c r="W951" s="13"/>
      <c r="X951" s="13"/>
      <c r="Y951" s="13"/>
      <c r="Z951" s="13"/>
      <c r="AA951" s="13"/>
      <c r="AB951" s="13"/>
      <c r="AC951" s="13"/>
      <c r="AD951" s="13"/>
      <c r="AE951" s="13"/>
      <c r="AT951" s="244" t="s">
        <v>207</v>
      </c>
      <c r="AU951" s="244" t="s">
        <v>87</v>
      </c>
      <c r="AV951" s="13" t="s">
        <v>87</v>
      </c>
      <c r="AW951" s="13" t="s">
        <v>39</v>
      </c>
      <c r="AX951" s="13" t="s">
        <v>78</v>
      </c>
      <c r="AY951" s="244" t="s">
        <v>199</v>
      </c>
    </row>
    <row r="952" s="13" customFormat="1">
      <c r="A952" s="13"/>
      <c r="B952" s="233"/>
      <c r="C952" s="234"/>
      <c r="D952" s="235" t="s">
        <v>207</v>
      </c>
      <c r="E952" s="236" t="s">
        <v>22</v>
      </c>
      <c r="F952" s="237" t="s">
        <v>1404</v>
      </c>
      <c r="G952" s="234"/>
      <c r="H952" s="238">
        <v>3.2400000000000002</v>
      </c>
      <c r="I952" s="239"/>
      <c r="J952" s="234"/>
      <c r="K952" s="234"/>
      <c r="L952" s="240"/>
      <c r="M952" s="241"/>
      <c r="N952" s="242"/>
      <c r="O952" s="242"/>
      <c r="P952" s="242"/>
      <c r="Q952" s="242"/>
      <c r="R952" s="242"/>
      <c r="S952" s="242"/>
      <c r="T952" s="243"/>
      <c r="U952" s="13"/>
      <c r="V952" s="13"/>
      <c r="W952" s="13"/>
      <c r="X952" s="13"/>
      <c r="Y952" s="13"/>
      <c r="Z952" s="13"/>
      <c r="AA952" s="13"/>
      <c r="AB952" s="13"/>
      <c r="AC952" s="13"/>
      <c r="AD952" s="13"/>
      <c r="AE952" s="13"/>
      <c r="AT952" s="244" t="s">
        <v>207</v>
      </c>
      <c r="AU952" s="244" t="s">
        <v>87</v>
      </c>
      <c r="AV952" s="13" t="s">
        <v>87</v>
      </c>
      <c r="AW952" s="13" t="s">
        <v>39</v>
      </c>
      <c r="AX952" s="13" t="s">
        <v>78</v>
      </c>
      <c r="AY952" s="244" t="s">
        <v>199</v>
      </c>
    </row>
    <row r="953" s="13" customFormat="1">
      <c r="A953" s="13"/>
      <c r="B953" s="233"/>
      <c r="C953" s="234"/>
      <c r="D953" s="235" t="s">
        <v>207</v>
      </c>
      <c r="E953" s="236" t="s">
        <v>22</v>
      </c>
      <c r="F953" s="237" t="s">
        <v>1405</v>
      </c>
      <c r="G953" s="234"/>
      <c r="H953" s="238">
        <v>0.59999999999999998</v>
      </c>
      <c r="I953" s="239"/>
      <c r="J953" s="234"/>
      <c r="K953" s="234"/>
      <c r="L953" s="240"/>
      <c r="M953" s="241"/>
      <c r="N953" s="242"/>
      <c r="O953" s="242"/>
      <c r="P953" s="242"/>
      <c r="Q953" s="242"/>
      <c r="R953" s="242"/>
      <c r="S953" s="242"/>
      <c r="T953" s="243"/>
      <c r="U953" s="13"/>
      <c r="V953" s="13"/>
      <c r="W953" s="13"/>
      <c r="X953" s="13"/>
      <c r="Y953" s="13"/>
      <c r="Z953" s="13"/>
      <c r="AA953" s="13"/>
      <c r="AB953" s="13"/>
      <c r="AC953" s="13"/>
      <c r="AD953" s="13"/>
      <c r="AE953" s="13"/>
      <c r="AT953" s="244" t="s">
        <v>207</v>
      </c>
      <c r="AU953" s="244" t="s">
        <v>87</v>
      </c>
      <c r="AV953" s="13" t="s">
        <v>87</v>
      </c>
      <c r="AW953" s="13" t="s">
        <v>39</v>
      </c>
      <c r="AX953" s="13" t="s">
        <v>78</v>
      </c>
      <c r="AY953" s="244" t="s">
        <v>199</v>
      </c>
    </row>
    <row r="954" s="13" customFormat="1">
      <c r="A954" s="13"/>
      <c r="B954" s="233"/>
      <c r="C954" s="234"/>
      <c r="D954" s="235" t="s">
        <v>207</v>
      </c>
      <c r="E954" s="236" t="s">
        <v>22</v>
      </c>
      <c r="F954" s="237" t="s">
        <v>1406</v>
      </c>
      <c r="G954" s="234"/>
      <c r="H954" s="238">
        <v>0.42399999999999999</v>
      </c>
      <c r="I954" s="239"/>
      <c r="J954" s="234"/>
      <c r="K954" s="234"/>
      <c r="L954" s="240"/>
      <c r="M954" s="241"/>
      <c r="N954" s="242"/>
      <c r="O954" s="242"/>
      <c r="P954" s="242"/>
      <c r="Q954" s="242"/>
      <c r="R954" s="242"/>
      <c r="S954" s="242"/>
      <c r="T954" s="243"/>
      <c r="U954" s="13"/>
      <c r="V954" s="13"/>
      <c r="W954" s="13"/>
      <c r="X954" s="13"/>
      <c r="Y954" s="13"/>
      <c r="Z954" s="13"/>
      <c r="AA954" s="13"/>
      <c r="AB954" s="13"/>
      <c r="AC954" s="13"/>
      <c r="AD954" s="13"/>
      <c r="AE954" s="13"/>
      <c r="AT954" s="244" t="s">
        <v>207</v>
      </c>
      <c r="AU954" s="244" t="s">
        <v>87</v>
      </c>
      <c r="AV954" s="13" t="s">
        <v>87</v>
      </c>
      <c r="AW954" s="13" t="s">
        <v>39</v>
      </c>
      <c r="AX954" s="13" t="s">
        <v>78</v>
      </c>
      <c r="AY954" s="244" t="s">
        <v>199</v>
      </c>
    </row>
    <row r="955" s="13" customFormat="1">
      <c r="A955" s="13"/>
      <c r="B955" s="233"/>
      <c r="C955" s="234"/>
      <c r="D955" s="235" t="s">
        <v>207</v>
      </c>
      <c r="E955" s="236" t="s">
        <v>22</v>
      </c>
      <c r="F955" s="237" t="s">
        <v>1407</v>
      </c>
      <c r="G955" s="234"/>
      <c r="H955" s="238">
        <v>3.2400000000000002</v>
      </c>
      <c r="I955" s="239"/>
      <c r="J955" s="234"/>
      <c r="K955" s="234"/>
      <c r="L955" s="240"/>
      <c r="M955" s="241"/>
      <c r="N955" s="242"/>
      <c r="O955" s="242"/>
      <c r="P955" s="242"/>
      <c r="Q955" s="242"/>
      <c r="R955" s="242"/>
      <c r="S955" s="242"/>
      <c r="T955" s="243"/>
      <c r="U955" s="13"/>
      <c r="V955" s="13"/>
      <c r="W955" s="13"/>
      <c r="X955" s="13"/>
      <c r="Y955" s="13"/>
      <c r="Z955" s="13"/>
      <c r="AA955" s="13"/>
      <c r="AB955" s="13"/>
      <c r="AC955" s="13"/>
      <c r="AD955" s="13"/>
      <c r="AE955" s="13"/>
      <c r="AT955" s="244" t="s">
        <v>207</v>
      </c>
      <c r="AU955" s="244" t="s">
        <v>87</v>
      </c>
      <c r="AV955" s="13" t="s">
        <v>87</v>
      </c>
      <c r="AW955" s="13" t="s">
        <v>39</v>
      </c>
      <c r="AX955" s="13" t="s">
        <v>78</v>
      </c>
      <c r="AY955" s="244" t="s">
        <v>199</v>
      </c>
    </row>
    <row r="956" s="13" customFormat="1">
      <c r="A956" s="13"/>
      <c r="B956" s="233"/>
      <c r="C956" s="234"/>
      <c r="D956" s="235" t="s">
        <v>207</v>
      </c>
      <c r="E956" s="236" t="s">
        <v>22</v>
      </c>
      <c r="F956" s="237" t="s">
        <v>1408</v>
      </c>
      <c r="G956" s="234"/>
      <c r="H956" s="238">
        <v>2.3820000000000001</v>
      </c>
      <c r="I956" s="239"/>
      <c r="J956" s="234"/>
      <c r="K956" s="234"/>
      <c r="L956" s="240"/>
      <c r="M956" s="241"/>
      <c r="N956" s="242"/>
      <c r="O956" s="242"/>
      <c r="P956" s="242"/>
      <c r="Q956" s="242"/>
      <c r="R956" s="242"/>
      <c r="S956" s="242"/>
      <c r="T956" s="243"/>
      <c r="U956" s="13"/>
      <c r="V956" s="13"/>
      <c r="W956" s="13"/>
      <c r="X956" s="13"/>
      <c r="Y956" s="13"/>
      <c r="Z956" s="13"/>
      <c r="AA956" s="13"/>
      <c r="AB956" s="13"/>
      <c r="AC956" s="13"/>
      <c r="AD956" s="13"/>
      <c r="AE956" s="13"/>
      <c r="AT956" s="244" t="s">
        <v>207</v>
      </c>
      <c r="AU956" s="244" t="s">
        <v>87</v>
      </c>
      <c r="AV956" s="13" t="s">
        <v>87</v>
      </c>
      <c r="AW956" s="13" t="s">
        <v>39</v>
      </c>
      <c r="AX956" s="13" t="s">
        <v>78</v>
      </c>
      <c r="AY956" s="244" t="s">
        <v>199</v>
      </c>
    </row>
    <row r="957" s="13" customFormat="1">
      <c r="A957" s="13"/>
      <c r="B957" s="233"/>
      <c r="C957" s="234"/>
      <c r="D957" s="235" t="s">
        <v>207</v>
      </c>
      <c r="E957" s="236" t="s">
        <v>22</v>
      </c>
      <c r="F957" s="237" t="s">
        <v>1409</v>
      </c>
      <c r="G957" s="234"/>
      <c r="H957" s="238">
        <v>0.42399999999999999</v>
      </c>
      <c r="I957" s="239"/>
      <c r="J957" s="234"/>
      <c r="K957" s="234"/>
      <c r="L957" s="240"/>
      <c r="M957" s="241"/>
      <c r="N957" s="242"/>
      <c r="O957" s="242"/>
      <c r="P957" s="242"/>
      <c r="Q957" s="242"/>
      <c r="R957" s="242"/>
      <c r="S957" s="242"/>
      <c r="T957" s="243"/>
      <c r="U957" s="13"/>
      <c r="V957" s="13"/>
      <c r="W957" s="13"/>
      <c r="X957" s="13"/>
      <c r="Y957" s="13"/>
      <c r="Z957" s="13"/>
      <c r="AA957" s="13"/>
      <c r="AB957" s="13"/>
      <c r="AC957" s="13"/>
      <c r="AD957" s="13"/>
      <c r="AE957" s="13"/>
      <c r="AT957" s="244" t="s">
        <v>207</v>
      </c>
      <c r="AU957" s="244" t="s">
        <v>87</v>
      </c>
      <c r="AV957" s="13" t="s">
        <v>87</v>
      </c>
      <c r="AW957" s="13" t="s">
        <v>39</v>
      </c>
      <c r="AX957" s="13" t="s">
        <v>78</v>
      </c>
      <c r="AY957" s="244" t="s">
        <v>199</v>
      </c>
    </row>
    <row r="958" s="13" customFormat="1">
      <c r="A958" s="13"/>
      <c r="B958" s="233"/>
      <c r="C958" s="234"/>
      <c r="D958" s="235" t="s">
        <v>207</v>
      </c>
      <c r="E958" s="236" t="s">
        <v>22</v>
      </c>
      <c r="F958" s="237" t="s">
        <v>1410</v>
      </c>
      <c r="G958" s="234"/>
      <c r="H958" s="238">
        <v>1.3799999999999999</v>
      </c>
      <c r="I958" s="239"/>
      <c r="J958" s="234"/>
      <c r="K958" s="234"/>
      <c r="L958" s="240"/>
      <c r="M958" s="241"/>
      <c r="N958" s="242"/>
      <c r="O958" s="242"/>
      <c r="P958" s="242"/>
      <c r="Q958" s="242"/>
      <c r="R958" s="242"/>
      <c r="S958" s="242"/>
      <c r="T958" s="243"/>
      <c r="U958" s="13"/>
      <c r="V958" s="13"/>
      <c r="W958" s="13"/>
      <c r="X958" s="13"/>
      <c r="Y958" s="13"/>
      <c r="Z958" s="13"/>
      <c r="AA958" s="13"/>
      <c r="AB958" s="13"/>
      <c r="AC958" s="13"/>
      <c r="AD958" s="13"/>
      <c r="AE958" s="13"/>
      <c r="AT958" s="244" t="s">
        <v>207</v>
      </c>
      <c r="AU958" s="244" t="s">
        <v>87</v>
      </c>
      <c r="AV958" s="13" t="s">
        <v>87</v>
      </c>
      <c r="AW958" s="13" t="s">
        <v>39</v>
      </c>
      <c r="AX958" s="13" t="s">
        <v>78</v>
      </c>
      <c r="AY958" s="244" t="s">
        <v>199</v>
      </c>
    </row>
    <row r="959" s="13" customFormat="1">
      <c r="A959" s="13"/>
      <c r="B959" s="233"/>
      <c r="C959" s="234"/>
      <c r="D959" s="235" t="s">
        <v>207</v>
      </c>
      <c r="E959" s="236" t="s">
        <v>22</v>
      </c>
      <c r="F959" s="237" t="s">
        <v>1411</v>
      </c>
      <c r="G959" s="234"/>
      <c r="H959" s="238">
        <v>2.3820000000000001</v>
      </c>
      <c r="I959" s="239"/>
      <c r="J959" s="234"/>
      <c r="K959" s="234"/>
      <c r="L959" s="240"/>
      <c r="M959" s="241"/>
      <c r="N959" s="242"/>
      <c r="O959" s="242"/>
      <c r="P959" s="242"/>
      <c r="Q959" s="242"/>
      <c r="R959" s="242"/>
      <c r="S959" s="242"/>
      <c r="T959" s="243"/>
      <c r="U959" s="13"/>
      <c r="V959" s="13"/>
      <c r="W959" s="13"/>
      <c r="X959" s="13"/>
      <c r="Y959" s="13"/>
      <c r="Z959" s="13"/>
      <c r="AA959" s="13"/>
      <c r="AB959" s="13"/>
      <c r="AC959" s="13"/>
      <c r="AD959" s="13"/>
      <c r="AE959" s="13"/>
      <c r="AT959" s="244" t="s">
        <v>207</v>
      </c>
      <c r="AU959" s="244" t="s">
        <v>87</v>
      </c>
      <c r="AV959" s="13" t="s">
        <v>87</v>
      </c>
      <c r="AW959" s="13" t="s">
        <v>39</v>
      </c>
      <c r="AX959" s="13" t="s">
        <v>78</v>
      </c>
      <c r="AY959" s="244" t="s">
        <v>199</v>
      </c>
    </row>
    <row r="960" s="13" customFormat="1">
      <c r="A960" s="13"/>
      <c r="B960" s="233"/>
      <c r="C960" s="234"/>
      <c r="D960" s="235" t="s">
        <v>207</v>
      </c>
      <c r="E960" s="236" t="s">
        <v>22</v>
      </c>
      <c r="F960" s="237" t="s">
        <v>1412</v>
      </c>
      <c r="G960" s="234"/>
      <c r="H960" s="238">
        <v>5.8109999999999999</v>
      </c>
      <c r="I960" s="239"/>
      <c r="J960" s="234"/>
      <c r="K960" s="234"/>
      <c r="L960" s="240"/>
      <c r="M960" s="241"/>
      <c r="N960" s="242"/>
      <c r="O960" s="242"/>
      <c r="P960" s="242"/>
      <c r="Q960" s="242"/>
      <c r="R960" s="242"/>
      <c r="S960" s="242"/>
      <c r="T960" s="243"/>
      <c r="U960" s="13"/>
      <c r="V960" s="13"/>
      <c r="W960" s="13"/>
      <c r="X960" s="13"/>
      <c r="Y960" s="13"/>
      <c r="Z960" s="13"/>
      <c r="AA960" s="13"/>
      <c r="AB960" s="13"/>
      <c r="AC960" s="13"/>
      <c r="AD960" s="13"/>
      <c r="AE960" s="13"/>
      <c r="AT960" s="244" t="s">
        <v>207</v>
      </c>
      <c r="AU960" s="244" t="s">
        <v>87</v>
      </c>
      <c r="AV960" s="13" t="s">
        <v>87</v>
      </c>
      <c r="AW960" s="13" t="s">
        <v>39</v>
      </c>
      <c r="AX960" s="13" t="s">
        <v>78</v>
      </c>
      <c r="AY960" s="244" t="s">
        <v>199</v>
      </c>
    </row>
    <row r="961" s="14" customFormat="1">
      <c r="A961" s="14"/>
      <c r="B961" s="245"/>
      <c r="C961" s="246"/>
      <c r="D961" s="235" t="s">
        <v>207</v>
      </c>
      <c r="E961" s="247" t="s">
        <v>22</v>
      </c>
      <c r="F961" s="248" t="s">
        <v>252</v>
      </c>
      <c r="G961" s="246"/>
      <c r="H961" s="249">
        <v>32.831000000000003</v>
      </c>
      <c r="I961" s="250"/>
      <c r="J961" s="246"/>
      <c r="K961" s="246"/>
      <c r="L961" s="251"/>
      <c r="M961" s="252"/>
      <c r="N961" s="253"/>
      <c r="O961" s="253"/>
      <c r="P961" s="253"/>
      <c r="Q961" s="253"/>
      <c r="R961" s="253"/>
      <c r="S961" s="253"/>
      <c r="T961" s="254"/>
      <c r="U961" s="14"/>
      <c r="V961" s="14"/>
      <c r="W961" s="14"/>
      <c r="X961" s="14"/>
      <c r="Y961" s="14"/>
      <c r="Z961" s="14"/>
      <c r="AA961" s="14"/>
      <c r="AB961" s="14"/>
      <c r="AC961" s="14"/>
      <c r="AD961" s="14"/>
      <c r="AE961" s="14"/>
      <c r="AT961" s="255" t="s">
        <v>207</v>
      </c>
      <c r="AU961" s="255" t="s">
        <v>87</v>
      </c>
      <c r="AV961" s="14" t="s">
        <v>103</v>
      </c>
      <c r="AW961" s="14" t="s">
        <v>39</v>
      </c>
      <c r="AX961" s="14" t="s">
        <v>23</v>
      </c>
      <c r="AY961" s="255" t="s">
        <v>199</v>
      </c>
    </row>
    <row r="962" s="2" customFormat="1" ht="16.5" customHeight="1">
      <c r="A962" s="40"/>
      <c r="B962" s="41"/>
      <c r="C962" s="220" t="s">
        <v>1413</v>
      </c>
      <c r="D962" s="220" t="s">
        <v>201</v>
      </c>
      <c r="E962" s="221" t="s">
        <v>1414</v>
      </c>
      <c r="F962" s="222" t="s">
        <v>1415</v>
      </c>
      <c r="G962" s="223" t="s">
        <v>233</v>
      </c>
      <c r="H962" s="224">
        <v>0.59999999999999998</v>
      </c>
      <c r="I962" s="225"/>
      <c r="J962" s="226">
        <f>ROUND(I962*H962,2)</f>
        <v>0</v>
      </c>
      <c r="K962" s="222" t="s">
        <v>205</v>
      </c>
      <c r="L962" s="46"/>
      <c r="M962" s="227" t="s">
        <v>22</v>
      </c>
      <c r="N962" s="228" t="s">
        <v>49</v>
      </c>
      <c r="O962" s="86"/>
      <c r="P962" s="229">
        <f>O962*H962</f>
        <v>0</v>
      </c>
      <c r="Q962" s="229">
        <v>0</v>
      </c>
      <c r="R962" s="229">
        <f>Q962*H962</f>
        <v>0</v>
      </c>
      <c r="S962" s="229">
        <v>0.75</v>
      </c>
      <c r="T962" s="230">
        <f>S962*H962</f>
        <v>0.44999999999999996</v>
      </c>
      <c r="U962" s="40"/>
      <c r="V962" s="40"/>
      <c r="W962" s="40"/>
      <c r="X962" s="40"/>
      <c r="Y962" s="40"/>
      <c r="Z962" s="40"/>
      <c r="AA962" s="40"/>
      <c r="AB962" s="40"/>
      <c r="AC962" s="40"/>
      <c r="AD962" s="40"/>
      <c r="AE962" s="40"/>
      <c r="AR962" s="231" t="s">
        <v>103</v>
      </c>
      <c r="AT962" s="231" t="s">
        <v>201</v>
      </c>
      <c r="AU962" s="231" t="s">
        <v>87</v>
      </c>
      <c r="AY962" s="19" t="s">
        <v>199</v>
      </c>
      <c r="BE962" s="232">
        <f>IF(N962="základní",J962,0)</f>
        <v>0</v>
      </c>
      <c r="BF962" s="232">
        <f>IF(N962="snížená",J962,0)</f>
        <v>0</v>
      </c>
      <c r="BG962" s="232">
        <f>IF(N962="zákl. přenesená",J962,0)</f>
        <v>0</v>
      </c>
      <c r="BH962" s="232">
        <f>IF(N962="sníž. přenesená",J962,0)</f>
        <v>0</v>
      </c>
      <c r="BI962" s="232">
        <f>IF(N962="nulová",J962,0)</f>
        <v>0</v>
      </c>
      <c r="BJ962" s="19" t="s">
        <v>23</v>
      </c>
      <c r="BK962" s="232">
        <f>ROUND(I962*H962,2)</f>
        <v>0</v>
      </c>
      <c r="BL962" s="19" t="s">
        <v>103</v>
      </c>
      <c r="BM962" s="231" t="s">
        <v>1416</v>
      </c>
    </row>
    <row r="963" s="13" customFormat="1">
      <c r="A963" s="13"/>
      <c r="B963" s="233"/>
      <c r="C963" s="234"/>
      <c r="D963" s="235" t="s">
        <v>207</v>
      </c>
      <c r="E963" s="236" t="s">
        <v>22</v>
      </c>
      <c r="F963" s="237" t="s">
        <v>1417</v>
      </c>
      <c r="G963" s="234"/>
      <c r="H963" s="238">
        <v>0.59999999999999998</v>
      </c>
      <c r="I963" s="239"/>
      <c r="J963" s="234"/>
      <c r="K963" s="234"/>
      <c r="L963" s="240"/>
      <c r="M963" s="241"/>
      <c r="N963" s="242"/>
      <c r="O963" s="242"/>
      <c r="P963" s="242"/>
      <c r="Q963" s="242"/>
      <c r="R963" s="242"/>
      <c r="S963" s="242"/>
      <c r="T963" s="243"/>
      <c r="U963" s="13"/>
      <c r="V963" s="13"/>
      <c r="W963" s="13"/>
      <c r="X963" s="13"/>
      <c r="Y963" s="13"/>
      <c r="Z963" s="13"/>
      <c r="AA963" s="13"/>
      <c r="AB963" s="13"/>
      <c r="AC963" s="13"/>
      <c r="AD963" s="13"/>
      <c r="AE963" s="13"/>
      <c r="AT963" s="244" t="s">
        <v>207</v>
      </c>
      <c r="AU963" s="244" t="s">
        <v>87</v>
      </c>
      <c r="AV963" s="13" t="s">
        <v>87</v>
      </c>
      <c r="AW963" s="13" t="s">
        <v>39</v>
      </c>
      <c r="AX963" s="13" t="s">
        <v>23</v>
      </c>
      <c r="AY963" s="244" t="s">
        <v>199</v>
      </c>
    </row>
    <row r="964" s="2" customFormat="1" ht="21.75" customHeight="1">
      <c r="A964" s="40"/>
      <c r="B964" s="41"/>
      <c r="C964" s="220" t="s">
        <v>1418</v>
      </c>
      <c r="D964" s="220" t="s">
        <v>201</v>
      </c>
      <c r="E964" s="221" t="s">
        <v>1419</v>
      </c>
      <c r="F964" s="222" t="s">
        <v>1420</v>
      </c>
      <c r="G964" s="223" t="s">
        <v>233</v>
      </c>
      <c r="H964" s="224">
        <v>1.222</v>
      </c>
      <c r="I964" s="225"/>
      <c r="J964" s="226">
        <f>ROUND(I964*H964,2)</f>
        <v>0</v>
      </c>
      <c r="K964" s="222" t="s">
        <v>205</v>
      </c>
      <c r="L964" s="46"/>
      <c r="M964" s="227" t="s">
        <v>22</v>
      </c>
      <c r="N964" s="228" t="s">
        <v>49</v>
      </c>
      <c r="O964" s="86"/>
      <c r="P964" s="229">
        <f>O964*H964</f>
        <v>0</v>
      </c>
      <c r="Q964" s="229">
        <v>0</v>
      </c>
      <c r="R964" s="229">
        <f>Q964*H964</f>
        <v>0</v>
      </c>
      <c r="S964" s="229">
        <v>0.037999999999999999</v>
      </c>
      <c r="T964" s="230">
        <f>S964*H964</f>
        <v>0.046435999999999998</v>
      </c>
      <c r="U964" s="40"/>
      <c r="V964" s="40"/>
      <c r="W964" s="40"/>
      <c r="X964" s="40"/>
      <c r="Y964" s="40"/>
      <c r="Z964" s="40"/>
      <c r="AA964" s="40"/>
      <c r="AB964" s="40"/>
      <c r="AC964" s="40"/>
      <c r="AD964" s="40"/>
      <c r="AE964" s="40"/>
      <c r="AR964" s="231" t="s">
        <v>103</v>
      </c>
      <c r="AT964" s="231" t="s">
        <v>201</v>
      </c>
      <c r="AU964" s="231" t="s">
        <v>87</v>
      </c>
      <c r="AY964" s="19" t="s">
        <v>199</v>
      </c>
      <c r="BE964" s="232">
        <f>IF(N964="základní",J964,0)</f>
        <v>0</v>
      </c>
      <c r="BF964" s="232">
        <f>IF(N964="snížená",J964,0)</f>
        <v>0</v>
      </c>
      <c r="BG964" s="232">
        <f>IF(N964="zákl. přenesená",J964,0)</f>
        <v>0</v>
      </c>
      <c r="BH964" s="232">
        <f>IF(N964="sníž. přenesená",J964,0)</f>
        <v>0</v>
      </c>
      <c r="BI964" s="232">
        <f>IF(N964="nulová",J964,0)</f>
        <v>0</v>
      </c>
      <c r="BJ964" s="19" t="s">
        <v>23</v>
      </c>
      <c r="BK964" s="232">
        <f>ROUND(I964*H964,2)</f>
        <v>0</v>
      </c>
      <c r="BL964" s="19" t="s">
        <v>103</v>
      </c>
      <c r="BM964" s="231" t="s">
        <v>1421</v>
      </c>
    </row>
    <row r="965" s="13" customFormat="1">
      <c r="A965" s="13"/>
      <c r="B965" s="233"/>
      <c r="C965" s="234"/>
      <c r="D965" s="235" t="s">
        <v>207</v>
      </c>
      <c r="E965" s="236" t="s">
        <v>22</v>
      </c>
      <c r="F965" s="237" t="s">
        <v>1422</v>
      </c>
      <c r="G965" s="234"/>
      <c r="H965" s="238">
        <v>1.222</v>
      </c>
      <c r="I965" s="239"/>
      <c r="J965" s="234"/>
      <c r="K965" s="234"/>
      <c r="L965" s="240"/>
      <c r="M965" s="241"/>
      <c r="N965" s="242"/>
      <c r="O965" s="242"/>
      <c r="P965" s="242"/>
      <c r="Q965" s="242"/>
      <c r="R965" s="242"/>
      <c r="S965" s="242"/>
      <c r="T965" s="243"/>
      <c r="U965" s="13"/>
      <c r="V965" s="13"/>
      <c r="W965" s="13"/>
      <c r="X965" s="13"/>
      <c r="Y965" s="13"/>
      <c r="Z965" s="13"/>
      <c r="AA965" s="13"/>
      <c r="AB965" s="13"/>
      <c r="AC965" s="13"/>
      <c r="AD965" s="13"/>
      <c r="AE965" s="13"/>
      <c r="AT965" s="244" t="s">
        <v>207</v>
      </c>
      <c r="AU965" s="244" t="s">
        <v>87</v>
      </c>
      <c r="AV965" s="13" t="s">
        <v>87</v>
      </c>
      <c r="AW965" s="13" t="s">
        <v>39</v>
      </c>
      <c r="AX965" s="13" t="s">
        <v>23</v>
      </c>
      <c r="AY965" s="244" t="s">
        <v>199</v>
      </c>
    </row>
    <row r="966" s="2" customFormat="1" ht="21.75" customHeight="1">
      <c r="A966" s="40"/>
      <c r="B966" s="41"/>
      <c r="C966" s="220" t="s">
        <v>1423</v>
      </c>
      <c r="D966" s="220" t="s">
        <v>201</v>
      </c>
      <c r="E966" s="221" t="s">
        <v>1424</v>
      </c>
      <c r="F966" s="222" t="s">
        <v>1425</v>
      </c>
      <c r="G966" s="223" t="s">
        <v>233</v>
      </c>
      <c r="H966" s="224">
        <v>1.8899999999999999</v>
      </c>
      <c r="I966" s="225"/>
      <c r="J966" s="226">
        <f>ROUND(I966*H966,2)</f>
        <v>0</v>
      </c>
      <c r="K966" s="222" t="s">
        <v>205</v>
      </c>
      <c r="L966" s="46"/>
      <c r="M966" s="227" t="s">
        <v>22</v>
      </c>
      <c r="N966" s="228" t="s">
        <v>49</v>
      </c>
      <c r="O966" s="86"/>
      <c r="P966" s="229">
        <f>O966*H966</f>
        <v>0</v>
      </c>
      <c r="Q966" s="229">
        <v>0</v>
      </c>
      <c r="R966" s="229">
        <f>Q966*H966</f>
        <v>0</v>
      </c>
      <c r="S966" s="229">
        <v>0.087999999999999995</v>
      </c>
      <c r="T966" s="230">
        <f>S966*H966</f>
        <v>0.16632</v>
      </c>
      <c r="U966" s="40"/>
      <c r="V966" s="40"/>
      <c r="W966" s="40"/>
      <c r="X966" s="40"/>
      <c r="Y966" s="40"/>
      <c r="Z966" s="40"/>
      <c r="AA966" s="40"/>
      <c r="AB966" s="40"/>
      <c r="AC966" s="40"/>
      <c r="AD966" s="40"/>
      <c r="AE966" s="40"/>
      <c r="AR966" s="231" t="s">
        <v>103</v>
      </c>
      <c r="AT966" s="231" t="s">
        <v>201</v>
      </c>
      <c r="AU966" s="231" t="s">
        <v>87</v>
      </c>
      <c r="AY966" s="19" t="s">
        <v>199</v>
      </c>
      <c r="BE966" s="232">
        <f>IF(N966="základní",J966,0)</f>
        <v>0</v>
      </c>
      <c r="BF966" s="232">
        <f>IF(N966="snížená",J966,0)</f>
        <v>0</v>
      </c>
      <c r="BG966" s="232">
        <f>IF(N966="zákl. přenesená",J966,0)</f>
        <v>0</v>
      </c>
      <c r="BH966" s="232">
        <f>IF(N966="sníž. přenesená",J966,0)</f>
        <v>0</v>
      </c>
      <c r="BI966" s="232">
        <f>IF(N966="nulová",J966,0)</f>
        <v>0</v>
      </c>
      <c r="BJ966" s="19" t="s">
        <v>23</v>
      </c>
      <c r="BK966" s="232">
        <f>ROUND(I966*H966,2)</f>
        <v>0</v>
      </c>
      <c r="BL966" s="19" t="s">
        <v>103</v>
      </c>
      <c r="BM966" s="231" t="s">
        <v>1426</v>
      </c>
    </row>
    <row r="967" s="13" customFormat="1">
      <c r="A967" s="13"/>
      <c r="B967" s="233"/>
      <c r="C967" s="234"/>
      <c r="D967" s="235" t="s">
        <v>207</v>
      </c>
      <c r="E967" s="236" t="s">
        <v>22</v>
      </c>
      <c r="F967" s="237" t="s">
        <v>1427</v>
      </c>
      <c r="G967" s="234"/>
      <c r="H967" s="238">
        <v>1.8899999999999999</v>
      </c>
      <c r="I967" s="239"/>
      <c r="J967" s="234"/>
      <c r="K967" s="234"/>
      <c r="L967" s="240"/>
      <c r="M967" s="241"/>
      <c r="N967" s="242"/>
      <c r="O967" s="242"/>
      <c r="P967" s="242"/>
      <c r="Q967" s="242"/>
      <c r="R967" s="242"/>
      <c r="S967" s="242"/>
      <c r="T967" s="243"/>
      <c r="U967" s="13"/>
      <c r="V967" s="13"/>
      <c r="W967" s="13"/>
      <c r="X967" s="13"/>
      <c r="Y967" s="13"/>
      <c r="Z967" s="13"/>
      <c r="AA967" s="13"/>
      <c r="AB967" s="13"/>
      <c r="AC967" s="13"/>
      <c r="AD967" s="13"/>
      <c r="AE967" s="13"/>
      <c r="AT967" s="244" t="s">
        <v>207</v>
      </c>
      <c r="AU967" s="244" t="s">
        <v>87</v>
      </c>
      <c r="AV967" s="13" t="s">
        <v>87</v>
      </c>
      <c r="AW967" s="13" t="s">
        <v>39</v>
      </c>
      <c r="AX967" s="13" t="s">
        <v>23</v>
      </c>
      <c r="AY967" s="244" t="s">
        <v>199</v>
      </c>
    </row>
    <row r="968" s="2" customFormat="1" ht="21.75" customHeight="1">
      <c r="A968" s="40"/>
      <c r="B968" s="41"/>
      <c r="C968" s="220" t="s">
        <v>1428</v>
      </c>
      <c r="D968" s="220" t="s">
        <v>201</v>
      </c>
      <c r="E968" s="221" t="s">
        <v>1429</v>
      </c>
      <c r="F968" s="222" t="s">
        <v>1430</v>
      </c>
      <c r="G968" s="223" t="s">
        <v>233</v>
      </c>
      <c r="H968" s="224">
        <v>7.1260000000000003</v>
      </c>
      <c r="I968" s="225"/>
      <c r="J968" s="226">
        <f>ROUND(I968*H968,2)</f>
        <v>0</v>
      </c>
      <c r="K968" s="222" t="s">
        <v>205</v>
      </c>
      <c r="L968" s="46"/>
      <c r="M968" s="227" t="s">
        <v>22</v>
      </c>
      <c r="N968" s="228" t="s">
        <v>49</v>
      </c>
      <c r="O968" s="86"/>
      <c r="P968" s="229">
        <f>O968*H968</f>
        <v>0</v>
      </c>
      <c r="Q968" s="229">
        <v>0</v>
      </c>
      <c r="R968" s="229">
        <f>Q968*H968</f>
        <v>0</v>
      </c>
      <c r="S968" s="229">
        <v>0.067000000000000004</v>
      </c>
      <c r="T968" s="230">
        <f>S968*H968</f>
        <v>0.47744200000000003</v>
      </c>
      <c r="U968" s="40"/>
      <c r="V968" s="40"/>
      <c r="W968" s="40"/>
      <c r="X968" s="40"/>
      <c r="Y968" s="40"/>
      <c r="Z968" s="40"/>
      <c r="AA968" s="40"/>
      <c r="AB968" s="40"/>
      <c r="AC968" s="40"/>
      <c r="AD968" s="40"/>
      <c r="AE968" s="40"/>
      <c r="AR968" s="231" t="s">
        <v>103</v>
      </c>
      <c r="AT968" s="231" t="s">
        <v>201</v>
      </c>
      <c r="AU968" s="231" t="s">
        <v>87</v>
      </c>
      <c r="AY968" s="19" t="s">
        <v>199</v>
      </c>
      <c r="BE968" s="232">
        <f>IF(N968="základní",J968,0)</f>
        <v>0</v>
      </c>
      <c r="BF968" s="232">
        <f>IF(N968="snížená",J968,0)</f>
        <v>0</v>
      </c>
      <c r="BG968" s="232">
        <f>IF(N968="zákl. přenesená",J968,0)</f>
        <v>0</v>
      </c>
      <c r="BH968" s="232">
        <f>IF(N968="sníž. přenesená",J968,0)</f>
        <v>0</v>
      </c>
      <c r="BI968" s="232">
        <f>IF(N968="nulová",J968,0)</f>
        <v>0</v>
      </c>
      <c r="BJ968" s="19" t="s">
        <v>23</v>
      </c>
      <c r="BK968" s="232">
        <f>ROUND(I968*H968,2)</f>
        <v>0</v>
      </c>
      <c r="BL968" s="19" t="s">
        <v>103</v>
      </c>
      <c r="BM968" s="231" t="s">
        <v>1431</v>
      </c>
    </row>
    <row r="969" s="13" customFormat="1">
      <c r="A969" s="13"/>
      <c r="B969" s="233"/>
      <c r="C969" s="234"/>
      <c r="D969" s="235" t="s">
        <v>207</v>
      </c>
      <c r="E969" s="236" t="s">
        <v>22</v>
      </c>
      <c r="F969" s="237" t="s">
        <v>1432</v>
      </c>
      <c r="G969" s="234"/>
      <c r="H969" s="238">
        <v>2.1000000000000001</v>
      </c>
      <c r="I969" s="239"/>
      <c r="J969" s="234"/>
      <c r="K969" s="234"/>
      <c r="L969" s="240"/>
      <c r="M969" s="241"/>
      <c r="N969" s="242"/>
      <c r="O969" s="242"/>
      <c r="P969" s="242"/>
      <c r="Q969" s="242"/>
      <c r="R969" s="242"/>
      <c r="S969" s="242"/>
      <c r="T969" s="243"/>
      <c r="U969" s="13"/>
      <c r="V969" s="13"/>
      <c r="W969" s="13"/>
      <c r="X969" s="13"/>
      <c r="Y969" s="13"/>
      <c r="Z969" s="13"/>
      <c r="AA969" s="13"/>
      <c r="AB969" s="13"/>
      <c r="AC969" s="13"/>
      <c r="AD969" s="13"/>
      <c r="AE969" s="13"/>
      <c r="AT969" s="244" t="s">
        <v>207</v>
      </c>
      <c r="AU969" s="244" t="s">
        <v>87</v>
      </c>
      <c r="AV969" s="13" t="s">
        <v>87</v>
      </c>
      <c r="AW969" s="13" t="s">
        <v>39</v>
      </c>
      <c r="AX969" s="13" t="s">
        <v>78</v>
      </c>
      <c r="AY969" s="244" t="s">
        <v>199</v>
      </c>
    </row>
    <row r="970" s="13" customFormat="1">
      <c r="A970" s="13"/>
      <c r="B970" s="233"/>
      <c r="C970" s="234"/>
      <c r="D970" s="235" t="s">
        <v>207</v>
      </c>
      <c r="E970" s="236" t="s">
        <v>22</v>
      </c>
      <c r="F970" s="237" t="s">
        <v>1433</v>
      </c>
      <c r="G970" s="234"/>
      <c r="H970" s="238">
        <v>2.1000000000000001</v>
      </c>
      <c r="I970" s="239"/>
      <c r="J970" s="234"/>
      <c r="K970" s="234"/>
      <c r="L970" s="240"/>
      <c r="M970" s="241"/>
      <c r="N970" s="242"/>
      <c r="O970" s="242"/>
      <c r="P970" s="242"/>
      <c r="Q970" s="242"/>
      <c r="R970" s="242"/>
      <c r="S970" s="242"/>
      <c r="T970" s="243"/>
      <c r="U970" s="13"/>
      <c r="V970" s="13"/>
      <c r="W970" s="13"/>
      <c r="X970" s="13"/>
      <c r="Y970" s="13"/>
      <c r="Z970" s="13"/>
      <c r="AA970" s="13"/>
      <c r="AB970" s="13"/>
      <c r="AC970" s="13"/>
      <c r="AD970" s="13"/>
      <c r="AE970" s="13"/>
      <c r="AT970" s="244" t="s">
        <v>207</v>
      </c>
      <c r="AU970" s="244" t="s">
        <v>87</v>
      </c>
      <c r="AV970" s="13" t="s">
        <v>87</v>
      </c>
      <c r="AW970" s="13" t="s">
        <v>39</v>
      </c>
      <c r="AX970" s="13" t="s">
        <v>78</v>
      </c>
      <c r="AY970" s="244" t="s">
        <v>199</v>
      </c>
    </row>
    <row r="971" s="13" customFormat="1">
      <c r="A971" s="13"/>
      <c r="B971" s="233"/>
      <c r="C971" s="234"/>
      <c r="D971" s="235" t="s">
        <v>207</v>
      </c>
      <c r="E971" s="236" t="s">
        <v>22</v>
      </c>
      <c r="F971" s="237" t="s">
        <v>1434</v>
      </c>
      <c r="G971" s="234"/>
      <c r="H971" s="238">
        <v>2.9260000000000002</v>
      </c>
      <c r="I971" s="239"/>
      <c r="J971" s="234"/>
      <c r="K971" s="234"/>
      <c r="L971" s="240"/>
      <c r="M971" s="241"/>
      <c r="N971" s="242"/>
      <c r="O971" s="242"/>
      <c r="P971" s="242"/>
      <c r="Q971" s="242"/>
      <c r="R971" s="242"/>
      <c r="S971" s="242"/>
      <c r="T971" s="243"/>
      <c r="U971" s="13"/>
      <c r="V971" s="13"/>
      <c r="W971" s="13"/>
      <c r="X971" s="13"/>
      <c r="Y971" s="13"/>
      <c r="Z971" s="13"/>
      <c r="AA971" s="13"/>
      <c r="AB971" s="13"/>
      <c r="AC971" s="13"/>
      <c r="AD971" s="13"/>
      <c r="AE971" s="13"/>
      <c r="AT971" s="244" t="s">
        <v>207</v>
      </c>
      <c r="AU971" s="244" t="s">
        <v>87</v>
      </c>
      <c r="AV971" s="13" t="s">
        <v>87</v>
      </c>
      <c r="AW971" s="13" t="s">
        <v>39</v>
      </c>
      <c r="AX971" s="13" t="s">
        <v>78</v>
      </c>
      <c r="AY971" s="244" t="s">
        <v>199</v>
      </c>
    </row>
    <row r="972" s="14" customFormat="1">
      <c r="A972" s="14"/>
      <c r="B972" s="245"/>
      <c r="C972" s="246"/>
      <c r="D972" s="235" t="s">
        <v>207</v>
      </c>
      <c r="E972" s="247" t="s">
        <v>22</v>
      </c>
      <c r="F972" s="248" t="s">
        <v>252</v>
      </c>
      <c r="G972" s="246"/>
      <c r="H972" s="249">
        <v>7.1260000000000003</v>
      </c>
      <c r="I972" s="250"/>
      <c r="J972" s="246"/>
      <c r="K972" s="246"/>
      <c r="L972" s="251"/>
      <c r="M972" s="252"/>
      <c r="N972" s="253"/>
      <c r="O972" s="253"/>
      <c r="P972" s="253"/>
      <c r="Q972" s="253"/>
      <c r="R972" s="253"/>
      <c r="S972" s="253"/>
      <c r="T972" s="254"/>
      <c r="U972" s="14"/>
      <c r="V972" s="14"/>
      <c r="W972" s="14"/>
      <c r="X972" s="14"/>
      <c r="Y972" s="14"/>
      <c r="Z972" s="14"/>
      <c r="AA972" s="14"/>
      <c r="AB972" s="14"/>
      <c r="AC972" s="14"/>
      <c r="AD972" s="14"/>
      <c r="AE972" s="14"/>
      <c r="AT972" s="255" t="s">
        <v>207</v>
      </c>
      <c r="AU972" s="255" t="s">
        <v>87</v>
      </c>
      <c r="AV972" s="14" t="s">
        <v>103</v>
      </c>
      <c r="AW972" s="14" t="s">
        <v>39</v>
      </c>
      <c r="AX972" s="14" t="s">
        <v>23</v>
      </c>
      <c r="AY972" s="255" t="s">
        <v>199</v>
      </c>
    </row>
    <row r="973" s="2" customFormat="1" ht="21.75" customHeight="1">
      <c r="A973" s="40"/>
      <c r="B973" s="41"/>
      <c r="C973" s="220" t="s">
        <v>1435</v>
      </c>
      <c r="D973" s="220" t="s">
        <v>201</v>
      </c>
      <c r="E973" s="221" t="s">
        <v>1436</v>
      </c>
      <c r="F973" s="222" t="s">
        <v>1437</v>
      </c>
      <c r="G973" s="223" t="s">
        <v>233</v>
      </c>
      <c r="H973" s="224">
        <v>54.963000000000001</v>
      </c>
      <c r="I973" s="225"/>
      <c r="J973" s="226">
        <f>ROUND(I973*H973,2)</f>
        <v>0</v>
      </c>
      <c r="K973" s="222" t="s">
        <v>205</v>
      </c>
      <c r="L973" s="46"/>
      <c r="M973" s="227" t="s">
        <v>22</v>
      </c>
      <c r="N973" s="228" t="s">
        <v>49</v>
      </c>
      <c r="O973" s="86"/>
      <c r="P973" s="229">
        <f>O973*H973</f>
        <v>0</v>
      </c>
      <c r="Q973" s="229">
        <v>0</v>
      </c>
      <c r="R973" s="229">
        <f>Q973*H973</f>
        <v>0</v>
      </c>
      <c r="S973" s="229">
        <v>0.075999999999999998</v>
      </c>
      <c r="T973" s="230">
        <f>S973*H973</f>
        <v>4.1771880000000001</v>
      </c>
      <c r="U973" s="40"/>
      <c r="V973" s="40"/>
      <c r="W973" s="40"/>
      <c r="X973" s="40"/>
      <c r="Y973" s="40"/>
      <c r="Z973" s="40"/>
      <c r="AA973" s="40"/>
      <c r="AB973" s="40"/>
      <c r="AC973" s="40"/>
      <c r="AD973" s="40"/>
      <c r="AE973" s="40"/>
      <c r="AR973" s="231" t="s">
        <v>103</v>
      </c>
      <c r="AT973" s="231" t="s">
        <v>201</v>
      </c>
      <c r="AU973" s="231" t="s">
        <v>87</v>
      </c>
      <c r="AY973" s="19" t="s">
        <v>199</v>
      </c>
      <c r="BE973" s="232">
        <f>IF(N973="základní",J973,0)</f>
        <v>0</v>
      </c>
      <c r="BF973" s="232">
        <f>IF(N973="snížená",J973,0)</f>
        <v>0</v>
      </c>
      <c r="BG973" s="232">
        <f>IF(N973="zákl. přenesená",J973,0)</f>
        <v>0</v>
      </c>
      <c r="BH973" s="232">
        <f>IF(N973="sníž. přenesená",J973,0)</f>
        <v>0</v>
      </c>
      <c r="BI973" s="232">
        <f>IF(N973="nulová",J973,0)</f>
        <v>0</v>
      </c>
      <c r="BJ973" s="19" t="s">
        <v>23</v>
      </c>
      <c r="BK973" s="232">
        <f>ROUND(I973*H973,2)</f>
        <v>0</v>
      </c>
      <c r="BL973" s="19" t="s">
        <v>103</v>
      </c>
      <c r="BM973" s="231" t="s">
        <v>1438</v>
      </c>
    </row>
    <row r="974" s="13" customFormat="1">
      <c r="A974" s="13"/>
      <c r="B974" s="233"/>
      <c r="C974" s="234"/>
      <c r="D974" s="235" t="s">
        <v>207</v>
      </c>
      <c r="E974" s="236" t="s">
        <v>22</v>
      </c>
      <c r="F974" s="237" t="s">
        <v>1439</v>
      </c>
      <c r="G974" s="234"/>
      <c r="H974" s="238">
        <v>1.5760000000000001</v>
      </c>
      <c r="I974" s="239"/>
      <c r="J974" s="234"/>
      <c r="K974" s="234"/>
      <c r="L974" s="240"/>
      <c r="M974" s="241"/>
      <c r="N974" s="242"/>
      <c r="O974" s="242"/>
      <c r="P974" s="242"/>
      <c r="Q974" s="242"/>
      <c r="R974" s="242"/>
      <c r="S974" s="242"/>
      <c r="T974" s="243"/>
      <c r="U974" s="13"/>
      <c r="V974" s="13"/>
      <c r="W974" s="13"/>
      <c r="X974" s="13"/>
      <c r="Y974" s="13"/>
      <c r="Z974" s="13"/>
      <c r="AA974" s="13"/>
      <c r="AB974" s="13"/>
      <c r="AC974" s="13"/>
      <c r="AD974" s="13"/>
      <c r="AE974" s="13"/>
      <c r="AT974" s="244" t="s">
        <v>207</v>
      </c>
      <c r="AU974" s="244" t="s">
        <v>87</v>
      </c>
      <c r="AV974" s="13" t="s">
        <v>87</v>
      </c>
      <c r="AW974" s="13" t="s">
        <v>39</v>
      </c>
      <c r="AX974" s="13" t="s">
        <v>78</v>
      </c>
      <c r="AY974" s="244" t="s">
        <v>199</v>
      </c>
    </row>
    <row r="975" s="13" customFormat="1">
      <c r="A975" s="13"/>
      <c r="B975" s="233"/>
      <c r="C975" s="234"/>
      <c r="D975" s="235" t="s">
        <v>207</v>
      </c>
      <c r="E975" s="236" t="s">
        <v>22</v>
      </c>
      <c r="F975" s="237" t="s">
        <v>1440</v>
      </c>
      <c r="G975" s="234"/>
      <c r="H975" s="238">
        <v>1.5760000000000001</v>
      </c>
      <c r="I975" s="239"/>
      <c r="J975" s="234"/>
      <c r="K975" s="234"/>
      <c r="L975" s="240"/>
      <c r="M975" s="241"/>
      <c r="N975" s="242"/>
      <c r="O975" s="242"/>
      <c r="P975" s="242"/>
      <c r="Q975" s="242"/>
      <c r="R975" s="242"/>
      <c r="S975" s="242"/>
      <c r="T975" s="243"/>
      <c r="U975" s="13"/>
      <c r="V975" s="13"/>
      <c r="W975" s="13"/>
      <c r="X975" s="13"/>
      <c r="Y975" s="13"/>
      <c r="Z975" s="13"/>
      <c r="AA975" s="13"/>
      <c r="AB975" s="13"/>
      <c r="AC975" s="13"/>
      <c r="AD975" s="13"/>
      <c r="AE975" s="13"/>
      <c r="AT975" s="244" t="s">
        <v>207</v>
      </c>
      <c r="AU975" s="244" t="s">
        <v>87</v>
      </c>
      <c r="AV975" s="13" t="s">
        <v>87</v>
      </c>
      <c r="AW975" s="13" t="s">
        <v>39</v>
      </c>
      <c r="AX975" s="13" t="s">
        <v>78</v>
      </c>
      <c r="AY975" s="244" t="s">
        <v>199</v>
      </c>
    </row>
    <row r="976" s="13" customFormat="1">
      <c r="A976" s="13"/>
      <c r="B976" s="233"/>
      <c r="C976" s="234"/>
      <c r="D976" s="235" t="s">
        <v>207</v>
      </c>
      <c r="E976" s="236" t="s">
        <v>22</v>
      </c>
      <c r="F976" s="237" t="s">
        <v>1441</v>
      </c>
      <c r="G976" s="234"/>
      <c r="H976" s="238">
        <v>3.9399999999999999</v>
      </c>
      <c r="I976" s="239"/>
      <c r="J976" s="234"/>
      <c r="K976" s="234"/>
      <c r="L976" s="240"/>
      <c r="M976" s="241"/>
      <c r="N976" s="242"/>
      <c r="O976" s="242"/>
      <c r="P976" s="242"/>
      <c r="Q976" s="242"/>
      <c r="R976" s="242"/>
      <c r="S976" s="242"/>
      <c r="T976" s="243"/>
      <c r="U976" s="13"/>
      <c r="V976" s="13"/>
      <c r="W976" s="13"/>
      <c r="X976" s="13"/>
      <c r="Y976" s="13"/>
      <c r="Z976" s="13"/>
      <c r="AA976" s="13"/>
      <c r="AB976" s="13"/>
      <c r="AC976" s="13"/>
      <c r="AD976" s="13"/>
      <c r="AE976" s="13"/>
      <c r="AT976" s="244" t="s">
        <v>207</v>
      </c>
      <c r="AU976" s="244" t="s">
        <v>87</v>
      </c>
      <c r="AV976" s="13" t="s">
        <v>87</v>
      </c>
      <c r="AW976" s="13" t="s">
        <v>39</v>
      </c>
      <c r="AX976" s="13" t="s">
        <v>78</v>
      </c>
      <c r="AY976" s="244" t="s">
        <v>199</v>
      </c>
    </row>
    <row r="977" s="13" customFormat="1">
      <c r="A977" s="13"/>
      <c r="B977" s="233"/>
      <c r="C977" s="234"/>
      <c r="D977" s="235" t="s">
        <v>207</v>
      </c>
      <c r="E977" s="236" t="s">
        <v>22</v>
      </c>
      <c r="F977" s="237" t="s">
        <v>1442</v>
      </c>
      <c r="G977" s="234"/>
      <c r="H977" s="238">
        <v>8.2739999999999991</v>
      </c>
      <c r="I977" s="239"/>
      <c r="J977" s="234"/>
      <c r="K977" s="234"/>
      <c r="L977" s="240"/>
      <c r="M977" s="241"/>
      <c r="N977" s="242"/>
      <c r="O977" s="242"/>
      <c r="P977" s="242"/>
      <c r="Q977" s="242"/>
      <c r="R977" s="242"/>
      <c r="S977" s="242"/>
      <c r="T977" s="243"/>
      <c r="U977" s="13"/>
      <c r="V977" s="13"/>
      <c r="W977" s="13"/>
      <c r="X977" s="13"/>
      <c r="Y977" s="13"/>
      <c r="Z977" s="13"/>
      <c r="AA977" s="13"/>
      <c r="AB977" s="13"/>
      <c r="AC977" s="13"/>
      <c r="AD977" s="13"/>
      <c r="AE977" s="13"/>
      <c r="AT977" s="244" t="s">
        <v>207</v>
      </c>
      <c r="AU977" s="244" t="s">
        <v>87</v>
      </c>
      <c r="AV977" s="13" t="s">
        <v>87</v>
      </c>
      <c r="AW977" s="13" t="s">
        <v>39</v>
      </c>
      <c r="AX977" s="13" t="s">
        <v>78</v>
      </c>
      <c r="AY977" s="244" t="s">
        <v>199</v>
      </c>
    </row>
    <row r="978" s="13" customFormat="1">
      <c r="A978" s="13"/>
      <c r="B978" s="233"/>
      <c r="C978" s="234"/>
      <c r="D978" s="235" t="s">
        <v>207</v>
      </c>
      <c r="E978" s="236" t="s">
        <v>22</v>
      </c>
      <c r="F978" s="237" t="s">
        <v>1443</v>
      </c>
      <c r="G978" s="234"/>
      <c r="H978" s="238">
        <v>3.1520000000000001</v>
      </c>
      <c r="I978" s="239"/>
      <c r="J978" s="234"/>
      <c r="K978" s="234"/>
      <c r="L978" s="240"/>
      <c r="M978" s="241"/>
      <c r="N978" s="242"/>
      <c r="O978" s="242"/>
      <c r="P978" s="242"/>
      <c r="Q978" s="242"/>
      <c r="R978" s="242"/>
      <c r="S978" s="242"/>
      <c r="T978" s="243"/>
      <c r="U978" s="13"/>
      <c r="V978" s="13"/>
      <c r="W978" s="13"/>
      <c r="X978" s="13"/>
      <c r="Y978" s="13"/>
      <c r="Z978" s="13"/>
      <c r="AA978" s="13"/>
      <c r="AB978" s="13"/>
      <c r="AC978" s="13"/>
      <c r="AD978" s="13"/>
      <c r="AE978" s="13"/>
      <c r="AT978" s="244" t="s">
        <v>207</v>
      </c>
      <c r="AU978" s="244" t="s">
        <v>87</v>
      </c>
      <c r="AV978" s="13" t="s">
        <v>87</v>
      </c>
      <c r="AW978" s="13" t="s">
        <v>39</v>
      </c>
      <c r="AX978" s="13" t="s">
        <v>78</v>
      </c>
      <c r="AY978" s="244" t="s">
        <v>199</v>
      </c>
    </row>
    <row r="979" s="13" customFormat="1">
      <c r="A979" s="13"/>
      <c r="B979" s="233"/>
      <c r="C979" s="234"/>
      <c r="D979" s="235" t="s">
        <v>207</v>
      </c>
      <c r="E979" s="236" t="s">
        <v>22</v>
      </c>
      <c r="F979" s="237" t="s">
        <v>1444</v>
      </c>
      <c r="G979" s="234"/>
      <c r="H979" s="238">
        <v>5.516</v>
      </c>
      <c r="I979" s="239"/>
      <c r="J979" s="234"/>
      <c r="K979" s="234"/>
      <c r="L979" s="240"/>
      <c r="M979" s="241"/>
      <c r="N979" s="242"/>
      <c r="O979" s="242"/>
      <c r="P979" s="242"/>
      <c r="Q979" s="242"/>
      <c r="R979" s="242"/>
      <c r="S979" s="242"/>
      <c r="T979" s="243"/>
      <c r="U979" s="13"/>
      <c r="V979" s="13"/>
      <c r="W979" s="13"/>
      <c r="X979" s="13"/>
      <c r="Y979" s="13"/>
      <c r="Z979" s="13"/>
      <c r="AA979" s="13"/>
      <c r="AB979" s="13"/>
      <c r="AC979" s="13"/>
      <c r="AD979" s="13"/>
      <c r="AE979" s="13"/>
      <c r="AT979" s="244" t="s">
        <v>207</v>
      </c>
      <c r="AU979" s="244" t="s">
        <v>87</v>
      </c>
      <c r="AV979" s="13" t="s">
        <v>87</v>
      </c>
      <c r="AW979" s="13" t="s">
        <v>39</v>
      </c>
      <c r="AX979" s="13" t="s">
        <v>78</v>
      </c>
      <c r="AY979" s="244" t="s">
        <v>199</v>
      </c>
    </row>
    <row r="980" s="13" customFormat="1">
      <c r="A980" s="13"/>
      <c r="B980" s="233"/>
      <c r="C980" s="234"/>
      <c r="D980" s="235" t="s">
        <v>207</v>
      </c>
      <c r="E980" s="236" t="s">
        <v>22</v>
      </c>
      <c r="F980" s="237" t="s">
        <v>1445</v>
      </c>
      <c r="G980" s="234"/>
      <c r="H980" s="238">
        <v>7.4859999999999998</v>
      </c>
      <c r="I980" s="239"/>
      <c r="J980" s="234"/>
      <c r="K980" s="234"/>
      <c r="L980" s="240"/>
      <c r="M980" s="241"/>
      <c r="N980" s="242"/>
      <c r="O980" s="242"/>
      <c r="P980" s="242"/>
      <c r="Q980" s="242"/>
      <c r="R980" s="242"/>
      <c r="S980" s="242"/>
      <c r="T980" s="243"/>
      <c r="U980" s="13"/>
      <c r="V980" s="13"/>
      <c r="W980" s="13"/>
      <c r="X980" s="13"/>
      <c r="Y980" s="13"/>
      <c r="Z980" s="13"/>
      <c r="AA980" s="13"/>
      <c r="AB980" s="13"/>
      <c r="AC980" s="13"/>
      <c r="AD980" s="13"/>
      <c r="AE980" s="13"/>
      <c r="AT980" s="244" t="s">
        <v>207</v>
      </c>
      <c r="AU980" s="244" t="s">
        <v>87</v>
      </c>
      <c r="AV980" s="13" t="s">
        <v>87</v>
      </c>
      <c r="AW980" s="13" t="s">
        <v>39</v>
      </c>
      <c r="AX980" s="13" t="s">
        <v>78</v>
      </c>
      <c r="AY980" s="244" t="s">
        <v>199</v>
      </c>
    </row>
    <row r="981" s="13" customFormat="1">
      <c r="A981" s="13"/>
      <c r="B981" s="233"/>
      <c r="C981" s="234"/>
      <c r="D981" s="235" t="s">
        <v>207</v>
      </c>
      <c r="E981" s="236" t="s">
        <v>22</v>
      </c>
      <c r="F981" s="237" t="s">
        <v>1446</v>
      </c>
      <c r="G981" s="234"/>
      <c r="H981" s="238">
        <v>1.7729999999999999</v>
      </c>
      <c r="I981" s="239"/>
      <c r="J981" s="234"/>
      <c r="K981" s="234"/>
      <c r="L981" s="240"/>
      <c r="M981" s="241"/>
      <c r="N981" s="242"/>
      <c r="O981" s="242"/>
      <c r="P981" s="242"/>
      <c r="Q981" s="242"/>
      <c r="R981" s="242"/>
      <c r="S981" s="242"/>
      <c r="T981" s="243"/>
      <c r="U981" s="13"/>
      <c r="V981" s="13"/>
      <c r="W981" s="13"/>
      <c r="X981" s="13"/>
      <c r="Y981" s="13"/>
      <c r="Z981" s="13"/>
      <c r="AA981" s="13"/>
      <c r="AB981" s="13"/>
      <c r="AC981" s="13"/>
      <c r="AD981" s="13"/>
      <c r="AE981" s="13"/>
      <c r="AT981" s="244" t="s">
        <v>207</v>
      </c>
      <c r="AU981" s="244" t="s">
        <v>87</v>
      </c>
      <c r="AV981" s="13" t="s">
        <v>87</v>
      </c>
      <c r="AW981" s="13" t="s">
        <v>39</v>
      </c>
      <c r="AX981" s="13" t="s">
        <v>78</v>
      </c>
      <c r="AY981" s="244" t="s">
        <v>199</v>
      </c>
    </row>
    <row r="982" s="13" customFormat="1">
      <c r="A982" s="13"/>
      <c r="B982" s="233"/>
      <c r="C982" s="234"/>
      <c r="D982" s="235" t="s">
        <v>207</v>
      </c>
      <c r="E982" s="236" t="s">
        <v>22</v>
      </c>
      <c r="F982" s="237" t="s">
        <v>1447</v>
      </c>
      <c r="G982" s="234"/>
      <c r="H982" s="238">
        <v>3.1520000000000001</v>
      </c>
      <c r="I982" s="239"/>
      <c r="J982" s="234"/>
      <c r="K982" s="234"/>
      <c r="L982" s="240"/>
      <c r="M982" s="241"/>
      <c r="N982" s="242"/>
      <c r="O982" s="242"/>
      <c r="P982" s="242"/>
      <c r="Q982" s="242"/>
      <c r="R982" s="242"/>
      <c r="S982" s="242"/>
      <c r="T982" s="243"/>
      <c r="U982" s="13"/>
      <c r="V982" s="13"/>
      <c r="W982" s="13"/>
      <c r="X982" s="13"/>
      <c r="Y982" s="13"/>
      <c r="Z982" s="13"/>
      <c r="AA982" s="13"/>
      <c r="AB982" s="13"/>
      <c r="AC982" s="13"/>
      <c r="AD982" s="13"/>
      <c r="AE982" s="13"/>
      <c r="AT982" s="244" t="s">
        <v>207</v>
      </c>
      <c r="AU982" s="244" t="s">
        <v>87</v>
      </c>
      <c r="AV982" s="13" t="s">
        <v>87</v>
      </c>
      <c r="AW982" s="13" t="s">
        <v>39</v>
      </c>
      <c r="AX982" s="13" t="s">
        <v>78</v>
      </c>
      <c r="AY982" s="244" t="s">
        <v>199</v>
      </c>
    </row>
    <row r="983" s="13" customFormat="1">
      <c r="A983" s="13"/>
      <c r="B983" s="233"/>
      <c r="C983" s="234"/>
      <c r="D983" s="235" t="s">
        <v>207</v>
      </c>
      <c r="E983" s="236" t="s">
        <v>22</v>
      </c>
      <c r="F983" s="237" t="s">
        <v>1448</v>
      </c>
      <c r="G983" s="234"/>
      <c r="H983" s="238">
        <v>1.7729999999999999</v>
      </c>
      <c r="I983" s="239"/>
      <c r="J983" s="234"/>
      <c r="K983" s="234"/>
      <c r="L983" s="240"/>
      <c r="M983" s="241"/>
      <c r="N983" s="242"/>
      <c r="O983" s="242"/>
      <c r="P983" s="242"/>
      <c r="Q983" s="242"/>
      <c r="R983" s="242"/>
      <c r="S983" s="242"/>
      <c r="T983" s="243"/>
      <c r="U983" s="13"/>
      <c r="V983" s="13"/>
      <c r="W983" s="13"/>
      <c r="X983" s="13"/>
      <c r="Y983" s="13"/>
      <c r="Z983" s="13"/>
      <c r="AA983" s="13"/>
      <c r="AB983" s="13"/>
      <c r="AC983" s="13"/>
      <c r="AD983" s="13"/>
      <c r="AE983" s="13"/>
      <c r="AT983" s="244" t="s">
        <v>207</v>
      </c>
      <c r="AU983" s="244" t="s">
        <v>87</v>
      </c>
      <c r="AV983" s="13" t="s">
        <v>87</v>
      </c>
      <c r="AW983" s="13" t="s">
        <v>39</v>
      </c>
      <c r="AX983" s="13" t="s">
        <v>78</v>
      </c>
      <c r="AY983" s="244" t="s">
        <v>199</v>
      </c>
    </row>
    <row r="984" s="13" customFormat="1">
      <c r="A984" s="13"/>
      <c r="B984" s="233"/>
      <c r="C984" s="234"/>
      <c r="D984" s="235" t="s">
        <v>207</v>
      </c>
      <c r="E984" s="236" t="s">
        <v>22</v>
      </c>
      <c r="F984" s="237" t="s">
        <v>1449</v>
      </c>
      <c r="G984" s="234"/>
      <c r="H984" s="238">
        <v>1.7729999999999999</v>
      </c>
      <c r="I984" s="239"/>
      <c r="J984" s="234"/>
      <c r="K984" s="234"/>
      <c r="L984" s="240"/>
      <c r="M984" s="241"/>
      <c r="N984" s="242"/>
      <c r="O984" s="242"/>
      <c r="P984" s="242"/>
      <c r="Q984" s="242"/>
      <c r="R984" s="242"/>
      <c r="S984" s="242"/>
      <c r="T984" s="243"/>
      <c r="U984" s="13"/>
      <c r="V984" s="13"/>
      <c r="W984" s="13"/>
      <c r="X984" s="13"/>
      <c r="Y984" s="13"/>
      <c r="Z984" s="13"/>
      <c r="AA984" s="13"/>
      <c r="AB984" s="13"/>
      <c r="AC984" s="13"/>
      <c r="AD984" s="13"/>
      <c r="AE984" s="13"/>
      <c r="AT984" s="244" t="s">
        <v>207</v>
      </c>
      <c r="AU984" s="244" t="s">
        <v>87</v>
      </c>
      <c r="AV984" s="13" t="s">
        <v>87</v>
      </c>
      <c r="AW984" s="13" t="s">
        <v>39</v>
      </c>
      <c r="AX984" s="13" t="s">
        <v>78</v>
      </c>
      <c r="AY984" s="244" t="s">
        <v>199</v>
      </c>
    </row>
    <row r="985" s="13" customFormat="1">
      <c r="A985" s="13"/>
      <c r="B985" s="233"/>
      <c r="C985" s="234"/>
      <c r="D985" s="235" t="s">
        <v>207</v>
      </c>
      <c r="E985" s="236" t="s">
        <v>22</v>
      </c>
      <c r="F985" s="237" t="s">
        <v>1450</v>
      </c>
      <c r="G985" s="234"/>
      <c r="H985" s="238">
        <v>7.4859999999999998</v>
      </c>
      <c r="I985" s="239"/>
      <c r="J985" s="234"/>
      <c r="K985" s="234"/>
      <c r="L985" s="240"/>
      <c r="M985" s="241"/>
      <c r="N985" s="242"/>
      <c r="O985" s="242"/>
      <c r="P985" s="242"/>
      <c r="Q985" s="242"/>
      <c r="R985" s="242"/>
      <c r="S985" s="242"/>
      <c r="T985" s="243"/>
      <c r="U985" s="13"/>
      <c r="V985" s="13"/>
      <c r="W985" s="13"/>
      <c r="X985" s="13"/>
      <c r="Y985" s="13"/>
      <c r="Z985" s="13"/>
      <c r="AA985" s="13"/>
      <c r="AB985" s="13"/>
      <c r="AC985" s="13"/>
      <c r="AD985" s="13"/>
      <c r="AE985" s="13"/>
      <c r="AT985" s="244" t="s">
        <v>207</v>
      </c>
      <c r="AU985" s="244" t="s">
        <v>87</v>
      </c>
      <c r="AV985" s="13" t="s">
        <v>87</v>
      </c>
      <c r="AW985" s="13" t="s">
        <v>39</v>
      </c>
      <c r="AX985" s="13" t="s">
        <v>78</v>
      </c>
      <c r="AY985" s="244" t="s">
        <v>199</v>
      </c>
    </row>
    <row r="986" s="13" customFormat="1">
      <c r="A986" s="13"/>
      <c r="B986" s="233"/>
      <c r="C986" s="234"/>
      <c r="D986" s="235" t="s">
        <v>207</v>
      </c>
      <c r="E986" s="236" t="s">
        <v>22</v>
      </c>
      <c r="F986" s="237" t="s">
        <v>1451</v>
      </c>
      <c r="G986" s="234"/>
      <c r="H986" s="238">
        <v>7.4859999999999998</v>
      </c>
      <c r="I986" s="239"/>
      <c r="J986" s="234"/>
      <c r="K986" s="234"/>
      <c r="L986" s="240"/>
      <c r="M986" s="241"/>
      <c r="N986" s="242"/>
      <c r="O986" s="242"/>
      <c r="P986" s="242"/>
      <c r="Q986" s="242"/>
      <c r="R986" s="242"/>
      <c r="S986" s="242"/>
      <c r="T986" s="243"/>
      <c r="U986" s="13"/>
      <c r="V986" s="13"/>
      <c r="W986" s="13"/>
      <c r="X986" s="13"/>
      <c r="Y986" s="13"/>
      <c r="Z986" s="13"/>
      <c r="AA986" s="13"/>
      <c r="AB986" s="13"/>
      <c r="AC986" s="13"/>
      <c r="AD986" s="13"/>
      <c r="AE986" s="13"/>
      <c r="AT986" s="244" t="s">
        <v>207</v>
      </c>
      <c r="AU986" s="244" t="s">
        <v>87</v>
      </c>
      <c r="AV986" s="13" t="s">
        <v>87</v>
      </c>
      <c r="AW986" s="13" t="s">
        <v>39</v>
      </c>
      <c r="AX986" s="13" t="s">
        <v>78</v>
      </c>
      <c r="AY986" s="244" t="s">
        <v>199</v>
      </c>
    </row>
    <row r="987" s="14" customFormat="1">
      <c r="A987" s="14"/>
      <c r="B987" s="245"/>
      <c r="C987" s="246"/>
      <c r="D987" s="235" t="s">
        <v>207</v>
      </c>
      <c r="E987" s="247" t="s">
        <v>22</v>
      </c>
      <c r="F987" s="248" t="s">
        <v>252</v>
      </c>
      <c r="G987" s="246"/>
      <c r="H987" s="249">
        <v>54.963000000000001</v>
      </c>
      <c r="I987" s="250"/>
      <c r="J987" s="246"/>
      <c r="K987" s="246"/>
      <c r="L987" s="251"/>
      <c r="M987" s="252"/>
      <c r="N987" s="253"/>
      <c r="O987" s="253"/>
      <c r="P987" s="253"/>
      <c r="Q987" s="253"/>
      <c r="R987" s="253"/>
      <c r="S987" s="253"/>
      <c r="T987" s="254"/>
      <c r="U987" s="14"/>
      <c r="V987" s="14"/>
      <c r="W987" s="14"/>
      <c r="X987" s="14"/>
      <c r="Y987" s="14"/>
      <c r="Z987" s="14"/>
      <c r="AA987" s="14"/>
      <c r="AB987" s="14"/>
      <c r="AC987" s="14"/>
      <c r="AD987" s="14"/>
      <c r="AE987" s="14"/>
      <c r="AT987" s="255" t="s">
        <v>207</v>
      </c>
      <c r="AU987" s="255" t="s">
        <v>87</v>
      </c>
      <c r="AV987" s="14" t="s">
        <v>103</v>
      </c>
      <c r="AW987" s="14" t="s">
        <v>39</v>
      </c>
      <c r="AX987" s="14" t="s">
        <v>23</v>
      </c>
      <c r="AY987" s="255" t="s">
        <v>199</v>
      </c>
    </row>
    <row r="988" s="2" customFormat="1" ht="21.75" customHeight="1">
      <c r="A988" s="40"/>
      <c r="B988" s="41"/>
      <c r="C988" s="220" t="s">
        <v>1452</v>
      </c>
      <c r="D988" s="220" t="s">
        <v>201</v>
      </c>
      <c r="E988" s="221" t="s">
        <v>1453</v>
      </c>
      <c r="F988" s="222" t="s">
        <v>1454</v>
      </c>
      <c r="G988" s="223" t="s">
        <v>233</v>
      </c>
      <c r="H988" s="224">
        <v>2.952</v>
      </c>
      <c r="I988" s="225"/>
      <c r="J988" s="226">
        <f>ROUND(I988*H988,2)</f>
        <v>0</v>
      </c>
      <c r="K988" s="222" t="s">
        <v>205</v>
      </c>
      <c r="L988" s="46"/>
      <c r="M988" s="227" t="s">
        <v>22</v>
      </c>
      <c r="N988" s="228" t="s">
        <v>49</v>
      </c>
      <c r="O988" s="86"/>
      <c r="P988" s="229">
        <f>O988*H988</f>
        <v>0</v>
      </c>
      <c r="Q988" s="229">
        <v>0</v>
      </c>
      <c r="R988" s="229">
        <f>Q988*H988</f>
        <v>0</v>
      </c>
      <c r="S988" s="229">
        <v>0.063</v>
      </c>
      <c r="T988" s="230">
        <f>S988*H988</f>
        <v>0.185976</v>
      </c>
      <c r="U988" s="40"/>
      <c r="V988" s="40"/>
      <c r="W988" s="40"/>
      <c r="X988" s="40"/>
      <c r="Y988" s="40"/>
      <c r="Z988" s="40"/>
      <c r="AA988" s="40"/>
      <c r="AB988" s="40"/>
      <c r="AC988" s="40"/>
      <c r="AD988" s="40"/>
      <c r="AE988" s="40"/>
      <c r="AR988" s="231" t="s">
        <v>103</v>
      </c>
      <c r="AT988" s="231" t="s">
        <v>201</v>
      </c>
      <c r="AU988" s="231" t="s">
        <v>87</v>
      </c>
      <c r="AY988" s="19" t="s">
        <v>199</v>
      </c>
      <c r="BE988" s="232">
        <f>IF(N988="základní",J988,0)</f>
        <v>0</v>
      </c>
      <c r="BF988" s="232">
        <f>IF(N988="snížená",J988,0)</f>
        <v>0</v>
      </c>
      <c r="BG988" s="232">
        <f>IF(N988="zákl. přenesená",J988,0)</f>
        <v>0</v>
      </c>
      <c r="BH988" s="232">
        <f>IF(N988="sníž. přenesená",J988,0)</f>
        <v>0</v>
      </c>
      <c r="BI988" s="232">
        <f>IF(N988="nulová",J988,0)</f>
        <v>0</v>
      </c>
      <c r="BJ988" s="19" t="s">
        <v>23</v>
      </c>
      <c r="BK988" s="232">
        <f>ROUND(I988*H988,2)</f>
        <v>0</v>
      </c>
      <c r="BL988" s="19" t="s">
        <v>103</v>
      </c>
      <c r="BM988" s="231" t="s">
        <v>1455</v>
      </c>
    </row>
    <row r="989" s="13" customFormat="1">
      <c r="A989" s="13"/>
      <c r="B989" s="233"/>
      <c r="C989" s="234"/>
      <c r="D989" s="235" t="s">
        <v>207</v>
      </c>
      <c r="E989" s="236" t="s">
        <v>22</v>
      </c>
      <c r="F989" s="237" t="s">
        <v>1456</v>
      </c>
      <c r="G989" s="234"/>
      <c r="H989" s="238">
        <v>2.952</v>
      </c>
      <c r="I989" s="239"/>
      <c r="J989" s="234"/>
      <c r="K989" s="234"/>
      <c r="L989" s="240"/>
      <c r="M989" s="241"/>
      <c r="N989" s="242"/>
      <c r="O989" s="242"/>
      <c r="P989" s="242"/>
      <c r="Q989" s="242"/>
      <c r="R989" s="242"/>
      <c r="S989" s="242"/>
      <c r="T989" s="243"/>
      <c r="U989" s="13"/>
      <c r="V989" s="13"/>
      <c r="W989" s="13"/>
      <c r="X989" s="13"/>
      <c r="Y989" s="13"/>
      <c r="Z989" s="13"/>
      <c r="AA989" s="13"/>
      <c r="AB989" s="13"/>
      <c r="AC989" s="13"/>
      <c r="AD989" s="13"/>
      <c r="AE989" s="13"/>
      <c r="AT989" s="244" t="s">
        <v>207</v>
      </c>
      <c r="AU989" s="244" t="s">
        <v>87</v>
      </c>
      <c r="AV989" s="13" t="s">
        <v>87</v>
      </c>
      <c r="AW989" s="13" t="s">
        <v>39</v>
      </c>
      <c r="AX989" s="13" t="s">
        <v>23</v>
      </c>
      <c r="AY989" s="244" t="s">
        <v>199</v>
      </c>
    </row>
    <row r="990" s="2" customFormat="1" ht="16.5" customHeight="1">
      <c r="A990" s="40"/>
      <c r="B990" s="41"/>
      <c r="C990" s="220" t="s">
        <v>1457</v>
      </c>
      <c r="D990" s="220" t="s">
        <v>201</v>
      </c>
      <c r="E990" s="221" t="s">
        <v>1458</v>
      </c>
      <c r="F990" s="222" t="s">
        <v>1459</v>
      </c>
      <c r="G990" s="223" t="s">
        <v>233</v>
      </c>
      <c r="H990" s="224">
        <v>12.904999999999999</v>
      </c>
      <c r="I990" s="225"/>
      <c r="J990" s="226">
        <f>ROUND(I990*H990,2)</f>
        <v>0</v>
      </c>
      <c r="K990" s="222" t="s">
        <v>205</v>
      </c>
      <c r="L990" s="46"/>
      <c r="M990" s="227" t="s">
        <v>22</v>
      </c>
      <c r="N990" s="228" t="s">
        <v>49</v>
      </c>
      <c r="O990" s="86"/>
      <c r="P990" s="229">
        <f>O990*H990</f>
        <v>0</v>
      </c>
      <c r="Q990" s="229">
        <v>0</v>
      </c>
      <c r="R990" s="229">
        <f>Q990*H990</f>
        <v>0</v>
      </c>
      <c r="S990" s="229">
        <v>0.058999999999999997</v>
      </c>
      <c r="T990" s="230">
        <f>S990*H990</f>
        <v>0.76139499999999993</v>
      </c>
      <c r="U990" s="40"/>
      <c r="V990" s="40"/>
      <c r="W990" s="40"/>
      <c r="X990" s="40"/>
      <c r="Y990" s="40"/>
      <c r="Z990" s="40"/>
      <c r="AA990" s="40"/>
      <c r="AB990" s="40"/>
      <c r="AC990" s="40"/>
      <c r="AD990" s="40"/>
      <c r="AE990" s="40"/>
      <c r="AR990" s="231" t="s">
        <v>103</v>
      </c>
      <c r="AT990" s="231" t="s">
        <v>201</v>
      </c>
      <c r="AU990" s="231" t="s">
        <v>87</v>
      </c>
      <c r="AY990" s="19" t="s">
        <v>199</v>
      </c>
      <c r="BE990" s="232">
        <f>IF(N990="základní",J990,0)</f>
        <v>0</v>
      </c>
      <c r="BF990" s="232">
        <f>IF(N990="snížená",J990,0)</f>
        <v>0</v>
      </c>
      <c r="BG990" s="232">
        <f>IF(N990="zákl. přenesená",J990,0)</f>
        <v>0</v>
      </c>
      <c r="BH990" s="232">
        <f>IF(N990="sníž. přenesená",J990,0)</f>
        <v>0</v>
      </c>
      <c r="BI990" s="232">
        <f>IF(N990="nulová",J990,0)</f>
        <v>0</v>
      </c>
      <c r="BJ990" s="19" t="s">
        <v>23</v>
      </c>
      <c r="BK990" s="232">
        <f>ROUND(I990*H990,2)</f>
        <v>0</v>
      </c>
      <c r="BL990" s="19" t="s">
        <v>103</v>
      </c>
      <c r="BM990" s="231" t="s">
        <v>1460</v>
      </c>
    </row>
    <row r="991" s="13" customFormat="1">
      <c r="A991" s="13"/>
      <c r="B991" s="233"/>
      <c r="C991" s="234"/>
      <c r="D991" s="235" t="s">
        <v>207</v>
      </c>
      <c r="E991" s="236" t="s">
        <v>22</v>
      </c>
      <c r="F991" s="237" t="s">
        <v>1461</v>
      </c>
      <c r="G991" s="234"/>
      <c r="H991" s="238">
        <v>1.875</v>
      </c>
      <c r="I991" s="239"/>
      <c r="J991" s="234"/>
      <c r="K991" s="234"/>
      <c r="L991" s="240"/>
      <c r="M991" s="241"/>
      <c r="N991" s="242"/>
      <c r="O991" s="242"/>
      <c r="P991" s="242"/>
      <c r="Q991" s="242"/>
      <c r="R991" s="242"/>
      <c r="S991" s="242"/>
      <c r="T991" s="243"/>
      <c r="U991" s="13"/>
      <c r="V991" s="13"/>
      <c r="W991" s="13"/>
      <c r="X991" s="13"/>
      <c r="Y991" s="13"/>
      <c r="Z991" s="13"/>
      <c r="AA991" s="13"/>
      <c r="AB991" s="13"/>
      <c r="AC991" s="13"/>
      <c r="AD991" s="13"/>
      <c r="AE991" s="13"/>
      <c r="AT991" s="244" t="s">
        <v>207</v>
      </c>
      <c r="AU991" s="244" t="s">
        <v>87</v>
      </c>
      <c r="AV991" s="13" t="s">
        <v>87</v>
      </c>
      <c r="AW991" s="13" t="s">
        <v>39</v>
      </c>
      <c r="AX991" s="13" t="s">
        <v>78</v>
      </c>
      <c r="AY991" s="244" t="s">
        <v>199</v>
      </c>
    </row>
    <row r="992" s="13" customFormat="1">
      <c r="A992" s="13"/>
      <c r="B992" s="233"/>
      <c r="C992" s="234"/>
      <c r="D992" s="235" t="s">
        <v>207</v>
      </c>
      <c r="E992" s="236" t="s">
        <v>22</v>
      </c>
      <c r="F992" s="237" t="s">
        <v>1462</v>
      </c>
      <c r="G992" s="234"/>
      <c r="H992" s="238">
        <v>1.1699999999999999</v>
      </c>
      <c r="I992" s="239"/>
      <c r="J992" s="234"/>
      <c r="K992" s="234"/>
      <c r="L992" s="240"/>
      <c r="M992" s="241"/>
      <c r="N992" s="242"/>
      <c r="O992" s="242"/>
      <c r="P992" s="242"/>
      <c r="Q992" s="242"/>
      <c r="R992" s="242"/>
      <c r="S992" s="242"/>
      <c r="T992" s="243"/>
      <c r="U992" s="13"/>
      <c r="V992" s="13"/>
      <c r="W992" s="13"/>
      <c r="X992" s="13"/>
      <c r="Y992" s="13"/>
      <c r="Z992" s="13"/>
      <c r="AA992" s="13"/>
      <c r="AB992" s="13"/>
      <c r="AC992" s="13"/>
      <c r="AD992" s="13"/>
      <c r="AE992" s="13"/>
      <c r="AT992" s="244" t="s">
        <v>207</v>
      </c>
      <c r="AU992" s="244" t="s">
        <v>87</v>
      </c>
      <c r="AV992" s="13" t="s">
        <v>87</v>
      </c>
      <c r="AW992" s="13" t="s">
        <v>39</v>
      </c>
      <c r="AX992" s="13" t="s">
        <v>78</v>
      </c>
      <c r="AY992" s="244" t="s">
        <v>199</v>
      </c>
    </row>
    <row r="993" s="13" customFormat="1">
      <c r="A993" s="13"/>
      <c r="B993" s="233"/>
      <c r="C993" s="234"/>
      <c r="D993" s="235" t="s">
        <v>207</v>
      </c>
      <c r="E993" s="236" t="s">
        <v>22</v>
      </c>
      <c r="F993" s="237" t="s">
        <v>1463</v>
      </c>
      <c r="G993" s="234"/>
      <c r="H993" s="238">
        <v>5.9160000000000004</v>
      </c>
      <c r="I993" s="239"/>
      <c r="J993" s="234"/>
      <c r="K993" s="234"/>
      <c r="L993" s="240"/>
      <c r="M993" s="241"/>
      <c r="N993" s="242"/>
      <c r="O993" s="242"/>
      <c r="P993" s="242"/>
      <c r="Q993" s="242"/>
      <c r="R993" s="242"/>
      <c r="S993" s="242"/>
      <c r="T993" s="243"/>
      <c r="U993" s="13"/>
      <c r="V993" s="13"/>
      <c r="W993" s="13"/>
      <c r="X993" s="13"/>
      <c r="Y993" s="13"/>
      <c r="Z993" s="13"/>
      <c r="AA993" s="13"/>
      <c r="AB993" s="13"/>
      <c r="AC993" s="13"/>
      <c r="AD993" s="13"/>
      <c r="AE993" s="13"/>
      <c r="AT993" s="244" t="s">
        <v>207</v>
      </c>
      <c r="AU993" s="244" t="s">
        <v>87</v>
      </c>
      <c r="AV993" s="13" t="s">
        <v>87</v>
      </c>
      <c r="AW993" s="13" t="s">
        <v>39</v>
      </c>
      <c r="AX993" s="13" t="s">
        <v>78</v>
      </c>
      <c r="AY993" s="244" t="s">
        <v>199</v>
      </c>
    </row>
    <row r="994" s="13" customFormat="1">
      <c r="A994" s="13"/>
      <c r="B994" s="233"/>
      <c r="C994" s="234"/>
      <c r="D994" s="235" t="s">
        <v>207</v>
      </c>
      <c r="E994" s="236" t="s">
        <v>22</v>
      </c>
      <c r="F994" s="237" t="s">
        <v>1464</v>
      </c>
      <c r="G994" s="234"/>
      <c r="H994" s="238">
        <v>1.972</v>
      </c>
      <c r="I994" s="239"/>
      <c r="J994" s="234"/>
      <c r="K994" s="234"/>
      <c r="L994" s="240"/>
      <c r="M994" s="241"/>
      <c r="N994" s="242"/>
      <c r="O994" s="242"/>
      <c r="P994" s="242"/>
      <c r="Q994" s="242"/>
      <c r="R994" s="242"/>
      <c r="S994" s="242"/>
      <c r="T994" s="243"/>
      <c r="U994" s="13"/>
      <c r="V994" s="13"/>
      <c r="W994" s="13"/>
      <c r="X994" s="13"/>
      <c r="Y994" s="13"/>
      <c r="Z994" s="13"/>
      <c r="AA994" s="13"/>
      <c r="AB994" s="13"/>
      <c r="AC994" s="13"/>
      <c r="AD994" s="13"/>
      <c r="AE994" s="13"/>
      <c r="AT994" s="244" t="s">
        <v>207</v>
      </c>
      <c r="AU994" s="244" t="s">
        <v>87</v>
      </c>
      <c r="AV994" s="13" t="s">
        <v>87</v>
      </c>
      <c r="AW994" s="13" t="s">
        <v>39</v>
      </c>
      <c r="AX994" s="13" t="s">
        <v>78</v>
      </c>
      <c r="AY994" s="244" t="s">
        <v>199</v>
      </c>
    </row>
    <row r="995" s="13" customFormat="1">
      <c r="A995" s="13"/>
      <c r="B995" s="233"/>
      <c r="C995" s="234"/>
      <c r="D995" s="235" t="s">
        <v>207</v>
      </c>
      <c r="E995" s="236" t="s">
        <v>22</v>
      </c>
      <c r="F995" s="237" t="s">
        <v>1465</v>
      </c>
      <c r="G995" s="234"/>
      <c r="H995" s="238">
        <v>1.972</v>
      </c>
      <c r="I995" s="239"/>
      <c r="J995" s="234"/>
      <c r="K995" s="234"/>
      <c r="L995" s="240"/>
      <c r="M995" s="241"/>
      <c r="N995" s="242"/>
      <c r="O995" s="242"/>
      <c r="P995" s="242"/>
      <c r="Q995" s="242"/>
      <c r="R995" s="242"/>
      <c r="S995" s="242"/>
      <c r="T995" s="243"/>
      <c r="U995" s="13"/>
      <c r="V995" s="13"/>
      <c r="W995" s="13"/>
      <c r="X995" s="13"/>
      <c r="Y995" s="13"/>
      <c r="Z995" s="13"/>
      <c r="AA995" s="13"/>
      <c r="AB995" s="13"/>
      <c r="AC995" s="13"/>
      <c r="AD995" s="13"/>
      <c r="AE995" s="13"/>
      <c r="AT995" s="244" t="s">
        <v>207</v>
      </c>
      <c r="AU995" s="244" t="s">
        <v>87</v>
      </c>
      <c r="AV995" s="13" t="s">
        <v>87</v>
      </c>
      <c r="AW995" s="13" t="s">
        <v>39</v>
      </c>
      <c r="AX995" s="13" t="s">
        <v>78</v>
      </c>
      <c r="AY995" s="244" t="s">
        <v>199</v>
      </c>
    </row>
    <row r="996" s="14" customFormat="1">
      <c r="A996" s="14"/>
      <c r="B996" s="245"/>
      <c r="C996" s="246"/>
      <c r="D996" s="235" t="s">
        <v>207</v>
      </c>
      <c r="E996" s="247" t="s">
        <v>22</v>
      </c>
      <c r="F996" s="248" t="s">
        <v>252</v>
      </c>
      <c r="G996" s="246"/>
      <c r="H996" s="249">
        <v>12.904999999999999</v>
      </c>
      <c r="I996" s="250"/>
      <c r="J996" s="246"/>
      <c r="K996" s="246"/>
      <c r="L996" s="251"/>
      <c r="M996" s="252"/>
      <c r="N996" s="253"/>
      <c r="O996" s="253"/>
      <c r="P996" s="253"/>
      <c r="Q996" s="253"/>
      <c r="R996" s="253"/>
      <c r="S996" s="253"/>
      <c r="T996" s="254"/>
      <c r="U996" s="14"/>
      <c r="V996" s="14"/>
      <c r="W996" s="14"/>
      <c r="X996" s="14"/>
      <c r="Y996" s="14"/>
      <c r="Z996" s="14"/>
      <c r="AA996" s="14"/>
      <c r="AB996" s="14"/>
      <c r="AC996" s="14"/>
      <c r="AD996" s="14"/>
      <c r="AE996" s="14"/>
      <c r="AT996" s="255" t="s">
        <v>207</v>
      </c>
      <c r="AU996" s="255" t="s">
        <v>87</v>
      </c>
      <c r="AV996" s="14" t="s">
        <v>103</v>
      </c>
      <c r="AW996" s="14" t="s">
        <v>39</v>
      </c>
      <c r="AX996" s="14" t="s">
        <v>23</v>
      </c>
      <c r="AY996" s="255" t="s">
        <v>199</v>
      </c>
    </row>
    <row r="997" s="2" customFormat="1" ht="16.5" customHeight="1">
      <c r="A997" s="40"/>
      <c r="B997" s="41"/>
      <c r="C997" s="220" t="s">
        <v>1466</v>
      </c>
      <c r="D997" s="220" t="s">
        <v>201</v>
      </c>
      <c r="E997" s="221" t="s">
        <v>1467</v>
      </c>
      <c r="F997" s="222" t="s">
        <v>1468</v>
      </c>
      <c r="G997" s="223" t="s">
        <v>233</v>
      </c>
      <c r="H997" s="224">
        <v>4.1399999999999997</v>
      </c>
      <c r="I997" s="225"/>
      <c r="J997" s="226">
        <f>ROUND(I997*H997,2)</f>
        <v>0</v>
      </c>
      <c r="K997" s="222" t="s">
        <v>205</v>
      </c>
      <c r="L997" s="46"/>
      <c r="M997" s="227" t="s">
        <v>22</v>
      </c>
      <c r="N997" s="228" t="s">
        <v>49</v>
      </c>
      <c r="O997" s="86"/>
      <c r="P997" s="229">
        <f>O997*H997</f>
        <v>0</v>
      </c>
      <c r="Q997" s="229">
        <v>0</v>
      </c>
      <c r="R997" s="229">
        <f>Q997*H997</f>
        <v>0</v>
      </c>
      <c r="S997" s="229">
        <v>0.042999999999999997</v>
      </c>
      <c r="T997" s="230">
        <f>S997*H997</f>
        <v>0.17801999999999998</v>
      </c>
      <c r="U997" s="40"/>
      <c r="V997" s="40"/>
      <c r="W997" s="40"/>
      <c r="X997" s="40"/>
      <c r="Y997" s="40"/>
      <c r="Z997" s="40"/>
      <c r="AA997" s="40"/>
      <c r="AB997" s="40"/>
      <c r="AC997" s="40"/>
      <c r="AD997" s="40"/>
      <c r="AE997" s="40"/>
      <c r="AR997" s="231" t="s">
        <v>103</v>
      </c>
      <c r="AT997" s="231" t="s">
        <v>201</v>
      </c>
      <c r="AU997" s="231" t="s">
        <v>87</v>
      </c>
      <c r="AY997" s="19" t="s">
        <v>199</v>
      </c>
      <c r="BE997" s="232">
        <f>IF(N997="základní",J997,0)</f>
        <v>0</v>
      </c>
      <c r="BF997" s="232">
        <f>IF(N997="snížená",J997,0)</f>
        <v>0</v>
      </c>
      <c r="BG997" s="232">
        <f>IF(N997="zákl. přenesená",J997,0)</f>
        <v>0</v>
      </c>
      <c r="BH997" s="232">
        <f>IF(N997="sníž. přenesená",J997,0)</f>
        <v>0</v>
      </c>
      <c r="BI997" s="232">
        <f>IF(N997="nulová",J997,0)</f>
        <v>0</v>
      </c>
      <c r="BJ997" s="19" t="s">
        <v>23</v>
      </c>
      <c r="BK997" s="232">
        <f>ROUND(I997*H997,2)</f>
        <v>0</v>
      </c>
      <c r="BL997" s="19" t="s">
        <v>103</v>
      </c>
      <c r="BM997" s="231" t="s">
        <v>1469</v>
      </c>
    </row>
    <row r="998" s="13" customFormat="1">
      <c r="A998" s="13"/>
      <c r="B998" s="233"/>
      <c r="C998" s="234"/>
      <c r="D998" s="235" t="s">
        <v>207</v>
      </c>
      <c r="E998" s="236" t="s">
        <v>22</v>
      </c>
      <c r="F998" s="237" t="s">
        <v>1470</v>
      </c>
      <c r="G998" s="234"/>
      <c r="H998" s="238">
        <v>4.1399999999999997</v>
      </c>
      <c r="I998" s="239"/>
      <c r="J998" s="234"/>
      <c r="K998" s="234"/>
      <c r="L998" s="240"/>
      <c r="M998" s="241"/>
      <c r="N998" s="242"/>
      <c r="O998" s="242"/>
      <c r="P998" s="242"/>
      <c r="Q998" s="242"/>
      <c r="R998" s="242"/>
      <c r="S998" s="242"/>
      <c r="T998" s="243"/>
      <c r="U998" s="13"/>
      <c r="V998" s="13"/>
      <c r="W998" s="13"/>
      <c r="X998" s="13"/>
      <c r="Y998" s="13"/>
      <c r="Z998" s="13"/>
      <c r="AA998" s="13"/>
      <c r="AB998" s="13"/>
      <c r="AC998" s="13"/>
      <c r="AD998" s="13"/>
      <c r="AE998" s="13"/>
      <c r="AT998" s="244" t="s">
        <v>207</v>
      </c>
      <c r="AU998" s="244" t="s">
        <v>87</v>
      </c>
      <c r="AV998" s="13" t="s">
        <v>87</v>
      </c>
      <c r="AW998" s="13" t="s">
        <v>39</v>
      </c>
      <c r="AX998" s="13" t="s">
        <v>23</v>
      </c>
      <c r="AY998" s="244" t="s">
        <v>199</v>
      </c>
    </row>
    <row r="999" s="2" customFormat="1" ht="21.75" customHeight="1">
      <c r="A999" s="40"/>
      <c r="B999" s="41"/>
      <c r="C999" s="220" t="s">
        <v>1471</v>
      </c>
      <c r="D999" s="220" t="s">
        <v>201</v>
      </c>
      <c r="E999" s="221" t="s">
        <v>1472</v>
      </c>
      <c r="F999" s="222" t="s">
        <v>1473</v>
      </c>
      <c r="G999" s="223" t="s">
        <v>333</v>
      </c>
      <c r="H999" s="224">
        <v>8</v>
      </c>
      <c r="I999" s="225"/>
      <c r="J999" s="226">
        <f>ROUND(I999*H999,2)</f>
        <v>0</v>
      </c>
      <c r="K999" s="222" t="s">
        <v>205</v>
      </c>
      <c r="L999" s="46"/>
      <c r="M999" s="227" t="s">
        <v>22</v>
      </c>
      <c r="N999" s="228" t="s">
        <v>49</v>
      </c>
      <c r="O999" s="86"/>
      <c r="P999" s="229">
        <f>O999*H999</f>
        <v>0</v>
      </c>
      <c r="Q999" s="229">
        <v>0</v>
      </c>
      <c r="R999" s="229">
        <f>Q999*H999</f>
        <v>0</v>
      </c>
      <c r="S999" s="229">
        <v>0.025000000000000001</v>
      </c>
      <c r="T999" s="230">
        <f>S999*H999</f>
        <v>0.20000000000000001</v>
      </c>
      <c r="U999" s="40"/>
      <c r="V999" s="40"/>
      <c r="W999" s="40"/>
      <c r="X999" s="40"/>
      <c r="Y999" s="40"/>
      <c r="Z999" s="40"/>
      <c r="AA999" s="40"/>
      <c r="AB999" s="40"/>
      <c r="AC999" s="40"/>
      <c r="AD999" s="40"/>
      <c r="AE999" s="40"/>
      <c r="AR999" s="231" t="s">
        <v>103</v>
      </c>
      <c r="AT999" s="231" t="s">
        <v>201</v>
      </c>
      <c r="AU999" s="231" t="s">
        <v>87</v>
      </c>
      <c r="AY999" s="19" t="s">
        <v>199</v>
      </c>
      <c r="BE999" s="232">
        <f>IF(N999="základní",J999,0)</f>
        <v>0</v>
      </c>
      <c r="BF999" s="232">
        <f>IF(N999="snížená",J999,0)</f>
        <v>0</v>
      </c>
      <c r="BG999" s="232">
        <f>IF(N999="zákl. přenesená",J999,0)</f>
        <v>0</v>
      </c>
      <c r="BH999" s="232">
        <f>IF(N999="sníž. přenesená",J999,0)</f>
        <v>0</v>
      </c>
      <c r="BI999" s="232">
        <f>IF(N999="nulová",J999,0)</f>
        <v>0</v>
      </c>
      <c r="BJ999" s="19" t="s">
        <v>23</v>
      </c>
      <c r="BK999" s="232">
        <f>ROUND(I999*H999,2)</f>
        <v>0</v>
      </c>
      <c r="BL999" s="19" t="s">
        <v>103</v>
      </c>
      <c r="BM999" s="231" t="s">
        <v>1474</v>
      </c>
    </row>
    <row r="1000" s="13" customFormat="1">
      <c r="A1000" s="13"/>
      <c r="B1000" s="233"/>
      <c r="C1000" s="234"/>
      <c r="D1000" s="235" t="s">
        <v>207</v>
      </c>
      <c r="E1000" s="236" t="s">
        <v>22</v>
      </c>
      <c r="F1000" s="237" t="s">
        <v>1475</v>
      </c>
      <c r="G1000" s="234"/>
      <c r="H1000" s="238">
        <v>8</v>
      </c>
      <c r="I1000" s="239"/>
      <c r="J1000" s="234"/>
      <c r="K1000" s="234"/>
      <c r="L1000" s="240"/>
      <c r="M1000" s="241"/>
      <c r="N1000" s="242"/>
      <c r="O1000" s="242"/>
      <c r="P1000" s="242"/>
      <c r="Q1000" s="242"/>
      <c r="R1000" s="242"/>
      <c r="S1000" s="242"/>
      <c r="T1000" s="243"/>
      <c r="U1000" s="13"/>
      <c r="V1000" s="13"/>
      <c r="W1000" s="13"/>
      <c r="X1000" s="13"/>
      <c r="Y1000" s="13"/>
      <c r="Z1000" s="13"/>
      <c r="AA1000" s="13"/>
      <c r="AB1000" s="13"/>
      <c r="AC1000" s="13"/>
      <c r="AD1000" s="13"/>
      <c r="AE1000" s="13"/>
      <c r="AT1000" s="244" t="s">
        <v>207</v>
      </c>
      <c r="AU1000" s="244" t="s">
        <v>87</v>
      </c>
      <c r="AV1000" s="13" t="s">
        <v>87</v>
      </c>
      <c r="AW1000" s="13" t="s">
        <v>39</v>
      </c>
      <c r="AX1000" s="13" t="s">
        <v>23</v>
      </c>
      <c r="AY1000" s="244" t="s">
        <v>199</v>
      </c>
    </row>
    <row r="1001" s="2" customFormat="1" ht="21.75" customHeight="1">
      <c r="A1001" s="40"/>
      <c r="B1001" s="41"/>
      <c r="C1001" s="220" t="s">
        <v>1476</v>
      </c>
      <c r="D1001" s="220" t="s">
        <v>201</v>
      </c>
      <c r="E1001" s="221" t="s">
        <v>1477</v>
      </c>
      <c r="F1001" s="222" t="s">
        <v>1478</v>
      </c>
      <c r="G1001" s="223" t="s">
        <v>333</v>
      </c>
      <c r="H1001" s="224">
        <v>1</v>
      </c>
      <c r="I1001" s="225"/>
      <c r="J1001" s="226">
        <f>ROUND(I1001*H1001,2)</f>
        <v>0</v>
      </c>
      <c r="K1001" s="222" t="s">
        <v>205</v>
      </c>
      <c r="L1001" s="46"/>
      <c r="M1001" s="227" t="s">
        <v>22</v>
      </c>
      <c r="N1001" s="228" t="s">
        <v>49</v>
      </c>
      <c r="O1001" s="86"/>
      <c r="P1001" s="229">
        <f>O1001*H1001</f>
        <v>0</v>
      </c>
      <c r="Q1001" s="229">
        <v>0</v>
      </c>
      <c r="R1001" s="229">
        <f>Q1001*H1001</f>
        <v>0</v>
      </c>
      <c r="S1001" s="229">
        <v>0.073999999999999996</v>
      </c>
      <c r="T1001" s="230">
        <f>S1001*H1001</f>
        <v>0.073999999999999996</v>
      </c>
      <c r="U1001" s="40"/>
      <c r="V1001" s="40"/>
      <c r="W1001" s="40"/>
      <c r="X1001" s="40"/>
      <c r="Y1001" s="40"/>
      <c r="Z1001" s="40"/>
      <c r="AA1001" s="40"/>
      <c r="AB1001" s="40"/>
      <c r="AC1001" s="40"/>
      <c r="AD1001" s="40"/>
      <c r="AE1001" s="40"/>
      <c r="AR1001" s="231" t="s">
        <v>103</v>
      </c>
      <c r="AT1001" s="231" t="s">
        <v>201</v>
      </c>
      <c r="AU1001" s="231" t="s">
        <v>87</v>
      </c>
      <c r="AY1001" s="19" t="s">
        <v>199</v>
      </c>
      <c r="BE1001" s="232">
        <f>IF(N1001="základní",J1001,0)</f>
        <v>0</v>
      </c>
      <c r="BF1001" s="232">
        <f>IF(N1001="snížená",J1001,0)</f>
        <v>0</v>
      </c>
      <c r="BG1001" s="232">
        <f>IF(N1001="zákl. přenesená",J1001,0)</f>
        <v>0</v>
      </c>
      <c r="BH1001" s="232">
        <f>IF(N1001="sníž. přenesená",J1001,0)</f>
        <v>0</v>
      </c>
      <c r="BI1001" s="232">
        <f>IF(N1001="nulová",J1001,0)</f>
        <v>0</v>
      </c>
      <c r="BJ1001" s="19" t="s">
        <v>23</v>
      </c>
      <c r="BK1001" s="232">
        <f>ROUND(I1001*H1001,2)</f>
        <v>0</v>
      </c>
      <c r="BL1001" s="19" t="s">
        <v>103</v>
      </c>
      <c r="BM1001" s="231" t="s">
        <v>1479</v>
      </c>
    </row>
    <row r="1002" s="13" customFormat="1">
      <c r="A1002" s="13"/>
      <c r="B1002" s="233"/>
      <c r="C1002" s="234"/>
      <c r="D1002" s="235" t="s">
        <v>207</v>
      </c>
      <c r="E1002" s="236" t="s">
        <v>22</v>
      </c>
      <c r="F1002" s="237" t="s">
        <v>886</v>
      </c>
      <c r="G1002" s="234"/>
      <c r="H1002" s="238">
        <v>1</v>
      </c>
      <c r="I1002" s="239"/>
      <c r="J1002" s="234"/>
      <c r="K1002" s="234"/>
      <c r="L1002" s="240"/>
      <c r="M1002" s="241"/>
      <c r="N1002" s="242"/>
      <c r="O1002" s="242"/>
      <c r="P1002" s="242"/>
      <c r="Q1002" s="242"/>
      <c r="R1002" s="242"/>
      <c r="S1002" s="242"/>
      <c r="T1002" s="243"/>
      <c r="U1002" s="13"/>
      <c r="V1002" s="13"/>
      <c r="W1002" s="13"/>
      <c r="X1002" s="13"/>
      <c r="Y1002" s="13"/>
      <c r="Z1002" s="13"/>
      <c r="AA1002" s="13"/>
      <c r="AB1002" s="13"/>
      <c r="AC1002" s="13"/>
      <c r="AD1002" s="13"/>
      <c r="AE1002" s="13"/>
      <c r="AT1002" s="244" t="s">
        <v>207</v>
      </c>
      <c r="AU1002" s="244" t="s">
        <v>87</v>
      </c>
      <c r="AV1002" s="13" t="s">
        <v>87</v>
      </c>
      <c r="AW1002" s="13" t="s">
        <v>39</v>
      </c>
      <c r="AX1002" s="13" t="s">
        <v>23</v>
      </c>
      <c r="AY1002" s="244" t="s">
        <v>199</v>
      </c>
    </row>
    <row r="1003" s="2" customFormat="1" ht="21.75" customHeight="1">
      <c r="A1003" s="40"/>
      <c r="B1003" s="41"/>
      <c r="C1003" s="220" t="s">
        <v>1480</v>
      </c>
      <c r="D1003" s="220" t="s">
        <v>201</v>
      </c>
      <c r="E1003" s="221" t="s">
        <v>1481</v>
      </c>
      <c r="F1003" s="222" t="s">
        <v>1482</v>
      </c>
      <c r="G1003" s="223" t="s">
        <v>233</v>
      </c>
      <c r="H1003" s="224">
        <v>2.3319999999999999</v>
      </c>
      <c r="I1003" s="225"/>
      <c r="J1003" s="226">
        <f>ROUND(I1003*H1003,2)</f>
        <v>0</v>
      </c>
      <c r="K1003" s="222" t="s">
        <v>205</v>
      </c>
      <c r="L1003" s="46"/>
      <c r="M1003" s="227" t="s">
        <v>22</v>
      </c>
      <c r="N1003" s="228" t="s">
        <v>49</v>
      </c>
      <c r="O1003" s="86"/>
      <c r="P1003" s="229">
        <f>O1003*H1003</f>
        <v>0</v>
      </c>
      <c r="Q1003" s="229">
        <v>0</v>
      </c>
      <c r="R1003" s="229">
        <f>Q1003*H1003</f>
        <v>0</v>
      </c>
      <c r="S1003" s="229">
        <v>0.27000000000000002</v>
      </c>
      <c r="T1003" s="230">
        <f>S1003*H1003</f>
        <v>0.62963999999999998</v>
      </c>
      <c r="U1003" s="40"/>
      <c r="V1003" s="40"/>
      <c r="W1003" s="40"/>
      <c r="X1003" s="40"/>
      <c r="Y1003" s="40"/>
      <c r="Z1003" s="40"/>
      <c r="AA1003" s="40"/>
      <c r="AB1003" s="40"/>
      <c r="AC1003" s="40"/>
      <c r="AD1003" s="40"/>
      <c r="AE1003" s="40"/>
      <c r="AR1003" s="231" t="s">
        <v>103</v>
      </c>
      <c r="AT1003" s="231" t="s">
        <v>201</v>
      </c>
      <c r="AU1003" s="231" t="s">
        <v>87</v>
      </c>
      <c r="AY1003" s="19" t="s">
        <v>199</v>
      </c>
      <c r="BE1003" s="232">
        <f>IF(N1003="základní",J1003,0)</f>
        <v>0</v>
      </c>
      <c r="BF1003" s="232">
        <f>IF(N1003="snížená",J1003,0)</f>
        <v>0</v>
      </c>
      <c r="BG1003" s="232">
        <f>IF(N1003="zákl. přenesená",J1003,0)</f>
        <v>0</v>
      </c>
      <c r="BH1003" s="232">
        <f>IF(N1003="sníž. přenesená",J1003,0)</f>
        <v>0</v>
      </c>
      <c r="BI1003" s="232">
        <f>IF(N1003="nulová",J1003,0)</f>
        <v>0</v>
      </c>
      <c r="BJ1003" s="19" t="s">
        <v>23</v>
      </c>
      <c r="BK1003" s="232">
        <f>ROUND(I1003*H1003,2)</f>
        <v>0</v>
      </c>
      <c r="BL1003" s="19" t="s">
        <v>103</v>
      </c>
      <c r="BM1003" s="231" t="s">
        <v>1483</v>
      </c>
    </row>
    <row r="1004" s="13" customFormat="1">
      <c r="A1004" s="13"/>
      <c r="B1004" s="233"/>
      <c r="C1004" s="234"/>
      <c r="D1004" s="235" t="s">
        <v>207</v>
      </c>
      <c r="E1004" s="236" t="s">
        <v>22</v>
      </c>
      <c r="F1004" s="237" t="s">
        <v>1484</v>
      </c>
      <c r="G1004" s="234"/>
      <c r="H1004" s="238">
        <v>2.1200000000000001</v>
      </c>
      <c r="I1004" s="239"/>
      <c r="J1004" s="234"/>
      <c r="K1004" s="234"/>
      <c r="L1004" s="240"/>
      <c r="M1004" s="241"/>
      <c r="N1004" s="242"/>
      <c r="O1004" s="242"/>
      <c r="P1004" s="242"/>
      <c r="Q1004" s="242"/>
      <c r="R1004" s="242"/>
      <c r="S1004" s="242"/>
      <c r="T1004" s="243"/>
      <c r="U1004" s="13"/>
      <c r="V1004" s="13"/>
      <c r="W1004" s="13"/>
      <c r="X1004" s="13"/>
      <c r="Y1004" s="13"/>
      <c r="Z1004" s="13"/>
      <c r="AA1004" s="13"/>
      <c r="AB1004" s="13"/>
      <c r="AC1004" s="13"/>
      <c r="AD1004" s="13"/>
      <c r="AE1004" s="13"/>
      <c r="AT1004" s="244" t="s">
        <v>207</v>
      </c>
      <c r="AU1004" s="244" t="s">
        <v>87</v>
      </c>
      <c r="AV1004" s="13" t="s">
        <v>87</v>
      </c>
      <c r="AW1004" s="13" t="s">
        <v>39</v>
      </c>
      <c r="AX1004" s="13" t="s">
        <v>78</v>
      </c>
      <c r="AY1004" s="244" t="s">
        <v>199</v>
      </c>
    </row>
    <row r="1005" s="13" customFormat="1">
      <c r="A1005" s="13"/>
      <c r="B1005" s="233"/>
      <c r="C1005" s="234"/>
      <c r="D1005" s="235" t="s">
        <v>207</v>
      </c>
      <c r="E1005" s="236" t="s">
        <v>22</v>
      </c>
      <c r="F1005" s="237" t="s">
        <v>1485</v>
      </c>
      <c r="G1005" s="234"/>
      <c r="H1005" s="238">
        <v>2.3319999999999999</v>
      </c>
      <c r="I1005" s="239"/>
      <c r="J1005" s="234"/>
      <c r="K1005" s="234"/>
      <c r="L1005" s="240"/>
      <c r="M1005" s="241"/>
      <c r="N1005" s="242"/>
      <c r="O1005" s="242"/>
      <c r="P1005" s="242"/>
      <c r="Q1005" s="242"/>
      <c r="R1005" s="242"/>
      <c r="S1005" s="242"/>
      <c r="T1005" s="243"/>
      <c r="U1005" s="13"/>
      <c r="V1005" s="13"/>
      <c r="W1005" s="13"/>
      <c r="X1005" s="13"/>
      <c r="Y1005" s="13"/>
      <c r="Z1005" s="13"/>
      <c r="AA1005" s="13"/>
      <c r="AB1005" s="13"/>
      <c r="AC1005" s="13"/>
      <c r="AD1005" s="13"/>
      <c r="AE1005" s="13"/>
      <c r="AT1005" s="244" t="s">
        <v>207</v>
      </c>
      <c r="AU1005" s="244" t="s">
        <v>87</v>
      </c>
      <c r="AV1005" s="13" t="s">
        <v>87</v>
      </c>
      <c r="AW1005" s="13" t="s">
        <v>39</v>
      </c>
      <c r="AX1005" s="13" t="s">
        <v>23</v>
      </c>
      <c r="AY1005" s="244" t="s">
        <v>199</v>
      </c>
    </row>
    <row r="1006" s="2" customFormat="1" ht="21.75" customHeight="1">
      <c r="A1006" s="40"/>
      <c r="B1006" s="41"/>
      <c r="C1006" s="220" t="s">
        <v>1486</v>
      </c>
      <c r="D1006" s="220" t="s">
        <v>201</v>
      </c>
      <c r="E1006" s="221" t="s">
        <v>1487</v>
      </c>
      <c r="F1006" s="222" t="s">
        <v>1488</v>
      </c>
      <c r="G1006" s="223" t="s">
        <v>204</v>
      </c>
      <c r="H1006" s="224">
        <v>1.0349999999999999</v>
      </c>
      <c r="I1006" s="225"/>
      <c r="J1006" s="226">
        <f>ROUND(I1006*H1006,2)</f>
        <v>0</v>
      </c>
      <c r="K1006" s="222" t="s">
        <v>205</v>
      </c>
      <c r="L1006" s="46"/>
      <c r="M1006" s="227" t="s">
        <v>22</v>
      </c>
      <c r="N1006" s="228" t="s">
        <v>49</v>
      </c>
      <c r="O1006" s="86"/>
      <c r="P1006" s="229">
        <f>O1006*H1006</f>
        <v>0</v>
      </c>
      <c r="Q1006" s="229">
        <v>0</v>
      </c>
      <c r="R1006" s="229">
        <f>Q1006*H1006</f>
        <v>0</v>
      </c>
      <c r="S1006" s="229">
        <v>1.8</v>
      </c>
      <c r="T1006" s="230">
        <f>S1006*H1006</f>
        <v>1.863</v>
      </c>
      <c r="U1006" s="40"/>
      <c r="V1006" s="40"/>
      <c r="W1006" s="40"/>
      <c r="X1006" s="40"/>
      <c r="Y1006" s="40"/>
      <c r="Z1006" s="40"/>
      <c r="AA1006" s="40"/>
      <c r="AB1006" s="40"/>
      <c r="AC1006" s="40"/>
      <c r="AD1006" s="40"/>
      <c r="AE1006" s="40"/>
      <c r="AR1006" s="231" t="s">
        <v>103</v>
      </c>
      <c r="AT1006" s="231" t="s">
        <v>201</v>
      </c>
      <c r="AU1006" s="231" t="s">
        <v>87</v>
      </c>
      <c r="AY1006" s="19" t="s">
        <v>199</v>
      </c>
      <c r="BE1006" s="232">
        <f>IF(N1006="základní",J1006,0)</f>
        <v>0</v>
      </c>
      <c r="BF1006" s="232">
        <f>IF(N1006="snížená",J1006,0)</f>
        <v>0</v>
      </c>
      <c r="BG1006" s="232">
        <f>IF(N1006="zákl. přenesená",J1006,0)</f>
        <v>0</v>
      </c>
      <c r="BH1006" s="232">
        <f>IF(N1006="sníž. přenesená",J1006,0)</f>
        <v>0</v>
      </c>
      <c r="BI1006" s="232">
        <f>IF(N1006="nulová",J1006,0)</f>
        <v>0</v>
      </c>
      <c r="BJ1006" s="19" t="s">
        <v>23</v>
      </c>
      <c r="BK1006" s="232">
        <f>ROUND(I1006*H1006,2)</f>
        <v>0</v>
      </c>
      <c r="BL1006" s="19" t="s">
        <v>103</v>
      </c>
      <c r="BM1006" s="231" t="s">
        <v>1489</v>
      </c>
    </row>
    <row r="1007" s="13" customFormat="1">
      <c r="A1007" s="13"/>
      <c r="B1007" s="233"/>
      <c r="C1007" s="234"/>
      <c r="D1007" s="235" t="s">
        <v>207</v>
      </c>
      <c r="E1007" s="236" t="s">
        <v>22</v>
      </c>
      <c r="F1007" s="237" t="s">
        <v>1490</v>
      </c>
      <c r="G1007" s="234"/>
      <c r="H1007" s="238">
        <v>1.0349999999999999</v>
      </c>
      <c r="I1007" s="239"/>
      <c r="J1007" s="234"/>
      <c r="K1007" s="234"/>
      <c r="L1007" s="240"/>
      <c r="M1007" s="241"/>
      <c r="N1007" s="242"/>
      <c r="O1007" s="242"/>
      <c r="P1007" s="242"/>
      <c r="Q1007" s="242"/>
      <c r="R1007" s="242"/>
      <c r="S1007" s="242"/>
      <c r="T1007" s="243"/>
      <c r="U1007" s="13"/>
      <c r="V1007" s="13"/>
      <c r="W1007" s="13"/>
      <c r="X1007" s="13"/>
      <c r="Y1007" s="13"/>
      <c r="Z1007" s="13"/>
      <c r="AA1007" s="13"/>
      <c r="AB1007" s="13"/>
      <c r="AC1007" s="13"/>
      <c r="AD1007" s="13"/>
      <c r="AE1007" s="13"/>
      <c r="AT1007" s="244" t="s">
        <v>207</v>
      </c>
      <c r="AU1007" s="244" t="s">
        <v>87</v>
      </c>
      <c r="AV1007" s="13" t="s">
        <v>87</v>
      </c>
      <c r="AW1007" s="13" t="s">
        <v>39</v>
      </c>
      <c r="AX1007" s="13" t="s">
        <v>23</v>
      </c>
      <c r="AY1007" s="244" t="s">
        <v>199</v>
      </c>
    </row>
    <row r="1008" s="2" customFormat="1" ht="21.75" customHeight="1">
      <c r="A1008" s="40"/>
      <c r="B1008" s="41"/>
      <c r="C1008" s="220" t="s">
        <v>1491</v>
      </c>
      <c r="D1008" s="220" t="s">
        <v>201</v>
      </c>
      <c r="E1008" s="221" t="s">
        <v>1492</v>
      </c>
      <c r="F1008" s="222" t="s">
        <v>1493</v>
      </c>
      <c r="G1008" s="223" t="s">
        <v>204</v>
      </c>
      <c r="H1008" s="224">
        <v>12.888</v>
      </c>
      <c r="I1008" s="225"/>
      <c r="J1008" s="226">
        <f>ROUND(I1008*H1008,2)</f>
        <v>0</v>
      </c>
      <c r="K1008" s="222" t="s">
        <v>205</v>
      </c>
      <c r="L1008" s="46"/>
      <c r="M1008" s="227" t="s">
        <v>22</v>
      </c>
      <c r="N1008" s="228" t="s">
        <v>49</v>
      </c>
      <c r="O1008" s="86"/>
      <c r="P1008" s="229">
        <f>O1008*H1008</f>
        <v>0</v>
      </c>
      <c r="Q1008" s="229">
        <v>0</v>
      </c>
      <c r="R1008" s="229">
        <f>Q1008*H1008</f>
        <v>0</v>
      </c>
      <c r="S1008" s="229">
        <v>1.8</v>
      </c>
      <c r="T1008" s="230">
        <f>S1008*H1008</f>
        <v>23.198399999999999</v>
      </c>
      <c r="U1008" s="40"/>
      <c r="V1008" s="40"/>
      <c r="W1008" s="40"/>
      <c r="X1008" s="40"/>
      <c r="Y1008" s="40"/>
      <c r="Z1008" s="40"/>
      <c r="AA1008" s="40"/>
      <c r="AB1008" s="40"/>
      <c r="AC1008" s="40"/>
      <c r="AD1008" s="40"/>
      <c r="AE1008" s="40"/>
      <c r="AR1008" s="231" t="s">
        <v>103</v>
      </c>
      <c r="AT1008" s="231" t="s">
        <v>201</v>
      </c>
      <c r="AU1008" s="231" t="s">
        <v>87</v>
      </c>
      <c r="AY1008" s="19" t="s">
        <v>199</v>
      </c>
      <c r="BE1008" s="232">
        <f>IF(N1008="základní",J1008,0)</f>
        <v>0</v>
      </c>
      <c r="BF1008" s="232">
        <f>IF(N1008="snížená",J1008,0)</f>
        <v>0</v>
      </c>
      <c r="BG1008" s="232">
        <f>IF(N1008="zákl. přenesená",J1008,0)</f>
        <v>0</v>
      </c>
      <c r="BH1008" s="232">
        <f>IF(N1008="sníž. přenesená",J1008,0)</f>
        <v>0</v>
      </c>
      <c r="BI1008" s="232">
        <f>IF(N1008="nulová",J1008,0)</f>
        <v>0</v>
      </c>
      <c r="BJ1008" s="19" t="s">
        <v>23</v>
      </c>
      <c r="BK1008" s="232">
        <f>ROUND(I1008*H1008,2)</f>
        <v>0</v>
      </c>
      <c r="BL1008" s="19" t="s">
        <v>103</v>
      </c>
      <c r="BM1008" s="231" t="s">
        <v>1494</v>
      </c>
    </row>
    <row r="1009" s="13" customFormat="1">
      <c r="A1009" s="13"/>
      <c r="B1009" s="233"/>
      <c r="C1009" s="234"/>
      <c r="D1009" s="235" t="s">
        <v>207</v>
      </c>
      <c r="E1009" s="236" t="s">
        <v>22</v>
      </c>
      <c r="F1009" s="237" t="s">
        <v>1495</v>
      </c>
      <c r="G1009" s="234"/>
      <c r="H1009" s="238">
        <v>1.1040000000000001</v>
      </c>
      <c r="I1009" s="239"/>
      <c r="J1009" s="234"/>
      <c r="K1009" s="234"/>
      <c r="L1009" s="240"/>
      <c r="M1009" s="241"/>
      <c r="N1009" s="242"/>
      <c r="O1009" s="242"/>
      <c r="P1009" s="242"/>
      <c r="Q1009" s="242"/>
      <c r="R1009" s="242"/>
      <c r="S1009" s="242"/>
      <c r="T1009" s="243"/>
      <c r="U1009" s="13"/>
      <c r="V1009" s="13"/>
      <c r="W1009" s="13"/>
      <c r="X1009" s="13"/>
      <c r="Y1009" s="13"/>
      <c r="Z1009" s="13"/>
      <c r="AA1009" s="13"/>
      <c r="AB1009" s="13"/>
      <c r="AC1009" s="13"/>
      <c r="AD1009" s="13"/>
      <c r="AE1009" s="13"/>
      <c r="AT1009" s="244" t="s">
        <v>207</v>
      </c>
      <c r="AU1009" s="244" t="s">
        <v>87</v>
      </c>
      <c r="AV1009" s="13" t="s">
        <v>87</v>
      </c>
      <c r="AW1009" s="13" t="s">
        <v>39</v>
      </c>
      <c r="AX1009" s="13" t="s">
        <v>78</v>
      </c>
      <c r="AY1009" s="244" t="s">
        <v>199</v>
      </c>
    </row>
    <row r="1010" s="13" customFormat="1">
      <c r="A1010" s="13"/>
      <c r="B1010" s="233"/>
      <c r="C1010" s="234"/>
      <c r="D1010" s="235" t="s">
        <v>207</v>
      </c>
      <c r="E1010" s="236" t="s">
        <v>22</v>
      </c>
      <c r="F1010" s="237" t="s">
        <v>1496</v>
      </c>
      <c r="G1010" s="234"/>
      <c r="H1010" s="238">
        <v>0.58499999999999996</v>
      </c>
      <c r="I1010" s="239"/>
      <c r="J1010" s="234"/>
      <c r="K1010" s="234"/>
      <c r="L1010" s="240"/>
      <c r="M1010" s="241"/>
      <c r="N1010" s="242"/>
      <c r="O1010" s="242"/>
      <c r="P1010" s="242"/>
      <c r="Q1010" s="242"/>
      <c r="R1010" s="242"/>
      <c r="S1010" s="242"/>
      <c r="T1010" s="243"/>
      <c r="U1010" s="13"/>
      <c r="V1010" s="13"/>
      <c r="W1010" s="13"/>
      <c r="X1010" s="13"/>
      <c r="Y1010" s="13"/>
      <c r="Z1010" s="13"/>
      <c r="AA1010" s="13"/>
      <c r="AB1010" s="13"/>
      <c r="AC1010" s="13"/>
      <c r="AD1010" s="13"/>
      <c r="AE1010" s="13"/>
      <c r="AT1010" s="244" t="s">
        <v>207</v>
      </c>
      <c r="AU1010" s="244" t="s">
        <v>87</v>
      </c>
      <c r="AV1010" s="13" t="s">
        <v>87</v>
      </c>
      <c r="AW1010" s="13" t="s">
        <v>39</v>
      </c>
      <c r="AX1010" s="13" t="s">
        <v>78</v>
      </c>
      <c r="AY1010" s="244" t="s">
        <v>199</v>
      </c>
    </row>
    <row r="1011" s="13" customFormat="1">
      <c r="A1011" s="13"/>
      <c r="B1011" s="233"/>
      <c r="C1011" s="234"/>
      <c r="D1011" s="235" t="s">
        <v>207</v>
      </c>
      <c r="E1011" s="236" t="s">
        <v>22</v>
      </c>
      <c r="F1011" s="237" t="s">
        <v>1497</v>
      </c>
      <c r="G1011" s="234"/>
      <c r="H1011" s="238">
        <v>1.089</v>
      </c>
      <c r="I1011" s="239"/>
      <c r="J1011" s="234"/>
      <c r="K1011" s="234"/>
      <c r="L1011" s="240"/>
      <c r="M1011" s="241"/>
      <c r="N1011" s="242"/>
      <c r="O1011" s="242"/>
      <c r="P1011" s="242"/>
      <c r="Q1011" s="242"/>
      <c r="R1011" s="242"/>
      <c r="S1011" s="242"/>
      <c r="T1011" s="243"/>
      <c r="U1011" s="13"/>
      <c r="V1011" s="13"/>
      <c r="W1011" s="13"/>
      <c r="X1011" s="13"/>
      <c r="Y1011" s="13"/>
      <c r="Z1011" s="13"/>
      <c r="AA1011" s="13"/>
      <c r="AB1011" s="13"/>
      <c r="AC1011" s="13"/>
      <c r="AD1011" s="13"/>
      <c r="AE1011" s="13"/>
      <c r="AT1011" s="244" t="s">
        <v>207</v>
      </c>
      <c r="AU1011" s="244" t="s">
        <v>87</v>
      </c>
      <c r="AV1011" s="13" t="s">
        <v>87</v>
      </c>
      <c r="AW1011" s="13" t="s">
        <v>39</v>
      </c>
      <c r="AX1011" s="13" t="s">
        <v>78</v>
      </c>
      <c r="AY1011" s="244" t="s">
        <v>199</v>
      </c>
    </row>
    <row r="1012" s="13" customFormat="1">
      <c r="A1012" s="13"/>
      <c r="B1012" s="233"/>
      <c r="C1012" s="234"/>
      <c r="D1012" s="235" t="s">
        <v>207</v>
      </c>
      <c r="E1012" s="236" t="s">
        <v>22</v>
      </c>
      <c r="F1012" s="237" t="s">
        <v>1498</v>
      </c>
      <c r="G1012" s="234"/>
      <c r="H1012" s="238">
        <v>0.81000000000000005</v>
      </c>
      <c r="I1012" s="239"/>
      <c r="J1012" s="234"/>
      <c r="K1012" s="234"/>
      <c r="L1012" s="240"/>
      <c r="M1012" s="241"/>
      <c r="N1012" s="242"/>
      <c r="O1012" s="242"/>
      <c r="P1012" s="242"/>
      <c r="Q1012" s="242"/>
      <c r="R1012" s="242"/>
      <c r="S1012" s="242"/>
      <c r="T1012" s="243"/>
      <c r="U1012" s="13"/>
      <c r="V1012" s="13"/>
      <c r="W1012" s="13"/>
      <c r="X1012" s="13"/>
      <c r="Y1012" s="13"/>
      <c r="Z1012" s="13"/>
      <c r="AA1012" s="13"/>
      <c r="AB1012" s="13"/>
      <c r="AC1012" s="13"/>
      <c r="AD1012" s="13"/>
      <c r="AE1012" s="13"/>
      <c r="AT1012" s="244" t="s">
        <v>207</v>
      </c>
      <c r="AU1012" s="244" t="s">
        <v>87</v>
      </c>
      <c r="AV1012" s="13" t="s">
        <v>87</v>
      </c>
      <c r="AW1012" s="13" t="s">
        <v>39</v>
      </c>
      <c r="AX1012" s="13" t="s">
        <v>78</v>
      </c>
      <c r="AY1012" s="244" t="s">
        <v>199</v>
      </c>
    </row>
    <row r="1013" s="13" customFormat="1">
      <c r="A1013" s="13"/>
      <c r="B1013" s="233"/>
      <c r="C1013" s="234"/>
      <c r="D1013" s="235" t="s">
        <v>207</v>
      </c>
      <c r="E1013" s="236" t="s">
        <v>22</v>
      </c>
      <c r="F1013" s="237" t="s">
        <v>1499</v>
      </c>
      <c r="G1013" s="234"/>
      <c r="H1013" s="238">
        <v>3.0779999999999998</v>
      </c>
      <c r="I1013" s="239"/>
      <c r="J1013" s="234"/>
      <c r="K1013" s="234"/>
      <c r="L1013" s="240"/>
      <c r="M1013" s="241"/>
      <c r="N1013" s="242"/>
      <c r="O1013" s="242"/>
      <c r="P1013" s="242"/>
      <c r="Q1013" s="242"/>
      <c r="R1013" s="242"/>
      <c r="S1013" s="242"/>
      <c r="T1013" s="243"/>
      <c r="U1013" s="13"/>
      <c r="V1013" s="13"/>
      <c r="W1013" s="13"/>
      <c r="X1013" s="13"/>
      <c r="Y1013" s="13"/>
      <c r="Z1013" s="13"/>
      <c r="AA1013" s="13"/>
      <c r="AB1013" s="13"/>
      <c r="AC1013" s="13"/>
      <c r="AD1013" s="13"/>
      <c r="AE1013" s="13"/>
      <c r="AT1013" s="244" t="s">
        <v>207</v>
      </c>
      <c r="AU1013" s="244" t="s">
        <v>87</v>
      </c>
      <c r="AV1013" s="13" t="s">
        <v>87</v>
      </c>
      <c r="AW1013" s="13" t="s">
        <v>39</v>
      </c>
      <c r="AX1013" s="13" t="s">
        <v>78</v>
      </c>
      <c r="AY1013" s="244" t="s">
        <v>199</v>
      </c>
    </row>
    <row r="1014" s="13" customFormat="1">
      <c r="A1014" s="13"/>
      <c r="B1014" s="233"/>
      <c r="C1014" s="234"/>
      <c r="D1014" s="235" t="s">
        <v>207</v>
      </c>
      <c r="E1014" s="236" t="s">
        <v>22</v>
      </c>
      <c r="F1014" s="237" t="s">
        <v>1500</v>
      </c>
      <c r="G1014" s="234"/>
      <c r="H1014" s="238">
        <v>0.54000000000000004</v>
      </c>
      <c r="I1014" s="239"/>
      <c r="J1014" s="234"/>
      <c r="K1014" s="234"/>
      <c r="L1014" s="240"/>
      <c r="M1014" s="241"/>
      <c r="N1014" s="242"/>
      <c r="O1014" s="242"/>
      <c r="P1014" s="242"/>
      <c r="Q1014" s="242"/>
      <c r="R1014" s="242"/>
      <c r="S1014" s="242"/>
      <c r="T1014" s="243"/>
      <c r="U1014" s="13"/>
      <c r="V1014" s="13"/>
      <c r="W1014" s="13"/>
      <c r="X1014" s="13"/>
      <c r="Y1014" s="13"/>
      <c r="Z1014" s="13"/>
      <c r="AA1014" s="13"/>
      <c r="AB1014" s="13"/>
      <c r="AC1014" s="13"/>
      <c r="AD1014" s="13"/>
      <c r="AE1014" s="13"/>
      <c r="AT1014" s="244" t="s">
        <v>207</v>
      </c>
      <c r="AU1014" s="244" t="s">
        <v>87</v>
      </c>
      <c r="AV1014" s="13" t="s">
        <v>87</v>
      </c>
      <c r="AW1014" s="13" t="s">
        <v>39</v>
      </c>
      <c r="AX1014" s="13" t="s">
        <v>78</v>
      </c>
      <c r="AY1014" s="244" t="s">
        <v>199</v>
      </c>
    </row>
    <row r="1015" s="13" customFormat="1">
      <c r="A1015" s="13"/>
      <c r="B1015" s="233"/>
      <c r="C1015" s="234"/>
      <c r="D1015" s="235" t="s">
        <v>207</v>
      </c>
      <c r="E1015" s="236" t="s">
        <v>22</v>
      </c>
      <c r="F1015" s="237" t="s">
        <v>1501</v>
      </c>
      <c r="G1015" s="234"/>
      <c r="H1015" s="238">
        <v>3.0779999999999998</v>
      </c>
      <c r="I1015" s="239"/>
      <c r="J1015" s="234"/>
      <c r="K1015" s="234"/>
      <c r="L1015" s="240"/>
      <c r="M1015" s="241"/>
      <c r="N1015" s="242"/>
      <c r="O1015" s="242"/>
      <c r="P1015" s="242"/>
      <c r="Q1015" s="242"/>
      <c r="R1015" s="242"/>
      <c r="S1015" s="242"/>
      <c r="T1015" s="243"/>
      <c r="U1015" s="13"/>
      <c r="V1015" s="13"/>
      <c r="W1015" s="13"/>
      <c r="X1015" s="13"/>
      <c r="Y1015" s="13"/>
      <c r="Z1015" s="13"/>
      <c r="AA1015" s="13"/>
      <c r="AB1015" s="13"/>
      <c r="AC1015" s="13"/>
      <c r="AD1015" s="13"/>
      <c r="AE1015" s="13"/>
      <c r="AT1015" s="244" t="s">
        <v>207</v>
      </c>
      <c r="AU1015" s="244" t="s">
        <v>87</v>
      </c>
      <c r="AV1015" s="13" t="s">
        <v>87</v>
      </c>
      <c r="AW1015" s="13" t="s">
        <v>39</v>
      </c>
      <c r="AX1015" s="13" t="s">
        <v>78</v>
      </c>
      <c r="AY1015" s="244" t="s">
        <v>199</v>
      </c>
    </row>
    <row r="1016" s="13" customFormat="1">
      <c r="A1016" s="13"/>
      <c r="B1016" s="233"/>
      <c r="C1016" s="234"/>
      <c r="D1016" s="235" t="s">
        <v>207</v>
      </c>
      <c r="E1016" s="236" t="s">
        <v>22</v>
      </c>
      <c r="F1016" s="237" t="s">
        <v>1502</v>
      </c>
      <c r="G1016" s="234"/>
      <c r="H1016" s="238">
        <v>1.3020000000000001</v>
      </c>
      <c r="I1016" s="239"/>
      <c r="J1016" s="234"/>
      <c r="K1016" s="234"/>
      <c r="L1016" s="240"/>
      <c r="M1016" s="241"/>
      <c r="N1016" s="242"/>
      <c r="O1016" s="242"/>
      <c r="P1016" s="242"/>
      <c r="Q1016" s="242"/>
      <c r="R1016" s="242"/>
      <c r="S1016" s="242"/>
      <c r="T1016" s="243"/>
      <c r="U1016" s="13"/>
      <c r="V1016" s="13"/>
      <c r="W1016" s="13"/>
      <c r="X1016" s="13"/>
      <c r="Y1016" s="13"/>
      <c r="Z1016" s="13"/>
      <c r="AA1016" s="13"/>
      <c r="AB1016" s="13"/>
      <c r="AC1016" s="13"/>
      <c r="AD1016" s="13"/>
      <c r="AE1016" s="13"/>
      <c r="AT1016" s="244" t="s">
        <v>207</v>
      </c>
      <c r="AU1016" s="244" t="s">
        <v>87</v>
      </c>
      <c r="AV1016" s="13" t="s">
        <v>87</v>
      </c>
      <c r="AW1016" s="13" t="s">
        <v>39</v>
      </c>
      <c r="AX1016" s="13" t="s">
        <v>78</v>
      </c>
      <c r="AY1016" s="244" t="s">
        <v>199</v>
      </c>
    </row>
    <row r="1017" s="13" customFormat="1">
      <c r="A1017" s="13"/>
      <c r="B1017" s="233"/>
      <c r="C1017" s="234"/>
      <c r="D1017" s="235" t="s">
        <v>207</v>
      </c>
      <c r="E1017" s="236" t="s">
        <v>22</v>
      </c>
      <c r="F1017" s="237" t="s">
        <v>1503</v>
      </c>
      <c r="G1017" s="234"/>
      <c r="H1017" s="238">
        <v>1.3020000000000001</v>
      </c>
      <c r="I1017" s="239"/>
      <c r="J1017" s="234"/>
      <c r="K1017" s="234"/>
      <c r="L1017" s="240"/>
      <c r="M1017" s="241"/>
      <c r="N1017" s="242"/>
      <c r="O1017" s="242"/>
      <c r="P1017" s="242"/>
      <c r="Q1017" s="242"/>
      <c r="R1017" s="242"/>
      <c r="S1017" s="242"/>
      <c r="T1017" s="243"/>
      <c r="U1017" s="13"/>
      <c r="V1017" s="13"/>
      <c r="W1017" s="13"/>
      <c r="X1017" s="13"/>
      <c r="Y1017" s="13"/>
      <c r="Z1017" s="13"/>
      <c r="AA1017" s="13"/>
      <c r="AB1017" s="13"/>
      <c r="AC1017" s="13"/>
      <c r="AD1017" s="13"/>
      <c r="AE1017" s="13"/>
      <c r="AT1017" s="244" t="s">
        <v>207</v>
      </c>
      <c r="AU1017" s="244" t="s">
        <v>87</v>
      </c>
      <c r="AV1017" s="13" t="s">
        <v>87</v>
      </c>
      <c r="AW1017" s="13" t="s">
        <v>39</v>
      </c>
      <c r="AX1017" s="13" t="s">
        <v>78</v>
      </c>
      <c r="AY1017" s="244" t="s">
        <v>199</v>
      </c>
    </row>
    <row r="1018" s="14" customFormat="1">
      <c r="A1018" s="14"/>
      <c r="B1018" s="245"/>
      <c r="C1018" s="246"/>
      <c r="D1018" s="235" t="s">
        <v>207</v>
      </c>
      <c r="E1018" s="247" t="s">
        <v>22</v>
      </c>
      <c r="F1018" s="248" t="s">
        <v>252</v>
      </c>
      <c r="G1018" s="246"/>
      <c r="H1018" s="249">
        <v>12.888</v>
      </c>
      <c r="I1018" s="250"/>
      <c r="J1018" s="246"/>
      <c r="K1018" s="246"/>
      <c r="L1018" s="251"/>
      <c r="M1018" s="252"/>
      <c r="N1018" s="253"/>
      <c r="O1018" s="253"/>
      <c r="P1018" s="253"/>
      <c r="Q1018" s="253"/>
      <c r="R1018" s="253"/>
      <c r="S1018" s="253"/>
      <c r="T1018" s="254"/>
      <c r="U1018" s="14"/>
      <c r="V1018" s="14"/>
      <c r="W1018" s="14"/>
      <c r="X1018" s="14"/>
      <c r="Y1018" s="14"/>
      <c r="Z1018" s="14"/>
      <c r="AA1018" s="14"/>
      <c r="AB1018" s="14"/>
      <c r="AC1018" s="14"/>
      <c r="AD1018" s="14"/>
      <c r="AE1018" s="14"/>
      <c r="AT1018" s="255" t="s">
        <v>207</v>
      </c>
      <c r="AU1018" s="255" t="s">
        <v>87</v>
      </c>
      <c r="AV1018" s="14" t="s">
        <v>103</v>
      </c>
      <c r="AW1018" s="14" t="s">
        <v>39</v>
      </c>
      <c r="AX1018" s="14" t="s">
        <v>23</v>
      </c>
      <c r="AY1018" s="255" t="s">
        <v>199</v>
      </c>
    </row>
    <row r="1019" s="2" customFormat="1" ht="21.75" customHeight="1">
      <c r="A1019" s="40"/>
      <c r="B1019" s="41"/>
      <c r="C1019" s="220" t="s">
        <v>1504</v>
      </c>
      <c r="D1019" s="220" t="s">
        <v>201</v>
      </c>
      <c r="E1019" s="221" t="s">
        <v>1505</v>
      </c>
      <c r="F1019" s="222" t="s">
        <v>1506</v>
      </c>
      <c r="G1019" s="223" t="s">
        <v>204</v>
      </c>
      <c r="H1019" s="224">
        <v>3.0049999999999999</v>
      </c>
      <c r="I1019" s="225"/>
      <c r="J1019" s="226">
        <f>ROUND(I1019*H1019,2)</f>
        <v>0</v>
      </c>
      <c r="K1019" s="222" t="s">
        <v>205</v>
      </c>
      <c r="L1019" s="46"/>
      <c r="M1019" s="227" t="s">
        <v>22</v>
      </c>
      <c r="N1019" s="228" t="s">
        <v>49</v>
      </c>
      <c r="O1019" s="86"/>
      <c r="P1019" s="229">
        <f>O1019*H1019</f>
        <v>0</v>
      </c>
      <c r="Q1019" s="229">
        <v>0</v>
      </c>
      <c r="R1019" s="229">
        <f>Q1019*H1019</f>
        <v>0</v>
      </c>
      <c r="S1019" s="229">
        <v>1.8</v>
      </c>
      <c r="T1019" s="230">
        <f>S1019*H1019</f>
        <v>5.4089999999999998</v>
      </c>
      <c r="U1019" s="40"/>
      <c r="V1019" s="40"/>
      <c r="W1019" s="40"/>
      <c r="X1019" s="40"/>
      <c r="Y1019" s="40"/>
      <c r="Z1019" s="40"/>
      <c r="AA1019" s="40"/>
      <c r="AB1019" s="40"/>
      <c r="AC1019" s="40"/>
      <c r="AD1019" s="40"/>
      <c r="AE1019" s="40"/>
      <c r="AR1019" s="231" t="s">
        <v>103</v>
      </c>
      <c r="AT1019" s="231" t="s">
        <v>201</v>
      </c>
      <c r="AU1019" s="231" t="s">
        <v>87</v>
      </c>
      <c r="AY1019" s="19" t="s">
        <v>199</v>
      </c>
      <c r="BE1019" s="232">
        <f>IF(N1019="základní",J1019,0)</f>
        <v>0</v>
      </c>
      <c r="BF1019" s="232">
        <f>IF(N1019="snížená",J1019,0)</f>
        <v>0</v>
      </c>
      <c r="BG1019" s="232">
        <f>IF(N1019="zákl. přenesená",J1019,0)</f>
        <v>0</v>
      </c>
      <c r="BH1019" s="232">
        <f>IF(N1019="sníž. přenesená",J1019,0)</f>
        <v>0</v>
      </c>
      <c r="BI1019" s="232">
        <f>IF(N1019="nulová",J1019,0)</f>
        <v>0</v>
      </c>
      <c r="BJ1019" s="19" t="s">
        <v>23</v>
      </c>
      <c r="BK1019" s="232">
        <f>ROUND(I1019*H1019,2)</f>
        <v>0</v>
      </c>
      <c r="BL1019" s="19" t="s">
        <v>103</v>
      </c>
      <c r="BM1019" s="231" t="s">
        <v>1507</v>
      </c>
    </row>
    <row r="1020" s="13" customFormat="1">
      <c r="A1020" s="13"/>
      <c r="B1020" s="233"/>
      <c r="C1020" s="234"/>
      <c r="D1020" s="235" t="s">
        <v>207</v>
      </c>
      <c r="E1020" s="236" t="s">
        <v>22</v>
      </c>
      <c r="F1020" s="237" t="s">
        <v>1508</v>
      </c>
      <c r="G1020" s="234"/>
      <c r="H1020" s="238">
        <v>1.3779999999999999</v>
      </c>
      <c r="I1020" s="239"/>
      <c r="J1020" s="234"/>
      <c r="K1020" s="234"/>
      <c r="L1020" s="240"/>
      <c r="M1020" s="241"/>
      <c r="N1020" s="242"/>
      <c r="O1020" s="242"/>
      <c r="P1020" s="242"/>
      <c r="Q1020" s="242"/>
      <c r="R1020" s="242"/>
      <c r="S1020" s="242"/>
      <c r="T1020" s="243"/>
      <c r="U1020" s="13"/>
      <c r="V1020" s="13"/>
      <c r="W1020" s="13"/>
      <c r="X1020" s="13"/>
      <c r="Y1020" s="13"/>
      <c r="Z1020" s="13"/>
      <c r="AA1020" s="13"/>
      <c r="AB1020" s="13"/>
      <c r="AC1020" s="13"/>
      <c r="AD1020" s="13"/>
      <c r="AE1020" s="13"/>
      <c r="AT1020" s="244" t="s">
        <v>207</v>
      </c>
      <c r="AU1020" s="244" t="s">
        <v>87</v>
      </c>
      <c r="AV1020" s="13" t="s">
        <v>87</v>
      </c>
      <c r="AW1020" s="13" t="s">
        <v>39</v>
      </c>
      <c r="AX1020" s="13" t="s">
        <v>78</v>
      </c>
      <c r="AY1020" s="244" t="s">
        <v>199</v>
      </c>
    </row>
    <row r="1021" s="13" customFormat="1">
      <c r="A1021" s="13"/>
      <c r="B1021" s="233"/>
      <c r="C1021" s="234"/>
      <c r="D1021" s="235" t="s">
        <v>207</v>
      </c>
      <c r="E1021" s="236" t="s">
        <v>22</v>
      </c>
      <c r="F1021" s="237" t="s">
        <v>1509</v>
      </c>
      <c r="G1021" s="234"/>
      <c r="H1021" s="238">
        <v>1.627</v>
      </c>
      <c r="I1021" s="239"/>
      <c r="J1021" s="234"/>
      <c r="K1021" s="234"/>
      <c r="L1021" s="240"/>
      <c r="M1021" s="241"/>
      <c r="N1021" s="242"/>
      <c r="O1021" s="242"/>
      <c r="P1021" s="242"/>
      <c r="Q1021" s="242"/>
      <c r="R1021" s="242"/>
      <c r="S1021" s="242"/>
      <c r="T1021" s="243"/>
      <c r="U1021" s="13"/>
      <c r="V1021" s="13"/>
      <c r="W1021" s="13"/>
      <c r="X1021" s="13"/>
      <c r="Y1021" s="13"/>
      <c r="Z1021" s="13"/>
      <c r="AA1021" s="13"/>
      <c r="AB1021" s="13"/>
      <c r="AC1021" s="13"/>
      <c r="AD1021" s="13"/>
      <c r="AE1021" s="13"/>
      <c r="AT1021" s="244" t="s">
        <v>207</v>
      </c>
      <c r="AU1021" s="244" t="s">
        <v>87</v>
      </c>
      <c r="AV1021" s="13" t="s">
        <v>87</v>
      </c>
      <c r="AW1021" s="13" t="s">
        <v>39</v>
      </c>
      <c r="AX1021" s="13" t="s">
        <v>78</v>
      </c>
      <c r="AY1021" s="244" t="s">
        <v>199</v>
      </c>
    </row>
    <row r="1022" s="14" customFormat="1">
      <c r="A1022" s="14"/>
      <c r="B1022" s="245"/>
      <c r="C1022" s="246"/>
      <c r="D1022" s="235" t="s">
        <v>207</v>
      </c>
      <c r="E1022" s="247" t="s">
        <v>22</v>
      </c>
      <c r="F1022" s="248" t="s">
        <v>252</v>
      </c>
      <c r="G1022" s="246"/>
      <c r="H1022" s="249">
        <v>3.0049999999999999</v>
      </c>
      <c r="I1022" s="250"/>
      <c r="J1022" s="246"/>
      <c r="K1022" s="246"/>
      <c r="L1022" s="251"/>
      <c r="M1022" s="252"/>
      <c r="N1022" s="253"/>
      <c r="O1022" s="253"/>
      <c r="P1022" s="253"/>
      <c r="Q1022" s="253"/>
      <c r="R1022" s="253"/>
      <c r="S1022" s="253"/>
      <c r="T1022" s="254"/>
      <c r="U1022" s="14"/>
      <c r="V1022" s="14"/>
      <c r="W1022" s="14"/>
      <c r="X1022" s="14"/>
      <c r="Y1022" s="14"/>
      <c r="Z1022" s="14"/>
      <c r="AA1022" s="14"/>
      <c r="AB1022" s="14"/>
      <c r="AC1022" s="14"/>
      <c r="AD1022" s="14"/>
      <c r="AE1022" s="14"/>
      <c r="AT1022" s="255" t="s">
        <v>207</v>
      </c>
      <c r="AU1022" s="255" t="s">
        <v>87</v>
      </c>
      <c r="AV1022" s="14" t="s">
        <v>103</v>
      </c>
      <c r="AW1022" s="14" t="s">
        <v>39</v>
      </c>
      <c r="AX1022" s="14" t="s">
        <v>23</v>
      </c>
      <c r="AY1022" s="255" t="s">
        <v>199</v>
      </c>
    </row>
    <row r="1023" s="2" customFormat="1" ht="21.75" customHeight="1">
      <c r="A1023" s="40"/>
      <c r="B1023" s="41"/>
      <c r="C1023" s="220" t="s">
        <v>1510</v>
      </c>
      <c r="D1023" s="220" t="s">
        <v>201</v>
      </c>
      <c r="E1023" s="221" t="s">
        <v>1511</v>
      </c>
      <c r="F1023" s="222" t="s">
        <v>1512</v>
      </c>
      <c r="G1023" s="223" t="s">
        <v>549</v>
      </c>
      <c r="H1023" s="224">
        <v>60</v>
      </c>
      <c r="I1023" s="225"/>
      <c r="J1023" s="226">
        <f>ROUND(I1023*H1023,2)</f>
        <v>0</v>
      </c>
      <c r="K1023" s="222" t="s">
        <v>205</v>
      </c>
      <c r="L1023" s="46"/>
      <c r="M1023" s="227" t="s">
        <v>22</v>
      </c>
      <c r="N1023" s="228" t="s">
        <v>49</v>
      </c>
      <c r="O1023" s="86"/>
      <c r="P1023" s="229">
        <f>O1023*H1023</f>
        <v>0</v>
      </c>
      <c r="Q1023" s="229">
        <v>0</v>
      </c>
      <c r="R1023" s="229">
        <f>Q1023*H1023</f>
        <v>0</v>
      </c>
      <c r="S1023" s="229">
        <v>0.037999999999999999</v>
      </c>
      <c r="T1023" s="230">
        <f>S1023*H1023</f>
        <v>2.2799999999999998</v>
      </c>
      <c r="U1023" s="40"/>
      <c r="V1023" s="40"/>
      <c r="W1023" s="40"/>
      <c r="X1023" s="40"/>
      <c r="Y1023" s="40"/>
      <c r="Z1023" s="40"/>
      <c r="AA1023" s="40"/>
      <c r="AB1023" s="40"/>
      <c r="AC1023" s="40"/>
      <c r="AD1023" s="40"/>
      <c r="AE1023" s="40"/>
      <c r="AR1023" s="231" t="s">
        <v>103</v>
      </c>
      <c r="AT1023" s="231" t="s">
        <v>201</v>
      </c>
      <c r="AU1023" s="231" t="s">
        <v>87</v>
      </c>
      <c r="AY1023" s="19" t="s">
        <v>199</v>
      </c>
      <c r="BE1023" s="232">
        <f>IF(N1023="základní",J1023,0)</f>
        <v>0</v>
      </c>
      <c r="BF1023" s="232">
        <f>IF(N1023="snížená",J1023,0)</f>
        <v>0</v>
      </c>
      <c r="BG1023" s="232">
        <f>IF(N1023="zákl. přenesená",J1023,0)</f>
        <v>0</v>
      </c>
      <c r="BH1023" s="232">
        <f>IF(N1023="sníž. přenesená",J1023,0)</f>
        <v>0</v>
      </c>
      <c r="BI1023" s="232">
        <f>IF(N1023="nulová",J1023,0)</f>
        <v>0</v>
      </c>
      <c r="BJ1023" s="19" t="s">
        <v>23</v>
      </c>
      <c r="BK1023" s="232">
        <f>ROUND(I1023*H1023,2)</f>
        <v>0</v>
      </c>
      <c r="BL1023" s="19" t="s">
        <v>103</v>
      </c>
      <c r="BM1023" s="231" t="s">
        <v>1513</v>
      </c>
    </row>
    <row r="1024" s="13" customFormat="1">
      <c r="A1024" s="13"/>
      <c r="B1024" s="233"/>
      <c r="C1024" s="234"/>
      <c r="D1024" s="235" t="s">
        <v>207</v>
      </c>
      <c r="E1024" s="236" t="s">
        <v>22</v>
      </c>
      <c r="F1024" s="237" t="s">
        <v>1514</v>
      </c>
      <c r="G1024" s="234"/>
      <c r="H1024" s="238">
        <v>60</v>
      </c>
      <c r="I1024" s="239"/>
      <c r="J1024" s="234"/>
      <c r="K1024" s="234"/>
      <c r="L1024" s="240"/>
      <c r="M1024" s="241"/>
      <c r="N1024" s="242"/>
      <c r="O1024" s="242"/>
      <c r="P1024" s="242"/>
      <c r="Q1024" s="242"/>
      <c r="R1024" s="242"/>
      <c r="S1024" s="242"/>
      <c r="T1024" s="243"/>
      <c r="U1024" s="13"/>
      <c r="V1024" s="13"/>
      <c r="W1024" s="13"/>
      <c r="X1024" s="13"/>
      <c r="Y1024" s="13"/>
      <c r="Z1024" s="13"/>
      <c r="AA1024" s="13"/>
      <c r="AB1024" s="13"/>
      <c r="AC1024" s="13"/>
      <c r="AD1024" s="13"/>
      <c r="AE1024" s="13"/>
      <c r="AT1024" s="244" t="s">
        <v>207</v>
      </c>
      <c r="AU1024" s="244" t="s">
        <v>87</v>
      </c>
      <c r="AV1024" s="13" t="s">
        <v>87</v>
      </c>
      <c r="AW1024" s="13" t="s">
        <v>39</v>
      </c>
      <c r="AX1024" s="13" t="s">
        <v>23</v>
      </c>
      <c r="AY1024" s="244" t="s">
        <v>199</v>
      </c>
    </row>
    <row r="1025" s="2" customFormat="1" ht="21.75" customHeight="1">
      <c r="A1025" s="40"/>
      <c r="B1025" s="41"/>
      <c r="C1025" s="220" t="s">
        <v>1515</v>
      </c>
      <c r="D1025" s="220" t="s">
        <v>201</v>
      </c>
      <c r="E1025" s="221" t="s">
        <v>1516</v>
      </c>
      <c r="F1025" s="222" t="s">
        <v>1517</v>
      </c>
      <c r="G1025" s="223" t="s">
        <v>549</v>
      </c>
      <c r="H1025" s="224">
        <v>150.31</v>
      </c>
      <c r="I1025" s="225"/>
      <c r="J1025" s="226">
        <f>ROUND(I1025*H1025,2)</f>
        <v>0</v>
      </c>
      <c r="K1025" s="222" t="s">
        <v>205</v>
      </c>
      <c r="L1025" s="46"/>
      <c r="M1025" s="227" t="s">
        <v>22</v>
      </c>
      <c r="N1025" s="228" t="s">
        <v>49</v>
      </c>
      <c r="O1025" s="86"/>
      <c r="P1025" s="229">
        <f>O1025*H1025</f>
        <v>0</v>
      </c>
      <c r="Q1025" s="229">
        <v>0</v>
      </c>
      <c r="R1025" s="229">
        <f>Q1025*H1025</f>
        <v>0</v>
      </c>
      <c r="S1025" s="229">
        <v>0.040000000000000001</v>
      </c>
      <c r="T1025" s="230">
        <f>S1025*H1025</f>
        <v>6.0124000000000004</v>
      </c>
      <c r="U1025" s="40"/>
      <c r="V1025" s="40"/>
      <c r="W1025" s="40"/>
      <c r="X1025" s="40"/>
      <c r="Y1025" s="40"/>
      <c r="Z1025" s="40"/>
      <c r="AA1025" s="40"/>
      <c r="AB1025" s="40"/>
      <c r="AC1025" s="40"/>
      <c r="AD1025" s="40"/>
      <c r="AE1025" s="40"/>
      <c r="AR1025" s="231" t="s">
        <v>103</v>
      </c>
      <c r="AT1025" s="231" t="s">
        <v>201</v>
      </c>
      <c r="AU1025" s="231" t="s">
        <v>87</v>
      </c>
      <c r="AY1025" s="19" t="s">
        <v>199</v>
      </c>
      <c r="BE1025" s="232">
        <f>IF(N1025="základní",J1025,0)</f>
        <v>0</v>
      </c>
      <c r="BF1025" s="232">
        <f>IF(N1025="snížená",J1025,0)</f>
        <v>0</v>
      </c>
      <c r="BG1025" s="232">
        <f>IF(N1025="zákl. přenesená",J1025,0)</f>
        <v>0</v>
      </c>
      <c r="BH1025" s="232">
        <f>IF(N1025="sníž. přenesená",J1025,0)</f>
        <v>0</v>
      </c>
      <c r="BI1025" s="232">
        <f>IF(N1025="nulová",J1025,0)</f>
        <v>0</v>
      </c>
      <c r="BJ1025" s="19" t="s">
        <v>23</v>
      </c>
      <c r="BK1025" s="232">
        <f>ROUND(I1025*H1025,2)</f>
        <v>0</v>
      </c>
      <c r="BL1025" s="19" t="s">
        <v>103</v>
      </c>
      <c r="BM1025" s="231" t="s">
        <v>1518</v>
      </c>
    </row>
    <row r="1026" s="15" customFormat="1">
      <c r="A1026" s="15"/>
      <c r="B1026" s="256"/>
      <c r="C1026" s="257"/>
      <c r="D1026" s="235" t="s">
        <v>207</v>
      </c>
      <c r="E1026" s="258" t="s">
        <v>22</v>
      </c>
      <c r="F1026" s="259" t="s">
        <v>1519</v>
      </c>
      <c r="G1026" s="257"/>
      <c r="H1026" s="258" t="s">
        <v>22</v>
      </c>
      <c r="I1026" s="260"/>
      <c r="J1026" s="257"/>
      <c r="K1026" s="257"/>
      <c r="L1026" s="261"/>
      <c r="M1026" s="262"/>
      <c r="N1026" s="263"/>
      <c r="O1026" s="263"/>
      <c r="P1026" s="263"/>
      <c r="Q1026" s="263"/>
      <c r="R1026" s="263"/>
      <c r="S1026" s="263"/>
      <c r="T1026" s="264"/>
      <c r="U1026" s="15"/>
      <c r="V1026" s="15"/>
      <c r="W1026" s="15"/>
      <c r="X1026" s="15"/>
      <c r="Y1026" s="15"/>
      <c r="Z1026" s="15"/>
      <c r="AA1026" s="15"/>
      <c r="AB1026" s="15"/>
      <c r="AC1026" s="15"/>
      <c r="AD1026" s="15"/>
      <c r="AE1026" s="15"/>
      <c r="AT1026" s="265" t="s">
        <v>207</v>
      </c>
      <c r="AU1026" s="265" t="s">
        <v>87</v>
      </c>
      <c r="AV1026" s="15" t="s">
        <v>23</v>
      </c>
      <c r="AW1026" s="15" t="s">
        <v>39</v>
      </c>
      <c r="AX1026" s="15" t="s">
        <v>78</v>
      </c>
      <c r="AY1026" s="265" t="s">
        <v>199</v>
      </c>
    </row>
    <row r="1027" s="13" customFormat="1">
      <c r="A1027" s="13"/>
      <c r="B1027" s="233"/>
      <c r="C1027" s="234"/>
      <c r="D1027" s="235" t="s">
        <v>207</v>
      </c>
      <c r="E1027" s="236" t="s">
        <v>22</v>
      </c>
      <c r="F1027" s="237" t="s">
        <v>1520</v>
      </c>
      <c r="G1027" s="234"/>
      <c r="H1027" s="238">
        <v>6.4000000000000004</v>
      </c>
      <c r="I1027" s="239"/>
      <c r="J1027" s="234"/>
      <c r="K1027" s="234"/>
      <c r="L1027" s="240"/>
      <c r="M1027" s="241"/>
      <c r="N1027" s="242"/>
      <c r="O1027" s="242"/>
      <c r="P1027" s="242"/>
      <c r="Q1027" s="242"/>
      <c r="R1027" s="242"/>
      <c r="S1027" s="242"/>
      <c r="T1027" s="243"/>
      <c r="U1027" s="13"/>
      <c r="V1027" s="13"/>
      <c r="W1027" s="13"/>
      <c r="X1027" s="13"/>
      <c r="Y1027" s="13"/>
      <c r="Z1027" s="13"/>
      <c r="AA1027" s="13"/>
      <c r="AB1027" s="13"/>
      <c r="AC1027" s="13"/>
      <c r="AD1027" s="13"/>
      <c r="AE1027" s="13"/>
      <c r="AT1027" s="244" t="s">
        <v>207</v>
      </c>
      <c r="AU1027" s="244" t="s">
        <v>87</v>
      </c>
      <c r="AV1027" s="13" t="s">
        <v>87</v>
      </c>
      <c r="AW1027" s="13" t="s">
        <v>39</v>
      </c>
      <c r="AX1027" s="13" t="s">
        <v>78</v>
      </c>
      <c r="AY1027" s="244" t="s">
        <v>199</v>
      </c>
    </row>
    <row r="1028" s="13" customFormat="1">
      <c r="A1028" s="13"/>
      <c r="B1028" s="233"/>
      <c r="C1028" s="234"/>
      <c r="D1028" s="235" t="s">
        <v>207</v>
      </c>
      <c r="E1028" s="236" t="s">
        <v>22</v>
      </c>
      <c r="F1028" s="237" t="s">
        <v>1521</v>
      </c>
      <c r="G1028" s="234"/>
      <c r="H1028" s="238">
        <v>6.5999999999999996</v>
      </c>
      <c r="I1028" s="239"/>
      <c r="J1028" s="234"/>
      <c r="K1028" s="234"/>
      <c r="L1028" s="240"/>
      <c r="M1028" s="241"/>
      <c r="N1028" s="242"/>
      <c r="O1028" s="242"/>
      <c r="P1028" s="242"/>
      <c r="Q1028" s="242"/>
      <c r="R1028" s="242"/>
      <c r="S1028" s="242"/>
      <c r="T1028" s="243"/>
      <c r="U1028" s="13"/>
      <c r="V1028" s="13"/>
      <c r="W1028" s="13"/>
      <c r="X1028" s="13"/>
      <c r="Y1028" s="13"/>
      <c r="Z1028" s="13"/>
      <c r="AA1028" s="13"/>
      <c r="AB1028" s="13"/>
      <c r="AC1028" s="13"/>
      <c r="AD1028" s="13"/>
      <c r="AE1028" s="13"/>
      <c r="AT1028" s="244" t="s">
        <v>207</v>
      </c>
      <c r="AU1028" s="244" t="s">
        <v>87</v>
      </c>
      <c r="AV1028" s="13" t="s">
        <v>87</v>
      </c>
      <c r="AW1028" s="13" t="s">
        <v>39</v>
      </c>
      <c r="AX1028" s="13" t="s">
        <v>78</v>
      </c>
      <c r="AY1028" s="244" t="s">
        <v>199</v>
      </c>
    </row>
    <row r="1029" s="13" customFormat="1">
      <c r="A1029" s="13"/>
      <c r="B1029" s="233"/>
      <c r="C1029" s="234"/>
      <c r="D1029" s="235" t="s">
        <v>207</v>
      </c>
      <c r="E1029" s="236" t="s">
        <v>22</v>
      </c>
      <c r="F1029" s="237" t="s">
        <v>1522</v>
      </c>
      <c r="G1029" s="234"/>
      <c r="H1029" s="238">
        <v>6.5999999999999996</v>
      </c>
      <c r="I1029" s="239"/>
      <c r="J1029" s="234"/>
      <c r="K1029" s="234"/>
      <c r="L1029" s="240"/>
      <c r="M1029" s="241"/>
      <c r="N1029" s="242"/>
      <c r="O1029" s="242"/>
      <c r="P1029" s="242"/>
      <c r="Q1029" s="242"/>
      <c r="R1029" s="242"/>
      <c r="S1029" s="242"/>
      <c r="T1029" s="243"/>
      <c r="U1029" s="13"/>
      <c r="V1029" s="13"/>
      <c r="W1029" s="13"/>
      <c r="X1029" s="13"/>
      <c r="Y1029" s="13"/>
      <c r="Z1029" s="13"/>
      <c r="AA1029" s="13"/>
      <c r="AB1029" s="13"/>
      <c r="AC1029" s="13"/>
      <c r="AD1029" s="13"/>
      <c r="AE1029" s="13"/>
      <c r="AT1029" s="244" t="s">
        <v>207</v>
      </c>
      <c r="AU1029" s="244" t="s">
        <v>87</v>
      </c>
      <c r="AV1029" s="13" t="s">
        <v>87</v>
      </c>
      <c r="AW1029" s="13" t="s">
        <v>39</v>
      </c>
      <c r="AX1029" s="13" t="s">
        <v>78</v>
      </c>
      <c r="AY1029" s="244" t="s">
        <v>199</v>
      </c>
    </row>
    <row r="1030" s="13" customFormat="1">
      <c r="A1030" s="13"/>
      <c r="B1030" s="233"/>
      <c r="C1030" s="234"/>
      <c r="D1030" s="235" t="s">
        <v>207</v>
      </c>
      <c r="E1030" s="236" t="s">
        <v>22</v>
      </c>
      <c r="F1030" s="237" t="s">
        <v>1523</v>
      </c>
      <c r="G1030" s="234"/>
      <c r="H1030" s="238">
        <v>5.7000000000000002</v>
      </c>
      <c r="I1030" s="239"/>
      <c r="J1030" s="234"/>
      <c r="K1030" s="234"/>
      <c r="L1030" s="240"/>
      <c r="M1030" s="241"/>
      <c r="N1030" s="242"/>
      <c r="O1030" s="242"/>
      <c r="P1030" s="242"/>
      <c r="Q1030" s="242"/>
      <c r="R1030" s="242"/>
      <c r="S1030" s="242"/>
      <c r="T1030" s="243"/>
      <c r="U1030" s="13"/>
      <c r="V1030" s="13"/>
      <c r="W1030" s="13"/>
      <c r="X1030" s="13"/>
      <c r="Y1030" s="13"/>
      <c r="Z1030" s="13"/>
      <c r="AA1030" s="13"/>
      <c r="AB1030" s="13"/>
      <c r="AC1030" s="13"/>
      <c r="AD1030" s="13"/>
      <c r="AE1030" s="13"/>
      <c r="AT1030" s="244" t="s">
        <v>207</v>
      </c>
      <c r="AU1030" s="244" t="s">
        <v>87</v>
      </c>
      <c r="AV1030" s="13" t="s">
        <v>87</v>
      </c>
      <c r="AW1030" s="13" t="s">
        <v>39</v>
      </c>
      <c r="AX1030" s="13" t="s">
        <v>78</v>
      </c>
      <c r="AY1030" s="244" t="s">
        <v>199</v>
      </c>
    </row>
    <row r="1031" s="13" customFormat="1">
      <c r="A1031" s="13"/>
      <c r="B1031" s="233"/>
      <c r="C1031" s="234"/>
      <c r="D1031" s="235" t="s">
        <v>207</v>
      </c>
      <c r="E1031" s="236" t="s">
        <v>22</v>
      </c>
      <c r="F1031" s="237" t="s">
        <v>1524</v>
      </c>
      <c r="G1031" s="234"/>
      <c r="H1031" s="238">
        <v>5.0099999999999998</v>
      </c>
      <c r="I1031" s="239"/>
      <c r="J1031" s="234"/>
      <c r="K1031" s="234"/>
      <c r="L1031" s="240"/>
      <c r="M1031" s="241"/>
      <c r="N1031" s="242"/>
      <c r="O1031" s="242"/>
      <c r="P1031" s="242"/>
      <c r="Q1031" s="242"/>
      <c r="R1031" s="242"/>
      <c r="S1031" s="242"/>
      <c r="T1031" s="243"/>
      <c r="U1031" s="13"/>
      <c r="V1031" s="13"/>
      <c r="W1031" s="13"/>
      <c r="X1031" s="13"/>
      <c r="Y1031" s="13"/>
      <c r="Z1031" s="13"/>
      <c r="AA1031" s="13"/>
      <c r="AB1031" s="13"/>
      <c r="AC1031" s="13"/>
      <c r="AD1031" s="13"/>
      <c r="AE1031" s="13"/>
      <c r="AT1031" s="244" t="s">
        <v>207</v>
      </c>
      <c r="AU1031" s="244" t="s">
        <v>87</v>
      </c>
      <c r="AV1031" s="13" t="s">
        <v>87</v>
      </c>
      <c r="AW1031" s="13" t="s">
        <v>39</v>
      </c>
      <c r="AX1031" s="13" t="s">
        <v>78</v>
      </c>
      <c r="AY1031" s="244" t="s">
        <v>199</v>
      </c>
    </row>
    <row r="1032" s="13" customFormat="1">
      <c r="A1032" s="13"/>
      <c r="B1032" s="233"/>
      <c r="C1032" s="234"/>
      <c r="D1032" s="235" t="s">
        <v>207</v>
      </c>
      <c r="E1032" s="236" t="s">
        <v>22</v>
      </c>
      <c r="F1032" s="237" t="s">
        <v>1525</v>
      </c>
      <c r="G1032" s="234"/>
      <c r="H1032" s="238">
        <v>120</v>
      </c>
      <c r="I1032" s="239"/>
      <c r="J1032" s="234"/>
      <c r="K1032" s="234"/>
      <c r="L1032" s="240"/>
      <c r="M1032" s="241"/>
      <c r="N1032" s="242"/>
      <c r="O1032" s="242"/>
      <c r="P1032" s="242"/>
      <c r="Q1032" s="242"/>
      <c r="R1032" s="242"/>
      <c r="S1032" s="242"/>
      <c r="T1032" s="243"/>
      <c r="U1032" s="13"/>
      <c r="V1032" s="13"/>
      <c r="W1032" s="13"/>
      <c r="X1032" s="13"/>
      <c r="Y1032" s="13"/>
      <c r="Z1032" s="13"/>
      <c r="AA1032" s="13"/>
      <c r="AB1032" s="13"/>
      <c r="AC1032" s="13"/>
      <c r="AD1032" s="13"/>
      <c r="AE1032" s="13"/>
      <c r="AT1032" s="244" t="s">
        <v>207</v>
      </c>
      <c r="AU1032" s="244" t="s">
        <v>87</v>
      </c>
      <c r="AV1032" s="13" t="s">
        <v>87</v>
      </c>
      <c r="AW1032" s="13" t="s">
        <v>39</v>
      </c>
      <c r="AX1032" s="13" t="s">
        <v>78</v>
      </c>
      <c r="AY1032" s="244" t="s">
        <v>199</v>
      </c>
    </row>
    <row r="1033" s="14" customFormat="1">
      <c r="A1033" s="14"/>
      <c r="B1033" s="245"/>
      <c r="C1033" s="246"/>
      <c r="D1033" s="235" t="s">
        <v>207</v>
      </c>
      <c r="E1033" s="247" t="s">
        <v>22</v>
      </c>
      <c r="F1033" s="248" t="s">
        <v>252</v>
      </c>
      <c r="G1033" s="246"/>
      <c r="H1033" s="249">
        <v>150.31</v>
      </c>
      <c r="I1033" s="250"/>
      <c r="J1033" s="246"/>
      <c r="K1033" s="246"/>
      <c r="L1033" s="251"/>
      <c r="M1033" s="252"/>
      <c r="N1033" s="253"/>
      <c r="O1033" s="253"/>
      <c r="P1033" s="253"/>
      <c r="Q1033" s="253"/>
      <c r="R1033" s="253"/>
      <c r="S1033" s="253"/>
      <c r="T1033" s="254"/>
      <c r="U1033" s="14"/>
      <c r="V1033" s="14"/>
      <c r="W1033" s="14"/>
      <c r="X1033" s="14"/>
      <c r="Y1033" s="14"/>
      <c r="Z1033" s="14"/>
      <c r="AA1033" s="14"/>
      <c r="AB1033" s="14"/>
      <c r="AC1033" s="14"/>
      <c r="AD1033" s="14"/>
      <c r="AE1033" s="14"/>
      <c r="AT1033" s="255" t="s">
        <v>207</v>
      </c>
      <c r="AU1033" s="255" t="s">
        <v>87</v>
      </c>
      <c r="AV1033" s="14" t="s">
        <v>103</v>
      </c>
      <c r="AW1033" s="14" t="s">
        <v>39</v>
      </c>
      <c r="AX1033" s="14" t="s">
        <v>23</v>
      </c>
      <c r="AY1033" s="255" t="s">
        <v>199</v>
      </c>
    </row>
    <row r="1034" s="2" customFormat="1" ht="21.75" customHeight="1">
      <c r="A1034" s="40"/>
      <c r="B1034" s="41"/>
      <c r="C1034" s="220" t="s">
        <v>1526</v>
      </c>
      <c r="D1034" s="220" t="s">
        <v>201</v>
      </c>
      <c r="E1034" s="221" t="s">
        <v>1527</v>
      </c>
      <c r="F1034" s="222" t="s">
        <v>1528</v>
      </c>
      <c r="G1034" s="223" t="s">
        <v>204</v>
      </c>
      <c r="H1034" s="224">
        <v>0.70999999999999996</v>
      </c>
      <c r="I1034" s="225"/>
      <c r="J1034" s="226">
        <f>ROUND(I1034*H1034,2)</f>
        <v>0</v>
      </c>
      <c r="K1034" s="222" t="s">
        <v>205</v>
      </c>
      <c r="L1034" s="46"/>
      <c r="M1034" s="227" t="s">
        <v>22</v>
      </c>
      <c r="N1034" s="228" t="s">
        <v>49</v>
      </c>
      <c r="O1034" s="86"/>
      <c r="P1034" s="229">
        <f>O1034*H1034</f>
        <v>0</v>
      </c>
      <c r="Q1034" s="229">
        <v>0</v>
      </c>
      <c r="R1034" s="229">
        <f>Q1034*H1034</f>
        <v>0</v>
      </c>
      <c r="S1034" s="229">
        <v>1.8</v>
      </c>
      <c r="T1034" s="230">
        <f>S1034*H1034</f>
        <v>1.278</v>
      </c>
      <c r="U1034" s="40"/>
      <c r="V1034" s="40"/>
      <c r="W1034" s="40"/>
      <c r="X1034" s="40"/>
      <c r="Y1034" s="40"/>
      <c r="Z1034" s="40"/>
      <c r="AA1034" s="40"/>
      <c r="AB1034" s="40"/>
      <c r="AC1034" s="40"/>
      <c r="AD1034" s="40"/>
      <c r="AE1034" s="40"/>
      <c r="AR1034" s="231" t="s">
        <v>103</v>
      </c>
      <c r="AT1034" s="231" t="s">
        <v>201</v>
      </c>
      <c r="AU1034" s="231" t="s">
        <v>87</v>
      </c>
      <c r="AY1034" s="19" t="s">
        <v>199</v>
      </c>
      <c r="BE1034" s="232">
        <f>IF(N1034="základní",J1034,0)</f>
        <v>0</v>
      </c>
      <c r="BF1034" s="232">
        <f>IF(N1034="snížená",J1034,0)</f>
        <v>0</v>
      </c>
      <c r="BG1034" s="232">
        <f>IF(N1034="zákl. přenesená",J1034,0)</f>
        <v>0</v>
      </c>
      <c r="BH1034" s="232">
        <f>IF(N1034="sníž. přenesená",J1034,0)</f>
        <v>0</v>
      </c>
      <c r="BI1034" s="232">
        <f>IF(N1034="nulová",J1034,0)</f>
        <v>0</v>
      </c>
      <c r="BJ1034" s="19" t="s">
        <v>23</v>
      </c>
      <c r="BK1034" s="232">
        <f>ROUND(I1034*H1034,2)</f>
        <v>0</v>
      </c>
      <c r="BL1034" s="19" t="s">
        <v>103</v>
      </c>
      <c r="BM1034" s="231" t="s">
        <v>1529</v>
      </c>
    </row>
    <row r="1035" s="13" customFormat="1">
      <c r="A1035" s="13"/>
      <c r="B1035" s="233"/>
      <c r="C1035" s="234"/>
      <c r="D1035" s="235" t="s">
        <v>207</v>
      </c>
      <c r="E1035" s="236" t="s">
        <v>22</v>
      </c>
      <c r="F1035" s="237" t="s">
        <v>1530</v>
      </c>
      <c r="G1035" s="234"/>
      <c r="H1035" s="238">
        <v>0.70999999999999996</v>
      </c>
      <c r="I1035" s="239"/>
      <c r="J1035" s="234"/>
      <c r="K1035" s="234"/>
      <c r="L1035" s="240"/>
      <c r="M1035" s="241"/>
      <c r="N1035" s="242"/>
      <c r="O1035" s="242"/>
      <c r="P1035" s="242"/>
      <c r="Q1035" s="242"/>
      <c r="R1035" s="242"/>
      <c r="S1035" s="242"/>
      <c r="T1035" s="243"/>
      <c r="U1035" s="13"/>
      <c r="V1035" s="13"/>
      <c r="W1035" s="13"/>
      <c r="X1035" s="13"/>
      <c r="Y1035" s="13"/>
      <c r="Z1035" s="13"/>
      <c r="AA1035" s="13"/>
      <c r="AB1035" s="13"/>
      <c r="AC1035" s="13"/>
      <c r="AD1035" s="13"/>
      <c r="AE1035" s="13"/>
      <c r="AT1035" s="244" t="s">
        <v>207</v>
      </c>
      <c r="AU1035" s="244" t="s">
        <v>87</v>
      </c>
      <c r="AV1035" s="13" t="s">
        <v>87</v>
      </c>
      <c r="AW1035" s="13" t="s">
        <v>39</v>
      </c>
      <c r="AX1035" s="13" t="s">
        <v>23</v>
      </c>
      <c r="AY1035" s="244" t="s">
        <v>199</v>
      </c>
    </row>
    <row r="1036" s="2" customFormat="1" ht="21.75" customHeight="1">
      <c r="A1036" s="40"/>
      <c r="B1036" s="41"/>
      <c r="C1036" s="220" t="s">
        <v>1531</v>
      </c>
      <c r="D1036" s="220" t="s">
        <v>201</v>
      </c>
      <c r="E1036" s="221" t="s">
        <v>1532</v>
      </c>
      <c r="F1036" s="222" t="s">
        <v>1533</v>
      </c>
      <c r="G1036" s="223" t="s">
        <v>549</v>
      </c>
      <c r="H1036" s="224">
        <v>45.25</v>
      </c>
      <c r="I1036" s="225"/>
      <c r="J1036" s="226">
        <f>ROUND(I1036*H1036,2)</f>
        <v>0</v>
      </c>
      <c r="K1036" s="222" t="s">
        <v>205</v>
      </c>
      <c r="L1036" s="46"/>
      <c r="M1036" s="227" t="s">
        <v>22</v>
      </c>
      <c r="N1036" s="228" t="s">
        <v>49</v>
      </c>
      <c r="O1036" s="86"/>
      <c r="P1036" s="229">
        <f>O1036*H1036</f>
        <v>0</v>
      </c>
      <c r="Q1036" s="229">
        <v>0</v>
      </c>
      <c r="R1036" s="229">
        <f>Q1036*H1036</f>
        <v>0</v>
      </c>
      <c r="S1036" s="229">
        <v>0.042000000000000003</v>
      </c>
      <c r="T1036" s="230">
        <f>S1036*H1036</f>
        <v>1.9005000000000001</v>
      </c>
      <c r="U1036" s="40"/>
      <c r="V1036" s="40"/>
      <c r="W1036" s="40"/>
      <c r="X1036" s="40"/>
      <c r="Y1036" s="40"/>
      <c r="Z1036" s="40"/>
      <c r="AA1036" s="40"/>
      <c r="AB1036" s="40"/>
      <c r="AC1036" s="40"/>
      <c r="AD1036" s="40"/>
      <c r="AE1036" s="40"/>
      <c r="AR1036" s="231" t="s">
        <v>103</v>
      </c>
      <c r="AT1036" s="231" t="s">
        <v>201</v>
      </c>
      <c r="AU1036" s="231" t="s">
        <v>87</v>
      </c>
      <c r="AY1036" s="19" t="s">
        <v>199</v>
      </c>
      <c r="BE1036" s="232">
        <f>IF(N1036="základní",J1036,0)</f>
        <v>0</v>
      </c>
      <c r="BF1036" s="232">
        <f>IF(N1036="snížená",J1036,0)</f>
        <v>0</v>
      </c>
      <c r="BG1036" s="232">
        <f>IF(N1036="zákl. přenesená",J1036,0)</f>
        <v>0</v>
      </c>
      <c r="BH1036" s="232">
        <f>IF(N1036="sníž. přenesená",J1036,0)</f>
        <v>0</v>
      </c>
      <c r="BI1036" s="232">
        <f>IF(N1036="nulová",J1036,0)</f>
        <v>0</v>
      </c>
      <c r="BJ1036" s="19" t="s">
        <v>23</v>
      </c>
      <c r="BK1036" s="232">
        <f>ROUND(I1036*H1036,2)</f>
        <v>0</v>
      </c>
      <c r="BL1036" s="19" t="s">
        <v>103</v>
      </c>
      <c r="BM1036" s="231" t="s">
        <v>1534</v>
      </c>
    </row>
    <row r="1037" s="13" customFormat="1">
      <c r="A1037" s="13"/>
      <c r="B1037" s="233"/>
      <c r="C1037" s="234"/>
      <c r="D1037" s="235" t="s">
        <v>207</v>
      </c>
      <c r="E1037" s="236" t="s">
        <v>22</v>
      </c>
      <c r="F1037" s="237" t="s">
        <v>1535</v>
      </c>
      <c r="G1037" s="234"/>
      <c r="H1037" s="238">
        <v>7.5</v>
      </c>
      <c r="I1037" s="239"/>
      <c r="J1037" s="234"/>
      <c r="K1037" s="234"/>
      <c r="L1037" s="240"/>
      <c r="M1037" s="241"/>
      <c r="N1037" s="242"/>
      <c r="O1037" s="242"/>
      <c r="P1037" s="242"/>
      <c r="Q1037" s="242"/>
      <c r="R1037" s="242"/>
      <c r="S1037" s="242"/>
      <c r="T1037" s="243"/>
      <c r="U1037" s="13"/>
      <c r="V1037" s="13"/>
      <c r="W1037" s="13"/>
      <c r="X1037" s="13"/>
      <c r="Y1037" s="13"/>
      <c r="Z1037" s="13"/>
      <c r="AA1037" s="13"/>
      <c r="AB1037" s="13"/>
      <c r="AC1037" s="13"/>
      <c r="AD1037" s="13"/>
      <c r="AE1037" s="13"/>
      <c r="AT1037" s="244" t="s">
        <v>207</v>
      </c>
      <c r="AU1037" s="244" t="s">
        <v>87</v>
      </c>
      <c r="AV1037" s="13" t="s">
        <v>87</v>
      </c>
      <c r="AW1037" s="13" t="s">
        <v>39</v>
      </c>
      <c r="AX1037" s="13" t="s">
        <v>78</v>
      </c>
      <c r="AY1037" s="244" t="s">
        <v>199</v>
      </c>
    </row>
    <row r="1038" s="13" customFormat="1">
      <c r="A1038" s="13"/>
      <c r="B1038" s="233"/>
      <c r="C1038" s="234"/>
      <c r="D1038" s="235" t="s">
        <v>207</v>
      </c>
      <c r="E1038" s="236" t="s">
        <v>22</v>
      </c>
      <c r="F1038" s="237" t="s">
        <v>1536</v>
      </c>
      <c r="G1038" s="234"/>
      <c r="H1038" s="238">
        <v>4.5</v>
      </c>
      <c r="I1038" s="239"/>
      <c r="J1038" s="234"/>
      <c r="K1038" s="234"/>
      <c r="L1038" s="240"/>
      <c r="M1038" s="241"/>
      <c r="N1038" s="242"/>
      <c r="O1038" s="242"/>
      <c r="P1038" s="242"/>
      <c r="Q1038" s="242"/>
      <c r="R1038" s="242"/>
      <c r="S1038" s="242"/>
      <c r="T1038" s="243"/>
      <c r="U1038" s="13"/>
      <c r="V1038" s="13"/>
      <c r="W1038" s="13"/>
      <c r="X1038" s="13"/>
      <c r="Y1038" s="13"/>
      <c r="Z1038" s="13"/>
      <c r="AA1038" s="13"/>
      <c r="AB1038" s="13"/>
      <c r="AC1038" s="13"/>
      <c r="AD1038" s="13"/>
      <c r="AE1038" s="13"/>
      <c r="AT1038" s="244" t="s">
        <v>207</v>
      </c>
      <c r="AU1038" s="244" t="s">
        <v>87</v>
      </c>
      <c r="AV1038" s="13" t="s">
        <v>87</v>
      </c>
      <c r="AW1038" s="13" t="s">
        <v>39</v>
      </c>
      <c r="AX1038" s="13" t="s">
        <v>78</v>
      </c>
      <c r="AY1038" s="244" t="s">
        <v>199</v>
      </c>
    </row>
    <row r="1039" s="13" customFormat="1">
      <c r="A1039" s="13"/>
      <c r="B1039" s="233"/>
      <c r="C1039" s="234"/>
      <c r="D1039" s="235" t="s">
        <v>207</v>
      </c>
      <c r="E1039" s="236" t="s">
        <v>22</v>
      </c>
      <c r="F1039" s="237" t="s">
        <v>1537</v>
      </c>
      <c r="G1039" s="234"/>
      <c r="H1039" s="238">
        <v>4.2000000000000002</v>
      </c>
      <c r="I1039" s="239"/>
      <c r="J1039" s="234"/>
      <c r="K1039" s="234"/>
      <c r="L1039" s="240"/>
      <c r="M1039" s="241"/>
      <c r="N1039" s="242"/>
      <c r="O1039" s="242"/>
      <c r="P1039" s="242"/>
      <c r="Q1039" s="242"/>
      <c r="R1039" s="242"/>
      <c r="S1039" s="242"/>
      <c r="T1039" s="243"/>
      <c r="U1039" s="13"/>
      <c r="V1039" s="13"/>
      <c r="W1039" s="13"/>
      <c r="X1039" s="13"/>
      <c r="Y1039" s="13"/>
      <c r="Z1039" s="13"/>
      <c r="AA1039" s="13"/>
      <c r="AB1039" s="13"/>
      <c r="AC1039" s="13"/>
      <c r="AD1039" s="13"/>
      <c r="AE1039" s="13"/>
      <c r="AT1039" s="244" t="s">
        <v>207</v>
      </c>
      <c r="AU1039" s="244" t="s">
        <v>87</v>
      </c>
      <c r="AV1039" s="13" t="s">
        <v>87</v>
      </c>
      <c r="AW1039" s="13" t="s">
        <v>39</v>
      </c>
      <c r="AX1039" s="13" t="s">
        <v>78</v>
      </c>
      <c r="AY1039" s="244" t="s">
        <v>199</v>
      </c>
    </row>
    <row r="1040" s="13" customFormat="1">
      <c r="A1040" s="13"/>
      <c r="B1040" s="233"/>
      <c r="C1040" s="234"/>
      <c r="D1040" s="235" t="s">
        <v>207</v>
      </c>
      <c r="E1040" s="236" t="s">
        <v>22</v>
      </c>
      <c r="F1040" s="237" t="s">
        <v>1538</v>
      </c>
      <c r="G1040" s="234"/>
      <c r="H1040" s="238">
        <v>4.5</v>
      </c>
      <c r="I1040" s="239"/>
      <c r="J1040" s="234"/>
      <c r="K1040" s="234"/>
      <c r="L1040" s="240"/>
      <c r="M1040" s="241"/>
      <c r="N1040" s="242"/>
      <c r="O1040" s="242"/>
      <c r="P1040" s="242"/>
      <c r="Q1040" s="242"/>
      <c r="R1040" s="242"/>
      <c r="S1040" s="242"/>
      <c r="T1040" s="243"/>
      <c r="U1040" s="13"/>
      <c r="V1040" s="13"/>
      <c r="W1040" s="13"/>
      <c r="X1040" s="13"/>
      <c r="Y1040" s="13"/>
      <c r="Z1040" s="13"/>
      <c r="AA1040" s="13"/>
      <c r="AB1040" s="13"/>
      <c r="AC1040" s="13"/>
      <c r="AD1040" s="13"/>
      <c r="AE1040" s="13"/>
      <c r="AT1040" s="244" t="s">
        <v>207</v>
      </c>
      <c r="AU1040" s="244" t="s">
        <v>87</v>
      </c>
      <c r="AV1040" s="13" t="s">
        <v>87</v>
      </c>
      <c r="AW1040" s="13" t="s">
        <v>39</v>
      </c>
      <c r="AX1040" s="13" t="s">
        <v>78</v>
      </c>
      <c r="AY1040" s="244" t="s">
        <v>199</v>
      </c>
    </row>
    <row r="1041" s="13" customFormat="1">
      <c r="A1041" s="13"/>
      <c r="B1041" s="233"/>
      <c r="C1041" s="234"/>
      <c r="D1041" s="235" t="s">
        <v>207</v>
      </c>
      <c r="E1041" s="236" t="s">
        <v>22</v>
      </c>
      <c r="F1041" s="237" t="s">
        <v>1539</v>
      </c>
      <c r="G1041" s="234"/>
      <c r="H1041" s="238">
        <v>2.75</v>
      </c>
      <c r="I1041" s="239"/>
      <c r="J1041" s="234"/>
      <c r="K1041" s="234"/>
      <c r="L1041" s="240"/>
      <c r="M1041" s="241"/>
      <c r="N1041" s="242"/>
      <c r="O1041" s="242"/>
      <c r="P1041" s="242"/>
      <c r="Q1041" s="242"/>
      <c r="R1041" s="242"/>
      <c r="S1041" s="242"/>
      <c r="T1041" s="243"/>
      <c r="U1041" s="13"/>
      <c r="V1041" s="13"/>
      <c r="W1041" s="13"/>
      <c r="X1041" s="13"/>
      <c r="Y1041" s="13"/>
      <c r="Z1041" s="13"/>
      <c r="AA1041" s="13"/>
      <c r="AB1041" s="13"/>
      <c r="AC1041" s="13"/>
      <c r="AD1041" s="13"/>
      <c r="AE1041" s="13"/>
      <c r="AT1041" s="244" t="s">
        <v>207</v>
      </c>
      <c r="AU1041" s="244" t="s">
        <v>87</v>
      </c>
      <c r="AV1041" s="13" t="s">
        <v>87</v>
      </c>
      <c r="AW1041" s="13" t="s">
        <v>39</v>
      </c>
      <c r="AX1041" s="13" t="s">
        <v>78</v>
      </c>
      <c r="AY1041" s="244" t="s">
        <v>199</v>
      </c>
    </row>
    <row r="1042" s="13" customFormat="1">
      <c r="A1042" s="13"/>
      <c r="B1042" s="233"/>
      <c r="C1042" s="234"/>
      <c r="D1042" s="235" t="s">
        <v>207</v>
      </c>
      <c r="E1042" s="236" t="s">
        <v>22</v>
      </c>
      <c r="F1042" s="237" t="s">
        <v>1540</v>
      </c>
      <c r="G1042" s="234"/>
      <c r="H1042" s="238">
        <v>1.5</v>
      </c>
      <c r="I1042" s="239"/>
      <c r="J1042" s="234"/>
      <c r="K1042" s="234"/>
      <c r="L1042" s="240"/>
      <c r="M1042" s="241"/>
      <c r="N1042" s="242"/>
      <c r="O1042" s="242"/>
      <c r="P1042" s="242"/>
      <c r="Q1042" s="242"/>
      <c r="R1042" s="242"/>
      <c r="S1042" s="242"/>
      <c r="T1042" s="243"/>
      <c r="U1042" s="13"/>
      <c r="V1042" s="13"/>
      <c r="W1042" s="13"/>
      <c r="X1042" s="13"/>
      <c r="Y1042" s="13"/>
      <c r="Z1042" s="13"/>
      <c r="AA1042" s="13"/>
      <c r="AB1042" s="13"/>
      <c r="AC1042" s="13"/>
      <c r="AD1042" s="13"/>
      <c r="AE1042" s="13"/>
      <c r="AT1042" s="244" t="s">
        <v>207</v>
      </c>
      <c r="AU1042" s="244" t="s">
        <v>87</v>
      </c>
      <c r="AV1042" s="13" t="s">
        <v>87</v>
      </c>
      <c r="AW1042" s="13" t="s">
        <v>39</v>
      </c>
      <c r="AX1042" s="13" t="s">
        <v>78</v>
      </c>
      <c r="AY1042" s="244" t="s">
        <v>199</v>
      </c>
    </row>
    <row r="1043" s="13" customFormat="1">
      <c r="A1043" s="13"/>
      <c r="B1043" s="233"/>
      <c r="C1043" s="234"/>
      <c r="D1043" s="235" t="s">
        <v>207</v>
      </c>
      <c r="E1043" s="236" t="s">
        <v>22</v>
      </c>
      <c r="F1043" s="237" t="s">
        <v>1541</v>
      </c>
      <c r="G1043" s="234"/>
      <c r="H1043" s="238">
        <v>2.2000000000000002</v>
      </c>
      <c r="I1043" s="239"/>
      <c r="J1043" s="234"/>
      <c r="K1043" s="234"/>
      <c r="L1043" s="240"/>
      <c r="M1043" s="241"/>
      <c r="N1043" s="242"/>
      <c r="O1043" s="242"/>
      <c r="P1043" s="242"/>
      <c r="Q1043" s="242"/>
      <c r="R1043" s="242"/>
      <c r="S1043" s="242"/>
      <c r="T1043" s="243"/>
      <c r="U1043" s="13"/>
      <c r="V1043" s="13"/>
      <c r="W1043" s="13"/>
      <c r="X1043" s="13"/>
      <c r="Y1043" s="13"/>
      <c r="Z1043" s="13"/>
      <c r="AA1043" s="13"/>
      <c r="AB1043" s="13"/>
      <c r="AC1043" s="13"/>
      <c r="AD1043" s="13"/>
      <c r="AE1043" s="13"/>
      <c r="AT1043" s="244" t="s">
        <v>207</v>
      </c>
      <c r="AU1043" s="244" t="s">
        <v>87</v>
      </c>
      <c r="AV1043" s="13" t="s">
        <v>87</v>
      </c>
      <c r="AW1043" s="13" t="s">
        <v>39</v>
      </c>
      <c r="AX1043" s="13" t="s">
        <v>78</v>
      </c>
      <c r="AY1043" s="244" t="s">
        <v>199</v>
      </c>
    </row>
    <row r="1044" s="13" customFormat="1">
      <c r="A1044" s="13"/>
      <c r="B1044" s="233"/>
      <c r="C1044" s="234"/>
      <c r="D1044" s="235" t="s">
        <v>207</v>
      </c>
      <c r="E1044" s="236" t="s">
        <v>22</v>
      </c>
      <c r="F1044" s="237" t="s">
        <v>1542</v>
      </c>
      <c r="G1044" s="234"/>
      <c r="H1044" s="238">
        <v>1.5</v>
      </c>
      <c r="I1044" s="239"/>
      <c r="J1044" s="234"/>
      <c r="K1044" s="234"/>
      <c r="L1044" s="240"/>
      <c r="M1044" s="241"/>
      <c r="N1044" s="242"/>
      <c r="O1044" s="242"/>
      <c r="P1044" s="242"/>
      <c r="Q1044" s="242"/>
      <c r="R1044" s="242"/>
      <c r="S1044" s="242"/>
      <c r="T1044" s="243"/>
      <c r="U1044" s="13"/>
      <c r="V1044" s="13"/>
      <c r="W1044" s="13"/>
      <c r="X1044" s="13"/>
      <c r="Y1044" s="13"/>
      <c r="Z1044" s="13"/>
      <c r="AA1044" s="13"/>
      <c r="AB1044" s="13"/>
      <c r="AC1044" s="13"/>
      <c r="AD1044" s="13"/>
      <c r="AE1044" s="13"/>
      <c r="AT1044" s="244" t="s">
        <v>207</v>
      </c>
      <c r="AU1044" s="244" t="s">
        <v>87</v>
      </c>
      <c r="AV1044" s="13" t="s">
        <v>87</v>
      </c>
      <c r="AW1044" s="13" t="s">
        <v>39</v>
      </c>
      <c r="AX1044" s="13" t="s">
        <v>78</v>
      </c>
      <c r="AY1044" s="244" t="s">
        <v>199</v>
      </c>
    </row>
    <row r="1045" s="13" customFormat="1">
      <c r="A1045" s="13"/>
      <c r="B1045" s="233"/>
      <c r="C1045" s="234"/>
      <c r="D1045" s="235" t="s">
        <v>207</v>
      </c>
      <c r="E1045" s="236" t="s">
        <v>22</v>
      </c>
      <c r="F1045" s="237" t="s">
        <v>1543</v>
      </c>
      <c r="G1045" s="234"/>
      <c r="H1045" s="238">
        <v>2.2000000000000002</v>
      </c>
      <c r="I1045" s="239"/>
      <c r="J1045" s="234"/>
      <c r="K1045" s="234"/>
      <c r="L1045" s="240"/>
      <c r="M1045" s="241"/>
      <c r="N1045" s="242"/>
      <c r="O1045" s="242"/>
      <c r="P1045" s="242"/>
      <c r="Q1045" s="242"/>
      <c r="R1045" s="242"/>
      <c r="S1045" s="242"/>
      <c r="T1045" s="243"/>
      <c r="U1045" s="13"/>
      <c r="V1045" s="13"/>
      <c r="W1045" s="13"/>
      <c r="X1045" s="13"/>
      <c r="Y1045" s="13"/>
      <c r="Z1045" s="13"/>
      <c r="AA1045" s="13"/>
      <c r="AB1045" s="13"/>
      <c r="AC1045" s="13"/>
      <c r="AD1045" s="13"/>
      <c r="AE1045" s="13"/>
      <c r="AT1045" s="244" t="s">
        <v>207</v>
      </c>
      <c r="AU1045" s="244" t="s">
        <v>87</v>
      </c>
      <c r="AV1045" s="13" t="s">
        <v>87</v>
      </c>
      <c r="AW1045" s="13" t="s">
        <v>39</v>
      </c>
      <c r="AX1045" s="13" t="s">
        <v>78</v>
      </c>
      <c r="AY1045" s="244" t="s">
        <v>199</v>
      </c>
    </row>
    <row r="1046" s="13" customFormat="1">
      <c r="A1046" s="13"/>
      <c r="B1046" s="233"/>
      <c r="C1046" s="234"/>
      <c r="D1046" s="235" t="s">
        <v>207</v>
      </c>
      <c r="E1046" s="236" t="s">
        <v>22</v>
      </c>
      <c r="F1046" s="237" t="s">
        <v>1544</v>
      </c>
      <c r="G1046" s="234"/>
      <c r="H1046" s="238">
        <v>14.4</v>
      </c>
      <c r="I1046" s="239"/>
      <c r="J1046" s="234"/>
      <c r="K1046" s="234"/>
      <c r="L1046" s="240"/>
      <c r="M1046" s="241"/>
      <c r="N1046" s="242"/>
      <c r="O1046" s="242"/>
      <c r="P1046" s="242"/>
      <c r="Q1046" s="242"/>
      <c r="R1046" s="242"/>
      <c r="S1046" s="242"/>
      <c r="T1046" s="243"/>
      <c r="U1046" s="13"/>
      <c r="V1046" s="13"/>
      <c r="W1046" s="13"/>
      <c r="X1046" s="13"/>
      <c r="Y1046" s="13"/>
      <c r="Z1046" s="13"/>
      <c r="AA1046" s="13"/>
      <c r="AB1046" s="13"/>
      <c r="AC1046" s="13"/>
      <c r="AD1046" s="13"/>
      <c r="AE1046" s="13"/>
      <c r="AT1046" s="244" t="s">
        <v>207</v>
      </c>
      <c r="AU1046" s="244" t="s">
        <v>87</v>
      </c>
      <c r="AV1046" s="13" t="s">
        <v>87</v>
      </c>
      <c r="AW1046" s="13" t="s">
        <v>39</v>
      </c>
      <c r="AX1046" s="13" t="s">
        <v>78</v>
      </c>
      <c r="AY1046" s="244" t="s">
        <v>199</v>
      </c>
    </row>
    <row r="1047" s="14" customFormat="1">
      <c r="A1047" s="14"/>
      <c r="B1047" s="245"/>
      <c r="C1047" s="246"/>
      <c r="D1047" s="235" t="s">
        <v>207</v>
      </c>
      <c r="E1047" s="247" t="s">
        <v>22</v>
      </c>
      <c r="F1047" s="248" t="s">
        <v>252</v>
      </c>
      <c r="G1047" s="246"/>
      <c r="H1047" s="249">
        <v>45.25</v>
      </c>
      <c r="I1047" s="250"/>
      <c r="J1047" s="246"/>
      <c r="K1047" s="246"/>
      <c r="L1047" s="251"/>
      <c r="M1047" s="252"/>
      <c r="N1047" s="253"/>
      <c r="O1047" s="253"/>
      <c r="P1047" s="253"/>
      <c r="Q1047" s="253"/>
      <c r="R1047" s="253"/>
      <c r="S1047" s="253"/>
      <c r="T1047" s="254"/>
      <c r="U1047" s="14"/>
      <c r="V1047" s="14"/>
      <c r="W1047" s="14"/>
      <c r="X1047" s="14"/>
      <c r="Y1047" s="14"/>
      <c r="Z1047" s="14"/>
      <c r="AA1047" s="14"/>
      <c r="AB1047" s="14"/>
      <c r="AC1047" s="14"/>
      <c r="AD1047" s="14"/>
      <c r="AE1047" s="14"/>
      <c r="AT1047" s="255" t="s">
        <v>207</v>
      </c>
      <c r="AU1047" s="255" t="s">
        <v>87</v>
      </c>
      <c r="AV1047" s="14" t="s">
        <v>103</v>
      </c>
      <c r="AW1047" s="14" t="s">
        <v>39</v>
      </c>
      <c r="AX1047" s="14" t="s">
        <v>23</v>
      </c>
      <c r="AY1047" s="255" t="s">
        <v>199</v>
      </c>
    </row>
    <row r="1048" s="2" customFormat="1" ht="21.75" customHeight="1">
      <c r="A1048" s="40"/>
      <c r="B1048" s="41"/>
      <c r="C1048" s="220" t="s">
        <v>1545</v>
      </c>
      <c r="D1048" s="220" t="s">
        <v>201</v>
      </c>
      <c r="E1048" s="221" t="s">
        <v>1546</v>
      </c>
      <c r="F1048" s="222" t="s">
        <v>1547</v>
      </c>
      <c r="G1048" s="223" t="s">
        <v>549</v>
      </c>
      <c r="H1048" s="224">
        <v>29.699999999999999</v>
      </c>
      <c r="I1048" s="225"/>
      <c r="J1048" s="226">
        <f>ROUND(I1048*H1048,2)</f>
        <v>0</v>
      </c>
      <c r="K1048" s="222" t="s">
        <v>205</v>
      </c>
      <c r="L1048" s="46"/>
      <c r="M1048" s="227" t="s">
        <v>22</v>
      </c>
      <c r="N1048" s="228" t="s">
        <v>49</v>
      </c>
      <c r="O1048" s="86"/>
      <c r="P1048" s="229">
        <f>O1048*H1048</f>
        <v>0</v>
      </c>
      <c r="Q1048" s="229">
        <v>0</v>
      </c>
      <c r="R1048" s="229">
        <f>Q1048*H1048</f>
        <v>0</v>
      </c>
      <c r="S1048" s="229">
        <v>0.065000000000000002</v>
      </c>
      <c r="T1048" s="230">
        <f>S1048*H1048</f>
        <v>1.9305000000000001</v>
      </c>
      <c r="U1048" s="40"/>
      <c r="V1048" s="40"/>
      <c r="W1048" s="40"/>
      <c r="X1048" s="40"/>
      <c r="Y1048" s="40"/>
      <c r="Z1048" s="40"/>
      <c r="AA1048" s="40"/>
      <c r="AB1048" s="40"/>
      <c r="AC1048" s="40"/>
      <c r="AD1048" s="40"/>
      <c r="AE1048" s="40"/>
      <c r="AR1048" s="231" t="s">
        <v>103</v>
      </c>
      <c r="AT1048" s="231" t="s">
        <v>201</v>
      </c>
      <c r="AU1048" s="231" t="s">
        <v>87</v>
      </c>
      <c r="AY1048" s="19" t="s">
        <v>199</v>
      </c>
      <c r="BE1048" s="232">
        <f>IF(N1048="základní",J1048,0)</f>
        <v>0</v>
      </c>
      <c r="BF1048" s="232">
        <f>IF(N1048="snížená",J1048,0)</f>
        <v>0</v>
      </c>
      <c r="BG1048" s="232">
        <f>IF(N1048="zákl. přenesená",J1048,0)</f>
        <v>0</v>
      </c>
      <c r="BH1048" s="232">
        <f>IF(N1048="sníž. přenesená",J1048,0)</f>
        <v>0</v>
      </c>
      <c r="BI1048" s="232">
        <f>IF(N1048="nulová",J1048,0)</f>
        <v>0</v>
      </c>
      <c r="BJ1048" s="19" t="s">
        <v>23</v>
      </c>
      <c r="BK1048" s="232">
        <f>ROUND(I1048*H1048,2)</f>
        <v>0</v>
      </c>
      <c r="BL1048" s="19" t="s">
        <v>103</v>
      </c>
      <c r="BM1048" s="231" t="s">
        <v>1548</v>
      </c>
    </row>
    <row r="1049" s="13" customFormat="1">
      <c r="A1049" s="13"/>
      <c r="B1049" s="233"/>
      <c r="C1049" s="234"/>
      <c r="D1049" s="235" t="s">
        <v>207</v>
      </c>
      <c r="E1049" s="236" t="s">
        <v>22</v>
      </c>
      <c r="F1049" s="237" t="s">
        <v>1549</v>
      </c>
      <c r="G1049" s="234"/>
      <c r="H1049" s="238">
        <v>9.5999999999999996</v>
      </c>
      <c r="I1049" s="239"/>
      <c r="J1049" s="234"/>
      <c r="K1049" s="234"/>
      <c r="L1049" s="240"/>
      <c r="M1049" s="241"/>
      <c r="N1049" s="242"/>
      <c r="O1049" s="242"/>
      <c r="P1049" s="242"/>
      <c r="Q1049" s="242"/>
      <c r="R1049" s="242"/>
      <c r="S1049" s="242"/>
      <c r="T1049" s="243"/>
      <c r="U1049" s="13"/>
      <c r="V1049" s="13"/>
      <c r="W1049" s="13"/>
      <c r="X1049" s="13"/>
      <c r="Y1049" s="13"/>
      <c r="Z1049" s="13"/>
      <c r="AA1049" s="13"/>
      <c r="AB1049" s="13"/>
      <c r="AC1049" s="13"/>
      <c r="AD1049" s="13"/>
      <c r="AE1049" s="13"/>
      <c r="AT1049" s="244" t="s">
        <v>207</v>
      </c>
      <c r="AU1049" s="244" t="s">
        <v>87</v>
      </c>
      <c r="AV1049" s="13" t="s">
        <v>87</v>
      </c>
      <c r="AW1049" s="13" t="s">
        <v>39</v>
      </c>
      <c r="AX1049" s="13" t="s">
        <v>78</v>
      </c>
      <c r="AY1049" s="244" t="s">
        <v>199</v>
      </c>
    </row>
    <row r="1050" s="13" customFormat="1">
      <c r="A1050" s="13"/>
      <c r="B1050" s="233"/>
      <c r="C1050" s="234"/>
      <c r="D1050" s="235" t="s">
        <v>207</v>
      </c>
      <c r="E1050" s="236" t="s">
        <v>22</v>
      </c>
      <c r="F1050" s="237" t="s">
        <v>1550</v>
      </c>
      <c r="G1050" s="234"/>
      <c r="H1050" s="238">
        <v>6.9000000000000004</v>
      </c>
      <c r="I1050" s="239"/>
      <c r="J1050" s="234"/>
      <c r="K1050" s="234"/>
      <c r="L1050" s="240"/>
      <c r="M1050" s="241"/>
      <c r="N1050" s="242"/>
      <c r="O1050" s="242"/>
      <c r="P1050" s="242"/>
      <c r="Q1050" s="242"/>
      <c r="R1050" s="242"/>
      <c r="S1050" s="242"/>
      <c r="T1050" s="243"/>
      <c r="U1050" s="13"/>
      <c r="V1050" s="13"/>
      <c r="W1050" s="13"/>
      <c r="X1050" s="13"/>
      <c r="Y1050" s="13"/>
      <c r="Z1050" s="13"/>
      <c r="AA1050" s="13"/>
      <c r="AB1050" s="13"/>
      <c r="AC1050" s="13"/>
      <c r="AD1050" s="13"/>
      <c r="AE1050" s="13"/>
      <c r="AT1050" s="244" t="s">
        <v>207</v>
      </c>
      <c r="AU1050" s="244" t="s">
        <v>87</v>
      </c>
      <c r="AV1050" s="13" t="s">
        <v>87</v>
      </c>
      <c r="AW1050" s="13" t="s">
        <v>39</v>
      </c>
      <c r="AX1050" s="13" t="s">
        <v>78</v>
      </c>
      <c r="AY1050" s="244" t="s">
        <v>199</v>
      </c>
    </row>
    <row r="1051" s="13" customFormat="1">
      <c r="A1051" s="13"/>
      <c r="B1051" s="233"/>
      <c r="C1051" s="234"/>
      <c r="D1051" s="235" t="s">
        <v>207</v>
      </c>
      <c r="E1051" s="236" t="s">
        <v>22</v>
      </c>
      <c r="F1051" s="237" t="s">
        <v>1551</v>
      </c>
      <c r="G1051" s="234"/>
      <c r="H1051" s="238">
        <v>9.5999999999999996</v>
      </c>
      <c r="I1051" s="239"/>
      <c r="J1051" s="234"/>
      <c r="K1051" s="234"/>
      <c r="L1051" s="240"/>
      <c r="M1051" s="241"/>
      <c r="N1051" s="242"/>
      <c r="O1051" s="242"/>
      <c r="P1051" s="242"/>
      <c r="Q1051" s="242"/>
      <c r="R1051" s="242"/>
      <c r="S1051" s="242"/>
      <c r="T1051" s="243"/>
      <c r="U1051" s="13"/>
      <c r="V1051" s="13"/>
      <c r="W1051" s="13"/>
      <c r="X1051" s="13"/>
      <c r="Y1051" s="13"/>
      <c r="Z1051" s="13"/>
      <c r="AA1051" s="13"/>
      <c r="AB1051" s="13"/>
      <c r="AC1051" s="13"/>
      <c r="AD1051" s="13"/>
      <c r="AE1051" s="13"/>
      <c r="AT1051" s="244" t="s">
        <v>207</v>
      </c>
      <c r="AU1051" s="244" t="s">
        <v>87</v>
      </c>
      <c r="AV1051" s="13" t="s">
        <v>87</v>
      </c>
      <c r="AW1051" s="13" t="s">
        <v>39</v>
      </c>
      <c r="AX1051" s="13" t="s">
        <v>78</v>
      </c>
      <c r="AY1051" s="244" t="s">
        <v>199</v>
      </c>
    </row>
    <row r="1052" s="13" customFormat="1">
      <c r="A1052" s="13"/>
      <c r="B1052" s="233"/>
      <c r="C1052" s="234"/>
      <c r="D1052" s="235" t="s">
        <v>207</v>
      </c>
      <c r="E1052" s="236" t="s">
        <v>22</v>
      </c>
      <c r="F1052" s="237" t="s">
        <v>1552</v>
      </c>
      <c r="G1052" s="234"/>
      <c r="H1052" s="238">
        <v>3.6000000000000001</v>
      </c>
      <c r="I1052" s="239"/>
      <c r="J1052" s="234"/>
      <c r="K1052" s="234"/>
      <c r="L1052" s="240"/>
      <c r="M1052" s="241"/>
      <c r="N1052" s="242"/>
      <c r="O1052" s="242"/>
      <c r="P1052" s="242"/>
      <c r="Q1052" s="242"/>
      <c r="R1052" s="242"/>
      <c r="S1052" s="242"/>
      <c r="T1052" s="243"/>
      <c r="U1052" s="13"/>
      <c r="V1052" s="13"/>
      <c r="W1052" s="13"/>
      <c r="X1052" s="13"/>
      <c r="Y1052" s="13"/>
      <c r="Z1052" s="13"/>
      <c r="AA1052" s="13"/>
      <c r="AB1052" s="13"/>
      <c r="AC1052" s="13"/>
      <c r="AD1052" s="13"/>
      <c r="AE1052" s="13"/>
      <c r="AT1052" s="244" t="s">
        <v>207</v>
      </c>
      <c r="AU1052" s="244" t="s">
        <v>87</v>
      </c>
      <c r="AV1052" s="13" t="s">
        <v>87</v>
      </c>
      <c r="AW1052" s="13" t="s">
        <v>39</v>
      </c>
      <c r="AX1052" s="13" t="s">
        <v>78</v>
      </c>
      <c r="AY1052" s="244" t="s">
        <v>199</v>
      </c>
    </row>
    <row r="1053" s="14" customFormat="1">
      <c r="A1053" s="14"/>
      <c r="B1053" s="245"/>
      <c r="C1053" s="246"/>
      <c r="D1053" s="235" t="s">
        <v>207</v>
      </c>
      <c r="E1053" s="247" t="s">
        <v>22</v>
      </c>
      <c r="F1053" s="248" t="s">
        <v>252</v>
      </c>
      <c r="G1053" s="246"/>
      <c r="H1053" s="249">
        <v>29.699999999999999</v>
      </c>
      <c r="I1053" s="250"/>
      <c r="J1053" s="246"/>
      <c r="K1053" s="246"/>
      <c r="L1053" s="251"/>
      <c r="M1053" s="252"/>
      <c r="N1053" s="253"/>
      <c r="O1053" s="253"/>
      <c r="P1053" s="253"/>
      <c r="Q1053" s="253"/>
      <c r="R1053" s="253"/>
      <c r="S1053" s="253"/>
      <c r="T1053" s="254"/>
      <c r="U1053" s="14"/>
      <c r="V1053" s="14"/>
      <c r="W1053" s="14"/>
      <c r="X1053" s="14"/>
      <c r="Y1053" s="14"/>
      <c r="Z1053" s="14"/>
      <c r="AA1053" s="14"/>
      <c r="AB1053" s="14"/>
      <c r="AC1053" s="14"/>
      <c r="AD1053" s="14"/>
      <c r="AE1053" s="14"/>
      <c r="AT1053" s="255" t="s">
        <v>207</v>
      </c>
      <c r="AU1053" s="255" t="s">
        <v>87</v>
      </c>
      <c r="AV1053" s="14" t="s">
        <v>103</v>
      </c>
      <c r="AW1053" s="14" t="s">
        <v>39</v>
      </c>
      <c r="AX1053" s="14" t="s">
        <v>23</v>
      </c>
      <c r="AY1053" s="255" t="s">
        <v>199</v>
      </c>
    </row>
    <row r="1054" s="2" customFormat="1" ht="21.75" customHeight="1">
      <c r="A1054" s="40"/>
      <c r="B1054" s="41"/>
      <c r="C1054" s="220" t="s">
        <v>1553</v>
      </c>
      <c r="D1054" s="220" t="s">
        <v>201</v>
      </c>
      <c r="E1054" s="221" t="s">
        <v>1554</v>
      </c>
      <c r="F1054" s="222" t="s">
        <v>1555</v>
      </c>
      <c r="G1054" s="223" t="s">
        <v>333</v>
      </c>
      <c r="H1054" s="224">
        <v>8</v>
      </c>
      <c r="I1054" s="225"/>
      <c r="J1054" s="226">
        <f>ROUND(I1054*H1054,2)</f>
        <v>0</v>
      </c>
      <c r="K1054" s="222" t="s">
        <v>205</v>
      </c>
      <c r="L1054" s="46"/>
      <c r="M1054" s="227" t="s">
        <v>22</v>
      </c>
      <c r="N1054" s="228" t="s">
        <v>49</v>
      </c>
      <c r="O1054" s="86"/>
      <c r="P1054" s="229">
        <f>O1054*H1054</f>
        <v>0</v>
      </c>
      <c r="Q1054" s="229">
        <v>0</v>
      </c>
      <c r="R1054" s="229">
        <f>Q1054*H1054</f>
        <v>0</v>
      </c>
      <c r="S1054" s="229">
        <v>0.0089999999999999993</v>
      </c>
      <c r="T1054" s="230">
        <f>S1054*H1054</f>
        <v>0.071999999999999995</v>
      </c>
      <c r="U1054" s="40"/>
      <c r="V1054" s="40"/>
      <c r="W1054" s="40"/>
      <c r="X1054" s="40"/>
      <c r="Y1054" s="40"/>
      <c r="Z1054" s="40"/>
      <c r="AA1054" s="40"/>
      <c r="AB1054" s="40"/>
      <c r="AC1054" s="40"/>
      <c r="AD1054" s="40"/>
      <c r="AE1054" s="40"/>
      <c r="AR1054" s="231" t="s">
        <v>103</v>
      </c>
      <c r="AT1054" s="231" t="s">
        <v>201</v>
      </c>
      <c r="AU1054" s="231" t="s">
        <v>87</v>
      </c>
      <c r="AY1054" s="19" t="s">
        <v>199</v>
      </c>
      <c r="BE1054" s="232">
        <f>IF(N1054="základní",J1054,0)</f>
        <v>0</v>
      </c>
      <c r="BF1054" s="232">
        <f>IF(N1054="snížená",J1054,0)</f>
        <v>0</v>
      </c>
      <c r="BG1054" s="232">
        <f>IF(N1054="zákl. přenesená",J1054,0)</f>
        <v>0</v>
      </c>
      <c r="BH1054" s="232">
        <f>IF(N1054="sníž. přenesená",J1054,0)</f>
        <v>0</v>
      </c>
      <c r="BI1054" s="232">
        <f>IF(N1054="nulová",J1054,0)</f>
        <v>0</v>
      </c>
      <c r="BJ1054" s="19" t="s">
        <v>23</v>
      </c>
      <c r="BK1054" s="232">
        <f>ROUND(I1054*H1054,2)</f>
        <v>0</v>
      </c>
      <c r="BL1054" s="19" t="s">
        <v>103</v>
      </c>
      <c r="BM1054" s="231" t="s">
        <v>1556</v>
      </c>
    </row>
    <row r="1055" s="13" customFormat="1">
      <c r="A1055" s="13"/>
      <c r="B1055" s="233"/>
      <c r="C1055" s="234"/>
      <c r="D1055" s="235" t="s">
        <v>207</v>
      </c>
      <c r="E1055" s="236" t="s">
        <v>22</v>
      </c>
      <c r="F1055" s="237" t="s">
        <v>1557</v>
      </c>
      <c r="G1055" s="234"/>
      <c r="H1055" s="238">
        <v>8</v>
      </c>
      <c r="I1055" s="239"/>
      <c r="J1055" s="234"/>
      <c r="K1055" s="234"/>
      <c r="L1055" s="240"/>
      <c r="M1055" s="241"/>
      <c r="N1055" s="242"/>
      <c r="O1055" s="242"/>
      <c r="P1055" s="242"/>
      <c r="Q1055" s="242"/>
      <c r="R1055" s="242"/>
      <c r="S1055" s="242"/>
      <c r="T1055" s="243"/>
      <c r="U1055" s="13"/>
      <c r="V1055" s="13"/>
      <c r="W1055" s="13"/>
      <c r="X1055" s="13"/>
      <c r="Y1055" s="13"/>
      <c r="Z1055" s="13"/>
      <c r="AA1055" s="13"/>
      <c r="AB1055" s="13"/>
      <c r="AC1055" s="13"/>
      <c r="AD1055" s="13"/>
      <c r="AE1055" s="13"/>
      <c r="AT1055" s="244" t="s">
        <v>207</v>
      </c>
      <c r="AU1055" s="244" t="s">
        <v>87</v>
      </c>
      <c r="AV1055" s="13" t="s">
        <v>87</v>
      </c>
      <c r="AW1055" s="13" t="s">
        <v>39</v>
      </c>
      <c r="AX1055" s="13" t="s">
        <v>23</v>
      </c>
      <c r="AY1055" s="244" t="s">
        <v>199</v>
      </c>
    </row>
    <row r="1056" s="2" customFormat="1" ht="16.5" customHeight="1">
      <c r="A1056" s="40"/>
      <c r="B1056" s="41"/>
      <c r="C1056" s="220" t="s">
        <v>1558</v>
      </c>
      <c r="D1056" s="220" t="s">
        <v>201</v>
      </c>
      <c r="E1056" s="221" t="s">
        <v>1559</v>
      </c>
      <c r="F1056" s="222" t="s">
        <v>1560</v>
      </c>
      <c r="G1056" s="223" t="s">
        <v>549</v>
      </c>
      <c r="H1056" s="224">
        <v>73.900000000000006</v>
      </c>
      <c r="I1056" s="225"/>
      <c r="J1056" s="226">
        <f>ROUND(I1056*H1056,2)</f>
        <v>0</v>
      </c>
      <c r="K1056" s="222" t="s">
        <v>205</v>
      </c>
      <c r="L1056" s="46"/>
      <c r="M1056" s="227" t="s">
        <v>22</v>
      </c>
      <c r="N1056" s="228" t="s">
        <v>49</v>
      </c>
      <c r="O1056" s="86"/>
      <c r="P1056" s="229">
        <f>O1056*H1056</f>
        <v>0</v>
      </c>
      <c r="Q1056" s="229">
        <v>0</v>
      </c>
      <c r="R1056" s="229">
        <f>Q1056*H1056</f>
        <v>0</v>
      </c>
      <c r="S1056" s="229">
        <v>0</v>
      </c>
      <c r="T1056" s="230">
        <f>S1056*H1056</f>
        <v>0</v>
      </c>
      <c r="U1056" s="40"/>
      <c r="V1056" s="40"/>
      <c r="W1056" s="40"/>
      <c r="X1056" s="40"/>
      <c r="Y1056" s="40"/>
      <c r="Z1056" s="40"/>
      <c r="AA1056" s="40"/>
      <c r="AB1056" s="40"/>
      <c r="AC1056" s="40"/>
      <c r="AD1056" s="40"/>
      <c r="AE1056" s="40"/>
      <c r="AR1056" s="231" t="s">
        <v>103</v>
      </c>
      <c r="AT1056" s="231" t="s">
        <v>201</v>
      </c>
      <c r="AU1056" s="231" t="s">
        <v>87</v>
      </c>
      <c r="AY1056" s="19" t="s">
        <v>199</v>
      </c>
      <c r="BE1056" s="232">
        <f>IF(N1056="základní",J1056,0)</f>
        <v>0</v>
      </c>
      <c r="BF1056" s="232">
        <f>IF(N1056="snížená",J1056,0)</f>
        <v>0</v>
      </c>
      <c r="BG1056" s="232">
        <f>IF(N1056="zákl. přenesená",J1056,0)</f>
        <v>0</v>
      </c>
      <c r="BH1056" s="232">
        <f>IF(N1056="sníž. přenesená",J1056,0)</f>
        <v>0</v>
      </c>
      <c r="BI1056" s="232">
        <f>IF(N1056="nulová",J1056,0)</f>
        <v>0</v>
      </c>
      <c r="BJ1056" s="19" t="s">
        <v>23</v>
      </c>
      <c r="BK1056" s="232">
        <f>ROUND(I1056*H1056,2)</f>
        <v>0</v>
      </c>
      <c r="BL1056" s="19" t="s">
        <v>103</v>
      </c>
      <c r="BM1056" s="231" t="s">
        <v>1561</v>
      </c>
    </row>
    <row r="1057" s="15" customFormat="1">
      <c r="A1057" s="15"/>
      <c r="B1057" s="256"/>
      <c r="C1057" s="257"/>
      <c r="D1057" s="235" t="s">
        <v>207</v>
      </c>
      <c r="E1057" s="258" t="s">
        <v>22</v>
      </c>
      <c r="F1057" s="259" t="s">
        <v>335</v>
      </c>
      <c r="G1057" s="257"/>
      <c r="H1057" s="258" t="s">
        <v>22</v>
      </c>
      <c r="I1057" s="260"/>
      <c r="J1057" s="257"/>
      <c r="K1057" s="257"/>
      <c r="L1057" s="261"/>
      <c r="M1057" s="262"/>
      <c r="N1057" s="263"/>
      <c r="O1057" s="263"/>
      <c r="P1057" s="263"/>
      <c r="Q1057" s="263"/>
      <c r="R1057" s="263"/>
      <c r="S1057" s="263"/>
      <c r="T1057" s="264"/>
      <c r="U1057" s="15"/>
      <c r="V1057" s="15"/>
      <c r="W1057" s="15"/>
      <c r="X1057" s="15"/>
      <c r="Y1057" s="15"/>
      <c r="Z1057" s="15"/>
      <c r="AA1057" s="15"/>
      <c r="AB1057" s="15"/>
      <c r="AC1057" s="15"/>
      <c r="AD1057" s="15"/>
      <c r="AE1057" s="15"/>
      <c r="AT1057" s="265" t="s">
        <v>207</v>
      </c>
      <c r="AU1057" s="265" t="s">
        <v>87</v>
      </c>
      <c r="AV1057" s="15" t="s">
        <v>23</v>
      </c>
      <c r="AW1057" s="15" t="s">
        <v>39</v>
      </c>
      <c r="AX1057" s="15" t="s">
        <v>78</v>
      </c>
      <c r="AY1057" s="265" t="s">
        <v>199</v>
      </c>
    </row>
    <row r="1058" s="13" customFormat="1">
      <c r="A1058" s="13"/>
      <c r="B1058" s="233"/>
      <c r="C1058" s="234"/>
      <c r="D1058" s="235" t="s">
        <v>207</v>
      </c>
      <c r="E1058" s="236" t="s">
        <v>22</v>
      </c>
      <c r="F1058" s="237" t="s">
        <v>1562</v>
      </c>
      <c r="G1058" s="234"/>
      <c r="H1058" s="238">
        <v>12.1</v>
      </c>
      <c r="I1058" s="239"/>
      <c r="J1058" s="234"/>
      <c r="K1058" s="234"/>
      <c r="L1058" s="240"/>
      <c r="M1058" s="241"/>
      <c r="N1058" s="242"/>
      <c r="O1058" s="242"/>
      <c r="P1058" s="242"/>
      <c r="Q1058" s="242"/>
      <c r="R1058" s="242"/>
      <c r="S1058" s="242"/>
      <c r="T1058" s="243"/>
      <c r="U1058" s="13"/>
      <c r="V1058" s="13"/>
      <c r="W1058" s="13"/>
      <c r="X1058" s="13"/>
      <c r="Y1058" s="13"/>
      <c r="Z1058" s="13"/>
      <c r="AA1058" s="13"/>
      <c r="AB1058" s="13"/>
      <c r="AC1058" s="13"/>
      <c r="AD1058" s="13"/>
      <c r="AE1058" s="13"/>
      <c r="AT1058" s="244" t="s">
        <v>207</v>
      </c>
      <c r="AU1058" s="244" t="s">
        <v>87</v>
      </c>
      <c r="AV1058" s="13" t="s">
        <v>87</v>
      </c>
      <c r="AW1058" s="13" t="s">
        <v>39</v>
      </c>
      <c r="AX1058" s="13" t="s">
        <v>78</v>
      </c>
      <c r="AY1058" s="244" t="s">
        <v>199</v>
      </c>
    </row>
    <row r="1059" s="13" customFormat="1">
      <c r="A1059" s="13"/>
      <c r="B1059" s="233"/>
      <c r="C1059" s="234"/>
      <c r="D1059" s="235" t="s">
        <v>207</v>
      </c>
      <c r="E1059" s="236" t="s">
        <v>22</v>
      </c>
      <c r="F1059" s="237" t="s">
        <v>1563</v>
      </c>
      <c r="G1059" s="234"/>
      <c r="H1059" s="238">
        <v>6.4000000000000004</v>
      </c>
      <c r="I1059" s="239"/>
      <c r="J1059" s="234"/>
      <c r="K1059" s="234"/>
      <c r="L1059" s="240"/>
      <c r="M1059" s="241"/>
      <c r="N1059" s="242"/>
      <c r="O1059" s="242"/>
      <c r="P1059" s="242"/>
      <c r="Q1059" s="242"/>
      <c r="R1059" s="242"/>
      <c r="S1059" s="242"/>
      <c r="T1059" s="243"/>
      <c r="U1059" s="13"/>
      <c r="V1059" s="13"/>
      <c r="W1059" s="13"/>
      <c r="X1059" s="13"/>
      <c r="Y1059" s="13"/>
      <c r="Z1059" s="13"/>
      <c r="AA1059" s="13"/>
      <c r="AB1059" s="13"/>
      <c r="AC1059" s="13"/>
      <c r="AD1059" s="13"/>
      <c r="AE1059" s="13"/>
      <c r="AT1059" s="244" t="s">
        <v>207</v>
      </c>
      <c r="AU1059" s="244" t="s">
        <v>87</v>
      </c>
      <c r="AV1059" s="13" t="s">
        <v>87</v>
      </c>
      <c r="AW1059" s="13" t="s">
        <v>39</v>
      </c>
      <c r="AX1059" s="13" t="s">
        <v>78</v>
      </c>
      <c r="AY1059" s="244" t="s">
        <v>199</v>
      </c>
    </row>
    <row r="1060" s="13" customFormat="1">
      <c r="A1060" s="13"/>
      <c r="B1060" s="233"/>
      <c r="C1060" s="234"/>
      <c r="D1060" s="235" t="s">
        <v>207</v>
      </c>
      <c r="E1060" s="236" t="s">
        <v>22</v>
      </c>
      <c r="F1060" s="237" t="s">
        <v>1564</v>
      </c>
      <c r="G1060" s="234"/>
      <c r="H1060" s="238">
        <v>13</v>
      </c>
      <c r="I1060" s="239"/>
      <c r="J1060" s="234"/>
      <c r="K1060" s="234"/>
      <c r="L1060" s="240"/>
      <c r="M1060" s="241"/>
      <c r="N1060" s="242"/>
      <c r="O1060" s="242"/>
      <c r="P1060" s="242"/>
      <c r="Q1060" s="242"/>
      <c r="R1060" s="242"/>
      <c r="S1060" s="242"/>
      <c r="T1060" s="243"/>
      <c r="U1060" s="13"/>
      <c r="V1060" s="13"/>
      <c r="W1060" s="13"/>
      <c r="X1060" s="13"/>
      <c r="Y1060" s="13"/>
      <c r="Z1060" s="13"/>
      <c r="AA1060" s="13"/>
      <c r="AB1060" s="13"/>
      <c r="AC1060" s="13"/>
      <c r="AD1060" s="13"/>
      <c r="AE1060" s="13"/>
      <c r="AT1060" s="244" t="s">
        <v>207</v>
      </c>
      <c r="AU1060" s="244" t="s">
        <v>87</v>
      </c>
      <c r="AV1060" s="13" t="s">
        <v>87</v>
      </c>
      <c r="AW1060" s="13" t="s">
        <v>39</v>
      </c>
      <c r="AX1060" s="13" t="s">
        <v>78</v>
      </c>
      <c r="AY1060" s="244" t="s">
        <v>199</v>
      </c>
    </row>
    <row r="1061" s="13" customFormat="1">
      <c r="A1061" s="13"/>
      <c r="B1061" s="233"/>
      <c r="C1061" s="234"/>
      <c r="D1061" s="235" t="s">
        <v>207</v>
      </c>
      <c r="E1061" s="236" t="s">
        <v>22</v>
      </c>
      <c r="F1061" s="237" t="s">
        <v>1565</v>
      </c>
      <c r="G1061" s="234"/>
      <c r="H1061" s="238">
        <v>42.399999999999999</v>
      </c>
      <c r="I1061" s="239"/>
      <c r="J1061" s="234"/>
      <c r="K1061" s="234"/>
      <c r="L1061" s="240"/>
      <c r="M1061" s="241"/>
      <c r="N1061" s="242"/>
      <c r="O1061" s="242"/>
      <c r="P1061" s="242"/>
      <c r="Q1061" s="242"/>
      <c r="R1061" s="242"/>
      <c r="S1061" s="242"/>
      <c r="T1061" s="243"/>
      <c r="U1061" s="13"/>
      <c r="V1061" s="13"/>
      <c r="W1061" s="13"/>
      <c r="X1061" s="13"/>
      <c r="Y1061" s="13"/>
      <c r="Z1061" s="13"/>
      <c r="AA1061" s="13"/>
      <c r="AB1061" s="13"/>
      <c r="AC1061" s="13"/>
      <c r="AD1061" s="13"/>
      <c r="AE1061" s="13"/>
      <c r="AT1061" s="244" t="s">
        <v>207</v>
      </c>
      <c r="AU1061" s="244" t="s">
        <v>87</v>
      </c>
      <c r="AV1061" s="13" t="s">
        <v>87</v>
      </c>
      <c r="AW1061" s="13" t="s">
        <v>39</v>
      </c>
      <c r="AX1061" s="13" t="s">
        <v>78</v>
      </c>
      <c r="AY1061" s="244" t="s">
        <v>199</v>
      </c>
    </row>
    <row r="1062" s="14" customFormat="1">
      <c r="A1062" s="14"/>
      <c r="B1062" s="245"/>
      <c r="C1062" s="246"/>
      <c r="D1062" s="235" t="s">
        <v>207</v>
      </c>
      <c r="E1062" s="247" t="s">
        <v>22</v>
      </c>
      <c r="F1062" s="248" t="s">
        <v>252</v>
      </c>
      <c r="G1062" s="246"/>
      <c r="H1062" s="249">
        <v>73.900000000000006</v>
      </c>
      <c r="I1062" s="250"/>
      <c r="J1062" s="246"/>
      <c r="K1062" s="246"/>
      <c r="L1062" s="251"/>
      <c r="M1062" s="252"/>
      <c r="N1062" s="253"/>
      <c r="O1062" s="253"/>
      <c r="P1062" s="253"/>
      <c r="Q1062" s="253"/>
      <c r="R1062" s="253"/>
      <c r="S1062" s="253"/>
      <c r="T1062" s="254"/>
      <c r="U1062" s="14"/>
      <c r="V1062" s="14"/>
      <c r="W1062" s="14"/>
      <c r="X1062" s="14"/>
      <c r="Y1062" s="14"/>
      <c r="Z1062" s="14"/>
      <c r="AA1062" s="14"/>
      <c r="AB1062" s="14"/>
      <c r="AC1062" s="14"/>
      <c r="AD1062" s="14"/>
      <c r="AE1062" s="14"/>
      <c r="AT1062" s="255" t="s">
        <v>207</v>
      </c>
      <c r="AU1062" s="255" t="s">
        <v>87</v>
      </c>
      <c r="AV1062" s="14" t="s">
        <v>103</v>
      </c>
      <c r="AW1062" s="14" t="s">
        <v>39</v>
      </c>
      <c r="AX1062" s="14" t="s">
        <v>23</v>
      </c>
      <c r="AY1062" s="255" t="s">
        <v>199</v>
      </c>
    </row>
    <row r="1063" s="2" customFormat="1" ht="21.75" customHeight="1">
      <c r="A1063" s="40"/>
      <c r="B1063" s="41"/>
      <c r="C1063" s="220" t="s">
        <v>1566</v>
      </c>
      <c r="D1063" s="220" t="s">
        <v>201</v>
      </c>
      <c r="E1063" s="221" t="s">
        <v>1567</v>
      </c>
      <c r="F1063" s="222" t="s">
        <v>1568</v>
      </c>
      <c r="G1063" s="223" t="s">
        <v>233</v>
      </c>
      <c r="H1063" s="224">
        <v>138.714</v>
      </c>
      <c r="I1063" s="225"/>
      <c r="J1063" s="226">
        <f>ROUND(I1063*H1063,2)</f>
        <v>0</v>
      </c>
      <c r="K1063" s="222" t="s">
        <v>205</v>
      </c>
      <c r="L1063" s="46"/>
      <c r="M1063" s="227" t="s">
        <v>22</v>
      </c>
      <c r="N1063" s="228" t="s">
        <v>49</v>
      </c>
      <c r="O1063" s="86"/>
      <c r="P1063" s="229">
        <f>O1063*H1063</f>
        <v>0</v>
      </c>
      <c r="Q1063" s="229">
        <v>0</v>
      </c>
      <c r="R1063" s="229">
        <f>Q1063*H1063</f>
        <v>0</v>
      </c>
      <c r="S1063" s="229">
        <v>0.0040000000000000001</v>
      </c>
      <c r="T1063" s="230">
        <f>S1063*H1063</f>
        <v>0.55485600000000002</v>
      </c>
      <c r="U1063" s="40"/>
      <c r="V1063" s="40"/>
      <c r="W1063" s="40"/>
      <c r="X1063" s="40"/>
      <c r="Y1063" s="40"/>
      <c r="Z1063" s="40"/>
      <c r="AA1063" s="40"/>
      <c r="AB1063" s="40"/>
      <c r="AC1063" s="40"/>
      <c r="AD1063" s="40"/>
      <c r="AE1063" s="40"/>
      <c r="AR1063" s="231" t="s">
        <v>103</v>
      </c>
      <c r="AT1063" s="231" t="s">
        <v>201</v>
      </c>
      <c r="AU1063" s="231" t="s">
        <v>87</v>
      </c>
      <c r="AY1063" s="19" t="s">
        <v>199</v>
      </c>
      <c r="BE1063" s="232">
        <f>IF(N1063="základní",J1063,0)</f>
        <v>0</v>
      </c>
      <c r="BF1063" s="232">
        <f>IF(N1063="snížená",J1063,0)</f>
        <v>0</v>
      </c>
      <c r="BG1063" s="232">
        <f>IF(N1063="zákl. přenesená",J1063,0)</f>
        <v>0</v>
      </c>
      <c r="BH1063" s="232">
        <f>IF(N1063="sníž. přenesená",J1063,0)</f>
        <v>0</v>
      </c>
      <c r="BI1063" s="232">
        <f>IF(N1063="nulová",J1063,0)</f>
        <v>0</v>
      </c>
      <c r="BJ1063" s="19" t="s">
        <v>23</v>
      </c>
      <c r="BK1063" s="232">
        <f>ROUND(I1063*H1063,2)</f>
        <v>0</v>
      </c>
      <c r="BL1063" s="19" t="s">
        <v>103</v>
      </c>
      <c r="BM1063" s="231" t="s">
        <v>1569</v>
      </c>
    </row>
    <row r="1064" s="13" customFormat="1">
      <c r="A1064" s="13"/>
      <c r="B1064" s="233"/>
      <c r="C1064" s="234"/>
      <c r="D1064" s="235" t="s">
        <v>207</v>
      </c>
      <c r="E1064" s="236" t="s">
        <v>22</v>
      </c>
      <c r="F1064" s="237" t="s">
        <v>1570</v>
      </c>
      <c r="G1064" s="234"/>
      <c r="H1064" s="238">
        <v>138.714</v>
      </c>
      <c r="I1064" s="239"/>
      <c r="J1064" s="234"/>
      <c r="K1064" s="234"/>
      <c r="L1064" s="240"/>
      <c r="M1064" s="241"/>
      <c r="N1064" s="242"/>
      <c r="O1064" s="242"/>
      <c r="P1064" s="242"/>
      <c r="Q1064" s="242"/>
      <c r="R1064" s="242"/>
      <c r="S1064" s="242"/>
      <c r="T1064" s="243"/>
      <c r="U1064" s="13"/>
      <c r="V1064" s="13"/>
      <c r="W1064" s="13"/>
      <c r="X1064" s="13"/>
      <c r="Y1064" s="13"/>
      <c r="Z1064" s="13"/>
      <c r="AA1064" s="13"/>
      <c r="AB1064" s="13"/>
      <c r="AC1064" s="13"/>
      <c r="AD1064" s="13"/>
      <c r="AE1064" s="13"/>
      <c r="AT1064" s="244" t="s">
        <v>207</v>
      </c>
      <c r="AU1064" s="244" t="s">
        <v>87</v>
      </c>
      <c r="AV1064" s="13" t="s">
        <v>87</v>
      </c>
      <c r="AW1064" s="13" t="s">
        <v>39</v>
      </c>
      <c r="AX1064" s="13" t="s">
        <v>23</v>
      </c>
      <c r="AY1064" s="244" t="s">
        <v>199</v>
      </c>
    </row>
    <row r="1065" s="2" customFormat="1" ht="21.75" customHeight="1">
      <c r="A1065" s="40"/>
      <c r="B1065" s="41"/>
      <c r="C1065" s="220" t="s">
        <v>1571</v>
      </c>
      <c r="D1065" s="220" t="s">
        <v>201</v>
      </c>
      <c r="E1065" s="221" t="s">
        <v>1572</v>
      </c>
      <c r="F1065" s="222" t="s">
        <v>1573</v>
      </c>
      <c r="G1065" s="223" t="s">
        <v>233</v>
      </c>
      <c r="H1065" s="224">
        <v>27.084</v>
      </c>
      <c r="I1065" s="225"/>
      <c r="J1065" s="226">
        <f>ROUND(I1065*H1065,2)</f>
        <v>0</v>
      </c>
      <c r="K1065" s="222" t="s">
        <v>205</v>
      </c>
      <c r="L1065" s="46"/>
      <c r="M1065" s="227" t="s">
        <v>22</v>
      </c>
      <c r="N1065" s="228" t="s">
        <v>49</v>
      </c>
      <c r="O1065" s="86"/>
      <c r="P1065" s="229">
        <f>O1065*H1065</f>
        <v>0</v>
      </c>
      <c r="Q1065" s="229">
        <v>0</v>
      </c>
      <c r="R1065" s="229">
        <f>Q1065*H1065</f>
        <v>0</v>
      </c>
      <c r="S1065" s="229">
        <v>0.045999999999999999</v>
      </c>
      <c r="T1065" s="230">
        <f>S1065*H1065</f>
        <v>1.2458639999999999</v>
      </c>
      <c r="U1065" s="40"/>
      <c r="V1065" s="40"/>
      <c r="W1065" s="40"/>
      <c r="X1065" s="40"/>
      <c r="Y1065" s="40"/>
      <c r="Z1065" s="40"/>
      <c r="AA1065" s="40"/>
      <c r="AB1065" s="40"/>
      <c r="AC1065" s="40"/>
      <c r="AD1065" s="40"/>
      <c r="AE1065" s="40"/>
      <c r="AR1065" s="231" t="s">
        <v>103</v>
      </c>
      <c r="AT1065" s="231" t="s">
        <v>201</v>
      </c>
      <c r="AU1065" s="231" t="s">
        <v>87</v>
      </c>
      <c r="AY1065" s="19" t="s">
        <v>199</v>
      </c>
      <c r="BE1065" s="232">
        <f>IF(N1065="základní",J1065,0)</f>
        <v>0</v>
      </c>
      <c r="BF1065" s="232">
        <f>IF(N1065="snížená",J1065,0)</f>
        <v>0</v>
      </c>
      <c r="BG1065" s="232">
        <f>IF(N1065="zákl. přenesená",J1065,0)</f>
        <v>0</v>
      </c>
      <c r="BH1065" s="232">
        <f>IF(N1065="sníž. přenesená",J1065,0)</f>
        <v>0</v>
      </c>
      <c r="BI1065" s="232">
        <f>IF(N1065="nulová",J1065,0)</f>
        <v>0</v>
      </c>
      <c r="BJ1065" s="19" t="s">
        <v>23</v>
      </c>
      <c r="BK1065" s="232">
        <f>ROUND(I1065*H1065,2)</f>
        <v>0</v>
      </c>
      <c r="BL1065" s="19" t="s">
        <v>103</v>
      </c>
      <c r="BM1065" s="231" t="s">
        <v>1574</v>
      </c>
    </row>
    <row r="1066" s="15" customFormat="1">
      <c r="A1066" s="15"/>
      <c r="B1066" s="256"/>
      <c r="C1066" s="257"/>
      <c r="D1066" s="235" t="s">
        <v>207</v>
      </c>
      <c r="E1066" s="258" t="s">
        <v>22</v>
      </c>
      <c r="F1066" s="259" t="s">
        <v>1575</v>
      </c>
      <c r="G1066" s="257"/>
      <c r="H1066" s="258" t="s">
        <v>22</v>
      </c>
      <c r="I1066" s="260"/>
      <c r="J1066" s="257"/>
      <c r="K1066" s="257"/>
      <c r="L1066" s="261"/>
      <c r="M1066" s="262"/>
      <c r="N1066" s="263"/>
      <c r="O1066" s="263"/>
      <c r="P1066" s="263"/>
      <c r="Q1066" s="263"/>
      <c r="R1066" s="263"/>
      <c r="S1066" s="263"/>
      <c r="T1066" s="264"/>
      <c r="U1066" s="15"/>
      <c r="V1066" s="15"/>
      <c r="W1066" s="15"/>
      <c r="X1066" s="15"/>
      <c r="Y1066" s="15"/>
      <c r="Z1066" s="15"/>
      <c r="AA1066" s="15"/>
      <c r="AB1066" s="15"/>
      <c r="AC1066" s="15"/>
      <c r="AD1066" s="15"/>
      <c r="AE1066" s="15"/>
      <c r="AT1066" s="265" t="s">
        <v>207</v>
      </c>
      <c r="AU1066" s="265" t="s">
        <v>87</v>
      </c>
      <c r="AV1066" s="15" t="s">
        <v>23</v>
      </c>
      <c r="AW1066" s="15" t="s">
        <v>39</v>
      </c>
      <c r="AX1066" s="15" t="s">
        <v>78</v>
      </c>
      <c r="AY1066" s="265" t="s">
        <v>199</v>
      </c>
    </row>
    <row r="1067" s="13" customFormat="1">
      <c r="A1067" s="13"/>
      <c r="B1067" s="233"/>
      <c r="C1067" s="234"/>
      <c r="D1067" s="235" t="s">
        <v>207</v>
      </c>
      <c r="E1067" s="236" t="s">
        <v>22</v>
      </c>
      <c r="F1067" s="237" t="s">
        <v>1576</v>
      </c>
      <c r="G1067" s="234"/>
      <c r="H1067" s="238">
        <v>3.6000000000000001</v>
      </c>
      <c r="I1067" s="239"/>
      <c r="J1067" s="234"/>
      <c r="K1067" s="234"/>
      <c r="L1067" s="240"/>
      <c r="M1067" s="241"/>
      <c r="N1067" s="242"/>
      <c r="O1067" s="242"/>
      <c r="P1067" s="242"/>
      <c r="Q1067" s="242"/>
      <c r="R1067" s="242"/>
      <c r="S1067" s="242"/>
      <c r="T1067" s="243"/>
      <c r="U1067" s="13"/>
      <c r="V1067" s="13"/>
      <c r="W1067" s="13"/>
      <c r="X1067" s="13"/>
      <c r="Y1067" s="13"/>
      <c r="Z1067" s="13"/>
      <c r="AA1067" s="13"/>
      <c r="AB1067" s="13"/>
      <c r="AC1067" s="13"/>
      <c r="AD1067" s="13"/>
      <c r="AE1067" s="13"/>
      <c r="AT1067" s="244" t="s">
        <v>207</v>
      </c>
      <c r="AU1067" s="244" t="s">
        <v>87</v>
      </c>
      <c r="AV1067" s="13" t="s">
        <v>87</v>
      </c>
      <c r="AW1067" s="13" t="s">
        <v>39</v>
      </c>
      <c r="AX1067" s="13" t="s">
        <v>78</v>
      </c>
      <c r="AY1067" s="244" t="s">
        <v>199</v>
      </c>
    </row>
    <row r="1068" s="13" customFormat="1">
      <c r="A1068" s="13"/>
      <c r="B1068" s="233"/>
      <c r="C1068" s="234"/>
      <c r="D1068" s="235" t="s">
        <v>207</v>
      </c>
      <c r="E1068" s="236" t="s">
        <v>22</v>
      </c>
      <c r="F1068" s="237" t="s">
        <v>1577</v>
      </c>
      <c r="G1068" s="234"/>
      <c r="H1068" s="238">
        <v>0.53000000000000003</v>
      </c>
      <c r="I1068" s="239"/>
      <c r="J1068" s="234"/>
      <c r="K1068" s="234"/>
      <c r="L1068" s="240"/>
      <c r="M1068" s="241"/>
      <c r="N1068" s="242"/>
      <c r="O1068" s="242"/>
      <c r="P1068" s="242"/>
      <c r="Q1068" s="242"/>
      <c r="R1068" s="242"/>
      <c r="S1068" s="242"/>
      <c r="T1068" s="243"/>
      <c r="U1068" s="13"/>
      <c r="V1068" s="13"/>
      <c r="W1068" s="13"/>
      <c r="X1068" s="13"/>
      <c r="Y1068" s="13"/>
      <c r="Z1068" s="13"/>
      <c r="AA1068" s="13"/>
      <c r="AB1068" s="13"/>
      <c r="AC1068" s="13"/>
      <c r="AD1068" s="13"/>
      <c r="AE1068" s="13"/>
      <c r="AT1068" s="244" t="s">
        <v>207</v>
      </c>
      <c r="AU1068" s="244" t="s">
        <v>87</v>
      </c>
      <c r="AV1068" s="13" t="s">
        <v>87</v>
      </c>
      <c r="AW1068" s="13" t="s">
        <v>39</v>
      </c>
      <c r="AX1068" s="13" t="s">
        <v>78</v>
      </c>
      <c r="AY1068" s="244" t="s">
        <v>199</v>
      </c>
    </row>
    <row r="1069" s="13" customFormat="1">
      <c r="A1069" s="13"/>
      <c r="B1069" s="233"/>
      <c r="C1069" s="234"/>
      <c r="D1069" s="235" t="s">
        <v>207</v>
      </c>
      <c r="E1069" s="236" t="s">
        <v>22</v>
      </c>
      <c r="F1069" s="237" t="s">
        <v>1578</v>
      </c>
      <c r="G1069" s="234"/>
      <c r="H1069" s="238">
        <v>2.5499999999999998</v>
      </c>
      <c r="I1069" s="239"/>
      <c r="J1069" s="234"/>
      <c r="K1069" s="234"/>
      <c r="L1069" s="240"/>
      <c r="M1069" s="241"/>
      <c r="N1069" s="242"/>
      <c r="O1069" s="242"/>
      <c r="P1069" s="242"/>
      <c r="Q1069" s="242"/>
      <c r="R1069" s="242"/>
      <c r="S1069" s="242"/>
      <c r="T1069" s="243"/>
      <c r="U1069" s="13"/>
      <c r="V1069" s="13"/>
      <c r="W1069" s="13"/>
      <c r="X1069" s="13"/>
      <c r="Y1069" s="13"/>
      <c r="Z1069" s="13"/>
      <c r="AA1069" s="13"/>
      <c r="AB1069" s="13"/>
      <c r="AC1069" s="13"/>
      <c r="AD1069" s="13"/>
      <c r="AE1069" s="13"/>
      <c r="AT1069" s="244" t="s">
        <v>207</v>
      </c>
      <c r="AU1069" s="244" t="s">
        <v>87</v>
      </c>
      <c r="AV1069" s="13" t="s">
        <v>87</v>
      </c>
      <c r="AW1069" s="13" t="s">
        <v>39</v>
      </c>
      <c r="AX1069" s="13" t="s">
        <v>78</v>
      </c>
      <c r="AY1069" s="244" t="s">
        <v>199</v>
      </c>
    </row>
    <row r="1070" s="13" customFormat="1">
      <c r="A1070" s="13"/>
      <c r="B1070" s="233"/>
      <c r="C1070" s="234"/>
      <c r="D1070" s="235" t="s">
        <v>207</v>
      </c>
      <c r="E1070" s="236" t="s">
        <v>22</v>
      </c>
      <c r="F1070" s="237" t="s">
        <v>1579</v>
      </c>
      <c r="G1070" s="234"/>
      <c r="H1070" s="238">
        <v>3.2850000000000001</v>
      </c>
      <c r="I1070" s="239"/>
      <c r="J1070" s="234"/>
      <c r="K1070" s="234"/>
      <c r="L1070" s="240"/>
      <c r="M1070" s="241"/>
      <c r="N1070" s="242"/>
      <c r="O1070" s="242"/>
      <c r="P1070" s="242"/>
      <c r="Q1070" s="242"/>
      <c r="R1070" s="242"/>
      <c r="S1070" s="242"/>
      <c r="T1070" s="243"/>
      <c r="U1070" s="13"/>
      <c r="V1070" s="13"/>
      <c r="W1070" s="13"/>
      <c r="X1070" s="13"/>
      <c r="Y1070" s="13"/>
      <c r="Z1070" s="13"/>
      <c r="AA1070" s="13"/>
      <c r="AB1070" s="13"/>
      <c r="AC1070" s="13"/>
      <c r="AD1070" s="13"/>
      <c r="AE1070" s="13"/>
      <c r="AT1070" s="244" t="s">
        <v>207</v>
      </c>
      <c r="AU1070" s="244" t="s">
        <v>87</v>
      </c>
      <c r="AV1070" s="13" t="s">
        <v>87</v>
      </c>
      <c r="AW1070" s="13" t="s">
        <v>39</v>
      </c>
      <c r="AX1070" s="13" t="s">
        <v>78</v>
      </c>
      <c r="AY1070" s="244" t="s">
        <v>199</v>
      </c>
    </row>
    <row r="1071" s="13" customFormat="1">
      <c r="A1071" s="13"/>
      <c r="B1071" s="233"/>
      <c r="C1071" s="234"/>
      <c r="D1071" s="235" t="s">
        <v>207</v>
      </c>
      <c r="E1071" s="236" t="s">
        <v>22</v>
      </c>
      <c r="F1071" s="237" t="s">
        <v>1580</v>
      </c>
      <c r="G1071" s="234"/>
      <c r="H1071" s="238">
        <v>2.8300000000000001</v>
      </c>
      <c r="I1071" s="239"/>
      <c r="J1071" s="234"/>
      <c r="K1071" s="234"/>
      <c r="L1071" s="240"/>
      <c r="M1071" s="241"/>
      <c r="N1071" s="242"/>
      <c r="O1071" s="242"/>
      <c r="P1071" s="242"/>
      <c r="Q1071" s="242"/>
      <c r="R1071" s="242"/>
      <c r="S1071" s="242"/>
      <c r="T1071" s="243"/>
      <c r="U1071" s="13"/>
      <c r="V1071" s="13"/>
      <c r="W1071" s="13"/>
      <c r="X1071" s="13"/>
      <c r="Y1071" s="13"/>
      <c r="Z1071" s="13"/>
      <c r="AA1071" s="13"/>
      <c r="AB1071" s="13"/>
      <c r="AC1071" s="13"/>
      <c r="AD1071" s="13"/>
      <c r="AE1071" s="13"/>
      <c r="AT1071" s="244" t="s">
        <v>207</v>
      </c>
      <c r="AU1071" s="244" t="s">
        <v>87</v>
      </c>
      <c r="AV1071" s="13" t="s">
        <v>87</v>
      </c>
      <c r="AW1071" s="13" t="s">
        <v>39</v>
      </c>
      <c r="AX1071" s="13" t="s">
        <v>78</v>
      </c>
      <c r="AY1071" s="244" t="s">
        <v>199</v>
      </c>
    </row>
    <row r="1072" s="13" customFormat="1">
      <c r="A1072" s="13"/>
      <c r="B1072" s="233"/>
      <c r="C1072" s="234"/>
      <c r="D1072" s="235" t="s">
        <v>207</v>
      </c>
      <c r="E1072" s="236" t="s">
        <v>22</v>
      </c>
      <c r="F1072" s="237" t="s">
        <v>1581</v>
      </c>
      <c r="G1072" s="234"/>
      <c r="H1072" s="238">
        <v>14.289</v>
      </c>
      <c r="I1072" s="239"/>
      <c r="J1072" s="234"/>
      <c r="K1072" s="234"/>
      <c r="L1072" s="240"/>
      <c r="M1072" s="241"/>
      <c r="N1072" s="242"/>
      <c r="O1072" s="242"/>
      <c r="P1072" s="242"/>
      <c r="Q1072" s="242"/>
      <c r="R1072" s="242"/>
      <c r="S1072" s="242"/>
      <c r="T1072" s="243"/>
      <c r="U1072" s="13"/>
      <c r="V1072" s="13"/>
      <c r="W1072" s="13"/>
      <c r="X1072" s="13"/>
      <c r="Y1072" s="13"/>
      <c r="Z1072" s="13"/>
      <c r="AA1072" s="13"/>
      <c r="AB1072" s="13"/>
      <c r="AC1072" s="13"/>
      <c r="AD1072" s="13"/>
      <c r="AE1072" s="13"/>
      <c r="AT1072" s="244" t="s">
        <v>207</v>
      </c>
      <c r="AU1072" s="244" t="s">
        <v>87</v>
      </c>
      <c r="AV1072" s="13" t="s">
        <v>87</v>
      </c>
      <c r="AW1072" s="13" t="s">
        <v>39</v>
      </c>
      <c r="AX1072" s="13" t="s">
        <v>78</v>
      </c>
      <c r="AY1072" s="244" t="s">
        <v>199</v>
      </c>
    </row>
    <row r="1073" s="14" customFormat="1">
      <c r="A1073" s="14"/>
      <c r="B1073" s="245"/>
      <c r="C1073" s="246"/>
      <c r="D1073" s="235" t="s">
        <v>207</v>
      </c>
      <c r="E1073" s="247" t="s">
        <v>22</v>
      </c>
      <c r="F1073" s="248" t="s">
        <v>252</v>
      </c>
      <c r="G1073" s="246"/>
      <c r="H1073" s="249">
        <v>27.084</v>
      </c>
      <c r="I1073" s="250"/>
      <c r="J1073" s="246"/>
      <c r="K1073" s="246"/>
      <c r="L1073" s="251"/>
      <c r="M1073" s="252"/>
      <c r="N1073" s="253"/>
      <c r="O1073" s="253"/>
      <c r="P1073" s="253"/>
      <c r="Q1073" s="253"/>
      <c r="R1073" s="253"/>
      <c r="S1073" s="253"/>
      <c r="T1073" s="254"/>
      <c r="U1073" s="14"/>
      <c r="V1073" s="14"/>
      <c r="W1073" s="14"/>
      <c r="X1073" s="14"/>
      <c r="Y1073" s="14"/>
      <c r="Z1073" s="14"/>
      <c r="AA1073" s="14"/>
      <c r="AB1073" s="14"/>
      <c r="AC1073" s="14"/>
      <c r="AD1073" s="14"/>
      <c r="AE1073" s="14"/>
      <c r="AT1073" s="255" t="s">
        <v>207</v>
      </c>
      <c r="AU1073" s="255" t="s">
        <v>87</v>
      </c>
      <c r="AV1073" s="14" t="s">
        <v>103</v>
      </c>
      <c r="AW1073" s="14" t="s">
        <v>39</v>
      </c>
      <c r="AX1073" s="14" t="s">
        <v>23</v>
      </c>
      <c r="AY1073" s="255" t="s">
        <v>199</v>
      </c>
    </row>
    <row r="1074" s="2" customFormat="1" ht="21.75" customHeight="1">
      <c r="A1074" s="40"/>
      <c r="B1074" s="41"/>
      <c r="C1074" s="220" t="s">
        <v>1582</v>
      </c>
      <c r="D1074" s="220" t="s">
        <v>201</v>
      </c>
      <c r="E1074" s="221" t="s">
        <v>1583</v>
      </c>
      <c r="F1074" s="222" t="s">
        <v>1584</v>
      </c>
      <c r="G1074" s="223" t="s">
        <v>233</v>
      </c>
      <c r="H1074" s="224">
        <v>17.776</v>
      </c>
      <c r="I1074" s="225"/>
      <c r="J1074" s="226">
        <f>ROUND(I1074*H1074,2)</f>
        <v>0</v>
      </c>
      <c r="K1074" s="222" t="s">
        <v>205</v>
      </c>
      <c r="L1074" s="46"/>
      <c r="M1074" s="227" t="s">
        <v>22</v>
      </c>
      <c r="N1074" s="228" t="s">
        <v>49</v>
      </c>
      <c r="O1074" s="86"/>
      <c r="P1074" s="229">
        <f>O1074*H1074</f>
        <v>0</v>
      </c>
      <c r="Q1074" s="229">
        <v>0</v>
      </c>
      <c r="R1074" s="229">
        <f>Q1074*H1074</f>
        <v>0</v>
      </c>
      <c r="S1074" s="229">
        <v>0.068000000000000005</v>
      </c>
      <c r="T1074" s="230">
        <f>S1074*H1074</f>
        <v>1.2087680000000001</v>
      </c>
      <c r="U1074" s="40"/>
      <c r="V1074" s="40"/>
      <c r="W1074" s="40"/>
      <c r="X1074" s="40"/>
      <c r="Y1074" s="40"/>
      <c r="Z1074" s="40"/>
      <c r="AA1074" s="40"/>
      <c r="AB1074" s="40"/>
      <c r="AC1074" s="40"/>
      <c r="AD1074" s="40"/>
      <c r="AE1074" s="40"/>
      <c r="AR1074" s="231" t="s">
        <v>103</v>
      </c>
      <c r="AT1074" s="231" t="s">
        <v>201</v>
      </c>
      <c r="AU1074" s="231" t="s">
        <v>87</v>
      </c>
      <c r="AY1074" s="19" t="s">
        <v>199</v>
      </c>
      <c r="BE1074" s="232">
        <f>IF(N1074="základní",J1074,0)</f>
        <v>0</v>
      </c>
      <c r="BF1074" s="232">
        <f>IF(N1074="snížená",J1074,0)</f>
        <v>0</v>
      </c>
      <c r="BG1074" s="232">
        <f>IF(N1074="zákl. přenesená",J1074,0)</f>
        <v>0</v>
      </c>
      <c r="BH1074" s="232">
        <f>IF(N1074="sníž. přenesená",J1074,0)</f>
        <v>0</v>
      </c>
      <c r="BI1074" s="232">
        <f>IF(N1074="nulová",J1074,0)</f>
        <v>0</v>
      </c>
      <c r="BJ1074" s="19" t="s">
        <v>23</v>
      </c>
      <c r="BK1074" s="232">
        <f>ROUND(I1074*H1074,2)</f>
        <v>0</v>
      </c>
      <c r="BL1074" s="19" t="s">
        <v>103</v>
      </c>
      <c r="BM1074" s="231" t="s">
        <v>1585</v>
      </c>
    </row>
    <row r="1075" s="15" customFormat="1">
      <c r="A1075" s="15"/>
      <c r="B1075" s="256"/>
      <c r="C1075" s="257"/>
      <c r="D1075" s="235" t="s">
        <v>207</v>
      </c>
      <c r="E1075" s="258" t="s">
        <v>22</v>
      </c>
      <c r="F1075" s="259" t="s">
        <v>1586</v>
      </c>
      <c r="G1075" s="257"/>
      <c r="H1075" s="258" t="s">
        <v>22</v>
      </c>
      <c r="I1075" s="260"/>
      <c r="J1075" s="257"/>
      <c r="K1075" s="257"/>
      <c r="L1075" s="261"/>
      <c r="M1075" s="262"/>
      <c r="N1075" s="263"/>
      <c r="O1075" s="263"/>
      <c r="P1075" s="263"/>
      <c r="Q1075" s="263"/>
      <c r="R1075" s="263"/>
      <c r="S1075" s="263"/>
      <c r="T1075" s="264"/>
      <c r="U1075" s="15"/>
      <c r="V1075" s="15"/>
      <c r="W1075" s="15"/>
      <c r="X1075" s="15"/>
      <c r="Y1075" s="15"/>
      <c r="Z1075" s="15"/>
      <c r="AA1075" s="15"/>
      <c r="AB1075" s="15"/>
      <c r="AC1075" s="15"/>
      <c r="AD1075" s="15"/>
      <c r="AE1075" s="15"/>
      <c r="AT1075" s="265" t="s">
        <v>207</v>
      </c>
      <c r="AU1075" s="265" t="s">
        <v>87</v>
      </c>
      <c r="AV1075" s="15" t="s">
        <v>23</v>
      </c>
      <c r="AW1075" s="15" t="s">
        <v>39</v>
      </c>
      <c r="AX1075" s="15" t="s">
        <v>78</v>
      </c>
      <c r="AY1075" s="265" t="s">
        <v>199</v>
      </c>
    </row>
    <row r="1076" s="13" customFormat="1">
      <c r="A1076" s="13"/>
      <c r="B1076" s="233"/>
      <c r="C1076" s="234"/>
      <c r="D1076" s="235" t="s">
        <v>207</v>
      </c>
      <c r="E1076" s="236" t="s">
        <v>22</v>
      </c>
      <c r="F1076" s="237" t="s">
        <v>1587</v>
      </c>
      <c r="G1076" s="234"/>
      <c r="H1076" s="238">
        <v>11.318</v>
      </c>
      <c r="I1076" s="239"/>
      <c r="J1076" s="234"/>
      <c r="K1076" s="234"/>
      <c r="L1076" s="240"/>
      <c r="M1076" s="241"/>
      <c r="N1076" s="242"/>
      <c r="O1076" s="242"/>
      <c r="P1076" s="242"/>
      <c r="Q1076" s="242"/>
      <c r="R1076" s="242"/>
      <c r="S1076" s="242"/>
      <c r="T1076" s="243"/>
      <c r="U1076" s="13"/>
      <c r="V1076" s="13"/>
      <c r="W1076" s="13"/>
      <c r="X1076" s="13"/>
      <c r="Y1076" s="13"/>
      <c r="Z1076" s="13"/>
      <c r="AA1076" s="13"/>
      <c r="AB1076" s="13"/>
      <c r="AC1076" s="13"/>
      <c r="AD1076" s="13"/>
      <c r="AE1076" s="13"/>
      <c r="AT1076" s="244" t="s">
        <v>207</v>
      </c>
      <c r="AU1076" s="244" t="s">
        <v>87</v>
      </c>
      <c r="AV1076" s="13" t="s">
        <v>87</v>
      </c>
      <c r="AW1076" s="13" t="s">
        <v>39</v>
      </c>
      <c r="AX1076" s="13" t="s">
        <v>78</v>
      </c>
      <c r="AY1076" s="244" t="s">
        <v>199</v>
      </c>
    </row>
    <row r="1077" s="13" customFormat="1">
      <c r="A1077" s="13"/>
      <c r="B1077" s="233"/>
      <c r="C1077" s="234"/>
      <c r="D1077" s="235" t="s">
        <v>207</v>
      </c>
      <c r="E1077" s="236" t="s">
        <v>22</v>
      </c>
      <c r="F1077" s="237" t="s">
        <v>1588</v>
      </c>
      <c r="G1077" s="234"/>
      <c r="H1077" s="238">
        <v>2.79</v>
      </c>
      <c r="I1077" s="239"/>
      <c r="J1077" s="234"/>
      <c r="K1077" s="234"/>
      <c r="L1077" s="240"/>
      <c r="M1077" s="241"/>
      <c r="N1077" s="242"/>
      <c r="O1077" s="242"/>
      <c r="P1077" s="242"/>
      <c r="Q1077" s="242"/>
      <c r="R1077" s="242"/>
      <c r="S1077" s="242"/>
      <c r="T1077" s="243"/>
      <c r="U1077" s="13"/>
      <c r="V1077" s="13"/>
      <c r="W1077" s="13"/>
      <c r="X1077" s="13"/>
      <c r="Y1077" s="13"/>
      <c r="Z1077" s="13"/>
      <c r="AA1077" s="13"/>
      <c r="AB1077" s="13"/>
      <c r="AC1077" s="13"/>
      <c r="AD1077" s="13"/>
      <c r="AE1077" s="13"/>
      <c r="AT1077" s="244" t="s">
        <v>207</v>
      </c>
      <c r="AU1077" s="244" t="s">
        <v>87</v>
      </c>
      <c r="AV1077" s="13" t="s">
        <v>87</v>
      </c>
      <c r="AW1077" s="13" t="s">
        <v>39</v>
      </c>
      <c r="AX1077" s="13" t="s">
        <v>78</v>
      </c>
      <c r="AY1077" s="244" t="s">
        <v>199</v>
      </c>
    </row>
    <row r="1078" s="13" customFormat="1">
      <c r="A1078" s="13"/>
      <c r="B1078" s="233"/>
      <c r="C1078" s="234"/>
      <c r="D1078" s="235" t="s">
        <v>207</v>
      </c>
      <c r="E1078" s="236" t="s">
        <v>22</v>
      </c>
      <c r="F1078" s="237" t="s">
        <v>1589</v>
      </c>
      <c r="G1078" s="234"/>
      <c r="H1078" s="238">
        <v>2.8279999999999998</v>
      </c>
      <c r="I1078" s="239"/>
      <c r="J1078" s="234"/>
      <c r="K1078" s="234"/>
      <c r="L1078" s="240"/>
      <c r="M1078" s="241"/>
      <c r="N1078" s="242"/>
      <c r="O1078" s="242"/>
      <c r="P1078" s="242"/>
      <c r="Q1078" s="242"/>
      <c r="R1078" s="242"/>
      <c r="S1078" s="242"/>
      <c r="T1078" s="243"/>
      <c r="U1078" s="13"/>
      <c r="V1078" s="13"/>
      <c r="W1078" s="13"/>
      <c r="X1078" s="13"/>
      <c r="Y1078" s="13"/>
      <c r="Z1078" s="13"/>
      <c r="AA1078" s="13"/>
      <c r="AB1078" s="13"/>
      <c r="AC1078" s="13"/>
      <c r="AD1078" s="13"/>
      <c r="AE1078" s="13"/>
      <c r="AT1078" s="244" t="s">
        <v>207</v>
      </c>
      <c r="AU1078" s="244" t="s">
        <v>87</v>
      </c>
      <c r="AV1078" s="13" t="s">
        <v>87</v>
      </c>
      <c r="AW1078" s="13" t="s">
        <v>39</v>
      </c>
      <c r="AX1078" s="13" t="s">
        <v>78</v>
      </c>
      <c r="AY1078" s="244" t="s">
        <v>199</v>
      </c>
    </row>
    <row r="1079" s="13" customFormat="1">
      <c r="A1079" s="13"/>
      <c r="B1079" s="233"/>
      <c r="C1079" s="234"/>
      <c r="D1079" s="235" t="s">
        <v>207</v>
      </c>
      <c r="E1079" s="236" t="s">
        <v>22</v>
      </c>
      <c r="F1079" s="237" t="s">
        <v>1590</v>
      </c>
      <c r="G1079" s="234"/>
      <c r="H1079" s="238">
        <v>0.83999999999999997</v>
      </c>
      <c r="I1079" s="239"/>
      <c r="J1079" s="234"/>
      <c r="K1079" s="234"/>
      <c r="L1079" s="240"/>
      <c r="M1079" s="241"/>
      <c r="N1079" s="242"/>
      <c r="O1079" s="242"/>
      <c r="P1079" s="242"/>
      <c r="Q1079" s="242"/>
      <c r="R1079" s="242"/>
      <c r="S1079" s="242"/>
      <c r="T1079" s="243"/>
      <c r="U1079" s="13"/>
      <c r="V1079" s="13"/>
      <c r="W1079" s="13"/>
      <c r="X1079" s="13"/>
      <c r="Y1079" s="13"/>
      <c r="Z1079" s="13"/>
      <c r="AA1079" s="13"/>
      <c r="AB1079" s="13"/>
      <c r="AC1079" s="13"/>
      <c r="AD1079" s="13"/>
      <c r="AE1079" s="13"/>
      <c r="AT1079" s="244" t="s">
        <v>207</v>
      </c>
      <c r="AU1079" s="244" t="s">
        <v>87</v>
      </c>
      <c r="AV1079" s="13" t="s">
        <v>87</v>
      </c>
      <c r="AW1079" s="13" t="s">
        <v>39</v>
      </c>
      <c r="AX1079" s="13" t="s">
        <v>78</v>
      </c>
      <c r="AY1079" s="244" t="s">
        <v>199</v>
      </c>
    </row>
    <row r="1080" s="14" customFormat="1">
      <c r="A1080" s="14"/>
      <c r="B1080" s="245"/>
      <c r="C1080" s="246"/>
      <c r="D1080" s="235" t="s">
        <v>207</v>
      </c>
      <c r="E1080" s="247" t="s">
        <v>22</v>
      </c>
      <c r="F1080" s="248" t="s">
        <v>252</v>
      </c>
      <c r="G1080" s="246"/>
      <c r="H1080" s="249">
        <v>17.776</v>
      </c>
      <c r="I1080" s="250"/>
      <c r="J1080" s="246"/>
      <c r="K1080" s="246"/>
      <c r="L1080" s="251"/>
      <c r="M1080" s="252"/>
      <c r="N1080" s="253"/>
      <c r="O1080" s="253"/>
      <c r="P1080" s="253"/>
      <c r="Q1080" s="253"/>
      <c r="R1080" s="253"/>
      <c r="S1080" s="253"/>
      <c r="T1080" s="254"/>
      <c r="U1080" s="14"/>
      <c r="V1080" s="14"/>
      <c r="W1080" s="14"/>
      <c r="X1080" s="14"/>
      <c r="Y1080" s="14"/>
      <c r="Z1080" s="14"/>
      <c r="AA1080" s="14"/>
      <c r="AB1080" s="14"/>
      <c r="AC1080" s="14"/>
      <c r="AD1080" s="14"/>
      <c r="AE1080" s="14"/>
      <c r="AT1080" s="255" t="s">
        <v>207</v>
      </c>
      <c r="AU1080" s="255" t="s">
        <v>87</v>
      </c>
      <c r="AV1080" s="14" t="s">
        <v>103</v>
      </c>
      <c r="AW1080" s="14" t="s">
        <v>39</v>
      </c>
      <c r="AX1080" s="14" t="s">
        <v>23</v>
      </c>
      <c r="AY1080" s="255" t="s">
        <v>199</v>
      </c>
    </row>
    <row r="1081" s="2" customFormat="1" ht="21.75" customHeight="1">
      <c r="A1081" s="40"/>
      <c r="B1081" s="41"/>
      <c r="C1081" s="220" t="s">
        <v>1591</v>
      </c>
      <c r="D1081" s="220" t="s">
        <v>201</v>
      </c>
      <c r="E1081" s="221" t="s">
        <v>1592</v>
      </c>
      <c r="F1081" s="222" t="s">
        <v>1593</v>
      </c>
      <c r="G1081" s="223" t="s">
        <v>233</v>
      </c>
      <c r="H1081" s="224">
        <v>308.68900000000002</v>
      </c>
      <c r="I1081" s="225"/>
      <c r="J1081" s="226">
        <f>ROUND(I1081*H1081,2)</f>
        <v>0</v>
      </c>
      <c r="K1081" s="222" t="s">
        <v>205</v>
      </c>
      <c r="L1081" s="46"/>
      <c r="M1081" s="227" t="s">
        <v>22</v>
      </c>
      <c r="N1081" s="228" t="s">
        <v>49</v>
      </c>
      <c r="O1081" s="86"/>
      <c r="P1081" s="229">
        <f>O1081*H1081</f>
        <v>0</v>
      </c>
      <c r="Q1081" s="229">
        <v>0</v>
      </c>
      <c r="R1081" s="229">
        <f>Q1081*H1081</f>
        <v>0</v>
      </c>
      <c r="S1081" s="229">
        <v>0.068000000000000005</v>
      </c>
      <c r="T1081" s="230">
        <f>S1081*H1081</f>
        <v>20.990852000000004</v>
      </c>
      <c r="U1081" s="40"/>
      <c r="V1081" s="40"/>
      <c r="W1081" s="40"/>
      <c r="X1081" s="40"/>
      <c r="Y1081" s="40"/>
      <c r="Z1081" s="40"/>
      <c r="AA1081" s="40"/>
      <c r="AB1081" s="40"/>
      <c r="AC1081" s="40"/>
      <c r="AD1081" s="40"/>
      <c r="AE1081" s="40"/>
      <c r="AR1081" s="231" t="s">
        <v>103</v>
      </c>
      <c r="AT1081" s="231" t="s">
        <v>201</v>
      </c>
      <c r="AU1081" s="231" t="s">
        <v>87</v>
      </c>
      <c r="AY1081" s="19" t="s">
        <v>199</v>
      </c>
      <c r="BE1081" s="232">
        <f>IF(N1081="základní",J1081,0)</f>
        <v>0</v>
      </c>
      <c r="BF1081" s="232">
        <f>IF(N1081="snížená",J1081,0)</f>
        <v>0</v>
      </c>
      <c r="BG1081" s="232">
        <f>IF(N1081="zákl. přenesená",J1081,0)</f>
        <v>0</v>
      </c>
      <c r="BH1081" s="232">
        <f>IF(N1081="sníž. přenesená",J1081,0)</f>
        <v>0</v>
      </c>
      <c r="BI1081" s="232">
        <f>IF(N1081="nulová",J1081,0)</f>
        <v>0</v>
      </c>
      <c r="BJ1081" s="19" t="s">
        <v>23</v>
      </c>
      <c r="BK1081" s="232">
        <f>ROUND(I1081*H1081,2)</f>
        <v>0</v>
      </c>
      <c r="BL1081" s="19" t="s">
        <v>103</v>
      </c>
      <c r="BM1081" s="231" t="s">
        <v>1594</v>
      </c>
    </row>
    <row r="1082" s="15" customFormat="1">
      <c r="A1082" s="15"/>
      <c r="B1082" s="256"/>
      <c r="C1082" s="257"/>
      <c r="D1082" s="235" t="s">
        <v>207</v>
      </c>
      <c r="E1082" s="258" t="s">
        <v>22</v>
      </c>
      <c r="F1082" s="259" t="s">
        <v>1595</v>
      </c>
      <c r="G1082" s="257"/>
      <c r="H1082" s="258" t="s">
        <v>22</v>
      </c>
      <c r="I1082" s="260"/>
      <c r="J1082" s="257"/>
      <c r="K1082" s="257"/>
      <c r="L1082" s="261"/>
      <c r="M1082" s="262"/>
      <c r="N1082" s="263"/>
      <c r="O1082" s="263"/>
      <c r="P1082" s="263"/>
      <c r="Q1082" s="263"/>
      <c r="R1082" s="263"/>
      <c r="S1082" s="263"/>
      <c r="T1082" s="264"/>
      <c r="U1082" s="15"/>
      <c r="V1082" s="15"/>
      <c r="W1082" s="15"/>
      <c r="X1082" s="15"/>
      <c r="Y1082" s="15"/>
      <c r="Z1082" s="15"/>
      <c r="AA1082" s="15"/>
      <c r="AB1082" s="15"/>
      <c r="AC1082" s="15"/>
      <c r="AD1082" s="15"/>
      <c r="AE1082" s="15"/>
      <c r="AT1082" s="265" t="s">
        <v>207</v>
      </c>
      <c r="AU1082" s="265" t="s">
        <v>87</v>
      </c>
      <c r="AV1082" s="15" t="s">
        <v>23</v>
      </c>
      <c r="AW1082" s="15" t="s">
        <v>39</v>
      </c>
      <c r="AX1082" s="15" t="s">
        <v>78</v>
      </c>
      <c r="AY1082" s="265" t="s">
        <v>199</v>
      </c>
    </row>
    <row r="1083" s="15" customFormat="1">
      <c r="A1083" s="15"/>
      <c r="B1083" s="256"/>
      <c r="C1083" s="257"/>
      <c r="D1083" s="235" t="s">
        <v>207</v>
      </c>
      <c r="E1083" s="258" t="s">
        <v>22</v>
      </c>
      <c r="F1083" s="259" t="s">
        <v>915</v>
      </c>
      <c r="G1083" s="257"/>
      <c r="H1083" s="258" t="s">
        <v>22</v>
      </c>
      <c r="I1083" s="260"/>
      <c r="J1083" s="257"/>
      <c r="K1083" s="257"/>
      <c r="L1083" s="261"/>
      <c r="M1083" s="262"/>
      <c r="N1083" s="263"/>
      <c r="O1083" s="263"/>
      <c r="P1083" s="263"/>
      <c r="Q1083" s="263"/>
      <c r="R1083" s="263"/>
      <c r="S1083" s="263"/>
      <c r="T1083" s="264"/>
      <c r="U1083" s="15"/>
      <c r="V1083" s="15"/>
      <c r="W1083" s="15"/>
      <c r="X1083" s="15"/>
      <c r="Y1083" s="15"/>
      <c r="Z1083" s="15"/>
      <c r="AA1083" s="15"/>
      <c r="AB1083" s="15"/>
      <c r="AC1083" s="15"/>
      <c r="AD1083" s="15"/>
      <c r="AE1083" s="15"/>
      <c r="AT1083" s="265" t="s">
        <v>207</v>
      </c>
      <c r="AU1083" s="265" t="s">
        <v>87</v>
      </c>
      <c r="AV1083" s="15" t="s">
        <v>23</v>
      </c>
      <c r="AW1083" s="15" t="s">
        <v>39</v>
      </c>
      <c r="AX1083" s="15" t="s">
        <v>78</v>
      </c>
      <c r="AY1083" s="265" t="s">
        <v>199</v>
      </c>
    </row>
    <row r="1084" s="13" customFormat="1">
      <c r="A1084" s="13"/>
      <c r="B1084" s="233"/>
      <c r="C1084" s="234"/>
      <c r="D1084" s="235" t="s">
        <v>207</v>
      </c>
      <c r="E1084" s="236" t="s">
        <v>22</v>
      </c>
      <c r="F1084" s="237" t="s">
        <v>1596</v>
      </c>
      <c r="G1084" s="234"/>
      <c r="H1084" s="238">
        <v>24.045000000000002</v>
      </c>
      <c r="I1084" s="239"/>
      <c r="J1084" s="234"/>
      <c r="K1084" s="234"/>
      <c r="L1084" s="240"/>
      <c r="M1084" s="241"/>
      <c r="N1084" s="242"/>
      <c r="O1084" s="242"/>
      <c r="P1084" s="242"/>
      <c r="Q1084" s="242"/>
      <c r="R1084" s="242"/>
      <c r="S1084" s="242"/>
      <c r="T1084" s="243"/>
      <c r="U1084" s="13"/>
      <c r="V1084" s="13"/>
      <c r="W1084" s="13"/>
      <c r="X1084" s="13"/>
      <c r="Y1084" s="13"/>
      <c r="Z1084" s="13"/>
      <c r="AA1084" s="13"/>
      <c r="AB1084" s="13"/>
      <c r="AC1084" s="13"/>
      <c r="AD1084" s="13"/>
      <c r="AE1084" s="13"/>
      <c r="AT1084" s="244" t="s">
        <v>207</v>
      </c>
      <c r="AU1084" s="244" t="s">
        <v>87</v>
      </c>
      <c r="AV1084" s="13" t="s">
        <v>87</v>
      </c>
      <c r="AW1084" s="13" t="s">
        <v>39</v>
      </c>
      <c r="AX1084" s="13" t="s">
        <v>78</v>
      </c>
      <c r="AY1084" s="244" t="s">
        <v>199</v>
      </c>
    </row>
    <row r="1085" s="13" customFormat="1">
      <c r="A1085" s="13"/>
      <c r="B1085" s="233"/>
      <c r="C1085" s="234"/>
      <c r="D1085" s="235" t="s">
        <v>207</v>
      </c>
      <c r="E1085" s="236" t="s">
        <v>22</v>
      </c>
      <c r="F1085" s="237" t="s">
        <v>1597</v>
      </c>
      <c r="G1085" s="234"/>
      <c r="H1085" s="238">
        <v>7.9800000000000004</v>
      </c>
      <c r="I1085" s="239"/>
      <c r="J1085" s="234"/>
      <c r="K1085" s="234"/>
      <c r="L1085" s="240"/>
      <c r="M1085" s="241"/>
      <c r="N1085" s="242"/>
      <c r="O1085" s="242"/>
      <c r="P1085" s="242"/>
      <c r="Q1085" s="242"/>
      <c r="R1085" s="242"/>
      <c r="S1085" s="242"/>
      <c r="T1085" s="243"/>
      <c r="U1085" s="13"/>
      <c r="V1085" s="13"/>
      <c r="W1085" s="13"/>
      <c r="X1085" s="13"/>
      <c r="Y1085" s="13"/>
      <c r="Z1085" s="13"/>
      <c r="AA1085" s="13"/>
      <c r="AB1085" s="13"/>
      <c r="AC1085" s="13"/>
      <c r="AD1085" s="13"/>
      <c r="AE1085" s="13"/>
      <c r="AT1085" s="244" t="s">
        <v>207</v>
      </c>
      <c r="AU1085" s="244" t="s">
        <v>87</v>
      </c>
      <c r="AV1085" s="13" t="s">
        <v>87</v>
      </c>
      <c r="AW1085" s="13" t="s">
        <v>39</v>
      </c>
      <c r="AX1085" s="13" t="s">
        <v>78</v>
      </c>
      <c r="AY1085" s="244" t="s">
        <v>199</v>
      </c>
    </row>
    <row r="1086" s="13" customFormat="1">
      <c r="A1086" s="13"/>
      <c r="B1086" s="233"/>
      <c r="C1086" s="234"/>
      <c r="D1086" s="235" t="s">
        <v>207</v>
      </c>
      <c r="E1086" s="236" t="s">
        <v>22</v>
      </c>
      <c r="F1086" s="237" t="s">
        <v>1598</v>
      </c>
      <c r="G1086" s="234"/>
      <c r="H1086" s="238">
        <v>7.9800000000000004</v>
      </c>
      <c r="I1086" s="239"/>
      <c r="J1086" s="234"/>
      <c r="K1086" s="234"/>
      <c r="L1086" s="240"/>
      <c r="M1086" s="241"/>
      <c r="N1086" s="242"/>
      <c r="O1086" s="242"/>
      <c r="P1086" s="242"/>
      <c r="Q1086" s="242"/>
      <c r="R1086" s="242"/>
      <c r="S1086" s="242"/>
      <c r="T1086" s="243"/>
      <c r="U1086" s="13"/>
      <c r="V1086" s="13"/>
      <c r="W1086" s="13"/>
      <c r="X1086" s="13"/>
      <c r="Y1086" s="13"/>
      <c r="Z1086" s="13"/>
      <c r="AA1086" s="13"/>
      <c r="AB1086" s="13"/>
      <c r="AC1086" s="13"/>
      <c r="AD1086" s="13"/>
      <c r="AE1086" s="13"/>
      <c r="AT1086" s="244" t="s">
        <v>207</v>
      </c>
      <c r="AU1086" s="244" t="s">
        <v>87</v>
      </c>
      <c r="AV1086" s="13" t="s">
        <v>87</v>
      </c>
      <c r="AW1086" s="13" t="s">
        <v>39</v>
      </c>
      <c r="AX1086" s="13" t="s">
        <v>78</v>
      </c>
      <c r="AY1086" s="244" t="s">
        <v>199</v>
      </c>
    </row>
    <row r="1087" s="13" customFormat="1">
      <c r="A1087" s="13"/>
      <c r="B1087" s="233"/>
      <c r="C1087" s="234"/>
      <c r="D1087" s="235" t="s">
        <v>207</v>
      </c>
      <c r="E1087" s="236" t="s">
        <v>22</v>
      </c>
      <c r="F1087" s="237" t="s">
        <v>1599</v>
      </c>
      <c r="G1087" s="234"/>
      <c r="H1087" s="238">
        <v>21.864999999999998</v>
      </c>
      <c r="I1087" s="239"/>
      <c r="J1087" s="234"/>
      <c r="K1087" s="234"/>
      <c r="L1087" s="240"/>
      <c r="M1087" s="241"/>
      <c r="N1087" s="242"/>
      <c r="O1087" s="242"/>
      <c r="P1087" s="242"/>
      <c r="Q1087" s="242"/>
      <c r="R1087" s="242"/>
      <c r="S1087" s="242"/>
      <c r="T1087" s="243"/>
      <c r="U1087" s="13"/>
      <c r="V1087" s="13"/>
      <c r="W1087" s="13"/>
      <c r="X1087" s="13"/>
      <c r="Y1087" s="13"/>
      <c r="Z1087" s="13"/>
      <c r="AA1087" s="13"/>
      <c r="AB1087" s="13"/>
      <c r="AC1087" s="13"/>
      <c r="AD1087" s="13"/>
      <c r="AE1087" s="13"/>
      <c r="AT1087" s="244" t="s">
        <v>207</v>
      </c>
      <c r="AU1087" s="244" t="s">
        <v>87</v>
      </c>
      <c r="AV1087" s="13" t="s">
        <v>87</v>
      </c>
      <c r="AW1087" s="13" t="s">
        <v>39</v>
      </c>
      <c r="AX1087" s="13" t="s">
        <v>78</v>
      </c>
      <c r="AY1087" s="244" t="s">
        <v>199</v>
      </c>
    </row>
    <row r="1088" s="13" customFormat="1">
      <c r="A1088" s="13"/>
      <c r="B1088" s="233"/>
      <c r="C1088" s="234"/>
      <c r="D1088" s="235" t="s">
        <v>207</v>
      </c>
      <c r="E1088" s="236" t="s">
        <v>22</v>
      </c>
      <c r="F1088" s="237" t="s">
        <v>1600</v>
      </c>
      <c r="G1088" s="234"/>
      <c r="H1088" s="238">
        <v>7.2000000000000002</v>
      </c>
      <c r="I1088" s="239"/>
      <c r="J1088" s="234"/>
      <c r="K1088" s="234"/>
      <c r="L1088" s="240"/>
      <c r="M1088" s="241"/>
      <c r="N1088" s="242"/>
      <c r="O1088" s="242"/>
      <c r="P1088" s="242"/>
      <c r="Q1088" s="242"/>
      <c r="R1088" s="242"/>
      <c r="S1088" s="242"/>
      <c r="T1088" s="243"/>
      <c r="U1088" s="13"/>
      <c r="V1088" s="13"/>
      <c r="W1088" s="13"/>
      <c r="X1088" s="13"/>
      <c r="Y1088" s="13"/>
      <c r="Z1088" s="13"/>
      <c r="AA1088" s="13"/>
      <c r="AB1088" s="13"/>
      <c r="AC1088" s="13"/>
      <c r="AD1088" s="13"/>
      <c r="AE1088" s="13"/>
      <c r="AT1088" s="244" t="s">
        <v>207</v>
      </c>
      <c r="AU1088" s="244" t="s">
        <v>87</v>
      </c>
      <c r="AV1088" s="13" t="s">
        <v>87</v>
      </c>
      <c r="AW1088" s="13" t="s">
        <v>39</v>
      </c>
      <c r="AX1088" s="13" t="s">
        <v>78</v>
      </c>
      <c r="AY1088" s="244" t="s">
        <v>199</v>
      </c>
    </row>
    <row r="1089" s="13" customFormat="1">
      <c r="A1089" s="13"/>
      <c r="B1089" s="233"/>
      <c r="C1089" s="234"/>
      <c r="D1089" s="235" t="s">
        <v>207</v>
      </c>
      <c r="E1089" s="236" t="s">
        <v>22</v>
      </c>
      <c r="F1089" s="237" t="s">
        <v>1601</v>
      </c>
      <c r="G1089" s="234"/>
      <c r="H1089" s="238">
        <v>37.293999999999997</v>
      </c>
      <c r="I1089" s="239"/>
      <c r="J1089" s="234"/>
      <c r="K1089" s="234"/>
      <c r="L1089" s="240"/>
      <c r="M1089" s="241"/>
      <c r="N1089" s="242"/>
      <c r="O1089" s="242"/>
      <c r="P1089" s="242"/>
      <c r="Q1089" s="242"/>
      <c r="R1089" s="242"/>
      <c r="S1089" s="242"/>
      <c r="T1089" s="243"/>
      <c r="U1089" s="13"/>
      <c r="V1089" s="13"/>
      <c r="W1089" s="13"/>
      <c r="X1089" s="13"/>
      <c r="Y1089" s="13"/>
      <c r="Z1089" s="13"/>
      <c r="AA1089" s="13"/>
      <c r="AB1089" s="13"/>
      <c r="AC1089" s="13"/>
      <c r="AD1089" s="13"/>
      <c r="AE1089" s="13"/>
      <c r="AT1089" s="244" t="s">
        <v>207</v>
      </c>
      <c r="AU1089" s="244" t="s">
        <v>87</v>
      </c>
      <c r="AV1089" s="13" t="s">
        <v>87</v>
      </c>
      <c r="AW1089" s="13" t="s">
        <v>39</v>
      </c>
      <c r="AX1089" s="13" t="s">
        <v>78</v>
      </c>
      <c r="AY1089" s="244" t="s">
        <v>199</v>
      </c>
    </row>
    <row r="1090" s="13" customFormat="1">
      <c r="A1090" s="13"/>
      <c r="B1090" s="233"/>
      <c r="C1090" s="234"/>
      <c r="D1090" s="235" t="s">
        <v>207</v>
      </c>
      <c r="E1090" s="236" t="s">
        <v>22</v>
      </c>
      <c r="F1090" s="237" t="s">
        <v>1602</v>
      </c>
      <c r="G1090" s="234"/>
      <c r="H1090" s="238">
        <v>11.67</v>
      </c>
      <c r="I1090" s="239"/>
      <c r="J1090" s="234"/>
      <c r="K1090" s="234"/>
      <c r="L1090" s="240"/>
      <c r="M1090" s="241"/>
      <c r="N1090" s="242"/>
      <c r="O1090" s="242"/>
      <c r="P1090" s="242"/>
      <c r="Q1090" s="242"/>
      <c r="R1090" s="242"/>
      <c r="S1090" s="242"/>
      <c r="T1090" s="243"/>
      <c r="U1090" s="13"/>
      <c r="V1090" s="13"/>
      <c r="W1090" s="13"/>
      <c r="X1090" s="13"/>
      <c r="Y1090" s="13"/>
      <c r="Z1090" s="13"/>
      <c r="AA1090" s="13"/>
      <c r="AB1090" s="13"/>
      <c r="AC1090" s="13"/>
      <c r="AD1090" s="13"/>
      <c r="AE1090" s="13"/>
      <c r="AT1090" s="244" t="s">
        <v>207</v>
      </c>
      <c r="AU1090" s="244" t="s">
        <v>87</v>
      </c>
      <c r="AV1090" s="13" t="s">
        <v>87</v>
      </c>
      <c r="AW1090" s="13" t="s">
        <v>39</v>
      </c>
      <c r="AX1090" s="13" t="s">
        <v>78</v>
      </c>
      <c r="AY1090" s="244" t="s">
        <v>199</v>
      </c>
    </row>
    <row r="1091" s="13" customFormat="1">
      <c r="A1091" s="13"/>
      <c r="B1091" s="233"/>
      <c r="C1091" s="234"/>
      <c r="D1091" s="235" t="s">
        <v>207</v>
      </c>
      <c r="E1091" s="236" t="s">
        <v>22</v>
      </c>
      <c r="F1091" s="237" t="s">
        <v>1603</v>
      </c>
      <c r="G1091" s="234"/>
      <c r="H1091" s="238">
        <v>7.4400000000000004</v>
      </c>
      <c r="I1091" s="239"/>
      <c r="J1091" s="234"/>
      <c r="K1091" s="234"/>
      <c r="L1091" s="240"/>
      <c r="M1091" s="241"/>
      <c r="N1091" s="242"/>
      <c r="O1091" s="242"/>
      <c r="P1091" s="242"/>
      <c r="Q1091" s="242"/>
      <c r="R1091" s="242"/>
      <c r="S1091" s="242"/>
      <c r="T1091" s="243"/>
      <c r="U1091" s="13"/>
      <c r="V1091" s="13"/>
      <c r="W1091" s="13"/>
      <c r="X1091" s="13"/>
      <c r="Y1091" s="13"/>
      <c r="Z1091" s="13"/>
      <c r="AA1091" s="13"/>
      <c r="AB1091" s="13"/>
      <c r="AC1091" s="13"/>
      <c r="AD1091" s="13"/>
      <c r="AE1091" s="13"/>
      <c r="AT1091" s="244" t="s">
        <v>207</v>
      </c>
      <c r="AU1091" s="244" t="s">
        <v>87</v>
      </c>
      <c r="AV1091" s="13" t="s">
        <v>87</v>
      </c>
      <c r="AW1091" s="13" t="s">
        <v>39</v>
      </c>
      <c r="AX1091" s="13" t="s">
        <v>78</v>
      </c>
      <c r="AY1091" s="244" t="s">
        <v>199</v>
      </c>
    </row>
    <row r="1092" s="13" customFormat="1">
      <c r="A1092" s="13"/>
      <c r="B1092" s="233"/>
      <c r="C1092" s="234"/>
      <c r="D1092" s="235" t="s">
        <v>207</v>
      </c>
      <c r="E1092" s="236" t="s">
        <v>22</v>
      </c>
      <c r="F1092" s="237" t="s">
        <v>1604</v>
      </c>
      <c r="G1092" s="234"/>
      <c r="H1092" s="238">
        <v>6.4500000000000002</v>
      </c>
      <c r="I1092" s="239"/>
      <c r="J1092" s="234"/>
      <c r="K1092" s="234"/>
      <c r="L1092" s="240"/>
      <c r="M1092" s="241"/>
      <c r="N1092" s="242"/>
      <c r="O1092" s="242"/>
      <c r="P1092" s="242"/>
      <c r="Q1092" s="242"/>
      <c r="R1092" s="242"/>
      <c r="S1092" s="242"/>
      <c r="T1092" s="243"/>
      <c r="U1092" s="13"/>
      <c r="V1092" s="13"/>
      <c r="W1092" s="13"/>
      <c r="X1092" s="13"/>
      <c r="Y1092" s="13"/>
      <c r="Z1092" s="13"/>
      <c r="AA1092" s="13"/>
      <c r="AB1092" s="13"/>
      <c r="AC1092" s="13"/>
      <c r="AD1092" s="13"/>
      <c r="AE1092" s="13"/>
      <c r="AT1092" s="244" t="s">
        <v>207</v>
      </c>
      <c r="AU1092" s="244" t="s">
        <v>87</v>
      </c>
      <c r="AV1092" s="13" t="s">
        <v>87</v>
      </c>
      <c r="AW1092" s="13" t="s">
        <v>39</v>
      </c>
      <c r="AX1092" s="13" t="s">
        <v>78</v>
      </c>
      <c r="AY1092" s="244" t="s">
        <v>199</v>
      </c>
    </row>
    <row r="1093" s="13" customFormat="1">
      <c r="A1093" s="13"/>
      <c r="B1093" s="233"/>
      <c r="C1093" s="234"/>
      <c r="D1093" s="235" t="s">
        <v>207</v>
      </c>
      <c r="E1093" s="236" t="s">
        <v>22</v>
      </c>
      <c r="F1093" s="237" t="s">
        <v>1605</v>
      </c>
      <c r="G1093" s="234"/>
      <c r="H1093" s="238">
        <v>3</v>
      </c>
      <c r="I1093" s="239"/>
      <c r="J1093" s="234"/>
      <c r="K1093" s="234"/>
      <c r="L1093" s="240"/>
      <c r="M1093" s="241"/>
      <c r="N1093" s="242"/>
      <c r="O1093" s="242"/>
      <c r="P1093" s="242"/>
      <c r="Q1093" s="242"/>
      <c r="R1093" s="242"/>
      <c r="S1093" s="242"/>
      <c r="T1093" s="243"/>
      <c r="U1093" s="13"/>
      <c r="V1093" s="13"/>
      <c r="W1093" s="13"/>
      <c r="X1093" s="13"/>
      <c r="Y1093" s="13"/>
      <c r="Z1093" s="13"/>
      <c r="AA1093" s="13"/>
      <c r="AB1093" s="13"/>
      <c r="AC1093" s="13"/>
      <c r="AD1093" s="13"/>
      <c r="AE1093" s="13"/>
      <c r="AT1093" s="244" t="s">
        <v>207</v>
      </c>
      <c r="AU1093" s="244" t="s">
        <v>87</v>
      </c>
      <c r="AV1093" s="13" t="s">
        <v>87</v>
      </c>
      <c r="AW1093" s="13" t="s">
        <v>39</v>
      </c>
      <c r="AX1093" s="13" t="s">
        <v>78</v>
      </c>
      <c r="AY1093" s="244" t="s">
        <v>199</v>
      </c>
    </row>
    <row r="1094" s="13" customFormat="1">
      <c r="A1094" s="13"/>
      <c r="B1094" s="233"/>
      <c r="C1094" s="234"/>
      <c r="D1094" s="235" t="s">
        <v>207</v>
      </c>
      <c r="E1094" s="236" t="s">
        <v>22</v>
      </c>
      <c r="F1094" s="237" t="s">
        <v>1606</v>
      </c>
      <c r="G1094" s="234"/>
      <c r="H1094" s="238">
        <v>6.5700000000000003</v>
      </c>
      <c r="I1094" s="239"/>
      <c r="J1094" s="234"/>
      <c r="K1094" s="234"/>
      <c r="L1094" s="240"/>
      <c r="M1094" s="241"/>
      <c r="N1094" s="242"/>
      <c r="O1094" s="242"/>
      <c r="P1094" s="242"/>
      <c r="Q1094" s="242"/>
      <c r="R1094" s="242"/>
      <c r="S1094" s="242"/>
      <c r="T1094" s="243"/>
      <c r="U1094" s="13"/>
      <c r="V1094" s="13"/>
      <c r="W1094" s="13"/>
      <c r="X1094" s="13"/>
      <c r="Y1094" s="13"/>
      <c r="Z1094" s="13"/>
      <c r="AA1094" s="13"/>
      <c r="AB1094" s="13"/>
      <c r="AC1094" s="13"/>
      <c r="AD1094" s="13"/>
      <c r="AE1094" s="13"/>
      <c r="AT1094" s="244" t="s">
        <v>207</v>
      </c>
      <c r="AU1094" s="244" t="s">
        <v>87</v>
      </c>
      <c r="AV1094" s="13" t="s">
        <v>87</v>
      </c>
      <c r="AW1094" s="13" t="s">
        <v>39</v>
      </c>
      <c r="AX1094" s="13" t="s">
        <v>78</v>
      </c>
      <c r="AY1094" s="244" t="s">
        <v>199</v>
      </c>
    </row>
    <row r="1095" s="13" customFormat="1">
      <c r="A1095" s="13"/>
      <c r="B1095" s="233"/>
      <c r="C1095" s="234"/>
      <c r="D1095" s="235" t="s">
        <v>207</v>
      </c>
      <c r="E1095" s="236" t="s">
        <v>22</v>
      </c>
      <c r="F1095" s="237" t="s">
        <v>1607</v>
      </c>
      <c r="G1095" s="234"/>
      <c r="H1095" s="238">
        <v>6.5700000000000003</v>
      </c>
      <c r="I1095" s="239"/>
      <c r="J1095" s="234"/>
      <c r="K1095" s="234"/>
      <c r="L1095" s="240"/>
      <c r="M1095" s="241"/>
      <c r="N1095" s="242"/>
      <c r="O1095" s="242"/>
      <c r="P1095" s="242"/>
      <c r="Q1095" s="242"/>
      <c r="R1095" s="242"/>
      <c r="S1095" s="242"/>
      <c r="T1095" s="243"/>
      <c r="U1095" s="13"/>
      <c r="V1095" s="13"/>
      <c r="W1095" s="13"/>
      <c r="X1095" s="13"/>
      <c r="Y1095" s="13"/>
      <c r="Z1095" s="13"/>
      <c r="AA1095" s="13"/>
      <c r="AB1095" s="13"/>
      <c r="AC1095" s="13"/>
      <c r="AD1095" s="13"/>
      <c r="AE1095" s="13"/>
      <c r="AT1095" s="244" t="s">
        <v>207</v>
      </c>
      <c r="AU1095" s="244" t="s">
        <v>87</v>
      </c>
      <c r="AV1095" s="13" t="s">
        <v>87</v>
      </c>
      <c r="AW1095" s="13" t="s">
        <v>39</v>
      </c>
      <c r="AX1095" s="13" t="s">
        <v>78</v>
      </c>
      <c r="AY1095" s="244" t="s">
        <v>199</v>
      </c>
    </row>
    <row r="1096" s="13" customFormat="1">
      <c r="A1096" s="13"/>
      <c r="B1096" s="233"/>
      <c r="C1096" s="234"/>
      <c r="D1096" s="235" t="s">
        <v>207</v>
      </c>
      <c r="E1096" s="236" t="s">
        <v>22</v>
      </c>
      <c r="F1096" s="237" t="s">
        <v>1608</v>
      </c>
      <c r="G1096" s="234"/>
      <c r="H1096" s="238">
        <v>35.444000000000003</v>
      </c>
      <c r="I1096" s="239"/>
      <c r="J1096" s="234"/>
      <c r="K1096" s="234"/>
      <c r="L1096" s="240"/>
      <c r="M1096" s="241"/>
      <c r="N1096" s="242"/>
      <c r="O1096" s="242"/>
      <c r="P1096" s="242"/>
      <c r="Q1096" s="242"/>
      <c r="R1096" s="242"/>
      <c r="S1096" s="242"/>
      <c r="T1096" s="243"/>
      <c r="U1096" s="13"/>
      <c r="V1096" s="13"/>
      <c r="W1096" s="13"/>
      <c r="X1096" s="13"/>
      <c r="Y1096" s="13"/>
      <c r="Z1096" s="13"/>
      <c r="AA1096" s="13"/>
      <c r="AB1096" s="13"/>
      <c r="AC1096" s="13"/>
      <c r="AD1096" s="13"/>
      <c r="AE1096" s="13"/>
      <c r="AT1096" s="244" t="s">
        <v>207</v>
      </c>
      <c r="AU1096" s="244" t="s">
        <v>87</v>
      </c>
      <c r="AV1096" s="13" t="s">
        <v>87</v>
      </c>
      <c r="AW1096" s="13" t="s">
        <v>39</v>
      </c>
      <c r="AX1096" s="13" t="s">
        <v>78</v>
      </c>
      <c r="AY1096" s="244" t="s">
        <v>199</v>
      </c>
    </row>
    <row r="1097" s="13" customFormat="1">
      <c r="A1097" s="13"/>
      <c r="B1097" s="233"/>
      <c r="C1097" s="234"/>
      <c r="D1097" s="235" t="s">
        <v>207</v>
      </c>
      <c r="E1097" s="236" t="s">
        <v>22</v>
      </c>
      <c r="F1097" s="237" t="s">
        <v>1609</v>
      </c>
      <c r="G1097" s="234"/>
      <c r="H1097" s="238">
        <v>10.800000000000001</v>
      </c>
      <c r="I1097" s="239"/>
      <c r="J1097" s="234"/>
      <c r="K1097" s="234"/>
      <c r="L1097" s="240"/>
      <c r="M1097" s="241"/>
      <c r="N1097" s="242"/>
      <c r="O1097" s="242"/>
      <c r="P1097" s="242"/>
      <c r="Q1097" s="242"/>
      <c r="R1097" s="242"/>
      <c r="S1097" s="242"/>
      <c r="T1097" s="243"/>
      <c r="U1097" s="13"/>
      <c r="V1097" s="13"/>
      <c r="W1097" s="13"/>
      <c r="X1097" s="13"/>
      <c r="Y1097" s="13"/>
      <c r="Z1097" s="13"/>
      <c r="AA1097" s="13"/>
      <c r="AB1097" s="13"/>
      <c r="AC1097" s="13"/>
      <c r="AD1097" s="13"/>
      <c r="AE1097" s="13"/>
      <c r="AT1097" s="244" t="s">
        <v>207</v>
      </c>
      <c r="AU1097" s="244" t="s">
        <v>87</v>
      </c>
      <c r="AV1097" s="13" t="s">
        <v>87</v>
      </c>
      <c r="AW1097" s="13" t="s">
        <v>39</v>
      </c>
      <c r="AX1097" s="13" t="s">
        <v>78</v>
      </c>
      <c r="AY1097" s="244" t="s">
        <v>199</v>
      </c>
    </row>
    <row r="1098" s="13" customFormat="1">
      <c r="A1098" s="13"/>
      <c r="B1098" s="233"/>
      <c r="C1098" s="234"/>
      <c r="D1098" s="235" t="s">
        <v>207</v>
      </c>
      <c r="E1098" s="236" t="s">
        <v>22</v>
      </c>
      <c r="F1098" s="237" t="s">
        <v>1610</v>
      </c>
      <c r="G1098" s="234"/>
      <c r="H1098" s="238">
        <v>27</v>
      </c>
      <c r="I1098" s="239"/>
      <c r="J1098" s="234"/>
      <c r="K1098" s="234"/>
      <c r="L1098" s="240"/>
      <c r="M1098" s="241"/>
      <c r="N1098" s="242"/>
      <c r="O1098" s="242"/>
      <c r="P1098" s="242"/>
      <c r="Q1098" s="242"/>
      <c r="R1098" s="242"/>
      <c r="S1098" s="242"/>
      <c r="T1098" s="243"/>
      <c r="U1098" s="13"/>
      <c r="V1098" s="13"/>
      <c r="W1098" s="13"/>
      <c r="X1098" s="13"/>
      <c r="Y1098" s="13"/>
      <c r="Z1098" s="13"/>
      <c r="AA1098" s="13"/>
      <c r="AB1098" s="13"/>
      <c r="AC1098" s="13"/>
      <c r="AD1098" s="13"/>
      <c r="AE1098" s="13"/>
      <c r="AT1098" s="244" t="s">
        <v>207</v>
      </c>
      <c r="AU1098" s="244" t="s">
        <v>87</v>
      </c>
      <c r="AV1098" s="13" t="s">
        <v>87</v>
      </c>
      <c r="AW1098" s="13" t="s">
        <v>39</v>
      </c>
      <c r="AX1098" s="13" t="s">
        <v>78</v>
      </c>
      <c r="AY1098" s="244" t="s">
        <v>199</v>
      </c>
    </row>
    <row r="1099" s="13" customFormat="1">
      <c r="A1099" s="13"/>
      <c r="B1099" s="233"/>
      <c r="C1099" s="234"/>
      <c r="D1099" s="235" t="s">
        <v>207</v>
      </c>
      <c r="E1099" s="236" t="s">
        <v>22</v>
      </c>
      <c r="F1099" s="237" t="s">
        <v>1611</v>
      </c>
      <c r="G1099" s="234"/>
      <c r="H1099" s="238">
        <v>34.445999999999998</v>
      </c>
      <c r="I1099" s="239"/>
      <c r="J1099" s="234"/>
      <c r="K1099" s="234"/>
      <c r="L1099" s="240"/>
      <c r="M1099" s="241"/>
      <c r="N1099" s="242"/>
      <c r="O1099" s="242"/>
      <c r="P1099" s="242"/>
      <c r="Q1099" s="242"/>
      <c r="R1099" s="242"/>
      <c r="S1099" s="242"/>
      <c r="T1099" s="243"/>
      <c r="U1099" s="13"/>
      <c r="V1099" s="13"/>
      <c r="W1099" s="13"/>
      <c r="X1099" s="13"/>
      <c r="Y1099" s="13"/>
      <c r="Z1099" s="13"/>
      <c r="AA1099" s="13"/>
      <c r="AB1099" s="13"/>
      <c r="AC1099" s="13"/>
      <c r="AD1099" s="13"/>
      <c r="AE1099" s="13"/>
      <c r="AT1099" s="244" t="s">
        <v>207</v>
      </c>
      <c r="AU1099" s="244" t="s">
        <v>87</v>
      </c>
      <c r="AV1099" s="13" t="s">
        <v>87</v>
      </c>
      <c r="AW1099" s="13" t="s">
        <v>39</v>
      </c>
      <c r="AX1099" s="13" t="s">
        <v>78</v>
      </c>
      <c r="AY1099" s="244" t="s">
        <v>199</v>
      </c>
    </row>
    <row r="1100" s="13" customFormat="1">
      <c r="A1100" s="13"/>
      <c r="B1100" s="233"/>
      <c r="C1100" s="234"/>
      <c r="D1100" s="235" t="s">
        <v>207</v>
      </c>
      <c r="E1100" s="236" t="s">
        <v>22</v>
      </c>
      <c r="F1100" s="237" t="s">
        <v>1612</v>
      </c>
      <c r="G1100" s="234"/>
      <c r="H1100" s="238">
        <v>3.585</v>
      </c>
      <c r="I1100" s="239"/>
      <c r="J1100" s="234"/>
      <c r="K1100" s="234"/>
      <c r="L1100" s="240"/>
      <c r="M1100" s="241"/>
      <c r="N1100" s="242"/>
      <c r="O1100" s="242"/>
      <c r="P1100" s="242"/>
      <c r="Q1100" s="242"/>
      <c r="R1100" s="242"/>
      <c r="S1100" s="242"/>
      <c r="T1100" s="243"/>
      <c r="U1100" s="13"/>
      <c r="V1100" s="13"/>
      <c r="W1100" s="13"/>
      <c r="X1100" s="13"/>
      <c r="Y1100" s="13"/>
      <c r="Z1100" s="13"/>
      <c r="AA1100" s="13"/>
      <c r="AB1100" s="13"/>
      <c r="AC1100" s="13"/>
      <c r="AD1100" s="13"/>
      <c r="AE1100" s="13"/>
      <c r="AT1100" s="244" t="s">
        <v>207</v>
      </c>
      <c r="AU1100" s="244" t="s">
        <v>87</v>
      </c>
      <c r="AV1100" s="13" t="s">
        <v>87</v>
      </c>
      <c r="AW1100" s="13" t="s">
        <v>39</v>
      </c>
      <c r="AX1100" s="13" t="s">
        <v>78</v>
      </c>
      <c r="AY1100" s="244" t="s">
        <v>199</v>
      </c>
    </row>
    <row r="1101" s="13" customFormat="1">
      <c r="A1101" s="13"/>
      <c r="B1101" s="233"/>
      <c r="C1101" s="234"/>
      <c r="D1101" s="235" t="s">
        <v>207</v>
      </c>
      <c r="E1101" s="236" t="s">
        <v>22</v>
      </c>
      <c r="F1101" s="237" t="s">
        <v>1613</v>
      </c>
      <c r="G1101" s="234"/>
      <c r="H1101" s="238">
        <v>14.4</v>
      </c>
      <c r="I1101" s="239"/>
      <c r="J1101" s="234"/>
      <c r="K1101" s="234"/>
      <c r="L1101" s="240"/>
      <c r="M1101" s="241"/>
      <c r="N1101" s="242"/>
      <c r="O1101" s="242"/>
      <c r="P1101" s="242"/>
      <c r="Q1101" s="242"/>
      <c r="R1101" s="242"/>
      <c r="S1101" s="242"/>
      <c r="T1101" s="243"/>
      <c r="U1101" s="13"/>
      <c r="V1101" s="13"/>
      <c r="W1101" s="13"/>
      <c r="X1101" s="13"/>
      <c r="Y1101" s="13"/>
      <c r="Z1101" s="13"/>
      <c r="AA1101" s="13"/>
      <c r="AB1101" s="13"/>
      <c r="AC1101" s="13"/>
      <c r="AD1101" s="13"/>
      <c r="AE1101" s="13"/>
      <c r="AT1101" s="244" t="s">
        <v>207</v>
      </c>
      <c r="AU1101" s="244" t="s">
        <v>87</v>
      </c>
      <c r="AV1101" s="13" t="s">
        <v>87</v>
      </c>
      <c r="AW1101" s="13" t="s">
        <v>39</v>
      </c>
      <c r="AX1101" s="13" t="s">
        <v>78</v>
      </c>
      <c r="AY1101" s="244" t="s">
        <v>199</v>
      </c>
    </row>
    <row r="1102" s="13" customFormat="1">
      <c r="A1102" s="13"/>
      <c r="B1102" s="233"/>
      <c r="C1102" s="234"/>
      <c r="D1102" s="235" t="s">
        <v>207</v>
      </c>
      <c r="E1102" s="236" t="s">
        <v>22</v>
      </c>
      <c r="F1102" s="237" t="s">
        <v>1614</v>
      </c>
      <c r="G1102" s="234"/>
      <c r="H1102" s="238">
        <v>34.950000000000003</v>
      </c>
      <c r="I1102" s="239"/>
      <c r="J1102" s="234"/>
      <c r="K1102" s="234"/>
      <c r="L1102" s="240"/>
      <c r="M1102" s="241"/>
      <c r="N1102" s="242"/>
      <c r="O1102" s="242"/>
      <c r="P1102" s="242"/>
      <c r="Q1102" s="242"/>
      <c r="R1102" s="242"/>
      <c r="S1102" s="242"/>
      <c r="T1102" s="243"/>
      <c r="U1102" s="13"/>
      <c r="V1102" s="13"/>
      <c r="W1102" s="13"/>
      <c r="X1102" s="13"/>
      <c r="Y1102" s="13"/>
      <c r="Z1102" s="13"/>
      <c r="AA1102" s="13"/>
      <c r="AB1102" s="13"/>
      <c r="AC1102" s="13"/>
      <c r="AD1102" s="13"/>
      <c r="AE1102" s="13"/>
      <c r="AT1102" s="244" t="s">
        <v>207</v>
      </c>
      <c r="AU1102" s="244" t="s">
        <v>87</v>
      </c>
      <c r="AV1102" s="13" t="s">
        <v>87</v>
      </c>
      <c r="AW1102" s="13" t="s">
        <v>39</v>
      </c>
      <c r="AX1102" s="13" t="s">
        <v>78</v>
      </c>
      <c r="AY1102" s="244" t="s">
        <v>199</v>
      </c>
    </row>
    <row r="1103" s="14" customFormat="1">
      <c r="A1103" s="14"/>
      <c r="B1103" s="245"/>
      <c r="C1103" s="246"/>
      <c r="D1103" s="235" t="s">
        <v>207</v>
      </c>
      <c r="E1103" s="247" t="s">
        <v>22</v>
      </c>
      <c r="F1103" s="248" t="s">
        <v>252</v>
      </c>
      <c r="G1103" s="246"/>
      <c r="H1103" s="249">
        <v>308.68900000000002</v>
      </c>
      <c r="I1103" s="250"/>
      <c r="J1103" s="246"/>
      <c r="K1103" s="246"/>
      <c r="L1103" s="251"/>
      <c r="M1103" s="252"/>
      <c r="N1103" s="253"/>
      <c r="O1103" s="253"/>
      <c r="P1103" s="253"/>
      <c r="Q1103" s="253"/>
      <c r="R1103" s="253"/>
      <c r="S1103" s="253"/>
      <c r="T1103" s="254"/>
      <c r="U1103" s="14"/>
      <c r="V1103" s="14"/>
      <c r="W1103" s="14"/>
      <c r="X1103" s="14"/>
      <c r="Y1103" s="14"/>
      <c r="Z1103" s="14"/>
      <c r="AA1103" s="14"/>
      <c r="AB1103" s="14"/>
      <c r="AC1103" s="14"/>
      <c r="AD1103" s="14"/>
      <c r="AE1103" s="14"/>
      <c r="AT1103" s="255" t="s">
        <v>207</v>
      </c>
      <c r="AU1103" s="255" t="s">
        <v>87</v>
      </c>
      <c r="AV1103" s="14" t="s">
        <v>103</v>
      </c>
      <c r="AW1103" s="14" t="s">
        <v>39</v>
      </c>
      <c r="AX1103" s="14" t="s">
        <v>23</v>
      </c>
      <c r="AY1103" s="255" t="s">
        <v>199</v>
      </c>
    </row>
    <row r="1104" s="2" customFormat="1" ht="21.75" customHeight="1">
      <c r="A1104" s="40"/>
      <c r="B1104" s="41"/>
      <c r="C1104" s="220" t="s">
        <v>1615</v>
      </c>
      <c r="D1104" s="220" t="s">
        <v>201</v>
      </c>
      <c r="E1104" s="221" t="s">
        <v>1616</v>
      </c>
      <c r="F1104" s="222" t="s">
        <v>1617</v>
      </c>
      <c r="G1104" s="223" t="s">
        <v>233</v>
      </c>
      <c r="H1104" s="224">
        <v>18.16</v>
      </c>
      <c r="I1104" s="225"/>
      <c r="J1104" s="226">
        <f>ROUND(I1104*H1104,2)</f>
        <v>0</v>
      </c>
      <c r="K1104" s="222" t="s">
        <v>205</v>
      </c>
      <c r="L1104" s="46"/>
      <c r="M1104" s="227" t="s">
        <v>22</v>
      </c>
      <c r="N1104" s="228" t="s">
        <v>49</v>
      </c>
      <c r="O1104" s="86"/>
      <c r="P1104" s="229">
        <f>O1104*H1104</f>
        <v>0</v>
      </c>
      <c r="Q1104" s="229">
        <v>0</v>
      </c>
      <c r="R1104" s="229">
        <f>Q1104*H1104</f>
        <v>0</v>
      </c>
      <c r="S1104" s="229">
        <v>0.088999999999999996</v>
      </c>
      <c r="T1104" s="230">
        <f>S1104*H1104</f>
        <v>1.6162399999999999</v>
      </c>
      <c r="U1104" s="40"/>
      <c r="V1104" s="40"/>
      <c r="W1104" s="40"/>
      <c r="X1104" s="40"/>
      <c r="Y1104" s="40"/>
      <c r="Z1104" s="40"/>
      <c r="AA1104" s="40"/>
      <c r="AB1104" s="40"/>
      <c r="AC1104" s="40"/>
      <c r="AD1104" s="40"/>
      <c r="AE1104" s="40"/>
      <c r="AR1104" s="231" t="s">
        <v>103</v>
      </c>
      <c r="AT1104" s="231" t="s">
        <v>201</v>
      </c>
      <c r="AU1104" s="231" t="s">
        <v>87</v>
      </c>
      <c r="AY1104" s="19" t="s">
        <v>199</v>
      </c>
      <c r="BE1104" s="232">
        <f>IF(N1104="základní",J1104,0)</f>
        <v>0</v>
      </c>
      <c r="BF1104" s="232">
        <f>IF(N1104="snížená",J1104,0)</f>
        <v>0</v>
      </c>
      <c r="BG1104" s="232">
        <f>IF(N1104="zákl. přenesená",J1104,0)</f>
        <v>0</v>
      </c>
      <c r="BH1104" s="232">
        <f>IF(N1104="sníž. přenesená",J1104,0)</f>
        <v>0</v>
      </c>
      <c r="BI1104" s="232">
        <f>IF(N1104="nulová",J1104,0)</f>
        <v>0</v>
      </c>
      <c r="BJ1104" s="19" t="s">
        <v>23</v>
      </c>
      <c r="BK1104" s="232">
        <f>ROUND(I1104*H1104,2)</f>
        <v>0</v>
      </c>
      <c r="BL1104" s="19" t="s">
        <v>103</v>
      </c>
      <c r="BM1104" s="231" t="s">
        <v>1618</v>
      </c>
    </row>
    <row r="1105" s="13" customFormat="1">
      <c r="A1105" s="13"/>
      <c r="B1105" s="233"/>
      <c r="C1105" s="234"/>
      <c r="D1105" s="235" t="s">
        <v>207</v>
      </c>
      <c r="E1105" s="236" t="s">
        <v>22</v>
      </c>
      <c r="F1105" s="237" t="s">
        <v>1619</v>
      </c>
      <c r="G1105" s="234"/>
      <c r="H1105" s="238">
        <v>18.16</v>
      </c>
      <c r="I1105" s="239"/>
      <c r="J1105" s="234"/>
      <c r="K1105" s="234"/>
      <c r="L1105" s="240"/>
      <c r="M1105" s="241"/>
      <c r="N1105" s="242"/>
      <c r="O1105" s="242"/>
      <c r="P1105" s="242"/>
      <c r="Q1105" s="242"/>
      <c r="R1105" s="242"/>
      <c r="S1105" s="242"/>
      <c r="T1105" s="243"/>
      <c r="U1105" s="13"/>
      <c r="V1105" s="13"/>
      <c r="W1105" s="13"/>
      <c r="X1105" s="13"/>
      <c r="Y1105" s="13"/>
      <c r="Z1105" s="13"/>
      <c r="AA1105" s="13"/>
      <c r="AB1105" s="13"/>
      <c r="AC1105" s="13"/>
      <c r="AD1105" s="13"/>
      <c r="AE1105" s="13"/>
      <c r="AT1105" s="244" t="s">
        <v>207</v>
      </c>
      <c r="AU1105" s="244" t="s">
        <v>87</v>
      </c>
      <c r="AV1105" s="13" t="s">
        <v>87</v>
      </c>
      <c r="AW1105" s="13" t="s">
        <v>39</v>
      </c>
      <c r="AX1105" s="13" t="s">
        <v>23</v>
      </c>
      <c r="AY1105" s="244" t="s">
        <v>199</v>
      </c>
    </row>
    <row r="1106" s="2" customFormat="1" ht="21.75" customHeight="1">
      <c r="A1106" s="40"/>
      <c r="B1106" s="41"/>
      <c r="C1106" s="220" t="s">
        <v>1620</v>
      </c>
      <c r="D1106" s="220" t="s">
        <v>201</v>
      </c>
      <c r="E1106" s="221" t="s">
        <v>1621</v>
      </c>
      <c r="F1106" s="222" t="s">
        <v>1622</v>
      </c>
      <c r="G1106" s="223" t="s">
        <v>279</v>
      </c>
      <c r="H1106" s="224">
        <v>259.67599999999999</v>
      </c>
      <c r="I1106" s="225"/>
      <c r="J1106" s="226">
        <f>ROUND(I1106*H1106,2)</f>
        <v>0</v>
      </c>
      <c r="K1106" s="222" t="s">
        <v>205</v>
      </c>
      <c r="L1106" s="46"/>
      <c r="M1106" s="227" t="s">
        <v>22</v>
      </c>
      <c r="N1106" s="228" t="s">
        <v>49</v>
      </c>
      <c r="O1106" s="86"/>
      <c r="P1106" s="229">
        <f>O1106*H1106</f>
        <v>0</v>
      </c>
      <c r="Q1106" s="229">
        <v>0</v>
      </c>
      <c r="R1106" s="229">
        <f>Q1106*H1106</f>
        <v>0</v>
      </c>
      <c r="S1106" s="229">
        <v>0</v>
      </c>
      <c r="T1106" s="230">
        <f>S1106*H1106</f>
        <v>0</v>
      </c>
      <c r="U1106" s="40"/>
      <c r="V1106" s="40"/>
      <c r="W1106" s="40"/>
      <c r="X1106" s="40"/>
      <c r="Y1106" s="40"/>
      <c r="Z1106" s="40"/>
      <c r="AA1106" s="40"/>
      <c r="AB1106" s="40"/>
      <c r="AC1106" s="40"/>
      <c r="AD1106" s="40"/>
      <c r="AE1106" s="40"/>
      <c r="AR1106" s="231" t="s">
        <v>103</v>
      </c>
      <c r="AT1106" s="231" t="s">
        <v>201</v>
      </c>
      <c r="AU1106" s="231" t="s">
        <v>87</v>
      </c>
      <c r="AY1106" s="19" t="s">
        <v>199</v>
      </c>
      <c r="BE1106" s="232">
        <f>IF(N1106="základní",J1106,0)</f>
        <v>0</v>
      </c>
      <c r="BF1106" s="232">
        <f>IF(N1106="snížená",J1106,0)</f>
        <v>0</v>
      </c>
      <c r="BG1106" s="232">
        <f>IF(N1106="zákl. přenesená",J1106,0)</f>
        <v>0</v>
      </c>
      <c r="BH1106" s="232">
        <f>IF(N1106="sníž. přenesená",J1106,0)</f>
        <v>0</v>
      </c>
      <c r="BI1106" s="232">
        <f>IF(N1106="nulová",J1106,0)</f>
        <v>0</v>
      </c>
      <c r="BJ1106" s="19" t="s">
        <v>23</v>
      </c>
      <c r="BK1106" s="232">
        <f>ROUND(I1106*H1106,2)</f>
        <v>0</v>
      </c>
      <c r="BL1106" s="19" t="s">
        <v>103</v>
      </c>
      <c r="BM1106" s="231" t="s">
        <v>1623</v>
      </c>
    </row>
    <row r="1107" s="13" customFormat="1">
      <c r="A1107" s="13"/>
      <c r="B1107" s="233"/>
      <c r="C1107" s="234"/>
      <c r="D1107" s="235" t="s">
        <v>207</v>
      </c>
      <c r="E1107" s="236" t="s">
        <v>22</v>
      </c>
      <c r="F1107" s="237" t="s">
        <v>1624</v>
      </c>
      <c r="G1107" s="234"/>
      <c r="H1107" s="238">
        <v>259.67599999999999</v>
      </c>
      <c r="I1107" s="239"/>
      <c r="J1107" s="234"/>
      <c r="K1107" s="234"/>
      <c r="L1107" s="240"/>
      <c r="M1107" s="241"/>
      <c r="N1107" s="242"/>
      <c r="O1107" s="242"/>
      <c r="P1107" s="242"/>
      <c r="Q1107" s="242"/>
      <c r="R1107" s="242"/>
      <c r="S1107" s="242"/>
      <c r="T1107" s="243"/>
      <c r="U1107" s="13"/>
      <c r="V1107" s="13"/>
      <c r="W1107" s="13"/>
      <c r="X1107" s="13"/>
      <c r="Y1107" s="13"/>
      <c r="Z1107" s="13"/>
      <c r="AA1107" s="13"/>
      <c r="AB1107" s="13"/>
      <c r="AC1107" s="13"/>
      <c r="AD1107" s="13"/>
      <c r="AE1107" s="13"/>
      <c r="AT1107" s="244" t="s">
        <v>207</v>
      </c>
      <c r="AU1107" s="244" t="s">
        <v>87</v>
      </c>
      <c r="AV1107" s="13" t="s">
        <v>87</v>
      </c>
      <c r="AW1107" s="13" t="s">
        <v>39</v>
      </c>
      <c r="AX1107" s="13" t="s">
        <v>23</v>
      </c>
      <c r="AY1107" s="244" t="s">
        <v>199</v>
      </c>
    </row>
    <row r="1108" s="2" customFormat="1" ht="16.5" customHeight="1">
      <c r="A1108" s="40"/>
      <c r="B1108" s="41"/>
      <c r="C1108" s="220" t="s">
        <v>1625</v>
      </c>
      <c r="D1108" s="220" t="s">
        <v>201</v>
      </c>
      <c r="E1108" s="221" t="s">
        <v>1626</v>
      </c>
      <c r="F1108" s="222" t="s">
        <v>1627</v>
      </c>
      <c r="G1108" s="223" t="s">
        <v>279</v>
      </c>
      <c r="H1108" s="224">
        <v>259.67599999999999</v>
      </c>
      <c r="I1108" s="225"/>
      <c r="J1108" s="226">
        <f>ROUND(I1108*H1108,2)</f>
        <v>0</v>
      </c>
      <c r="K1108" s="222" t="s">
        <v>205</v>
      </c>
      <c r="L1108" s="46"/>
      <c r="M1108" s="227" t="s">
        <v>22</v>
      </c>
      <c r="N1108" s="228" t="s">
        <v>49</v>
      </c>
      <c r="O1108" s="86"/>
      <c r="P1108" s="229">
        <f>O1108*H1108</f>
        <v>0</v>
      </c>
      <c r="Q1108" s="229">
        <v>0</v>
      </c>
      <c r="R1108" s="229">
        <f>Q1108*H1108</f>
        <v>0</v>
      </c>
      <c r="S1108" s="229">
        <v>0</v>
      </c>
      <c r="T1108" s="230">
        <f>S1108*H1108</f>
        <v>0</v>
      </c>
      <c r="U1108" s="40"/>
      <c r="V1108" s="40"/>
      <c r="W1108" s="40"/>
      <c r="X1108" s="40"/>
      <c r="Y1108" s="40"/>
      <c r="Z1108" s="40"/>
      <c r="AA1108" s="40"/>
      <c r="AB1108" s="40"/>
      <c r="AC1108" s="40"/>
      <c r="AD1108" s="40"/>
      <c r="AE1108" s="40"/>
      <c r="AR1108" s="231" t="s">
        <v>103</v>
      </c>
      <c r="AT1108" s="231" t="s">
        <v>201</v>
      </c>
      <c r="AU1108" s="231" t="s">
        <v>87</v>
      </c>
      <c r="AY1108" s="19" t="s">
        <v>199</v>
      </c>
      <c r="BE1108" s="232">
        <f>IF(N1108="základní",J1108,0)</f>
        <v>0</v>
      </c>
      <c r="BF1108" s="232">
        <f>IF(N1108="snížená",J1108,0)</f>
        <v>0</v>
      </c>
      <c r="BG1108" s="232">
        <f>IF(N1108="zákl. přenesená",J1108,0)</f>
        <v>0</v>
      </c>
      <c r="BH1108" s="232">
        <f>IF(N1108="sníž. přenesená",J1108,0)</f>
        <v>0</v>
      </c>
      <c r="BI1108" s="232">
        <f>IF(N1108="nulová",J1108,0)</f>
        <v>0</v>
      </c>
      <c r="BJ1108" s="19" t="s">
        <v>23</v>
      </c>
      <c r="BK1108" s="232">
        <f>ROUND(I1108*H1108,2)</f>
        <v>0</v>
      </c>
      <c r="BL1108" s="19" t="s">
        <v>103</v>
      </c>
      <c r="BM1108" s="231" t="s">
        <v>1628</v>
      </c>
    </row>
    <row r="1109" s="13" customFormat="1">
      <c r="A1109" s="13"/>
      <c r="B1109" s="233"/>
      <c r="C1109" s="234"/>
      <c r="D1109" s="235" t="s">
        <v>207</v>
      </c>
      <c r="E1109" s="236" t="s">
        <v>22</v>
      </c>
      <c r="F1109" s="237" t="s">
        <v>1624</v>
      </c>
      <c r="G1109" s="234"/>
      <c r="H1109" s="238">
        <v>259.67599999999999</v>
      </c>
      <c r="I1109" s="239"/>
      <c r="J1109" s="234"/>
      <c r="K1109" s="234"/>
      <c r="L1109" s="240"/>
      <c r="M1109" s="241"/>
      <c r="N1109" s="242"/>
      <c r="O1109" s="242"/>
      <c r="P1109" s="242"/>
      <c r="Q1109" s="242"/>
      <c r="R1109" s="242"/>
      <c r="S1109" s="242"/>
      <c r="T1109" s="243"/>
      <c r="U1109" s="13"/>
      <c r="V1109" s="13"/>
      <c r="W1109" s="13"/>
      <c r="X1109" s="13"/>
      <c r="Y1109" s="13"/>
      <c r="Z1109" s="13"/>
      <c r="AA1109" s="13"/>
      <c r="AB1109" s="13"/>
      <c r="AC1109" s="13"/>
      <c r="AD1109" s="13"/>
      <c r="AE1109" s="13"/>
      <c r="AT1109" s="244" t="s">
        <v>207</v>
      </c>
      <c r="AU1109" s="244" t="s">
        <v>87</v>
      </c>
      <c r="AV1109" s="13" t="s">
        <v>87</v>
      </c>
      <c r="AW1109" s="13" t="s">
        <v>39</v>
      </c>
      <c r="AX1109" s="13" t="s">
        <v>23</v>
      </c>
      <c r="AY1109" s="244" t="s">
        <v>199</v>
      </c>
    </row>
    <row r="1110" s="2" customFormat="1" ht="21.75" customHeight="1">
      <c r="A1110" s="40"/>
      <c r="B1110" s="41"/>
      <c r="C1110" s="220" t="s">
        <v>1629</v>
      </c>
      <c r="D1110" s="220" t="s">
        <v>201</v>
      </c>
      <c r="E1110" s="221" t="s">
        <v>1630</v>
      </c>
      <c r="F1110" s="222" t="s">
        <v>1631</v>
      </c>
      <c r="G1110" s="223" t="s">
        <v>279</v>
      </c>
      <c r="H1110" s="224">
        <v>4396.8630000000003</v>
      </c>
      <c r="I1110" s="225"/>
      <c r="J1110" s="226">
        <f>ROUND(I1110*H1110,2)</f>
        <v>0</v>
      </c>
      <c r="K1110" s="222" t="s">
        <v>205</v>
      </c>
      <c r="L1110" s="46"/>
      <c r="M1110" s="227" t="s">
        <v>22</v>
      </c>
      <c r="N1110" s="228" t="s">
        <v>49</v>
      </c>
      <c r="O1110" s="86"/>
      <c r="P1110" s="229">
        <f>O1110*H1110</f>
        <v>0</v>
      </c>
      <c r="Q1110" s="229">
        <v>0</v>
      </c>
      <c r="R1110" s="229">
        <f>Q1110*H1110</f>
        <v>0</v>
      </c>
      <c r="S1110" s="229">
        <v>0</v>
      </c>
      <c r="T1110" s="230">
        <f>S1110*H1110</f>
        <v>0</v>
      </c>
      <c r="U1110" s="40"/>
      <c r="V1110" s="40"/>
      <c r="W1110" s="40"/>
      <c r="X1110" s="40"/>
      <c r="Y1110" s="40"/>
      <c r="Z1110" s="40"/>
      <c r="AA1110" s="40"/>
      <c r="AB1110" s="40"/>
      <c r="AC1110" s="40"/>
      <c r="AD1110" s="40"/>
      <c r="AE1110" s="40"/>
      <c r="AR1110" s="231" t="s">
        <v>103</v>
      </c>
      <c r="AT1110" s="231" t="s">
        <v>201</v>
      </c>
      <c r="AU1110" s="231" t="s">
        <v>87</v>
      </c>
      <c r="AY1110" s="19" t="s">
        <v>199</v>
      </c>
      <c r="BE1110" s="232">
        <f>IF(N1110="základní",J1110,0)</f>
        <v>0</v>
      </c>
      <c r="BF1110" s="232">
        <f>IF(N1110="snížená",J1110,0)</f>
        <v>0</v>
      </c>
      <c r="BG1110" s="232">
        <f>IF(N1110="zákl. přenesená",J1110,0)</f>
        <v>0</v>
      </c>
      <c r="BH1110" s="232">
        <f>IF(N1110="sníž. přenesená",J1110,0)</f>
        <v>0</v>
      </c>
      <c r="BI1110" s="232">
        <f>IF(N1110="nulová",J1110,0)</f>
        <v>0</v>
      </c>
      <c r="BJ1110" s="19" t="s">
        <v>23</v>
      </c>
      <c r="BK1110" s="232">
        <f>ROUND(I1110*H1110,2)</f>
        <v>0</v>
      </c>
      <c r="BL1110" s="19" t="s">
        <v>103</v>
      </c>
      <c r="BM1110" s="231" t="s">
        <v>1632</v>
      </c>
    </row>
    <row r="1111" s="13" customFormat="1">
      <c r="A1111" s="13"/>
      <c r="B1111" s="233"/>
      <c r="C1111" s="234"/>
      <c r="D1111" s="235" t="s">
        <v>207</v>
      </c>
      <c r="E1111" s="236" t="s">
        <v>22</v>
      </c>
      <c r="F1111" s="237" t="s">
        <v>1633</v>
      </c>
      <c r="G1111" s="234"/>
      <c r="H1111" s="238">
        <v>4396.8630000000003</v>
      </c>
      <c r="I1111" s="239"/>
      <c r="J1111" s="234"/>
      <c r="K1111" s="234"/>
      <c r="L1111" s="240"/>
      <c r="M1111" s="241"/>
      <c r="N1111" s="242"/>
      <c r="O1111" s="242"/>
      <c r="P1111" s="242"/>
      <c r="Q1111" s="242"/>
      <c r="R1111" s="242"/>
      <c r="S1111" s="242"/>
      <c r="T1111" s="243"/>
      <c r="U1111" s="13"/>
      <c r="V1111" s="13"/>
      <c r="W1111" s="13"/>
      <c r="X1111" s="13"/>
      <c r="Y1111" s="13"/>
      <c r="Z1111" s="13"/>
      <c r="AA1111" s="13"/>
      <c r="AB1111" s="13"/>
      <c r="AC1111" s="13"/>
      <c r="AD1111" s="13"/>
      <c r="AE1111" s="13"/>
      <c r="AT1111" s="244" t="s">
        <v>207</v>
      </c>
      <c r="AU1111" s="244" t="s">
        <v>87</v>
      </c>
      <c r="AV1111" s="13" t="s">
        <v>87</v>
      </c>
      <c r="AW1111" s="13" t="s">
        <v>39</v>
      </c>
      <c r="AX1111" s="13" t="s">
        <v>23</v>
      </c>
      <c r="AY1111" s="244" t="s">
        <v>199</v>
      </c>
    </row>
    <row r="1112" s="2" customFormat="1" ht="16.5" customHeight="1">
      <c r="A1112" s="40"/>
      <c r="B1112" s="41"/>
      <c r="C1112" s="220" t="s">
        <v>1634</v>
      </c>
      <c r="D1112" s="220" t="s">
        <v>201</v>
      </c>
      <c r="E1112" s="221" t="s">
        <v>1635</v>
      </c>
      <c r="F1112" s="222" t="s">
        <v>1636</v>
      </c>
      <c r="G1112" s="223" t="s">
        <v>279</v>
      </c>
      <c r="H1112" s="224">
        <v>245.37799999999999</v>
      </c>
      <c r="I1112" s="225"/>
      <c r="J1112" s="226">
        <f>ROUND(I1112*H1112,2)</f>
        <v>0</v>
      </c>
      <c r="K1112" s="222" t="s">
        <v>22</v>
      </c>
      <c r="L1112" s="46"/>
      <c r="M1112" s="227" t="s">
        <v>22</v>
      </c>
      <c r="N1112" s="228" t="s">
        <v>49</v>
      </c>
      <c r="O1112" s="86"/>
      <c r="P1112" s="229">
        <f>O1112*H1112</f>
        <v>0</v>
      </c>
      <c r="Q1112" s="229">
        <v>0</v>
      </c>
      <c r="R1112" s="229">
        <f>Q1112*H1112</f>
        <v>0</v>
      </c>
      <c r="S1112" s="229">
        <v>0</v>
      </c>
      <c r="T1112" s="230">
        <f>S1112*H1112</f>
        <v>0</v>
      </c>
      <c r="U1112" s="40"/>
      <c r="V1112" s="40"/>
      <c r="W1112" s="40"/>
      <c r="X1112" s="40"/>
      <c r="Y1112" s="40"/>
      <c r="Z1112" s="40"/>
      <c r="AA1112" s="40"/>
      <c r="AB1112" s="40"/>
      <c r="AC1112" s="40"/>
      <c r="AD1112" s="40"/>
      <c r="AE1112" s="40"/>
      <c r="AR1112" s="231" t="s">
        <v>103</v>
      </c>
      <c r="AT1112" s="231" t="s">
        <v>201</v>
      </c>
      <c r="AU1112" s="231" t="s">
        <v>87</v>
      </c>
      <c r="AY1112" s="19" t="s">
        <v>199</v>
      </c>
      <c r="BE1112" s="232">
        <f>IF(N1112="základní",J1112,0)</f>
        <v>0</v>
      </c>
      <c r="BF1112" s="232">
        <f>IF(N1112="snížená",J1112,0)</f>
        <v>0</v>
      </c>
      <c r="BG1112" s="232">
        <f>IF(N1112="zákl. přenesená",J1112,0)</f>
        <v>0</v>
      </c>
      <c r="BH1112" s="232">
        <f>IF(N1112="sníž. přenesená",J1112,0)</f>
        <v>0</v>
      </c>
      <c r="BI1112" s="232">
        <f>IF(N1112="nulová",J1112,0)</f>
        <v>0</v>
      </c>
      <c r="BJ1112" s="19" t="s">
        <v>23</v>
      </c>
      <c r="BK1112" s="232">
        <f>ROUND(I1112*H1112,2)</f>
        <v>0</v>
      </c>
      <c r="BL1112" s="19" t="s">
        <v>103</v>
      </c>
      <c r="BM1112" s="231" t="s">
        <v>1637</v>
      </c>
    </row>
    <row r="1113" s="13" customFormat="1">
      <c r="A1113" s="13"/>
      <c r="B1113" s="233"/>
      <c r="C1113" s="234"/>
      <c r="D1113" s="235" t="s">
        <v>207</v>
      </c>
      <c r="E1113" s="236" t="s">
        <v>22</v>
      </c>
      <c r="F1113" s="237" t="s">
        <v>1638</v>
      </c>
      <c r="G1113" s="234"/>
      <c r="H1113" s="238">
        <v>245.37799999999999</v>
      </c>
      <c r="I1113" s="239"/>
      <c r="J1113" s="234"/>
      <c r="K1113" s="234"/>
      <c r="L1113" s="240"/>
      <c r="M1113" s="241"/>
      <c r="N1113" s="242"/>
      <c r="O1113" s="242"/>
      <c r="P1113" s="242"/>
      <c r="Q1113" s="242"/>
      <c r="R1113" s="242"/>
      <c r="S1113" s="242"/>
      <c r="T1113" s="243"/>
      <c r="U1113" s="13"/>
      <c r="V1113" s="13"/>
      <c r="W1113" s="13"/>
      <c r="X1113" s="13"/>
      <c r="Y1113" s="13"/>
      <c r="Z1113" s="13"/>
      <c r="AA1113" s="13"/>
      <c r="AB1113" s="13"/>
      <c r="AC1113" s="13"/>
      <c r="AD1113" s="13"/>
      <c r="AE1113" s="13"/>
      <c r="AT1113" s="244" t="s">
        <v>207</v>
      </c>
      <c r="AU1113" s="244" t="s">
        <v>87</v>
      </c>
      <c r="AV1113" s="13" t="s">
        <v>87</v>
      </c>
      <c r="AW1113" s="13" t="s">
        <v>39</v>
      </c>
      <c r="AX1113" s="13" t="s">
        <v>23</v>
      </c>
      <c r="AY1113" s="244" t="s">
        <v>199</v>
      </c>
    </row>
    <row r="1114" s="2" customFormat="1" ht="21.75" customHeight="1">
      <c r="A1114" s="40"/>
      <c r="B1114" s="41"/>
      <c r="C1114" s="220" t="s">
        <v>1639</v>
      </c>
      <c r="D1114" s="220" t="s">
        <v>201</v>
      </c>
      <c r="E1114" s="221" t="s">
        <v>1640</v>
      </c>
      <c r="F1114" s="222" t="s">
        <v>1641</v>
      </c>
      <c r="G1114" s="223" t="s">
        <v>279</v>
      </c>
      <c r="H1114" s="224">
        <v>0.60999999999999999</v>
      </c>
      <c r="I1114" s="225"/>
      <c r="J1114" s="226">
        <f>ROUND(I1114*H1114,2)</f>
        <v>0</v>
      </c>
      <c r="K1114" s="222" t="s">
        <v>205</v>
      </c>
      <c r="L1114" s="46"/>
      <c r="M1114" s="227" t="s">
        <v>22</v>
      </c>
      <c r="N1114" s="228" t="s">
        <v>49</v>
      </c>
      <c r="O1114" s="86"/>
      <c r="P1114" s="229">
        <f>O1114*H1114</f>
        <v>0</v>
      </c>
      <c r="Q1114" s="229">
        <v>0</v>
      </c>
      <c r="R1114" s="229">
        <f>Q1114*H1114</f>
        <v>0</v>
      </c>
      <c r="S1114" s="229">
        <v>0</v>
      </c>
      <c r="T1114" s="230">
        <f>S1114*H1114</f>
        <v>0</v>
      </c>
      <c r="U1114" s="40"/>
      <c r="V1114" s="40"/>
      <c r="W1114" s="40"/>
      <c r="X1114" s="40"/>
      <c r="Y1114" s="40"/>
      <c r="Z1114" s="40"/>
      <c r="AA1114" s="40"/>
      <c r="AB1114" s="40"/>
      <c r="AC1114" s="40"/>
      <c r="AD1114" s="40"/>
      <c r="AE1114" s="40"/>
      <c r="AR1114" s="231" t="s">
        <v>103</v>
      </c>
      <c r="AT1114" s="231" t="s">
        <v>201</v>
      </c>
      <c r="AU1114" s="231" t="s">
        <v>87</v>
      </c>
      <c r="AY1114" s="19" t="s">
        <v>199</v>
      </c>
      <c r="BE1114" s="232">
        <f>IF(N1114="základní",J1114,0)</f>
        <v>0</v>
      </c>
      <c r="BF1114" s="232">
        <f>IF(N1114="snížená",J1114,0)</f>
        <v>0</v>
      </c>
      <c r="BG1114" s="232">
        <f>IF(N1114="zákl. přenesená",J1114,0)</f>
        <v>0</v>
      </c>
      <c r="BH1114" s="232">
        <f>IF(N1114="sníž. přenesená",J1114,0)</f>
        <v>0</v>
      </c>
      <c r="BI1114" s="232">
        <f>IF(N1114="nulová",J1114,0)</f>
        <v>0</v>
      </c>
      <c r="BJ1114" s="19" t="s">
        <v>23</v>
      </c>
      <c r="BK1114" s="232">
        <f>ROUND(I1114*H1114,2)</f>
        <v>0</v>
      </c>
      <c r="BL1114" s="19" t="s">
        <v>103</v>
      </c>
      <c r="BM1114" s="231" t="s">
        <v>1642</v>
      </c>
    </row>
    <row r="1115" s="13" customFormat="1">
      <c r="A1115" s="13"/>
      <c r="B1115" s="233"/>
      <c r="C1115" s="234"/>
      <c r="D1115" s="235" t="s">
        <v>207</v>
      </c>
      <c r="E1115" s="236" t="s">
        <v>22</v>
      </c>
      <c r="F1115" s="237" t="s">
        <v>1643</v>
      </c>
      <c r="G1115" s="234"/>
      <c r="H1115" s="238">
        <v>0.60999999999999999</v>
      </c>
      <c r="I1115" s="239"/>
      <c r="J1115" s="234"/>
      <c r="K1115" s="234"/>
      <c r="L1115" s="240"/>
      <c r="M1115" s="241"/>
      <c r="N1115" s="242"/>
      <c r="O1115" s="242"/>
      <c r="P1115" s="242"/>
      <c r="Q1115" s="242"/>
      <c r="R1115" s="242"/>
      <c r="S1115" s="242"/>
      <c r="T1115" s="243"/>
      <c r="U1115" s="13"/>
      <c r="V1115" s="13"/>
      <c r="W1115" s="13"/>
      <c r="X1115" s="13"/>
      <c r="Y1115" s="13"/>
      <c r="Z1115" s="13"/>
      <c r="AA1115" s="13"/>
      <c r="AB1115" s="13"/>
      <c r="AC1115" s="13"/>
      <c r="AD1115" s="13"/>
      <c r="AE1115" s="13"/>
      <c r="AT1115" s="244" t="s">
        <v>207</v>
      </c>
      <c r="AU1115" s="244" t="s">
        <v>87</v>
      </c>
      <c r="AV1115" s="13" t="s">
        <v>87</v>
      </c>
      <c r="AW1115" s="13" t="s">
        <v>39</v>
      </c>
      <c r="AX1115" s="13" t="s">
        <v>23</v>
      </c>
      <c r="AY1115" s="244" t="s">
        <v>199</v>
      </c>
    </row>
    <row r="1116" s="2" customFormat="1" ht="21.75" customHeight="1">
      <c r="A1116" s="40"/>
      <c r="B1116" s="41"/>
      <c r="C1116" s="220" t="s">
        <v>1644</v>
      </c>
      <c r="D1116" s="220" t="s">
        <v>201</v>
      </c>
      <c r="E1116" s="221" t="s">
        <v>1645</v>
      </c>
      <c r="F1116" s="222" t="s">
        <v>1646</v>
      </c>
      <c r="G1116" s="223" t="s">
        <v>279</v>
      </c>
      <c r="H1116" s="224">
        <v>12.651</v>
      </c>
      <c r="I1116" s="225"/>
      <c r="J1116" s="226">
        <f>ROUND(I1116*H1116,2)</f>
        <v>0</v>
      </c>
      <c r="K1116" s="222" t="s">
        <v>205</v>
      </c>
      <c r="L1116" s="46"/>
      <c r="M1116" s="227" t="s">
        <v>22</v>
      </c>
      <c r="N1116" s="228" t="s">
        <v>49</v>
      </c>
      <c r="O1116" s="86"/>
      <c r="P1116" s="229">
        <f>O1116*H1116</f>
        <v>0</v>
      </c>
      <c r="Q1116" s="229">
        <v>0</v>
      </c>
      <c r="R1116" s="229">
        <f>Q1116*H1116</f>
        <v>0</v>
      </c>
      <c r="S1116" s="229">
        <v>0</v>
      </c>
      <c r="T1116" s="230">
        <f>S1116*H1116</f>
        <v>0</v>
      </c>
      <c r="U1116" s="40"/>
      <c r="V1116" s="40"/>
      <c r="W1116" s="40"/>
      <c r="X1116" s="40"/>
      <c r="Y1116" s="40"/>
      <c r="Z1116" s="40"/>
      <c r="AA1116" s="40"/>
      <c r="AB1116" s="40"/>
      <c r="AC1116" s="40"/>
      <c r="AD1116" s="40"/>
      <c r="AE1116" s="40"/>
      <c r="AR1116" s="231" t="s">
        <v>103</v>
      </c>
      <c r="AT1116" s="231" t="s">
        <v>201</v>
      </c>
      <c r="AU1116" s="231" t="s">
        <v>87</v>
      </c>
      <c r="AY1116" s="19" t="s">
        <v>199</v>
      </c>
      <c r="BE1116" s="232">
        <f>IF(N1116="základní",J1116,0)</f>
        <v>0</v>
      </c>
      <c r="BF1116" s="232">
        <f>IF(N1116="snížená",J1116,0)</f>
        <v>0</v>
      </c>
      <c r="BG1116" s="232">
        <f>IF(N1116="zákl. přenesená",J1116,0)</f>
        <v>0</v>
      </c>
      <c r="BH1116" s="232">
        <f>IF(N1116="sníž. přenesená",J1116,0)</f>
        <v>0</v>
      </c>
      <c r="BI1116" s="232">
        <f>IF(N1116="nulová",J1116,0)</f>
        <v>0</v>
      </c>
      <c r="BJ1116" s="19" t="s">
        <v>23</v>
      </c>
      <c r="BK1116" s="232">
        <f>ROUND(I1116*H1116,2)</f>
        <v>0</v>
      </c>
      <c r="BL1116" s="19" t="s">
        <v>103</v>
      </c>
      <c r="BM1116" s="231" t="s">
        <v>1647</v>
      </c>
    </row>
    <row r="1117" s="13" customFormat="1">
      <c r="A1117" s="13"/>
      <c r="B1117" s="233"/>
      <c r="C1117" s="234"/>
      <c r="D1117" s="235" t="s">
        <v>207</v>
      </c>
      <c r="E1117" s="236" t="s">
        <v>22</v>
      </c>
      <c r="F1117" s="237" t="s">
        <v>1648</v>
      </c>
      <c r="G1117" s="234"/>
      <c r="H1117" s="238">
        <v>12.651</v>
      </c>
      <c r="I1117" s="239"/>
      <c r="J1117" s="234"/>
      <c r="K1117" s="234"/>
      <c r="L1117" s="240"/>
      <c r="M1117" s="241"/>
      <c r="N1117" s="242"/>
      <c r="O1117" s="242"/>
      <c r="P1117" s="242"/>
      <c r="Q1117" s="242"/>
      <c r="R1117" s="242"/>
      <c r="S1117" s="242"/>
      <c r="T1117" s="243"/>
      <c r="U1117" s="13"/>
      <c r="V1117" s="13"/>
      <c r="W1117" s="13"/>
      <c r="X1117" s="13"/>
      <c r="Y1117" s="13"/>
      <c r="Z1117" s="13"/>
      <c r="AA1117" s="13"/>
      <c r="AB1117" s="13"/>
      <c r="AC1117" s="13"/>
      <c r="AD1117" s="13"/>
      <c r="AE1117" s="13"/>
      <c r="AT1117" s="244" t="s">
        <v>207</v>
      </c>
      <c r="AU1117" s="244" t="s">
        <v>87</v>
      </c>
      <c r="AV1117" s="13" t="s">
        <v>87</v>
      </c>
      <c r="AW1117" s="13" t="s">
        <v>39</v>
      </c>
      <c r="AX1117" s="13" t="s">
        <v>23</v>
      </c>
      <c r="AY1117" s="244" t="s">
        <v>199</v>
      </c>
    </row>
    <row r="1118" s="12" customFormat="1" ht="22.8" customHeight="1">
      <c r="A1118" s="12"/>
      <c r="B1118" s="204"/>
      <c r="C1118" s="205"/>
      <c r="D1118" s="206" t="s">
        <v>77</v>
      </c>
      <c r="E1118" s="218" t="s">
        <v>942</v>
      </c>
      <c r="F1118" s="218" t="s">
        <v>1649</v>
      </c>
      <c r="G1118" s="205"/>
      <c r="H1118" s="205"/>
      <c r="I1118" s="208"/>
      <c r="J1118" s="219">
        <f>BK1118</f>
        <v>0</v>
      </c>
      <c r="K1118" s="205"/>
      <c r="L1118" s="210"/>
      <c r="M1118" s="211"/>
      <c r="N1118" s="212"/>
      <c r="O1118" s="212"/>
      <c r="P1118" s="213">
        <f>P1119</f>
        <v>0</v>
      </c>
      <c r="Q1118" s="212"/>
      <c r="R1118" s="213">
        <f>R1119</f>
        <v>0</v>
      </c>
      <c r="S1118" s="212"/>
      <c r="T1118" s="214">
        <f>T1119</f>
        <v>0</v>
      </c>
      <c r="U1118" s="12"/>
      <c r="V1118" s="12"/>
      <c r="W1118" s="12"/>
      <c r="X1118" s="12"/>
      <c r="Y1118" s="12"/>
      <c r="Z1118" s="12"/>
      <c r="AA1118" s="12"/>
      <c r="AB1118" s="12"/>
      <c r="AC1118" s="12"/>
      <c r="AD1118" s="12"/>
      <c r="AE1118" s="12"/>
      <c r="AR1118" s="215" t="s">
        <v>23</v>
      </c>
      <c r="AT1118" s="216" t="s">
        <v>77</v>
      </c>
      <c r="AU1118" s="216" t="s">
        <v>23</v>
      </c>
      <c r="AY1118" s="215" t="s">
        <v>199</v>
      </c>
      <c r="BK1118" s="217">
        <f>BK1119</f>
        <v>0</v>
      </c>
    </row>
    <row r="1119" s="2" customFormat="1" ht="21.75" customHeight="1">
      <c r="A1119" s="40"/>
      <c r="B1119" s="41"/>
      <c r="C1119" s="220" t="s">
        <v>1650</v>
      </c>
      <c r="D1119" s="220" t="s">
        <v>201</v>
      </c>
      <c r="E1119" s="221" t="s">
        <v>1651</v>
      </c>
      <c r="F1119" s="222" t="s">
        <v>1652</v>
      </c>
      <c r="G1119" s="223" t="s">
        <v>279</v>
      </c>
      <c r="H1119" s="224">
        <v>347.24599999999998</v>
      </c>
      <c r="I1119" s="225"/>
      <c r="J1119" s="226">
        <f>ROUND(I1119*H1119,2)</f>
        <v>0</v>
      </c>
      <c r="K1119" s="222" t="s">
        <v>205</v>
      </c>
      <c r="L1119" s="46"/>
      <c r="M1119" s="227" t="s">
        <v>22</v>
      </c>
      <c r="N1119" s="228" t="s">
        <v>49</v>
      </c>
      <c r="O1119" s="86"/>
      <c r="P1119" s="229">
        <f>O1119*H1119</f>
        <v>0</v>
      </c>
      <c r="Q1119" s="229">
        <v>0</v>
      </c>
      <c r="R1119" s="229">
        <f>Q1119*H1119</f>
        <v>0</v>
      </c>
      <c r="S1119" s="229">
        <v>0</v>
      </c>
      <c r="T1119" s="230">
        <f>S1119*H1119</f>
        <v>0</v>
      </c>
      <c r="U1119" s="40"/>
      <c r="V1119" s="40"/>
      <c r="W1119" s="40"/>
      <c r="X1119" s="40"/>
      <c r="Y1119" s="40"/>
      <c r="Z1119" s="40"/>
      <c r="AA1119" s="40"/>
      <c r="AB1119" s="40"/>
      <c r="AC1119" s="40"/>
      <c r="AD1119" s="40"/>
      <c r="AE1119" s="40"/>
      <c r="AR1119" s="231" t="s">
        <v>103</v>
      </c>
      <c r="AT1119" s="231" t="s">
        <v>201</v>
      </c>
      <c r="AU1119" s="231" t="s">
        <v>87</v>
      </c>
      <c r="AY1119" s="19" t="s">
        <v>199</v>
      </c>
      <c r="BE1119" s="232">
        <f>IF(N1119="základní",J1119,0)</f>
        <v>0</v>
      </c>
      <c r="BF1119" s="232">
        <f>IF(N1119="snížená",J1119,0)</f>
        <v>0</v>
      </c>
      <c r="BG1119" s="232">
        <f>IF(N1119="zákl. přenesená",J1119,0)</f>
        <v>0</v>
      </c>
      <c r="BH1119" s="232">
        <f>IF(N1119="sníž. přenesená",J1119,0)</f>
        <v>0</v>
      </c>
      <c r="BI1119" s="232">
        <f>IF(N1119="nulová",J1119,0)</f>
        <v>0</v>
      </c>
      <c r="BJ1119" s="19" t="s">
        <v>23</v>
      </c>
      <c r="BK1119" s="232">
        <f>ROUND(I1119*H1119,2)</f>
        <v>0</v>
      </c>
      <c r="BL1119" s="19" t="s">
        <v>103</v>
      </c>
      <c r="BM1119" s="231" t="s">
        <v>1653</v>
      </c>
    </row>
    <row r="1120" s="12" customFormat="1" ht="25.92" customHeight="1">
      <c r="A1120" s="12"/>
      <c r="B1120" s="204"/>
      <c r="C1120" s="205"/>
      <c r="D1120" s="206" t="s">
        <v>77</v>
      </c>
      <c r="E1120" s="207" t="s">
        <v>1654</v>
      </c>
      <c r="F1120" s="207" t="s">
        <v>1655</v>
      </c>
      <c r="G1120" s="205"/>
      <c r="H1120" s="205"/>
      <c r="I1120" s="208"/>
      <c r="J1120" s="209">
        <f>BK1120</f>
        <v>0</v>
      </c>
      <c r="K1120" s="205"/>
      <c r="L1120" s="210"/>
      <c r="M1120" s="211"/>
      <c r="N1120" s="212"/>
      <c r="O1120" s="212"/>
      <c r="P1120" s="213">
        <f>P1121+P1160+P1171+P1221+P1243+P1251+P1275+P1285+P1391+P1400+P1435+P1453+P1520+P1541+P1546+P1549+P1690+P1705+P1707+P1710+P1781+P1795+P1958+P1964+P1977+P2118+P2122</f>
        <v>0</v>
      </c>
      <c r="Q1120" s="212"/>
      <c r="R1120" s="213">
        <f>R1121+R1160+R1171+R1221+R1243+R1251+R1275+R1285+R1391+R1400+R1435+R1453+R1520+R1541+R1546+R1549+R1690+R1705+R1707+R1710+R1781+R1795+R1958+R1964+R1977+R2118+R2122</f>
        <v>69.932521240127997</v>
      </c>
      <c r="S1120" s="212"/>
      <c r="T1120" s="214">
        <f>T1121+T1160+T1171+T1221+T1243+T1251+T1275+T1285+T1391+T1400+T1435+T1453+T1520+T1541+T1546+T1549+T1690+T1705+T1707+T1710+T1781+T1795+T1958+T1964+T1977+T2118+T2122</f>
        <v>19.47460186</v>
      </c>
      <c r="U1120" s="12"/>
      <c r="V1120" s="12"/>
      <c r="W1120" s="12"/>
      <c r="X1120" s="12"/>
      <c r="Y1120" s="12"/>
      <c r="Z1120" s="12"/>
      <c r="AA1120" s="12"/>
      <c r="AB1120" s="12"/>
      <c r="AC1120" s="12"/>
      <c r="AD1120" s="12"/>
      <c r="AE1120" s="12"/>
      <c r="AR1120" s="215" t="s">
        <v>87</v>
      </c>
      <c r="AT1120" s="216" t="s">
        <v>77</v>
      </c>
      <c r="AU1120" s="216" t="s">
        <v>78</v>
      </c>
      <c r="AY1120" s="215" t="s">
        <v>199</v>
      </c>
      <c r="BK1120" s="217">
        <f>BK1121+BK1160+BK1171+BK1221+BK1243+BK1251+BK1275+BK1285+BK1391+BK1400+BK1435+BK1453+BK1520+BK1541+BK1546+BK1549+BK1690+BK1705+BK1707+BK1710+BK1781+BK1795+BK1958+BK1964+BK1977+BK2118+BK2122</f>
        <v>0</v>
      </c>
    </row>
    <row r="1121" s="12" customFormat="1" ht="22.8" customHeight="1">
      <c r="A1121" s="12"/>
      <c r="B1121" s="204"/>
      <c r="C1121" s="205"/>
      <c r="D1121" s="206" t="s">
        <v>77</v>
      </c>
      <c r="E1121" s="218" t="s">
        <v>1656</v>
      </c>
      <c r="F1121" s="218" t="s">
        <v>1657</v>
      </c>
      <c r="G1121" s="205"/>
      <c r="H1121" s="205"/>
      <c r="I1121" s="208"/>
      <c r="J1121" s="219">
        <f>BK1121</f>
        <v>0</v>
      </c>
      <c r="K1121" s="205"/>
      <c r="L1121" s="210"/>
      <c r="M1121" s="211"/>
      <c r="N1121" s="212"/>
      <c r="O1121" s="212"/>
      <c r="P1121" s="213">
        <f>SUM(P1122:P1159)</f>
        <v>0</v>
      </c>
      <c r="Q1121" s="212"/>
      <c r="R1121" s="213">
        <f>SUM(R1122:R1159)</f>
        <v>3.2521680000000006</v>
      </c>
      <c r="S1121" s="212"/>
      <c r="T1121" s="214">
        <f>SUM(T1122:T1159)</f>
        <v>0</v>
      </c>
      <c r="U1121" s="12"/>
      <c r="V1121" s="12"/>
      <c r="W1121" s="12"/>
      <c r="X1121" s="12"/>
      <c r="Y1121" s="12"/>
      <c r="Z1121" s="12"/>
      <c r="AA1121" s="12"/>
      <c r="AB1121" s="12"/>
      <c r="AC1121" s="12"/>
      <c r="AD1121" s="12"/>
      <c r="AE1121" s="12"/>
      <c r="AR1121" s="215" t="s">
        <v>87</v>
      </c>
      <c r="AT1121" s="216" t="s">
        <v>77</v>
      </c>
      <c r="AU1121" s="216" t="s">
        <v>23</v>
      </c>
      <c r="AY1121" s="215" t="s">
        <v>199</v>
      </c>
      <c r="BK1121" s="217">
        <f>SUM(BK1122:BK1159)</f>
        <v>0</v>
      </c>
    </row>
    <row r="1122" s="2" customFormat="1" ht="16.5" customHeight="1">
      <c r="A1122" s="40"/>
      <c r="B1122" s="41"/>
      <c r="C1122" s="220" t="s">
        <v>1658</v>
      </c>
      <c r="D1122" s="220" t="s">
        <v>201</v>
      </c>
      <c r="E1122" s="221" t="s">
        <v>1659</v>
      </c>
      <c r="F1122" s="222" t="s">
        <v>1660</v>
      </c>
      <c r="G1122" s="223" t="s">
        <v>233</v>
      </c>
      <c r="H1122" s="224">
        <v>287.58600000000001</v>
      </c>
      <c r="I1122" s="225"/>
      <c r="J1122" s="226">
        <f>ROUND(I1122*H1122,2)</f>
        <v>0</v>
      </c>
      <c r="K1122" s="222" t="s">
        <v>205</v>
      </c>
      <c r="L1122" s="46"/>
      <c r="M1122" s="227" t="s">
        <v>22</v>
      </c>
      <c r="N1122" s="228" t="s">
        <v>49</v>
      </c>
      <c r="O1122" s="86"/>
      <c r="P1122" s="229">
        <f>O1122*H1122</f>
        <v>0</v>
      </c>
      <c r="Q1122" s="229">
        <v>0</v>
      </c>
      <c r="R1122" s="229">
        <f>Q1122*H1122</f>
        <v>0</v>
      </c>
      <c r="S1122" s="229">
        <v>0</v>
      </c>
      <c r="T1122" s="230">
        <f>S1122*H1122</f>
        <v>0</v>
      </c>
      <c r="U1122" s="40"/>
      <c r="V1122" s="40"/>
      <c r="W1122" s="40"/>
      <c r="X1122" s="40"/>
      <c r="Y1122" s="40"/>
      <c r="Z1122" s="40"/>
      <c r="AA1122" s="40"/>
      <c r="AB1122" s="40"/>
      <c r="AC1122" s="40"/>
      <c r="AD1122" s="40"/>
      <c r="AE1122" s="40"/>
      <c r="AR1122" s="231" t="s">
        <v>272</v>
      </c>
      <c r="AT1122" s="231" t="s">
        <v>201</v>
      </c>
      <c r="AU1122" s="231" t="s">
        <v>87</v>
      </c>
      <c r="AY1122" s="19" t="s">
        <v>199</v>
      </c>
      <c r="BE1122" s="232">
        <f>IF(N1122="základní",J1122,0)</f>
        <v>0</v>
      </c>
      <c r="BF1122" s="232">
        <f>IF(N1122="snížená",J1122,0)</f>
        <v>0</v>
      </c>
      <c r="BG1122" s="232">
        <f>IF(N1122="zákl. přenesená",J1122,0)</f>
        <v>0</v>
      </c>
      <c r="BH1122" s="232">
        <f>IF(N1122="sníž. přenesená",J1122,0)</f>
        <v>0</v>
      </c>
      <c r="BI1122" s="232">
        <f>IF(N1122="nulová",J1122,0)</f>
        <v>0</v>
      </c>
      <c r="BJ1122" s="19" t="s">
        <v>23</v>
      </c>
      <c r="BK1122" s="232">
        <f>ROUND(I1122*H1122,2)</f>
        <v>0</v>
      </c>
      <c r="BL1122" s="19" t="s">
        <v>272</v>
      </c>
      <c r="BM1122" s="231" t="s">
        <v>1661</v>
      </c>
    </row>
    <row r="1123" s="15" customFormat="1">
      <c r="A1123" s="15"/>
      <c r="B1123" s="256"/>
      <c r="C1123" s="257"/>
      <c r="D1123" s="235" t="s">
        <v>207</v>
      </c>
      <c r="E1123" s="258" t="s">
        <v>22</v>
      </c>
      <c r="F1123" s="259" t="s">
        <v>335</v>
      </c>
      <c r="G1123" s="257"/>
      <c r="H1123" s="258" t="s">
        <v>22</v>
      </c>
      <c r="I1123" s="260"/>
      <c r="J1123" s="257"/>
      <c r="K1123" s="257"/>
      <c r="L1123" s="261"/>
      <c r="M1123" s="262"/>
      <c r="N1123" s="263"/>
      <c r="O1123" s="263"/>
      <c r="P1123" s="263"/>
      <c r="Q1123" s="263"/>
      <c r="R1123" s="263"/>
      <c r="S1123" s="263"/>
      <c r="T1123" s="264"/>
      <c r="U1123" s="15"/>
      <c r="V1123" s="15"/>
      <c r="W1123" s="15"/>
      <c r="X1123" s="15"/>
      <c r="Y1123" s="15"/>
      <c r="Z1123" s="15"/>
      <c r="AA1123" s="15"/>
      <c r="AB1123" s="15"/>
      <c r="AC1123" s="15"/>
      <c r="AD1123" s="15"/>
      <c r="AE1123" s="15"/>
      <c r="AT1123" s="265" t="s">
        <v>207</v>
      </c>
      <c r="AU1123" s="265" t="s">
        <v>87</v>
      </c>
      <c r="AV1123" s="15" t="s">
        <v>23</v>
      </c>
      <c r="AW1123" s="15" t="s">
        <v>39</v>
      </c>
      <c r="AX1123" s="15" t="s">
        <v>78</v>
      </c>
      <c r="AY1123" s="265" t="s">
        <v>199</v>
      </c>
    </row>
    <row r="1124" s="15" customFormat="1">
      <c r="A1124" s="15"/>
      <c r="B1124" s="256"/>
      <c r="C1124" s="257"/>
      <c r="D1124" s="235" t="s">
        <v>207</v>
      </c>
      <c r="E1124" s="258" t="s">
        <v>22</v>
      </c>
      <c r="F1124" s="259" t="s">
        <v>1662</v>
      </c>
      <c r="G1124" s="257"/>
      <c r="H1124" s="258" t="s">
        <v>22</v>
      </c>
      <c r="I1124" s="260"/>
      <c r="J1124" s="257"/>
      <c r="K1124" s="257"/>
      <c r="L1124" s="261"/>
      <c r="M1124" s="262"/>
      <c r="N1124" s="263"/>
      <c r="O1124" s="263"/>
      <c r="P1124" s="263"/>
      <c r="Q1124" s="263"/>
      <c r="R1124" s="263"/>
      <c r="S1124" s="263"/>
      <c r="T1124" s="264"/>
      <c r="U1124" s="15"/>
      <c r="V1124" s="15"/>
      <c r="W1124" s="15"/>
      <c r="X1124" s="15"/>
      <c r="Y1124" s="15"/>
      <c r="Z1124" s="15"/>
      <c r="AA1124" s="15"/>
      <c r="AB1124" s="15"/>
      <c r="AC1124" s="15"/>
      <c r="AD1124" s="15"/>
      <c r="AE1124" s="15"/>
      <c r="AT1124" s="265" t="s">
        <v>207</v>
      </c>
      <c r="AU1124" s="265" t="s">
        <v>87</v>
      </c>
      <c r="AV1124" s="15" t="s">
        <v>23</v>
      </c>
      <c r="AW1124" s="15" t="s">
        <v>39</v>
      </c>
      <c r="AX1124" s="15" t="s">
        <v>78</v>
      </c>
      <c r="AY1124" s="265" t="s">
        <v>199</v>
      </c>
    </row>
    <row r="1125" s="13" customFormat="1">
      <c r="A1125" s="13"/>
      <c r="B1125" s="233"/>
      <c r="C1125" s="234"/>
      <c r="D1125" s="235" t="s">
        <v>207</v>
      </c>
      <c r="E1125" s="236" t="s">
        <v>22</v>
      </c>
      <c r="F1125" s="237" t="s">
        <v>1663</v>
      </c>
      <c r="G1125" s="234"/>
      <c r="H1125" s="238">
        <v>160.53</v>
      </c>
      <c r="I1125" s="239"/>
      <c r="J1125" s="234"/>
      <c r="K1125" s="234"/>
      <c r="L1125" s="240"/>
      <c r="M1125" s="241"/>
      <c r="N1125" s="242"/>
      <c r="O1125" s="242"/>
      <c r="P1125" s="242"/>
      <c r="Q1125" s="242"/>
      <c r="R1125" s="242"/>
      <c r="S1125" s="242"/>
      <c r="T1125" s="243"/>
      <c r="U1125" s="13"/>
      <c r="V1125" s="13"/>
      <c r="W1125" s="13"/>
      <c r="X1125" s="13"/>
      <c r="Y1125" s="13"/>
      <c r="Z1125" s="13"/>
      <c r="AA1125" s="13"/>
      <c r="AB1125" s="13"/>
      <c r="AC1125" s="13"/>
      <c r="AD1125" s="13"/>
      <c r="AE1125" s="13"/>
      <c r="AT1125" s="244" t="s">
        <v>207</v>
      </c>
      <c r="AU1125" s="244" t="s">
        <v>87</v>
      </c>
      <c r="AV1125" s="13" t="s">
        <v>87</v>
      </c>
      <c r="AW1125" s="13" t="s">
        <v>39</v>
      </c>
      <c r="AX1125" s="13" t="s">
        <v>78</v>
      </c>
      <c r="AY1125" s="244" t="s">
        <v>199</v>
      </c>
    </row>
    <row r="1126" s="13" customFormat="1">
      <c r="A1126" s="13"/>
      <c r="B1126" s="233"/>
      <c r="C1126" s="234"/>
      <c r="D1126" s="235" t="s">
        <v>207</v>
      </c>
      <c r="E1126" s="236" t="s">
        <v>22</v>
      </c>
      <c r="F1126" s="237" t="s">
        <v>1664</v>
      </c>
      <c r="G1126" s="234"/>
      <c r="H1126" s="238">
        <v>13.43</v>
      </c>
      <c r="I1126" s="239"/>
      <c r="J1126" s="234"/>
      <c r="K1126" s="234"/>
      <c r="L1126" s="240"/>
      <c r="M1126" s="241"/>
      <c r="N1126" s="242"/>
      <c r="O1126" s="242"/>
      <c r="P1126" s="242"/>
      <c r="Q1126" s="242"/>
      <c r="R1126" s="242"/>
      <c r="S1126" s="242"/>
      <c r="T1126" s="243"/>
      <c r="U1126" s="13"/>
      <c r="V1126" s="13"/>
      <c r="W1126" s="13"/>
      <c r="X1126" s="13"/>
      <c r="Y1126" s="13"/>
      <c r="Z1126" s="13"/>
      <c r="AA1126" s="13"/>
      <c r="AB1126" s="13"/>
      <c r="AC1126" s="13"/>
      <c r="AD1126" s="13"/>
      <c r="AE1126" s="13"/>
      <c r="AT1126" s="244" t="s">
        <v>207</v>
      </c>
      <c r="AU1126" s="244" t="s">
        <v>87</v>
      </c>
      <c r="AV1126" s="13" t="s">
        <v>87</v>
      </c>
      <c r="AW1126" s="13" t="s">
        <v>39</v>
      </c>
      <c r="AX1126" s="13" t="s">
        <v>78</v>
      </c>
      <c r="AY1126" s="244" t="s">
        <v>199</v>
      </c>
    </row>
    <row r="1127" s="13" customFormat="1">
      <c r="A1127" s="13"/>
      <c r="B1127" s="233"/>
      <c r="C1127" s="234"/>
      <c r="D1127" s="235" t="s">
        <v>207</v>
      </c>
      <c r="E1127" s="236" t="s">
        <v>22</v>
      </c>
      <c r="F1127" s="237" t="s">
        <v>1665</v>
      </c>
      <c r="G1127" s="234"/>
      <c r="H1127" s="238">
        <v>17.77</v>
      </c>
      <c r="I1127" s="239"/>
      <c r="J1127" s="234"/>
      <c r="K1127" s="234"/>
      <c r="L1127" s="240"/>
      <c r="M1127" s="241"/>
      <c r="N1127" s="242"/>
      <c r="O1127" s="242"/>
      <c r="P1127" s="242"/>
      <c r="Q1127" s="242"/>
      <c r="R1127" s="242"/>
      <c r="S1127" s="242"/>
      <c r="T1127" s="243"/>
      <c r="U1127" s="13"/>
      <c r="V1127" s="13"/>
      <c r="W1127" s="13"/>
      <c r="X1127" s="13"/>
      <c r="Y1127" s="13"/>
      <c r="Z1127" s="13"/>
      <c r="AA1127" s="13"/>
      <c r="AB1127" s="13"/>
      <c r="AC1127" s="13"/>
      <c r="AD1127" s="13"/>
      <c r="AE1127" s="13"/>
      <c r="AT1127" s="244" t="s">
        <v>207</v>
      </c>
      <c r="AU1127" s="244" t="s">
        <v>87</v>
      </c>
      <c r="AV1127" s="13" t="s">
        <v>87</v>
      </c>
      <c r="AW1127" s="13" t="s">
        <v>39</v>
      </c>
      <c r="AX1127" s="13" t="s">
        <v>78</v>
      </c>
      <c r="AY1127" s="244" t="s">
        <v>199</v>
      </c>
    </row>
    <row r="1128" s="13" customFormat="1">
      <c r="A1128" s="13"/>
      <c r="B1128" s="233"/>
      <c r="C1128" s="234"/>
      <c r="D1128" s="235" t="s">
        <v>207</v>
      </c>
      <c r="E1128" s="236" t="s">
        <v>22</v>
      </c>
      <c r="F1128" s="237" t="s">
        <v>1666</v>
      </c>
      <c r="G1128" s="234"/>
      <c r="H1128" s="238">
        <v>71.890000000000001</v>
      </c>
      <c r="I1128" s="239"/>
      <c r="J1128" s="234"/>
      <c r="K1128" s="234"/>
      <c r="L1128" s="240"/>
      <c r="M1128" s="241"/>
      <c r="N1128" s="242"/>
      <c r="O1128" s="242"/>
      <c r="P1128" s="242"/>
      <c r="Q1128" s="242"/>
      <c r="R1128" s="242"/>
      <c r="S1128" s="242"/>
      <c r="T1128" s="243"/>
      <c r="U1128" s="13"/>
      <c r="V1128" s="13"/>
      <c r="W1128" s="13"/>
      <c r="X1128" s="13"/>
      <c r="Y1128" s="13"/>
      <c r="Z1128" s="13"/>
      <c r="AA1128" s="13"/>
      <c r="AB1128" s="13"/>
      <c r="AC1128" s="13"/>
      <c r="AD1128" s="13"/>
      <c r="AE1128" s="13"/>
      <c r="AT1128" s="244" t="s">
        <v>207</v>
      </c>
      <c r="AU1128" s="244" t="s">
        <v>87</v>
      </c>
      <c r="AV1128" s="13" t="s">
        <v>87</v>
      </c>
      <c r="AW1128" s="13" t="s">
        <v>39</v>
      </c>
      <c r="AX1128" s="13" t="s">
        <v>78</v>
      </c>
      <c r="AY1128" s="244" t="s">
        <v>199</v>
      </c>
    </row>
    <row r="1129" s="13" customFormat="1">
      <c r="A1129" s="13"/>
      <c r="B1129" s="233"/>
      <c r="C1129" s="234"/>
      <c r="D1129" s="235" t="s">
        <v>207</v>
      </c>
      <c r="E1129" s="236" t="s">
        <v>22</v>
      </c>
      <c r="F1129" s="237" t="s">
        <v>1667</v>
      </c>
      <c r="G1129" s="234"/>
      <c r="H1129" s="238">
        <v>3.3999999999999999</v>
      </c>
      <c r="I1129" s="239"/>
      <c r="J1129" s="234"/>
      <c r="K1129" s="234"/>
      <c r="L1129" s="240"/>
      <c r="M1129" s="241"/>
      <c r="N1129" s="242"/>
      <c r="O1129" s="242"/>
      <c r="P1129" s="242"/>
      <c r="Q1129" s="242"/>
      <c r="R1129" s="242"/>
      <c r="S1129" s="242"/>
      <c r="T1129" s="243"/>
      <c r="U1129" s="13"/>
      <c r="V1129" s="13"/>
      <c r="W1129" s="13"/>
      <c r="X1129" s="13"/>
      <c r="Y1129" s="13"/>
      <c r="Z1129" s="13"/>
      <c r="AA1129" s="13"/>
      <c r="AB1129" s="13"/>
      <c r="AC1129" s="13"/>
      <c r="AD1129" s="13"/>
      <c r="AE1129" s="13"/>
      <c r="AT1129" s="244" t="s">
        <v>207</v>
      </c>
      <c r="AU1129" s="244" t="s">
        <v>87</v>
      </c>
      <c r="AV1129" s="13" t="s">
        <v>87</v>
      </c>
      <c r="AW1129" s="13" t="s">
        <v>39</v>
      </c>
      <c r="AX1129" s="13" t="s">
        <v>78</v>
      </c>
      <c r="AY1129" s="244" t="s">
        <v>199</v>
      </c>
    </row>
    <row r="1130" s="13" customFormat="1">
      <c r="A1130" s="13"/>
      <c r="B1130" s="233"/>
      <c r="C1130" s="234"/>
      <c r="D1130" s="235" t="s">
        <v>207</v>
      </c>
      <c r="E1130" s="236" t="s">
        <v>22</v>
      </c>
      <c r="F1130" s="237" t="s">
        <v>1668</v>
      </c>
      <c r="G1130" s="234"/>
      <c r="H1130" s="238">
        <v>5.2679999999999998</v>
      </c>
      <c r="I1130" s="239"/>
      <c r="J1130" s="234"/>
      <c r="K1130" s="234"/>
      <c r="L1130" s="240"/>
      <c r="M1130" s="241"/>
      <c r="N1130" s="242"/>
      <c r="O1130" s="242"/>
      <c r="P1130" s="242"/>
      <c r="Q1130" s="242"/>
      <c r="R1130" s="242"/>
      <c r="S1130" s="242"/>
      <c r="T1130" s="243"/>
      <c r="U1130" s="13"/>
      <c r="V1130" s="13"/>
      <c r="W1130" s="13"/>
      <c r="X1130" s="13"/>
      <c r="Y1130" s="13"/>
      <c r="Z1130" s="13"/>
      <c r="AA1130" s="13"/>
      <c r="AB1130" s="13"/>
      <c r="AC1130" s="13"/>
      <c r="AD1130" s="13"/>
      <c r="AE1130" s="13"/>
      <c r="AT1130" s="244" t="s">
        <v>207</v>
      </c>
      <c r="AU1130" s="244" t="s">
        <v>87</v>
      </c>
      <c r="AV1130" s="13" t="s">
        <v>87</v>
      </c>
      <c r="AW1130" s="13" t="s">
        <v>39</v>
      </c>
      <c r="AX1130" s="13" t="s">
        <v>78</v>
      </c>
      <c r="AY1130" s="244" t="s">
        <v>199</v>
      </c>
    </row>
    <row r="1131" s="15" customFormat="1">
      <c r="A1131" s="15"/>
      <c r="B1131" s="256"/>
      <c r="C1131" s="257"/>
      <c r="D1131" s="235" t="s">
        <v>207</v>
      </c>
      <c r="E1131" s="258" t="s">
        <v>22</v>
      </c>
      <c r="F1131" s="259" t="s">
        <v>1669</v>
      </c>
      <c r="G1131" s="257"/>
      <c r="H1131" s="258" t="s">
        <v>22</v>
      </c>
      <c r="I1131" s="260"/>
      <c r="J1131" s="257"/>
      <c r="K1131" s="257"/>
      <c r="L1131" s="261"/>
      <c r="M1131" s="262"/>
      <c r="N1131" s="263"/>
      <c r="O1131" s="263"/>
      <c r="P1131" s="263"/>
      <c r="Q1131" s="263"/>
      <c r="R1131" s="263"/>
      <c r="S1131" s="263"/>
      <c r="T1131" s="264"/>
      <c r="U1131" s="15"/>
      <c r="V1131" s="15"/>
      <c r="W1131" s="15"/>
      <c r="X1131" s="15"/>
      <c r="Y1131" s="15"/>
      <c r="Z1131" s="15"/>
      <c r="AA1131" s="15"/>
      <c r="AB1131" s="15"/>
      <c r="AC1131" s="15"/>
      <c r="AD1131" s="15"/>
      <c r="AE1131" s="15"/>
      <c r="AT1131" s="265" t="s">
        <v>207</v>
      </c>
      <c r="AU1131" s="265" t="s">
        <v>87</v>
      </c>
      <c r="AV1131" s="15" t="s">
        <v>23</v>
      </c>
      <c r="AW1131" s="15" t="s">
        <v>39</v>
      </c>
      <c r="AX1131" s="15" t="s">
        <v>78</v>
      </c>
      <c r="AY1131" s="265" t="s">
        <v>199</v>
      </c>
    </row>
    <row r="1132" s="13" customFormat="1">
      <c r="A1132" s="13"/>
      <c r="B1132" s="233"/>
      <c r="C1132" s="234"/>
      <c r="D1132" s="235" t="s">
        <v>207</v>
      </c>
      <c r="E1132" s="236" t="s">
        <v>22</v>
      </c>
      <c r="F1132" s="237" t="s">
        <v>1670</v>
      </c>
      <c r="G1132" s="234"/>
      <c r="H1132" s="238">
        <v>11.622999999999999</v>
      </c>
      <c r="I1132" s="239"/>
      <c r="J1132" s="234"/>
      <c r="K1132" s="234"/>
      <c r="L1132" s="240"/>
      <c r="M1132" s="241"/>
      <c r="N1132" s="242"/>
      <c r="O1132" s="242"/>
      <c r="P1132" s="242"/>
      <c r="Q1132" s="242"/>
      <c r="R1132" s="242"/>
      <c r="S1132" s="242"/>
      <c r="T1132" s="243"/>
      <c r="U1132" s="13"/>
      <c r="V1132" s="13"/>
      <c r="W1132" s="13"/>
      <c r="X1132" s="13"/>
      <c r="Y1132" s="13"/>
      <c r="Z1132" s="13"/>
      <c r="AA1132" s="13"/>
      <c r="AB1132" s="13"/>
      <c r="AC1132" s="13"/>
      <c r="AD1132" s="13"/>
      <c r="AE1132" s="13"/>
      <c r="AT1132" s="244" t="s">
        <v>207</v>
      </c>
      <c r="AU1132" s="244" t="s">
        <v>87</v>
      </c>
      <c r="AV1132" s="13" t="s">
        <v>87</v>
      </c>
      <c r="AW1132" s="13" t="s">
        <v>39</v>
      </c>
      <c r="AX1132" s="13" t="s">
        <v>78</v>
      </c>
      <c r="AY1132" s="244" t="s">
        <v>199</v>
      </c>
    </row>
    <row r="1133" s="13" customFormat="1">
      <c r="A1133" s="13"/>
      <c r="B1133" s="233"/>
      <c r="C1133" s="234"/>
      <c r="D1133" s="235" t="s">
        <v>207</v>
      </c>
      <c r="E1133" s="236" t="s">
        <v>22</v>
      </c>
      <c r="F1133" s="237" t="s">
        <v>1671</v>
      </c>
      <c r="G1133" s="234"/>
      <c r="H1133" s="238">
        <v>1.125</v>
      </c>
      <c r="I1133" s="239"/>
      <c r="J1133" s="234"/>
      <c r="K1133" s="234"/>
      <c r="L1133" s="240"/>
      <c r="M1133" s="241"/>
      <c r="N1133" s="242"/>
      <c r="O1133" s="242"/>
      <c r="P1133" s="242"/>
      <c r="Q1133" s="242"/>
      <c r="R1133" s="242"/>
      <c r="S1133" s="242"/>
      <c r="T1133" s="243"/>
      <c r="U1133" s="13"/>
      <c r="V1133" s="13"/>
      <c r="W1133" s="13"/>
      <c r="X1133" s="13"/>
      <c r="Y1133" s="13"/>
      <c r="Z1133" s="13"/>
      <c r="AA1133" s="13"/>
      <c r="AB1133" s="13"/>
      <c r="AC1133" s="13"/>
      <c r="AD1133" s="13"/>
      <c r="AE1133" s="13"/>
      <c r="AT1133" s="244" t="s">
        <v>207</v>
      </c>
      <c r="AU1133" s="244" t="s">
        <v>87</v>
      </c>
      <c r="AV1133" s="13" t="s">
        <v>87</v>
      </c>
      <c r="AW1133" s="13" t="s">
        <v>39</v>
      </c>
      <c r="AX1133" s="13" t="s">
        <v>78</v>
      </c>
      <c r="AY1133" s="244" t="s">
        <v>199</v>
      </c>
    </row>
    <row r="1134" s="13" customFormat="1">
      <c r="A1134" s="13"/>
      <c r="B1134" s="233"/>
      <c r="C1134" s="234"/>
      <c r="D1134" s="235" t="s">
        <v>207</v>
      </c>
      <c r="E1134" s="236" t="s">
        <v>22</v>
      </c>
      <c r="F1134" s="237" t="s">
        <v>1672</v>
      </c>
      <c r="G1134" s="234"/>
      <c r="H1134" s="238">
        <v>2.5499999999999998</v>
      </c>
      <c r="I1134" s="239"/>
      <c r="J1134" s="234"/>
      <c r="K1134" s="234"/>
      <c r="L1134" s="240"/>
      <c r="M1134" s="241"/>
      <c r="N1134" s="242"/>
      <c r="O1134" s="242"/>
      <c r="P1134" s="242"/>
      <c r="Q1134" s="242"/>
      <c r="R1134" s="242"/>
      <c r="S1134" s="242"/>
      <c r="T1134" s="243"/>
      <c r="U1134" s="13"/>
      <c r="V1134" s="13"/>
      <c r="W1134" s="13"/>
      <c r="X1134" s="13"/>
      <c r="Y1134" s="13"/>
      <c r="Z1134" s="13"/>
      <c r="AA1134" s="13"/>
      <c r="AB1134" s="13"/>
      <c r="AC1134" s="13"/>
      <c r="AD1134" s="13"/>
      <c r="AE1134" s="13"/>
      <c r="AT1134" s="244" t="s">
        <v>207</v>
      </c>
      <c r="AU1134" s="244" t="s">
        <v>87</v>
      </c>
      <c r="AV1134" s="13" t="s">
        <v>87</v>
      </c>
      <c r="AW1134" s="13" t="s">
        <v>39</v>
      </c>
      <c r="AX1134" s="13" t="s">
        <v>78</v>
      </c>
      <c r="AY1134" s="244" t="s">
        <v>199</v>
      </c>
    </row>
    <row r="1135" s="14" customFormat="1">
      <c r="A1135" s="14"/>
      <c r="B1135" s="245"/>
      <c r="C1135" s="246"/>
      <c r="D1135" s="235" t="s">
        <v>207</v>
      </c>
      <c r="E1135" s="247" t="s">
        <v>22</v>
      </c>
      <c r="F1135" s="248" t="s">
        <v>252</v>
      </c>
      <c r="G1135" s="246"/>
      <c r="H1135" s="249">
        <v>287.58600000000001</v>
      </c>
      <c r="I1135" s="250"/>
      <c r="J1135" s="246"/>
      <c r="K1135" s="246"/>
      <c r="L1135" s="251"/>
      <c r="M1135" s="252"/>
      <c r="N1135" s="253"/>
      <c r="O1135" s="253"/>
      <c r="P1135" s="253"/>
      <c r="Q1135" s="253"/>
      <c r="R1135" s="253"/>
      <c r="S1135" s="253"/>
      <c r="T1135" s="254"/>
      <c r="U1135" s="14"/>
      <c r="V1135" s="14"/>
      <c r="W1135" s="14"/>
      <c r="X1135" s="14"/>
      <c r="Y1135" s="14"/>
      <c r="Z1135" s="14"/>
      <c r="AA1135" s="14"/>
      <c r="AB1135" s="14"/>
      <c r="AC1135" s="14"/>
      <c r="AD1135" s="14"/>
      <c r="AE1135" s="14"/>
      <c r="AT1135" s="255" t="s">
        <v>207</v>
      </c>
      <c r="AU1135" s="255" t="s">
        <v>87</v>
      </c>
      <c r="AV1135" s="14" t="s">
        <v>103</v>
      </c>
      <c r="AW1135" s="14" t="s">
        <v>39</v>
      </c>
      <c r="AX1135" s="14" t="s">
        <v>23</v>
      </c>
      <c r="AY1135" s="255" t="s">
        <v>199</v>
      </c>
    </row>
    <row r="1136" s="2" customFormat="1" ht="16.5" customHeight="1">
      <c r="A1136" s="40"/>
      <c r="B1136" s="41"/>
      <c r="C1136" s="220" t="s">
        <v>1673</v>
      </c>
      <c r="D1136" s="220" t="s">
        <v>201</v>
      </c>
      <c r="E1136" s="221" t="s">
        <v>1674</v>
      </c>
      <c r="F1136" s="222" t="s">
        <v>1675</v>
      </c>
      <c r="G1136" s="223" t="s">
        <v>233</v>
      </c>
      <c r="H1136" s="224">
        <v>20.41</v>
      </c>
      <c r="I1136" s="225"/>
      <c r="J1136" s="226">
        <f>ROUND(I1136*H1136,2)</f>
        <v>0</v>
      </c>
      <c r="K1136" s="222" t="s">
        <v>205</v>
      </c>
      <c r="L1136" s="46"/>
      <c r="M1136" s="227" t="s">
        <v>22</v>
      </c>
      <c r="N1136" s="228" t="s">
        <v>49</v>
      </c>
      <c r="O1136" s="86"/>
      <c r="P1136" s="229">
        <f>O1136*H1136</f>
        <v>0</v>
      </c>
      <c r="Q1136" s="229">
        <v>0</v>
      </c>
      <c r="R1136" s="229">
        <f>Q1136*H1136</f>
        <v>0</v>
      </c>
      <c r="S1136" s="229">
        <v>0</v>
      </c>
      <c r="T1136" s="230">
        <f>S1136*H1136</f>
        <v>0</v>
      </c>
      <c r="U1136" s="40"/>
      <c r="V1136" s="40"/>
      <c r="W1136" s="40"/>
      <c r="X1136" s="40"/>
      <c r="Y1136" s="40"/>
      <c r="Z1136" s="40"/>
      <c r="AA1136" s="40"/>
      <c r="AB1136" s="40"/>
      <c r="AC1136" s="40"/>
      <c r="AD1136" s="40"/>
      <c r="AE1136" s="40"/>
      <c r="AR1136" s="231" t="s">
        <v>272</v>
      </c>
      <c r="AT1136" s="231" t="s">
        <v>201</v>
      </c>
      <c r="AU1136" s="231" t="s">
        <v>87</v>
      </c>
      <c r="AY1136" s="19" t="s">
        <v>199</v>
      </c>
      <c r="BE1136" s="232">
        <f>IF(N1136="základní",J1136,0)</f>
        <v>0</v>
      </c>
      <c r="BF1136" s="232">
        <f>IF(N1136="snížená",J1136,0)</f>
        <v>0</v>
      </c>
      <c r="BG1136" s="232">
        <f>IF(N1136="zákl. přenesená",J1136,0)</f>
        <v>0</v>
      </c>
      <c r="BH1136" s="232">
        <f>IF(N1136="sníž. přenesená",J1136,0)</f>
        <v>0</v>
      </c>
      <c r="BI1136" s="232">
        <f>IF(N1136="nulová",J1136,0)</f>
        <v>0</v>
      </c>
      <c r="BJ1136" s="19" t="s">
        <v>23</v>
      </c>
      <c r="BK1136" s="232">
        <f>ROUND(I1136*H1136,2)</f>
        <v>0</v>
      </c>
      <c r="BL1136" s="19" t="s">
        <v>272</v>
      </c>
      <c r="BM1136" s="231" t="s">
        <v>1676</v>
      </c>
    </row>
    <row r="1137" s="13" customFormat="1">
      <c r="A1137" s="13"/>
      <c r="B1137" s="233"/>
      <c r="C1137" s="234"/>
      <c r="D1137" s="235" t="s">
        <v>207</v>
      </c>
      <c r="E1137" s="236" t="s">
        <v>22</v>
      </c>
      <c r="F1137" s="237" t="s">
        <v>1677</v>
      </c>
      <c r="G1137" s="234"/>
      <c r="H1137" s="238">
        <v>14.26</v>
      </c>
      <c r="I1137" s="239"/>
      <c r="J1137" s="234"/>
      <c r="K1137" s="234"/>
      <c r="L1137" s="240"/>
      <c r="M1137" s="241"/>
      <c r="N1137" s="242"/>
      <c r="O1137" s="242"/>
      <c r="P1137" s="242"/>
      <c r="Q1137" s="242"/>
      <c r="R1137" s="242"/>
      <c r="S1137" s="242"/>
      <c r="T1137" s="243"/>
      <c r="U1137" s="13"/>
      <c r="V1137" s="13"/>
      <c r="W1137" s="13"/>
      <c r="X1137" s="13"/>
      <c r="Y1137" s="13"/>
      <c r="Z1137" s="13"/>
      <c r="AA1137" s="13"/>
      <c r="AB1137" s="13"/>
      <c r="AC1137" s="13"/>
      <c r="AD1137" s="13"/>
      <c r="AE1137" s="13"/>
      <c r="AT1137" s="244" t="s">
        <v>207</v>
      </c>
      <c r="AU1137" s="244" t="s">
        <v>87</v>
      </c>
      <c r="AV1137" s="13" t="s">
        <v>87</v>
      </c>
      <c r="AW1137" s="13" t="s">
        <v>39</v>
      </c>
      <c r="AX1137" s="13" t="s">
        <v>78</v>
      </c>
      <c r="AY1137" s="244" t="s">
        <v>199</v>
      </c>
    </row>
    <row r="1138" s="13" customFormat="1">
      <c r="A1138" s="13"/>
      <c r="B1138" s="233"/>
      <c r="C1138" s="234"/>
      <c r="D1138" s="235" t="s">
        <v>207</v>
      </c>
      <c r="E1138" s="236" t="s">
        <v>22</v>
      </c>
      <c r="F1138" s="237" t="s">
        <v>1678</v>
      </c>
      <c r="G1138" s="234"/>
      <c r="H1138" s="238">
        <v>0.75</v>
      </c>
      <c r="I1138" s="239"/>
      <c r="J1138" s="234"/>
      <c r="K1138" s="234"/>
      <c r="L1138" s="240"/>
      <c r="M1138" s="241"/>
      <c r="N1138" s="242"/>
      <c r="O1138" s="242"/>
      <c r="P1138" s="242"/>
      <c r="Q1138" s="242"/>
      <c r="R1138" s="242"/>
      <c r="S1138" s="242"/>
      <c r="T1138" s="243"/>
      <c r="U1138" s="13"/>
      <c r="V1138" s="13"/>
      <c r="W1138" s="13"/>
      <c r="X1138" s="13"/>
      <c r="Y1138" s="13"/>
      <c r="Z1138" s="13"/>
      <c r="AA1138" s="13"/>
      <c r="AB1138" s="13"/>
      <c r="AC1138" s="13"/>
      <c r="AD1138" s="13"/>
      <c r="AE1138" s="13"/>
      <c r="AT1138" s="244" t="s">
        <v>207</v>
      </c>
      <c r="AU1138" s="244" t="s">
        <v>87</v>
      </c>
      <c r="AV1138" s="13" t="s">
        <v>87</v>
      </c>
      <c r="AW1138" s="13" t="s">
        <v>39</v>
      </c>
      <c r="AX1138" s="13" t="s">
        <v>78</v>
      </c>
      <c r="AY1138" s="244" t="s">
        <v>199</v>
      </c>
    </row>
    <row r="1139" s="13" customFormat="1">
      <c r="A1139" s="13"/>
      <c r="B1139" s="233"/>
      <c r="C1139" s="234"/>
      <c r="D1139" s="235" t="s">
        <v>207</v>
      </c>
      <c r="E1139" s="236" t="s">
        <v>22</v>
      </c>
      <c r="F1139" s="237" t="s">
        <v>1679</v>
      </c>
      <c r="G1139" s="234"/>
      <c r="H1139" s="238">
        <v>5.4000000000000004</v>
      </c>
      <c r="I1139" s="239"/>
      <c r="J1139" s="234"/>
      <c r="K1139" s="234"/>
      <c r="L1139" s="240"/>
      <c r="M1139" s="241"/>
      <c r="N1139" s="242"/>
      <c r="O1139" s="242"/>
      <c r="P1139" s="242"/>
      <c r="Q1139" s="242"/>
      <c r="R1139" s="242"/>
      <c r="S1139" s="242"/>
      <c r="T1139" s="243"/>
      <c r="U1139" s="13"/>
      <c r="V1139" s="13"/>
      <c r="W1139" s="13"/>
      <c r="X1139" s="13"/>
      <c r="Y1139" s="13"/>
      <c r="Z1139" s="13"/>
      <c r="AA1139" s="13"/>
      <c r="AB1139" s="13"/>
      <c r="AC1139" s="13"/>
      <c r="AD1139" s="13"/>
      <c r="AE1139" s="13"/>
      <c r="AT1139" s="244" t="s">
        <v>207</v>
      </c>
      <c r="AU1139" s="244" t="s">
        <v>87</v>
      </c>
      <c r="AV1139" s="13" t="s">
        <v>87</v>
      </c>
      <c r="AW1139" s="13" t="s">
        <v>39</v>
      </c>
      <c r="AX1139" s="13" t="s">
        <v>78</v>
      </c>
      <c r="AY1139" s="244" t="s">
        <v>199</v>
      </c>
    </row>
    <row r="1140" s="14" customFormat="1">
      <c r="A1140" s="14"/>
      <c r="B1140" s="245"/>
      <c r="C1140" s="246"/>
      <c r="D1140" s="235" t="s">
        <v>207</v>
      </c>
      <c r="E1140" s="247" t="s">
        <v>22</v>
      </c>
      <c r="F1140" s="248" t="s">
        <v>252</v>
      </c>
      <c r="G1140" s="246"/>
      <c r="H1140" s="249">
        <v>20.41</v>
      </c>
      <c r="I1140" s="250"/>
      <c r="J1140" s="246"/>
      <c r="K1140" s="246"/>
      <c r="L1140" s="251"/>
      <c r="M1140" s="252"/>
      <c r="N1140" s="253"/>
      <c r="O1140" s="253"/>
      <c r="P1140" s="253"/>
      <c r="Q1140" s="253"/>
      <c r="R1140" s="253"/>
      <c r="S1140" s="253"/>
      <c r="T1140" s="254"/>
      <c r="U1140" s="14"/>
      <c r="V1140" s="14"/>
      <c r="W1140" s="14"/>
      <c r="X1140" s="14"/>
      <c r="Y1140" s="14"/>
      <c r="Z1140" s="14"/>
      <c r="AA1140" s="14"/>
      <c r="AB1140" s="14"/>
      <c r="AC1140" s="14"/>
      <c r="AD1140" s="14"/>
      <c r="AE1140" s="14"/>
      <c r="AT1140" s="255" t="s">
        <v>207</v>
      </c>
      <c r="AU1140" s="255" t="s">
        <v>87</v>
      </c>
      <c r="AV1140" s="14" t="s">
        <v>103</v>
      </c>
      <c r="AW1140" s="14" t="s">
        <v>39</v>
      </c>
      <c r="AX1140" s="14" t="s">
        <v>23</v>
      </c>
      <c r="AY1140" s="255" t="s">
        <v>199</v>
      </c>
    </row>
    <row r="1141" s="2" customFormat="1" ht="16.5" customHeight="1">
      <c r="A1141" s="40"/>
      <c r="B1141" s="41"/>
      <c r="C1141" s="277" t="s">
        <v>1680</v>
      </c>
      <c r="D1141" s="277" t="s">
        <v>407</v>
      </c>
      <c r="E1141" s="278" t="s">
        <v>1681</v>
      </c>
      <c r="F1141" s="279" t="s">
        <v>1682</v>
      </c>
      <c r="G1141" s="280" t="s">
        <v>279</v>
      </c>
      <c r="H1141" s="281">
        <v>0.092999999999999999</v>
      </c>
      <c r="I1141" s="282"/>
      <c r="J1141" s="283">
        <f>ROUND(I1141*H1141,2)</f>
        <v>0</v>
      </c>
      <c r="K1141" s="279" t="s">
        <v>205</v>
      </c>
      <c r="L1141" s="284"/>
      <c r="M1141" s="285" t="s">
        <v>22</v>
      </c>
      <c r="N1141" s="286" t="s">
        <v>49</v>
      </c>
      <c r="O1141" s="86"/>
      <c r="P1141" s="229">
        <f>O1141*H1141</f>
        <v>0</v>
      </c>
      <c r="Q1141" s="229">
        <v>1</v>
      </c>
      <c r="R1141" s="229">
        <f>Q1141*H1141</f>
        <v>0.092999999999999999</v>
      </c>
      <c r="S1141" s="229">
        <v>0</v>
      </c>
      <c r="T1141" s="230">
        <f>S1141*H1141</f>
        <v>0</v>
      </c>
      <c r="U1141" s="40"/>
      <c r="V1141" s="40"/>
      <c r="W1141" s="40"/>
      <c r="X1141" s="40"/>
      <c r="Y1141" s="40"/>
      <c r="Z1141" s="40"/>
      <c r="AA1141" s="40"/>
      <c r="AB1141" s="40"/>
      <c r="AC1141" s="40"/>
      <c r="AD1141" s="40"/>
      <c r="AE1141" s="40"/>
      <c r="AR1141" s="231" t="s">
        <v>367</v>
      </c>
      <c r="AT1141" s="231" t="s">
        <v>407</v>
      </c>
      <c r="AU1141" s="231" t="s">
        <v>87</v>
      </c>
      <c r="AY1141" s="19" t="s">
        <v>199</v>
      </c>
      <c r="BE1141" s="232">
        <f>IF(N1141="základní",J1141,0)</f>
        <v>0</v>
      </c>
      <c r="BF1141" s="232">
        <f>IF(N1141="snížená",J1141,0)</f>
        <v>0</v>
      </c>
      <c r="BG1141" s="232">
        <f>IF(N1141="zákl. přenesená",J1141,0)</f>
        <v>0</v>
      </c>
      <c r="BH1141" s="232">
        <f>IF(N1141="sníž. přenesená",J1141,0)</f>
        <v>0</v>
      </c>
      <c r="BI1141" s="232">
        <f>IF(N1141="nulová",J1141,0)</f>
        <v>0</v>
      </c>
      <c r="BJ1141" s="19" t="s">
        <v>23</v>
      </c>
      <c r="BK1141" s="232">
        <f>ROUND(I1141*H1141,2)</f>
        <v>0</v>
      </c>
      <c r="BL1141" s="19" t="s">
        <v>272</v>
      </c>
      <c r="BM1141" s="231" t="s">
        <v>1683</v>
      </c>
    </row>
    <row r="1142" s="13" customFormat="1">
      <c r="A1142" s="13"/>
      <c r="B1142" s="233"/>
      <c r="C1142" s="234"/>
      <c r="D1142" s="235" t="s">
        <v>207</v>
      </c>
      <c r="E1142" s="236" t="s">
        <v>22</v>
      </c>
      <c r="F1142" s="237" t="s">
        <v>1684</v>
      </c>
      <c r="G1142" s="234"/>
      <c r="H1142" s="238">
        <v>0.092999999999999999</v>
      </c>
      <c r="I1142" s="239"/>
      <c r="J1142" s="234"/>
      <c r="K1142" s="234"/>
      <c r="L1142" s="240"/>
      <c r="M1142" s="241"/>
      <c r="N1142" s="242"/>
      <c r="O1142" s="242"/>
      <c r="P1142" s="242"/>
      <c r="Q1142" s="242"/>
      <c r="R1142" s="242"/>
      <c r="S1142" s="242"/>
      <c r="T1142" s="243"/>
      <c r="U1142" s="13"/>
      <c r="V1142" s="13"/>
      <c r="W1142" s="13"/>
      <c r="X1142" s="13"/>
      <c r="Y1142" s="13"/>
      <c r="Z1142" s="13"/>
      <c r="AA1142" s="13"/>
      <c r="AB1142" s="13"/>
      <c r="AC1142" s="13"/>
      <c r="AD1142" s="13"/>
      <c r="AE1142" s="13"/>
      <c r="AT1142" s="244" t="s">
        <v>207</v>
      </c>
      <c r="AU1142" s="244" t="s">
        <v>87</v>
      </c>
      <c r="AV1142" s="13" t="s">
        <v>87</v>
      </c>
      <c r="AW1142" s="13" t="s">
        <v>39</v>
      </c>
      <c r="AX1142" s="13" t="s">
        <v>23</v>
      </c>
      <c r="AY1142" s="244" t="s">
        <v>199</v>
      </c>
    </row>
    <row r="1143" s="2" customFormat="1" ht="16.5" customHeight="1">
      <c r="A1143" s="40"/>
      <c r="B1143" s="41"/>
      <c r="C1143" s="220" t="s">
        <v>1685</v>
      </c>
      <c r="D1143" s="220" t="s">
        <v>201</v>
      </c>
      <c r="E1143" s="221" t="s">
        <v>1686</v>
      </c>
      <c r="F1143" s="222" t="s">
        <v>1687</v>
      </c>
      <c r="G1143" s="223" t="s">
        <v>233</v>
      </c>
      <c r="H1143" s="224">
        <v>575.17200000000003</v>
      </c>
      <c r="I1143" s="225"/>
      <c r="J1143" s="226">
        <f>ROUND(I1143*H1143,2)</f>
        <v>0</v>
      </c>
      <c r="K1143" s="222" t="s">
        <v>205</v>
      </c>
      <c r="L1143" s="46"/>
      <c r="M1143" s="227" t="s">
        <v>22</v>
      </c>
      <c r="N1143" s="228" t="s">
        <v>49</v>
      </c>
      <c r="O1143" s="86"/>
      <c r="P1143" s="229">
        <f>O1143*H1143</f>
        <v>0</v>
      </c>
      <c r="Q1143" s="229">
        <v>0.00040000000000000002</v>
      </c>
      <c r="R1143" s="229">
        <f>Q1143*H1143</f>
        <v>0.23006880000000002</v>
      </c>
      <c r="S1143" s="229">
        <v>0</v>
      </c>
      <c r="T1143" s="230">
        <f>S1143*H1143</f>
        <v>0</v>
      </c>
      <c r="U1143" s="40"/>
      <c r="V1143" s="40"/>
      <c r="W1143" s="40"/>
      <c r="X1143" s="40"/>
      <c r="Y1143" s="40"/>
      <c r="Z1143" s="40"/>
      <c r="AA1143" s="40"/>
      <c r="AB1143" s="40"/>
      <c r="AC1143" s="40"/>
      <c r="AD1143" s="40"/>
      <c r="AE1143" s="40"/>
      <c r="AR1143" s="231" t="s">
        <v>272</v>
      </c>
      <c r="AT1143" s="231" t="s">
        <v>201</v>
      </c>
      <c r="AU1143" s="231" t="s">
        <v>87</v>
      </c>
      <c r="AY1143" s="19" t="s">
        <v>199</v>
      </c>
      <c r="BE1143" s="232">
        <f>IF(N1143="základní",J1143,0)</f>
        <v>0</v>
      </c>
      <c r="BF1143" s="232">
        <f>IF(N1143="snížená",J1143,0)</f>
        <v>0</v>
      </c>
      <c r="BG1143" s="232">
        <f>IF(N1143="zákl. přenesená",J1143,0)</f>
        <v>0</v>
      </c>
      <c r="BH1143" s="232">
        <f>IF(N1143="sníž. přenesená",J1143,0)</f>
        <v>0</v>
      </c>
      <c r="BI1143" s="232">
        <f>IF(N1143="nulová",J1143,0)</f>
        <v>0</v>
      </c>
      <c r="BJ1143" s="19" t="s">
        <v>23</v>
      </c>
      <c r="BK1143" s="232">
        <f>ROUND(I1143*H1143,2)</f>
        <v>0</v>
      </c>
      <c r="BL1143" s="19" t="s">
        <v>272</v>
      </c>
      <c r="BM1143" s="231" t="s">
        <v>1688</v>
      </c>
    </row>
    <row r="1144" s="13" customFormat="1">
      <c r="A1144" s="13"/>
      <c r="B1144" s="233"/>
      <c r="C1144" s="234"/>
      <c r="D1144" s="235" t="s">
        <v>207</v>
      </c>
      <c r="E1144" s="236" t="s">
        <v>22</v>
      </c>
      <c r="F1144" s="237" t="s">
        <v>1689</v>
      </c>
      <c r="G1144" s="234"/>
      <c r="H1144" s="238">
        <v>575.17200000000003</v>
      </c>
      <c r="I1144" s="239"/>
      <c r="J1144" s="234"/>
      <c r="K1144" s="234"/>
      <c r="L1144" s="240"/>
      <c r="M1144" s="241"/>
      <c r="N1144" s="242"/>
      <c r="O1144" s="242"/>
      <c r="P1144" s="242"/>
      <c r="Q1144" s="242"/>
      <c r="R1144" s="242"/>
      <c r="S1144" s="242"/>
      <c r="T1144" s="243"/>
      <c r="U1144" s="13"/>
      <c r="V1144" s="13"/>
      <c r="W1144" s="13"/>
      <c r="X1144" s="13"/>
      <c r="Y1144" s="13"/>
      <c r="Z1144" s="13"/>
      <c r="AA1144" s="13"/>
      <c r="AB1144" s="13"/>
      <c r="AC1144" s="13"/>
      <c r="AD1144" s="13"/>
      <c r="AE1144" s="13"/>
      <c r="AT1144" s="244" t="s">
        <v>207</v>
      </c>
      <c r="AU1144" s="244" t="s">
        <v>87</v>
      </c>
      <c r="AV1144" s="13" t="s">
        <v>87</v>
      </c>
      <c r="AW1144" s="13" t="s">
        <v>39</v>
      </c>
      <c r="AX1144" s="13" t="s">
        <v>23</v>
      </c>
      <c r="AY1144" s="244" t="s">
        <v>199</v>
      </c>
    </row>
    <row r="1145" s="2" customFormat="1" ht="16.5" customHeight="1">
      <c r="A1145" s="40"/>
      <c r="B1145" s="41"/>
      <c r="C1145" s="220" t="s">
        <v>1690</v>
      </c>
      <c r="D1145" s="220" t="s">
        <v>201</v>
      </c>
      <c r="E1145" s="221" t="s">
        <v>1691</v>
      </c>
      <c r="F1145" s="222" t="s">
        <v>1692</v>
      </c>
      <c r="G1145" s="223" t="s">
        <v>233</v>
      </c>
      <c r="H1145" s="224">
        <v>40.82</v>
      </c>
      <c r="I1145" s="225"/>
      <c r="J1145" s="226">
        <f>ROUND(I1145*H1145,2)</f>
        <v>0</v>
      </c>
      <c r="K1145" s="222" t="s">
        <v>205</v>
      </c>
      <c r="L1145" s="46"/>
      <c r="M1145" s="227" t="s">
        <v>22</v>
      </c>
      <c r="N1145" s="228" t="s">
        <v>49</v>
      </c>
      <c r="O1145" s="86"/>
      <c r="P1145" s="229">
        <f>O1145*H1145</f>
        <v>0</v>
      </c>
      <c r="Q1145" s="229">
        <v>0.00040000000000000002</v>
      </c>
      <c r="R1145" s="229">
        <f>Q1145*H1145</f>
        <v>0.016328000000000002</v>
      </c>
      <c r="S1145" s="229">
        <v>0</v>
      </c>
      <c r="T1145" s="230">
        <f>S1145*H1145</f>
        <v>0</v>
      </c>
      <c r="U1145" s="40"/>
      <c r="V1145" s="40"/>
      <c r="W1145" s="40"/>
      <c r="X1145" s="40"/>
      <c r="Y1145" s="40"/>
      <c r="Z1145" s="40"/>
      <c r="AA1145" s="40"/>
      <c r="AB1145" s="40"/>
      <c r="AC1145" s="40"/>
      <c r="AD1145" s="40"/>
      <c r="AE1145" s="40"/>
      <c r="AR1145" s="231" t="s">
        <v>272</v>
      </c>
      <c r="AT1145" s="231" t="s">
        <v>201</v>
      </c>
      <c r="AU1145" s="231" t="s">
        <v>87</v>
      </c>
      <c r="AY1145" s="19" t="s">
        <v>199</v>
      </c>
      <c r="BE1145" s="232">
        <f>IF(N1145="základní",J1145,0)</f>
        <v>0</v>
      </c>
      <c r="BF1145" s="232">
        <f>IF(N1145="snížená",J1145,0)</f>
        <v>0</v>
      </c>
      <c r="BG1145" s="232">
        <f>IF(N1145="zákl. přenesená",J1145,0)</f>
        <v>0</v>
      </c>
      <c r="BH1145" s="232">
        <f>IF(N1145="sníž. přenesená",J1145,0)</f>
        <v>0</v>
      </c>
      <c r="BI1145" s="232">
        <f>IF(N1145="nulová",J1145,0)</f>
        <v>0</v>
      </c>
      <c r="BJ1145" s="19" t="s">
        <v>23</v>
      </c>
      <c r="BK1145" s="232">
        <f>ROUND(I1145*H1145,2)</f>
        <v>0</v>
      </c>
      <c r="BL1145" s="19" t="s">
        <v>272</v>
      </c>
      <c r="BM1145" s="231" t="s">
        <v>1693</v>
      </c>
    </row>
    <row r="1146" s="13" customFormat="1">
      <c r="A1146" s="13"/>
      <c r="B1146" s="233"/>
      <c r="C1146" s="234"/>
      <c r="D1146" s="235" t="s">
        <v>207</v>
      </c>
      <c r="E1146" s="236" t="s">
        <v>22</v>
      </c>
      <c r="F1146" s="237" t="s">
        <v>1694</v>
      </c>
      <c r="G1146" s="234"/>
      <c r="H1146" s="238">
        <v>40.82</v>
      </c>
      <c r="I1146" s="239"/>
      <c r="J1146" s="234"/>
      <c r="K1146" s="234"/>
      <c r="L1146" s="240"/>
      <c r="M1146" s="241"/>
      <c r="N1146" s="242"/>
      <c r="O1146" s="242"/>
      <c r="P1146" s="242"/>
      <c r="Q1146" s="242"/>
      <c r="R1146" s="242"/>
      <c r="S1146" s="242"/>
      <c r="T1146" s="243"/>
      <c r="U1146" s="13"/>
      <c r="V1146" s="13"/>
      <c r="W1146" s="13"/>
      <c r="X1146" s="13"/>
      <c r="Y1146" s="13"/>
      <c r="Z1146" s="13"/>
      <c r="AA1146" s="13"/>
      <c r="AB1146" s="13"/>
      <c r="AC1146" s="13"/>
      <c r="AD1146" s="13"/>
      <c r="AE1146" s="13"/>
      <c r="AT1146" s="244" t="s">
        <v>207</v>
      </c>
      <c r="AU1146" s="244" t="s">
        <v>87</v>
      </c>
      <c r="AV1146" s="13" t="s">
        <v>87</v>
      </c>
      <c r="AW1146" s="13" t="s">
        <v>39</v>
      </c>
      <c r="AX1146" s="13" t="s">
        <v>23</v>
      </c>
      <c r="AY1146" s="244" t="s">
        <v>199</v>
      </c>
    </row>
    <row r="1147" s="2" customFormat="1" ht="21.75" customHeight="1">
      <c r="A1147" s="40"/>
      <c r="B1147" s="41"/>
      <c r="C1147" s="277" t="s">
        <v>1695</v>
      </c>
      <c r="D1147" s="277" t="s">
        <v>407</v>
      </c>
      <c r="E1147" s="278" t="s">
        <v>1696</v>
      </c>
      <c r="F1147" s="279" t="s">
        <v>1697</v>
      </c>
      <c r="G1147" s="280" t="s">
        <v>233</v>
      </c>
      <c r="H1147" s="281">
        <v>710.43200000000002</v>
      </c>
      <c r="I1147" s="282"/>
      <c r="J1147" s="283">
        <f>ROUND(I1147*H1147,2)</f>
        <v>0</v>
      </c>
      <c r="K1147" s="279" t="s">
        <v>205</v>
      </c>
      <c r="L1147" s="284"/>
      <c r="M1147" s="285" t="s">
        <v>22</v>
      </c>
      <c r="N1147" s="286" t="s">
        <v>49</v>
      </c>
      <c r="O1147" s="86"/>
      <c r="P1147" s="229">
        <f>O1147*H1147</f>
        <v>0</v>
      </c>
      <c r="Q1147" s="229">
        <v>0.0041000000000000003</v>
      </c>
      <c r="R1147" s="229">
        <f>Q1147*H1147</f>
        <v>2.9127712000000003</v>
      </c>
      <c r="S1147" s="229">
        <v>0</v>
      </c>
      <c r="T1147" s="230">
        <f>S1147*H1147</f>
        <v>0</v>
      </c>
      <c r="U1147" s="40"/>
      <c r="V1147" s="40"/>
      <c r="W1147" s="40"/>
      <c r="X1147" s="40"/>
      <c r="Y1147" s="40"/>
      <c r="Z1147" s="40"/>
      <c r="AA1147" s="40"/>
      <c r="AB1147" s="40"/>
      <c r="AC1147" s="40"/>
      <c r="AD1147" s="40"/>
      <c r="AE1147" s="40"/>
      <c r="AR1147" s="231" t="s">
        <v>367</v>
      </c>
      <c r="AT1147" s="231" t="s">
        <v>407</v>
      </c>
      <c r="AU1147" s="231" t="s">
        <v>87</v>
      </c>
      <c r="AY1147" s="19" t="s">
        <v>199</v>
      </c>
      <c r="BE1147" s="232">
        <f>IF(N1147="základní",J1147,0)</f>
        <v>0</v>
      </c>
      <c r="BF1147" s="232">
        <f>IF(N1147="snížená",J1147,0)</f>
        <v>0</v>
      </c>
      <c r="BG1147" s="232">
        <f>IF(N1147="zákl. přenesená",J1147,0)</f>
        <v>0</v>
      </c>
      <c r="BH1147" s="232">
        <f>IF(N1147="sníž. přenesená",J1147,0)</f>
        <v>0</v>
      </c>
      <c r="BI1147" s="232">
        <f>IF(N1147="nulová",J1147,0)</f>
        <v>0</v>
      </c>
      <c r="BJ1147" s="19" t="s">
        <v>23</v>
      </c>
      <c r="BK1147" s="232">
        <f>ROUND(I1147*H1147,2)</f>
        <v>0</v>
      </c>
      <c r="BL1147" s="19" t="s">
        <v>272</v>
      </c>
      <c r="BM1147" s="231" t="s">
        <v>1698</v>
      </c>
    </row>
    <row r="1148" s="13" customFormat="1">
      <c r="A1148" s="13"/>
      <c r="B1148" s="233"/>
      <c r="C1148" s="234"/>
      <c r="D1148" s="235" t="s">
        <v>207</v>
      </c>
      <c r="E1148" s="236" t="s">
        <v>22</v>
      </c>
      <c r="F1148" s="237" t="s">
        <v>1699</v>
      </c>
      <c r="G1148" s="234"/>
      <c r="H1148" s="238">
        <v>710.43200000000002</v>
      </c>
      <c r="I1148" s="239"/>
      <c r="J1148" s="234"/>
      <c r="K1148" s="234"/>
      <c r="L1148" s="240"/>
      <c r="M1148" s="241"/>
      <c r="N1148" s="242"/>
      <c r="O1148" s="242"/>
      <c r="P1148" s="242"/>
      <c r="Q1148" s="242"/>
      <c r="R1148" s="242"/>
      <c r="S1148" s="242"/>
      <c r="T1148" s="243"/>
      <c r="U1148" s="13"/>
      <c r="V1148" s="13"/>
      <c r="W1148" s="13"/>
      <c r="X1148" s="13"/>
      <c r="Y1148" s="13"/>
      <c r="Z1148" s="13"/>
      <c r="AA1148" s="13"/>
      <c r="AB1148" s="13"/>
      <c r="AC1148" s="13"/>
      <c r="AD1148" s="13"/>
      <c r="AE1148" s="13"/>
      <c r="AT1148" s="244" t="s">
        <v>207</v>
      </c>
      <c r="AU1148" s="244" t="s">
        <v>87</v>
      </c>
      <c r="AV1148" s="13" t="s">
        <v>87</v>
      </c>
      <c r="AW1148" s="13" t="s">
        <v>39</v>
      </c>
      <c r="AX1148" s="13" t="s">
        <v>23</v>
      </c>
      <c r="AY1148" s="244" t="s">
        <v>199</v>
      </c>
    </row>
    <row r="1149" s="2" customFormat="1" ht="21.75" customHeight="1">
      <c r="A1149" s="40"/>
      <c r="B1149" s="41"/>
      <c r="C1149" s="220" t="s">
        <v>1700</v>
      </c>
      <c r="D1149" s="220" t="s">
        <v>201</v>
      </c>
      <c r="E1149" s="221" t="s">
        <v>1701</v>
      </c>
      <c r="F1149" s="222" t="s">
        <v>1702</v>
      </c>
      <c r="G1149" s="223" t="s">
        <v>233</v>
      </c>
      <c r="H1149" s="224">
        <v>13.225</v>
      </c>
      <c r="I1149" s="225"/>
      <c r="J1149" s="226">
        <f>ROUND(I1149*H1149,2)</f>
        <v>0</v>
      </c>
      <c r="K1149" s="222" t="s">
        <v>205</v>
      </c>
      <c r="L1149" s="46"/>
      <c r="M1149" s="227" t="s">
        <v>22</v>
      </c>
      <c r="N1149" s="228" t="s">
        <v>49</v>
      </c>
      <c r="O1149" s="86"/>
      <c r="P1149" s="229">
        <f>O1149*H1149</f>
        <v>0</v>
      </c>
      <c r="Q1149" s="229">
        <v>0</v>
      </c>
      <c r="R1149" s="229">
        <f>Q1149*H1149</f>
        <v>0</v>
      </c>
      <c r="S1149" s="229">
        <v>0</v>
      </c>
      <c r="T1149" s="230">
        <f>S1149*H1149</f>
        <v>0</v>
      </c>
      <c r="U1149" s="40"/>
      <c r="V1149" s="40"/>
      <c r="W1149" s="40"/>
      <c r="X1149" s="40"/>
      <c r="Y1149" s="40"/>
      <c r="Z1149" s="40"/>
      <c r="AA1149" s="40"/>
      <c r="AB1149" s="40"/>
      <c r="AC1149" s="40"/>
      <c r="AD1149" s="40"/>
      <c r="AE1149" s="40"/>
      <c r="AR1149" s="231" t="s">
        <v>272</v>
      </c>
      <c r="AT1149" s="231" t="s">
        <v>201</v>
      </c>
      <c r="AU1149" s="231" t="s">
        <v>87</v>
      </c>
      <c r="AY1149" s="19" t="s">
        <v>199</v>
      </c>
      <c r="BE1149" s="232">
        <f>IF(N1149="základní",J1149,0)</f>
        <v>0</v>
      </c>
      <c r="BF1149" s="232">
        <f>IF(N1149="snížená",J1149,0)</f>
        <v>0</v>
      </c>
      <c r="BG1149" s="232">
        <f>IF(N1149="zákl. přenesená",J1149,0)</f>
        <v>0</v>
      </c>
      <c r="BH1149" s="232">
        <f>IF(N1149="sníž. přenesená",J1149,0)</f>
        <v>0</v>
      </c>
      <c r="BI1149" s="232">
        <f>IF(N1149="nulová",J1149,0)</f>
        <v>0</v>
      </c>
      <c r="BJ1149" s="19" t="s">
        <v>23</v>
      </c>
      <c r="BK1149" s="232">
        <f>ROUND(I1149*H1149,2)</f>
        <v>0</v>
      </c>
      <c r="BL1149" s="19" t="s">
        <v>272</v>
      </c>
      <c r="BM1149" s="231" t="s">
        <v>1703</v>
      </c>
    </row>
    <row r="1150" s="15" customFormat="1">
      <c r="A1150" s="15"/>
      <c r="B1150" s="256"/>
      <c r="C1150" s="257"/>
      <c r="D1150" s="235" t="s">
        <v>207</v>
      </c>
      <c r="E1150" s="258" t="s">
        <v>22</v>
      </c>
      <c r="F1150" s="259" t="s">
        <v>335</v>
      </c>
      <c r="G1150" s="257"/>
      <c r="H1150" s="258" t="s">
        <v>22</v>
      </c>
      <c r="I1150" s="260"/>
      <c r="J1150" s="257"/>
      <c r="K1150" s="257"/>
      <c r="L1150" s="261"/>
      <c r="M1150" s="262"/>
      <c r="N1150" s="263"/>
      <c r="O1150" s="263"/>
      <c r="P1150" s="263"/>
      <c r="Q1150" s="263"/>
      <c r="R1150" s="263"/>
      <c r="S1150" s="263"/>
      <c r="T1150" s="264"/>
      <c r="U1150" s="15"/>
      <c r="V1150" s="15"/>
      <c r="W1150" s="15"/>
      <c r="X1150" s="15"/>
      <c r="Y1150" s="15"/>
      <c r="Z1150" s="15"/>
      <c r="AA1150" s="15"/>
      <c r="AB1150" s="15"/>
      <c r="AC1150" s="15"/>
      <c r="AD1150" s="15"/>
      <c r="AE1150" s="15"/>
      <c r="AT1150" s="265" t="s">
        <v>207</v>
      </c>
      <c r="AU1150" s="265" t="s">
        <v>87</v>
      </c>
      <c r="AV1150" s="15" t="s">
        <v>23</v>
      </c>
      <c r="AW1150" s="15" t="s">
        <v>39</v>
      </c>
      <c r="AX1150" s="15" t="s">
        <v>78</v>
      </c>
      <c r="AY1150" s="265" t="s">
        <v>199</v>
      </c>
    </row>
    <row r="1151" s="15" customFormat="1">
      <c r="A1151" s="15"/>
      <c r="B1151" s="256"/>
      <c r="C1151" s="257"/>
      <c r="D1151" s="235" t="s">
        <v>207</v>
      </c>
      <c r="E1151" s="258" t="s">
        <v>22</v>
      </c>
      <c r="F1151" s="259" t="s">
        <v>1662</v>
      </c>
      <c r="G1151" s="257"/>
      <c r="H1151" s="258" t="s">
        <v>22</v>
      </c>
      <c r="I1151" s="260"/>
      <c r="J1151" s="257"/>
      <c r="K1151" s="257"/>
      <c r="L1151" s="261"/>
      <c r="M1151" s="262"/>
      <c r="N1151" s="263"/>
      <c r="O1151" s="263"/>
      <c r="P1151" s="263"/>
      <c r="Q1151" s="263"/>
      <c r="R1151" s="263"/>
      <c r="S1151" s="263"/>
      <c r="T1151" s="264"/>
      <c r="U1151" s="15"/>
      <c r="V1151" s="15"/>
      <c r="W1151" s="15"/>
      <c r="X1151" s="15"/>
      <c r="Y1151" s="15"/>
      <c r="Z1151" s="15"/>
      <c r="AA1151" s="15"/>
      <c r="AB1151" s="15"/>
      <c r="AC1151" s="15"/>
      <c r="AD1151" s="15"/>
      <c r="AE1151" s="15"/>
      <c r="AT1151" s="265" t="s">
        <v>207</v>
      </c>
      <c r="AU1151" s="265" t="s">
        <v>87</v>
      </c>
      <c r="AV1151" s="15" t="s">
        <v>23</v>
      </c>
      <c r="AW1151" s="15" t="s">
        <v>39</v>
      </c>
      <c r="AX1151" s="15" t="s">
        <v>78</v>
      </c>
      <c r="AY1151" s="265" t="s">
        <v>199</v>
      </c>
    </row>
    <row r="1152" s="13" customFormat="1">
      <c r="A1152" s="13"/>
      <c r="B1152" s="233"/>
      <c r="C1152" s="234"/>
      <c r="D1152" s="235" t="s">
        <v>207</v>
      </c>
      <c r="E1152" s="236" t="s">
        <v>22</v>
      </c>
      <c r="F1152" s="237" t="s">
        <v>1667</v>
      </c>
      <c r="G1152" s="234"/>
      <c r="H1152" s="238">
        <v>3.3999999999999999</v>
      </c>
      <c r="I1152" s="239"/>
      <c r="J1152" s="234"/>
      <c r="K1152" s="234"/>
      <c r="L1152" s="240"/>
      <c r="M1152" s="241"/>
      <c r="N1152" s="242"/>
      <c r="O1152" s="242"/>
      <c r="P1152" s="242"/>
      <c r="Q1152" s="242"/>
      <c r="R1152" s="242"/>
      <c r="S1152" s="242"/>
      <c r="T1152" s="243"/>
      <c r="U1152" s="13"/>
      <c r="V1152" s="13"/>
      <c r="W1152" s="13"/>
      <c r="X1152" s="13"/>
      <c r="Y1152" s="13"/>
      <c r="Z1152" s="13"/>
      <c r="AA1152" s="13"/>
      <c r="AB1152" s="13"/>
      <c r="AC1152" s="13"/>
      <c r="AD1152" s="13"/>
      <c r="AE1152" s="13"/>
      <c r="AT1152" s="244" t="s">
        <v>207</v>
      </c>
      <c r="AU1152" s="244" t="s">
        <v>87</v>
      </c>
      <c r="AV1152" s="13" t="s">
        <v>87</v>
      </c>
      <c r="AW1152" s="13" t="s">
        <v>39</v>
      </c>
      <c r="AX1152" s="13" t="s">
        <v>78</v>
      </c>
      <c r="AY1152" s="244" t="s">
        <v>199</v>
      </c>
    </row>
    <row r="1153" s="13" customFormat="1">
      <c r="A1153" s="13"/>
      <c r="B1153" s="233"/>
      <c r="C1153" s="234"/>
      <c r="D1153" s="235" t="s">
        <v>207</v>
      </c>
      <c r="E1153" s="236" t="s">
        <v>22</v>
      </c>
      <c r="F1153" s="237" t="s">
        <v>1704</v>
      </c>
      <c r="G1153" s="234"/>
      <c r="H1153" s="238">
        <v>1.875</v>
      </c>
      <c r="I1153" s="239"/>
      <c r="J1153" s="234"/>
      <c r="K1153" s="234"/>
      <c r="L1153" s="240"/>
      <c r="M1153" s="241"/>
      <c r="N1153" s="242"/>
      <c r="O1153" s="242"/>
      <c r="P1153" s="242"/>
      <c r="Q1153" s="242"/>
      <c r="R1153" s="242"/>
      <c r="S1153" s="242"/>
      <c r="T1153" s="243"/>
      <c r="U1153" s="13"/>
      <c r="V1153" s="13"/>
      <c r="W1153" s="13"/>
      <c r="X1153" s="13"/>
      <c r="Y1153" s="13"/>
      <c r="Z1153" s="13"/>
      <c r="AA1153" s="13"/>
      <c r="AB1153" s="13"/>
      <c r="AC1153" s="13"/>
      <c r="AD1153" s="13"/>
      <c r="AE1153" s="13"/>
      <c r="AT1153" s="244" t="s">
        <v>207</v>
      </c>
      <c r="AU1153" s="244" t="s">
        <v>87</v>
      </c>
      <c r="AV1153" s="13" t="s">
        <v>87</v>
      </c>
      <c r="AW1153" s="13" t="s">
        <v>39</v>
      </c>
      <c r="AX1153" s="13" t="s">
        <v>78</v>
      </c>
      <c r="AY1153" s="244" t="s">
        <v>199</v>
      </c>
    </row>
    <row r="1154" s="13" customFormat="1">
      <c r="A1154" s="13"/>
      <c r="B1154" s="233"/>
      <c r="C1154" s="234"/>
      <c r="D1154" s="235" t="s">
        <v>207</v>
      </c>
      <c r="E1154" s="236" t="s">
        <v>22</v>
      </c>
      <c r="F1154" s="237" t="s">
        <v>1705</v>
      </c>
      <c r="G1154" s="234"/>
      <c r="H1154" s="238">
        <v>7.9500000000000002</v>
      </c>
      <c r="I1154" s="239"/>
      <c r="J1154" s="234"/>
      <c r="K1154" s="234"/>
      <c r="L1154" s="240"/>
      <c r="M1154" s="241"/>
      <c r="N1154" s="242"/>
      <c r="O1154" s="242"/>
      <c r="P1154" s="242"/>
      <c r="Q1154" s="242"/>
      <c r="R1154" s="242"/>
      <c r="S1154" s="242"/>
      <c r="T1154" s="243"/>
      <c r="U1154" s="13"/>
      <c r="V1154" s="13"/>
      <c r="W1154" s="13"/>
      <c r="X1154" s="13"/>
      <c r="Y1154" s="13"/>
      <c r="Z1154" s="13"/>
      <c r="AA1154" s="13"/>
      <c r="AB1154" s="13"/>
      <c r="AC1154" s="13"/>
      <c r="AD1154" s="13"/>
      <c r="AE1154" s="13"/>
      <c r="AT1154" s="244" t="s">
        <v>207</v>
      </c>
      <c r="AU1154" s="244" t="s">
        <v>87</v>
      </c>
      <c r="AV1154" s="13" t="s">
        <v>87</v>
      </c>
      <c r="AW1154" s="13" t="s">
        <v>39</v>
      </c>
      <c r="AX1154" s="13" t="s">
        <v>78</v>
      </c>
      <c r="AY1154" s="244" t="s">
        <v>199</v>
      </c>
    </row>
    <row r="1155" s="14" customFormat="1">
      <c r="A1155" s="14"/>
      <c r="B1155" s="245"/>
      <c r="C1155" s="246"/>
      <c r="D1155" s="235" t="s">
        <v>207</v>
      </c>
      <c r="E1155" s="247" t="s">
        <v>22</v>
      </c>
      <c r="F1155" s="248" t="s">
        <v>252</v>
      </c>
      <c r="G1155" s="246"/>
      <c r="H1155" s="249">
        <v>13.225</v>
      </c>
      <c r="I1155" s="250"/>
      <c r="J1155" s="246"/>
      <c r="K1155" s="246"/>
      <c r="L1155" s="251"/>
      <c r="M1155" s="252"/>
      <c r="N1155" s="253"/>
      <c r="O1155" s="253"/>
      <c r="P1155" s="253"/>
      <c r="Q1155" s="253"/>
      <c r="R1155" s="253"/>
      <c r="S1155" s="253"/>
      <c r="T1155" s="254"/>
      <c r="U1155" s="14"/>
      <c r="V1155" s="14"/>
      <c r="W1155" s="14"/>
      <c r="X1155" s="14"/>
      <c r="Y1155" s="14"/>
      <c r="Z1155" s="14"/>
      <c r="AA1155" s="14"/>
      <c r="AB1155" s="14"/>
      <c r="AC1155" s="14"/>
      <c r="AD1155" s="14"/>
      <c r="AE1155" s="14"/>
      <c r="AT1155" s="255" t="s">
        <v>207</v>
      </c>
      <c r="AU1155" s="255" t="s">
        <v>87</v>
      </c>
      <c r="AV1155" s="14" t="s">
        <v>103</v>
      </c>
      <c r="AW1155" s="14" t="s">
        <v>39</v>
      </c>
      <c r="AX1155" s="14" t="s">
        <v>23</v>
      </c>
      <c r="AY1155" s="255" t="s">
        <v>199</v>
      </c>
    </row>
    <row r="1156" s="2" customFormat="1" ht="21.75" customHeight="1">
      <c r="A1156" s="40"/>
      <c r="B1156" s="41"/>
      <c r="C1156" s="220" t="s">
        <v>1706</v>
      </c>
      <c r="D1156" s="220" t="s">
        <v>201</v>
      </c>
      <c r="E1156" s="221" t="s">
        <v>1707</v>
      </c>
      <c r="F1156" s="222" t="s">
        <v>1708</v>
      </c>
      <c r="G1156" s="223" t="s">
        <v>233</v>
      </c>
      <c r="H1156" s="224">
        <v>26.449999999999999</v>
      </c>
      <c r="I1156" s="225"/>
      <c r="J1156" s="226">
        <f>ROUND(I1156*H1156,2)</f>
        <v>0</v>
      </c>
      <c r="K1156" s="222" t="s">
        <v>205</v>
      </c>
      <c r="L1156" s="46"/>
      <c r="M1156" s="227" t="s">
        <v>22</v>
      </c>
      <c r="N1156" s="228" t="s">
        <v>49</v>
      </c>
      <c r="O1156" s="86"/>
      <c r="P1156" s="229">
        <f>O1156*H1156</f>
        <v>0</v>
      </c>
      <c r="Q1156" s="229">
        <v>0</v>
      </c>
      <c r="R1156" s="229">
        <f>Q1156*H1156</f>
        <v>0</v>
      </c>
      <c r="S1156" s="229">
        <v>0</v>
      </c>
      <c r="T1156" s="230">
        <f>S1156*H1156</f>
        <v>0</v>
      </c>
      <c r="U1156" s="40"/>
      <c r="V1156" s="40"/>
      <c r="W1156" s="40"/>
      <c r="X1156" s="40"/>
      <c r="Y1156" s="40"/>
      <c r="Z1156" s="40"/>
      <c r="AA1156" s="40"/>
      <c r="AB1156" s="40"/>
      <c r="AC1156" s="40"/>
      <c r="AD1156" s="40"/>
      <c r="AE1156" s="40"/>
      <c r="AR1156" s="231" t="s">
        <v>272</v>
      </c>
      <c r="AT1156" s="231" t="s">
        <v>201</v>
      </c>
      <c r="AU1156" s="231" t="s">
        <v>87</v>
      </c>
      <c r="AY1156" s="19" t="s">
        <v>199</v>
      </c>
      <c r="BE1156" s="232">
        <f>IF(N1156="základní",J1156,0)</f>
        <v>0</v>
      </c>
      <c r="BF1156" s="232">
        <f>IF(N1156="snížená",J1156,0)</f>
        <v>0</v>
      </c>
      <c r="BG1156" s="232">
        <f>IF(N1156="zákl. přenesená",J1156,0)</f>
        <v>0</v>
      </c>
      <c r="BH1156" s="232">
        <f>IF(N1156="sníž. přenesená",J1156,0)</f>
        <v>0</v>
      </c>
      <c r="BI1156" s="232">
        <f>IF(N1156="nulová",J1156,0)</f>
        <v>0</v>
      </c>
      <c r="BJ1156" s="19" t="s">
        <v>23</v>
      </c>
      <c r="BK1156" s="232">
        <f>ROUND(I1156*H1156,2)</f>
        <v>0</v>
      </c>
      <c r="BL1156" s="19" t="s">
        <v>272</v>
      </c>
      <c r="BM1156" s="231" t="s">
        <v>1709</v>
      </c>
    </row>
    <row r="1157" s="13" customFormat="1">
      <c r="A1157" s="13"/>
      <c r="B1157" s="233"/>
      <c r="C1157" s="234"/>
      <c r="D1157" s="235" t="s">
        <v>207</v>
      </c>
      <c r="E1157" s="236" t="s">
        <v>22</v>
      </c>
      <c r="F1157" s="237" t="s">
        <v>1710</v>
      </c>
      <c r="G1157" s="234"/>
      <c r="H1157" s="238">
        <v>26.449999999999999</v>
      </c>
      <c r="I1157" s="239"/>
      <c r="J1157" s="234"/>
      <c r="K1157" s="234"/>
      <c r="L1157" s="240"/>
      <c r="M1157" s="241"/>
      <c r="N1157" s="242"/>
      <c r="O1157" s="242"/>
      <c r="P1157" s="242"/>
      <c r="Q1157" s="242"/>
      <c r="R1157" s="242"/>
      <c r="S1157" s="242"/>
      <c r="T1157" s="243"/>
      <c r="U1157" s="13"/>
      <c r="V1157" s="13"/>
      <c r="W1157" s="13"/>
      <c r="X1157" s="13"/>
      <c r="Y1157" s="13"/>
      <c r="Z1157" s="13"/>
      <c r="AA1157" s="13"/>
      <c r="AB1157" s="13"/>
      <c r="AC1157" s="13"/>
      <c r="AD1157" s="13"/>
      <c r="AE1157" s="13"/>
      <c r="AT1157" s="244" t="s">
        <v>207</v>
      </c>
      <c r="AU1157" s="244" t="s">
        <v>87</v>
      </c>
      <c r="AV1157" s="13" t="s">
        <v>87</v>
      </c>
      <c r="AW1157" s="13" t="s">
        <v>39</v>
      </c>
      <c r="AX1157" s="13" t="s">
        <v>23</v>
      </c>
      <c r="AY1157" s="244" t="s">
        <v>199</v>
      </c>
    </row>
    <row r="1158" s="2" customFormat="1" ht="21.75" customHeight="1">
      <c r="A1158" s="40"/>
      <c r="B1158" s="41"/>
      <c r="C1158" s="220" t="s">
        <v>1711</v>
      </c>
      <c r="D1158" s="220" t="s">
        <v>201</v>
      </c>
      <c r="E1158" s="221" t="s">
        <v>1712</v>
      </c>
      <c r="F1158" s="222" t="s">
        <v>1713</v>
      </c>
      <c r="G1158" s="223" t="s">
        <v>279</v>
      </c>
      <c r="H1158" s="224">
        <v>3.2519999999999998</v>
      </c>
      <c r="I1158" s="225"/>
      <c r="J1158" s="226">
        <f>ROUND(I1158*H1158,2)</f>
        <v>0</v>
      </c>
      <c r="K1158" s="222" t="s">
        <v>205</v>
      </c>
      <c r="L1158" s="46"/>
      <c r="M1158" s="227" t="s">
        <v>22</v>
      </c>
      <c r="N1158" s="228" t="s">
        <v>49</v>
      </c>
      <c r="O1158" s="86"/>
      <c r="P1158" s="229">
        <f>O1158*H1158</f>
        <v>0</v>
      </c>
      <c r="Q1158" s="229">
        <v>0</v>
      </c>
      <c r="R1158" s="229">
        <f>Q1158*H1158</f>
        <v>0</v>
      </c>
      <c r="S1158" s="229">
        <v>0</v>
      </c>
      <c r="T1158" s="230">
        <f>S1158*H1158</f>
        <v>0</v>
      </c>
      <c r="U1158" s="40"/>
      <c r="V1158" s="40"/>
      <c r="W1158" s="40"/>
      <c r="X1158" s="40"/>
      <c r="Y1158" s="40"/>
      <c r="Z1158" s="40"/>
      <c r="AA1158" s="40"/>
      <c r="AB1158" s="40"/>
      <c r="AC1158" s="40"/>
      <c r="AD1158" s="40"/>
      <c r="AE1158" s="40"/>
      <c r="AR1158" s="231" t="s">
        <v>272</v>
      </c>
      <c r="AT1158" s="231" t="s">
        <v>201</v>
      </c>
      <c r="AU1158" s="231" t="s">
        <v>87</v>
      </c>
      <c r="AY1158" s="19" t="s">
        <v>199</v>
      </c>
      <c r="BE1158" s="232">
        <f>IF(N1158="základní",J1158,0)</f>
        <v>0</v>
      </c>
      <c r="BF1158" s="232">
        <f>IF(N1158="snížená",J1158,0)</f>
        <v>0</v>
      </c>
      <c r="BG1158" s="232">
        <f>IF(N1158="zákl. přenesená",J1158,0)</f>
        <v>0</v>
      </c>
      <c r="BH1158" s="232">
        <f>IF(N1158="sníž. přenesená",J1158,0)</f>
        <v>0</v>
      </c>
      <c r="BI1158" s="232">
        <f>IF(N1158="nulová",J1158,0)</f>
        <v>0</v>
      </c>
      <c r="BJ1158" s="19" t="s">
        <v>23</v>
      </c>
      <c r="BK1158" s="232">
        <f>ROUND(I1158*H1158,2)</f>
        <v>0</v>
      </c>
      <c r="BL1158" s="19" t="s">
        <v>272</v>
      </c>
      <c r="BM1158" s="231" t="s">
        <v>1714</v>
      </c>
    </row>
    <row r="1159" s="2" customFormat="1" ht="21.75" customHeight="1">
      <c r="A1159" s="40"/>
      <c r="B1159" s="41"/>
      <c r="C1159" s="220" t="s">
        <v>1715</v>
      </c>
      <c r="D1159" s="220" t="s">
        <v>201</v>
      </c>
      <c r="E1159" s="221" t="s">
        <v>1716</v>
      </c>
      <c r="F1159" s="222" t="s">
        <v>1717</v>
      </c>
      <c r="G1159" s="223" t="s">
        <v>279</v>
      </c>
      <c r="H1159" s="224">
        <v>3.2519999999999998</v>
      </c>
      <c r="I1159" s="225"/>
      <c r="J1159" s="226">
        <f>ROUND(I1159*H1159,2)</f>
        <v>0</v>
      </c>
      <c r="K1159" s="222" t="s">
        <v>205</v>
      </c>
      <c r="L1159" s="46"/>
      <c r="M1159" s="227" t="s">
        <v>22</v>
      </c>
      <c r="N1159" s="228" t="s">
        <v>49</v>
      </c>
      <c r="O1159" s="86"/>
      <c r="P1159" s="229">
        <f>O1159*H1159</f>
        <v>0</v>
      </c>
      <c r="Q1159" s="229">
        <v>0</v>
      </c>
      <c r="R1159" s="229">
        <f>Q1159*H1159</f>
        <v>0</v>
      </c>
      <c r="S1159" s="229">
        <v>0</v>
      </c>
      <c r="T1159" s="230">
        <f>S1159*H1159</f>
        <v>0</v>
      </c>
      <c r="U1159" s="40"/>
      <c r="V1159" s="40"/>
      <c r="W1159" s="40"/>
      <c r="X1159" s="40"/>
      <c r="Y1159" s="40"/>
      <c r="Z1159" s="40"/>
      <c r="AA1159" s="40"/>
      <c r="AB1159" s="40"/>
      <c r="AC1159" s="40"/>
      <c r="AD1159" s="40"/>
      <c r="AE1159" s="40"/>
      <c r="AR1159" s="231" t="s">
        <v>272</v>
      </c>
      <c r="AT1159" s="231" t="s">
        <v>201</v>
      </c>
      <c r="AU1159" s="231" t="s">
        <v>87</v>
      </c>
      <c r="AY1159" s="19" t="s">
        <v>199</v>
      </c>
      <c r="BE1159" s="232">
        <f>IF(N1159="základní",J1159,0)</f>
        <v>0</v>
      </c>
      <c r="BF1159" s="232">
        <f>IF(N1159="snížená",J1159,0)</f>
        <v>0</v>
      </c>
      <c r="BG1159" s="232">
        <f>IF(N1159="zákl. přenesená",J1159,0)</f>
        <v>0</v>
      </c>
      <c r="BH1159" s="232">
        <f>IF(N1159="sníž. přenesená",J1159,0)</f>
        <v>0</v>
      </c>
      <c r="BI1159" s="232">
        <f>IF(N1159="nulová",J1159,0)</f>
        <v>0</v>
      </c>
      <c r="BJ1159" s="19" t="s">
        <v>23</v>
      </c>
      <c r="BK1159" s="232">
        <f>ROUND(I1159*H1159,2)</f>
        <v>0</v>
      </c>
      <c r="BL1159" s="19" t="s">
        <v>272</v>
      </c>
      <c r="BM1159" s="231" t="s">
        <v>1718</v>
      </c>
    </row>
    <row r="1160" s="12" customFormat="1" ht="22.8" customHeight="1">
      <c r="A1160" s="12"/>
      <c r="B1160" s="204"/>
      <c r="C1160" s="205"/>
      <c r="D1160" s="206" t="s">
        <v>77</v>
      </c>
      <c r="E1160" s="218" t="s">
        <v>1719</v>
      </c>
      <c r="F1160" s="218" t="s">
        <v>1720</v>
      </c>
      <c r="G1160" s="205"/>
      <c r="H1160" s="205"/>
      <c r="I1160" s="208"/>
      <c r="J1160" s="219">
        <f>BK1160</f>
        <v>0</v>
      </c>
      <c r="K1160" s="205"/>
      <c r="L1160" s="210"/>
      <c r="M1160" s="211"/>
      <c r="N1160" s="212"/>
      <c r="O1160" s="212"/>
      <c r="P1160" s="213">
        <f>SUM(P1161:P1170)</f>
        <v>0</v>
      </c>
      <c r="Q1160" s="212"/>
      <c r="R1160" s="213">
        <f>SUM(R1161:R1170)</f>
        <v>0</v>
      </c>
      <c r="S1160" s="212"/>
      <c r="T1160" s="214">
        <f>SUM(T1161:T1170)</f>
        <v>0</v>
      </c>
      <c r="U1160" s="12"/>
      <c r="V1160" s="12"/>
      <c r="W1160" s="12"/>
      <c r="X1160" s="12"/>
      <c r="Y1160" s="12"/>
      <c r="Z1160" s="12"/>
      <c r="AA1160" s="12"/>
      <c r="AB1160" s="12"/>
      <c r="AC1160" s="12"/>
      <c r="AD1160" s="12"/>
      <c r="AE1160" s="12"/>
      <c r="AR1160" s="215" t="s">
        <v>87</v>
      </c>
      <c r="AT1160" s="216" t="s">
        <v>77</v>
      </c>
      <c r="AU1160" s="216" t="s">
        <v>23</v>
      </c>
      <c r="AY1160" s="215" t="s">
        <v>199</v>
      </c>
      <c r="BK1160" s="217">
        <f>SUM(BK1161:BK1170)</f>
        <v>0</v>
      </c>
    </row>
    <row r="1161" s="2" customFormat="1" ht="16.5" customHeight="1">
      <c r="A1161" s="40"/>
      <c r="B1161" s="41"/>
      <c r="C1161" s="220" t="s">
        <v>1721</v>
      </c>
      <c r="D1161" s="220" t="s">
        <v>201</v>
      </c>
      <c r="E1161" s="221" t="s">
        <v>1722</v>
      </c>
      <c r="F1161" s="222" t="s">
        <v>1723</v>
      </c>
      <c r="G1161" s="223" t="s">
        <v>233</v>
      </c>
      <c r="H1161" s="224">
        <v>286.29300000000001</v>
      </c>
      <c r="I1161" s="225"/>
      <c r="J1161" s="226">
        <f>ROUND(I1161*H1161,2)</f>
        <v>0</v>
      </c>
      <c r="K1161" s="222" t="s">
        <v>205</v>
      </c>
      <c r="L1161" s="46"/>
      <c r="M1161" s="227" t="s">
        <v>22</v>
      </c>
      <c r="N1161" s="228" t="s">
        <v>49</v>
      </c>
      <c r="O1161" s="86"/>
      <c r="P1161" s="229">
        <f>O1161*H1161</f>
        <v>0</v>
      </c>
      <c r="Q1161" s="229">
        <v>0</v>
      </c>
      <c r="R1161" s="229">
        <f>Q1161*H1161</f>
        <v>0</v>
      </c>
      <c r="S1161" s="229">
        <v>0.0040000000000000001</v>
      </c>
      <c r="T1161" s="230">
        <f>S1161*H1161</f>
        <v>1.1451720000000001</v>
      </c>
      <c r="U1161" s="40"/>
      <c r="V1161" s="40"/>
      <c r="W1161" s="40"/>
      <c r="X1161" s="40"/>
      <c r="Y1161" s="40"/>
      <c r="Z1161" s="40"/>
      <c r="AA1161" s="40"/>
      <c r="AB1161" s="40"/>
      <c r="AC1161" s="40"/>
      <c r="AD1161" s="40"/>
      <c r="AE1161" s="40"/>
      <c r="AR1161" s="231" t="s">
        <v>272</v>
      </c>
      <c r="AT1161" s="231" t="s">
        <v>201</v>
      </c>
      <c r="AU1161" s="231" t="s">
        <v>87</v>
      </c>
      <c r="AY1161" s="19" t="s">
        <v>199</v>
      </c>
      <c r="BE1161" s="232">
        <f>IF(N1161="základní",J1161,0)</f>
        <v>0</v>
      </c>
      <c r="BF1161" s="232">
        <f>IF(N1161="snížená",J1161,0)</f>
        <v>0</v>
      </c>
      <c r="BG1161" s="232">
        <f>IF(N1161="zákl. přenesená",J1161,0)</f>
        <v>0</v>
      </c>
      <c r="BH1161" s="232">
        <f>IF(N1161="sníž. přenesená",J1161,0)</f>
        <v>0</v>
      </c>
      <c r="BI1161" s="232">
        <f>IF(N1161="nulová",J1161,0)</f>
        <v>0</v>
      </c>
      <c r="BJ1161" s="19" t="s">
        <v>23</v>
      </c>
      <c r="BK1161" s="232">
        <f>ROUND(I1161*H1161,2)</f>
        <v>0</v>
      </c>
      <c r="BL1161" s="19" t="s">
        <v>272</v>
      </c>
      <c r="BM1161" s="231" t="s">
        <v>1724</v>
      </c>
    </row>
    <row r="1162" s="15" customFormat="1">
      <c r="A1162" s="15"/>
      <c r="B1162" s="256"/>
      <c r="C1162" s="257"/>
      <c r="D1162" s="235" t="s">
        <v>207</v>
      </c>
      <c r="E1162" s="258" t="s">
        <v>22</v>
      </c>
      <c r="F1162" s="259" t="s">
        <v>335</v>
      </c>
      <c r="G1162" s="257"/>
      <c r="H1162" s="258" t="s">
        <v>22</v>
      </c>
      <c r="I1162" s="260"/>
      <c r="J1162" s="257"/>
      <c r="K1162" s="257"/>
      <c r="L1162" s="261"/>
      <c r="M1162" s="262"/>
      <c r="N1162" s="263"/>
      <c r="O1162" s="263"/>
      <c r="P1162" s="263"/>
      <c r="Q1162" s="263"/>
      <c r="R1162" s="263"/>
      <c r="S1162" s="263"/>
      <c r="T1162" s="264"/>
      <c r="U1162" s="15"/>
      <c r="V1162" s="15"/>
      <c r="W1162" s="15"/>
      <c r="X1162" s="15"/>
      <c r="Y1162" s="15"/>
      <c r="Z1162" s="15"/>
      <c r="AA1162" s="15"/>
      <c r="AB1162" s="15"/>
      <c r="AC1162" s="15"/>
      <c r="AD1162" s="15"/>
      <c r="AE1162" s="15"/>
      <c r="AT1162" s="265" t="s">
        <v>207</v>
      </c>
      <c r="AU1162" s="265" t="s">
        <v>87</v>
      </c>
      <c r="AV1162" s="15" t="s">
        <v>23</v>
      </c>
      <c r="AW1162" s="15" t="s">
        <v>39</v>
      </c>
      <c r="AX1162" s="15" t="s">
        <v>78</v>
      </c>
      <c r="AY1162" s="265" t="s">
        <v>199</v>
      </c>
    </row>
    <row r="1163" s="13" customFormat="1">
      <c r="A1163" s="13"/>
      <c r="B1163" s="233"/>
      <c r="C1163" s="234"/>
      <c r="D1163" s="235" t="s">
        <v>207</v>
      </c>
      <c r="E1163" s="236" t="s">
        <v>22</v>
      </c>
      <c r="F1163" s="237" t="s">
        <v>1725</v>
      </c>
      <c r="G1163" s="234"/>
      <c r="H1163" s="238">
        <v>15.195</v>
      </c>
      <c r="I1163" s="239"/>
      <c r="J1163" s="234"/>
      <c r="K1163" s="234"/>
      <c r="L1163" s="240"/>
      <c r="M1163" s="241"/>
      <c r="N1163" s="242"/>
      <c r="O1163" s="242"/>
      <c r="P1163" s="242"/>
      <c r="Q1163" s="242"/>
      <c r="R1163" s="242"/>
      <c r="S1163" s="242"/>
      <c r="T1163" s="243"/>
      <c r="U1163" s="13"/>
      <c r="V1163" s="13"/>
      <c r="W1163" s="13"/>
      <c r="X1163" s="13"/>
      <c r="Y1163" s="13"/>
      <c r="Z1163" s="13"/>
      <c r="AA1163" s="13"/>
      <c r="AB1163" s="13"/>
      <c r="AC1163" s="13"/>
      <c r="AD1163" s="13"/>
      <c r="AE1163" s="13"/>
      <c r="AT1163" s="244" t="s">
        <v>207</v>
      </c>
      <c r="AU1163" s="244" t="s">
        <v>87</v>
      </c>
      <c r="AV1163" s="13" t="s">
        <v>87</v>
      </c>
      <c r="AW1163" s="13" t="s">
        <v>39</v>
      </c>
      <c r="AX1163" s="13" t="s">
        <v>78</v>
      </c>
      <c r="AY1163" s="244" t="s">
        <v>199</v>
      </c>
    </row>
    <row r="1164" s="15" customFormat="1">
      <c r="A1164" s="15"/>
      <c r="B1164" s="256"/>
      <c r="C1164" s="257"/>
      <c r="D1164" s="235" t="s">
        <v>207</v>
      </c>
      <c r="E1164" s="258" t="s">
        <v>22</v>
      </c>
      <c r="F1164" s="259" t="s">
        <v>1726</v>
      </c>
      <c r="G1164" s="257"/>
      <c r="H1164" s="258" t="s">
        <v>22</v>
      </c>
      <c r="I1164" s="260"/>
      <c r="J1164" s="257"/>
      <c r="K1164" s="257"/>
      <c r="L1164" s="261"/>
      <c r="M1164" s="262"/>
      <c r="N1164" s="263"/>
      <c r="O1164" s="263"/>
      <c r="P1164" s="263"/>
      <c r="Q1164" s="263"/>
      <c r="R1164" s="263"/>
      <c r="S1164" s="263"/>
      <c r="T1164" s="264"/>
      <c r="U1164" s="15"/>
      <c r="V1164" s="15"/>
      <c r="W1164" s="15"/>
      <c r="X1164" s="15"/>
      <c r="Y1164" s="15"/>
      <c r="Z1164" s="15"/>
      <c r="AA1164" s="15"/>
      <c r="AB1164" s="15"/>
      <c r="AC1164" s="15"/>
      <c r="AD1164" s="15"/>
      <c r="AE1164" s="15"/>
      <c r="AT1164" s="265" t="s">
        <v>207</v>
      </c>
      <c r="AU1164" s="265" t="s">
        <v>87</v>
      </c>
      <c r="AV1164" s="15" t="s">
        <v>23</v>
      </c>
      <c r="AW1164" s="15" t="s">
        <v>39</v>
      </c>
      <c r="AX1164" s="15" t="s">
        <v>78</v>
      </c>
      <c r="AY1164" s="265" t="s">
        <v>199</v>
      </c>
    </row>
    <row r="1165" s="13" customFormat="1">
      <c r="A1165" s="13"/>
      <c r="B1165" s="233"/>
      <c r="C1165" s="234"/>
      <c r="D1165" s="235" t="s">
        <v>207</v>
      </c>
      <c r="E1165" s="236" t="s">
        <v>22</v>
      </c>
      <c r="F1165" s="237" t="s">
        <v>1727</v>
      </c>
      <c r="G1165" s="234"/>
      <c r="H1165" s="238">
        <v>162.75</v>
      </c>
      <c r="I1165" s="239"/>
      <c r="J1165" s="234"/>
      <c r="K1165" s="234"/>
      <c r="L1165" s="240"/>
      <c r="M1165" s="241"/>
      <c r="N1165" s="242"/>
      <c r="O1165" s="242"/>
      <c r="P1165" s="242"/>
      <c r="Q1165" s="242"/>
      <c r="R1165" s="242"/>
      <c r="S1165" s="242"/>
      <c r="T1165" s="243"/>
      <c r="U1165" s="13"/>
      <c r="V1165" s="13"/>
      <c r="W1165" s="13"/>
      <c r="X1165" s="13"/>
      <c r="Y1165" s="13"/>
      <c r="Z1165" s="13"/>
      <c r="AA1165" s="13"/>
      <c r="AB1165" s="13"/>
      <c r="AC1165" s="13"/>
      <c r="AD1165" s="13"/>
      <c r="AE1165" s="13"/>
      <c r="AT1165" s="244" t="s">
        <v>207</v>
      </c>
      <c r="AU1165" s="244" t="s">
        <v>87</v>
      </c>
      <c r="AV1165" s="13" t="s">
        <v>87</v>
      </c>
      <c r="AW1165" s="13" t="s">
        <v>39</v>
      </c>
      <c r="AX1165" s="13" t="s">
        <v>78</v>
      </c>
      <c r="AY1165" s="244" t="s">
        <v>199</v>
      </c>
    </row>
    <row r="1166" s="13" customFormat="1">
      <c r="A1166" s="13"/>
      <c r="B1166" s="233"/>
      <c r="C1166" s="234"/>
      <c r="D1166" s="235" t="s">
        <v>207</v>
      </c>
      <c r="E1166" s="236" t="s">
        <v>22</v>
      </c>
      <c r="F1166" s="237" t="s">
        <v>1728</v>
      </c>
      <c r="G1166" s="234"/>
      <c r="H1166" s="238">
        <v>13.44</v>
      </c>
      <c r="I1166" s="239"/>
      <c r="J1166" s="234"/>
      <c r="K1166" s="234"/>
      <c r="L1166" s="240"/>
      <c r="M1166" s="241"/>
      <c r="N1166" s="242"/>
      <c r="O1166" s="242"/>
      <c r="P1166" s="242"/>
      <c r="Q1166" s="242"/>
      <c r="R1166" s="242"/>
      <c r="S1166" s="242"/>
      <c r="T1166" s="243"/>
      <c r="U1166" s="13"/>
      <c r="V1166" s="13"/>
      <c r="W1166" s="13"/>
      <c r="X1166" s="13"/>
      <c r="Y1166" s="13"/>
      <c r="Z1166" s="13"/>
      <c r="AA1166" s="13"/>
      <c r="AB1166" s="13"/>
      <c r="AC1166" s="13"/>
      <c r="AD1166" s="13"/>
      <c r="AE1166" s="13"/>
      <c r="AT1166" s="244" t="s">
        <v>207</v>
      </c>
      <c r="AU1166" s="244" t="s">
        <v>87</v>
      </c>
      <c r="AV1166" s="13" t="s">
        <v>87</v>
      </c>
      <c r="AW1166" s="13" t="s">
        <v>39</v>
      </c>
      <c r="AX1166" s="13" t="s">
        <v>78</v>
      </c>
      <c r="AY1166" s="244" t="s">
        <v>199</v>
      </c>
    </row>
    <row r="1167" s="13" customFormat="1">
      <c r="A1167" s="13"/>
      <c r="B1167" s="233"/>
      <c r="C1167" s="234"/>
      <c r="D1167" s="235" t="s">
        <v>207</v>
      </c>
      <c r="E1167" s="236" t="s">
        <v>22</v>
      </c>
      <c r="F1167" s="237" t="s">
        <v>1729</v>
      </c>
      <c r="G1167" s="234"/>
      <c r="H1167" s="238">
        <v>18.690000000000001</v>
      </c>
      <c r="I1167" s="239"/>
      <c r="J1167" s="234"/>
      <c r="K1167" s="234"/>
      <c r="L1167" s="240"/>
      <c r="M1167" s="241"/>
      <c r="N1167" s="242"/>
      <c r="O1167" s="242"/>
      <c r="P1167" s="242"/>
      <c r="Q1167" s="242"/>
      <c r="R1167" s="242"/>
      <c r="S1167" s="242"/>
      <c r="T1167" s="243"/>
      <c r="U1167" s="13"/>
      <c r="V1167" s="13"/>
      <c r="W1167" s="13"/>
      <c r="X1167" s="13"/>
      <c r="Y1167" s="13"/>
      <c r="Z1167" s="13"/>
      <c r="AA1167" s="13"/>
      <c r="AB1167" s="13"/>
      <c r="AC1167" s="13"/>
      <c r="AD1167" s="13"/>
      <c r="AE1167" s="13"/>
      <c r="AT1167" s="244" t="s">
        <v>207</v>
      </c>
      <c r="AU1167" s="244" t="s">
        <v>87</v>
      </c>
      <c r="AV1167" s="13" t="s">
        <v>87</v>
      </c>
      <c r="AW1167" s="13" t="s">
        <v>39</v>
      </c>
      <c r="AX1167" s="13" t="s">
        <v>78</v>
      </c>
      <c r="AY1167" s="244" t="s">
        <v>199</v>
      </c>
    </row>
    <row r="1168" s="13" customFormat="1">
      <c r="A1168" s="13"/>
      <c r="B1168" s="233"/>
      <c r="C1168" s="234"/>
      <c r="D1168" s="235" t="s">
        <v>207</v>
      </c>
      <c r="E1168" s="236" t="s">
        <v>22</v>
      </c>
      <c r="F1168" s="237" t="s">
        <v>1730</v>
      </c>
      <c r="G1168" s="234"/>
      <c r="H1168" s="238">
        <v>72.817999999999998</v>
      </c>
      <c r="I1168" s="239"/>
      <c r="J1168" s="234"/>
      <c r="K1168" s="234"/>
      <c r="L1168" s="240"/>
      <c r="M1168" s="241"/>
      <c r="N1168" s="242"/>
      <c r="O1168" s="242"/>
      <c r="P1168" s="242"/>
      <c r="Q1168" s="242"/>
      <c r="R1168" s="242"/>
      <c r="S1168" s="242"/>
      <c r="T1168" s="243"/>
      <c r="U1168" s="13"/>
      <c r="V1168" s="13"/>
      <c r="W1168" s="13"/>
      <c r="X1168" s="13"/>
      <c r="Y1168" s="13"/>
      <c r="Z1168" s="13"/>
      <c r="AA1168" s="13"/>
      <c r="AB1168" s="13"/>
      <c r="AC1168" s="13"/>
      <c r="AD1168" s="13"/>
      <c r="AE1168" s="13"/>
      <c r="AT1168" s="244" t="s">
        <v>207</v>
      </c>
      <c r="AU1168" s="244" t="s">
        <v>87</v>
      </c>
      <c r="AV1168" s="13" t="s">
        <v>87</v>
      </c>
      <c r="AW1168" s="13" t="s">
        <v>39</v>
      </c>
      <c r="AX1168" s="13" t="s">
        <v>78</v>
      </c>
      <c r="AY1168" s="244" t="s">
        <v>199</v>
      </c>
    </row>
    <row r="1169" s="13" customFormat="1">
      <c r="A1169" s="13"/>
      <c r="B1169" s="233"/>
      <c r="C1169" s="234"/>
      <c r="D1169" s="235" t="s">
        <v>207</v>
      </c>
      <c r="E1169" s="236" t="s">
        <v>22</v>
      </c>
      <c r="F1169" s="237" t="s">
        <v>1731</v>
      </c>
      <c r="G1169" s="234"/>
      <c r="H1169" s="238">
        <v>3.3999999999999999</v>
      </c>
      <c r="I1169" s="239"/>
      <c r="J1169" s="234"/>
      <c r="K1169" s="234"/>
      <c r="L1169" s="240"/>
      <c r="M1169" s="241"/>
      <c r="N1169" s="242"/>
      <c r="O1169" s="242"/>
      <c r="P1169" s="242"/>
      <c r="Q1169" s="242"/>
      <c r="R1169" s="242"/>
      <c r="S1169" s="242"/>
      <c r="T1169" s="243"/>
      <c r="U1169" s="13"/>
      <c r="V1169" s="13"/>
      <c r="W1169" s="13"/>
      <c r="X1169" s="13"/>
      <c r="Y1169" s="13"/>
      <c r="Z1169" s="13"/>
      <c r="AA1169" s="13"/>
      <c r="AB1169" s="13"/>
      <c r="AC1169" s="13"/>
      <c r="AD1169" s="13"/>
      <c r="AE1169" s="13"/>
      <c r="AT1169" s="244" t="s">
        <v>207</v>
      </c>
      <c r="AU1169" s="244" t="s">
        <v>87</v>
      </c>
      <c r="AV1169" s="13" t="s">
        <v>87</v>
      </c>
      <c r="AW1169" s="13" t="s">
        <v>39</v>
      </c>
      <c r="AX1169" s="13" t="s">
        <v>78</v>
      </c>
      <c r="AY1169" s="244" t="s">
        <v>199</v>
      </c>
    </row>
    <row r="1170" s="14" customFormat="1">
      <c r="A1170" s="14"/>
      <c r="B1170" s="245"/>
      <c r="C1170" s="246"/>
      <c r="D1170" s="235" t="s">
        <v>207</v>
      </c>
      <c r="E1170" s="247" t="s">
        <v>22</v>
      </c>
      <c r="F1170" s="248" t="s">
        <v>252</v>
      </c>
      <c r="G1170" s="246"/>
      <c r="H1170" s="249">
        <v>286.29300000000001</v>
      </c>
      <c r="I1170" s="250"/>
      <c r="J1170" s="246"/>
      <c r="K1170" s="246"/>
      <c r="L1170" s="251"/>
      <c r="M1170" s="252"/>
      <c r="N1170" s="253"/>
      <c r="O1170" s="253"/>
      <c r="P1170" s="253"/>
      <c r="Q1170" s="253"/>
      <c r="R1170" s="253"/>
      <c r="S1170" s="253"/>
      <c r="T1170" s="254"/>
      <c r="U1170" s="14"/>
      <c r="V1170" s="14"/>
      <c r="W1170" s="14"/>
      <c r="X1170" s="14"/>
      <c r="Y1170" s="14"/>
      <c r="Z1170" s="14"/>
      <c r="AA1170" s="14"/>
      <c r="AB1170" s="14"/>
      <c r="AC1170" s="14"/>
      <c r="AD1170" s="14"/>
      <c r="AE1170" s="14"/>
      <c r="AT1170" s="255" t="s">
        <v>207</v>
      </c>
      <c r="AU1170" s="255" t="s">
        <v>87</v>
      </c>
      <c r="AV1170" s="14" t="s">
        <v>103</v>
      </c>
      <c r="AW1170" s="14" t="s">
        <v>39</v>
      </c>
      <c r="AX1170" s="14" t="s">
        <v>23</v>
      </c>
      <c r="AY1170" s="255" t="s">
        <v>199</v>
      </c>
    </row>
    <row r="1171" s="12" customFormat="1" ht="22.8" customHeight="1">
      <c r="A1171" s="12"/>
      <c r="B1171" s="204"/>
      <c r="C1171" s="205"/>
      <c r="D1171" s="206" t="s">
        <v>77</v>
      </c>
      <c r="E1171" s="218" t="s">
        <v>1732</v>
      </c>
      <c r="F1171" s="218" t="s">
        <v>1733</v>
      </c>
      <c r="G1171" s="205"/>
      <c r="H1171" s="205"/>
      <c r="I1171" s="208"/>
      <c r="J1171" s="219">
        <f>BK1171</f>
        <v>0</v>
      </c>
      <c r="K1171" s="205"/>
      <c r="L1171" s="210"/>
      <c r="M1171" s="211"/>
      <c r="N1171" s="212"/>
      <c r="O1171" s="212"/>
      <c r="P1171" s="213">
        <f>SUM(P1172:P1220)</f>
        <v>0</v>
      </c>
      <c r="Q1171" s="212"/>
      <c r="R1171" s="213">
        <f>SUM(R1172:R1220)</f>
        <v>0.078279130128000002</v>
      </c>
      <c r="S1171" s="212"/>
      <c r="T1171" s="214">
        <f>SUM(T1172:T1220)</f>
        <v>0</v>
      </c>
      <c r="U1171" s="12"/>
      <c r="V1171" s="12"/>
      <c r="W1171" s="12"/>
      <c r="X1171" s="12"/>
      <c r="Y1171" s="12"/>
      <c r="Z1171" s="12"/>
      <c r="AA1171" s="12"/>
      <c r="AB1171" s="12"/>
      <c r="AC1171" s="12"/>
      <c r="AD1171" s="12"/>
      <c r="AE1171" s="12"/>
      <c r="AR1171" s="215" t="s">
        <v>87</v>
      </c>
      <c r="AT1171" s="216" t="s">
        <v>77</v>
      </c>
      <c r="AU1171" s="216" t="s">
        <v>23</v>
      </c>
      <c r="AY1171" s="215" t="s">
        <v>199</v>
      </c>
      <c r="BK1171" s="217">
        <f>SUM(BK1172:BK1220)</f>
        <v>0</v>
      </c>
    </row>
    <row r="1172" s="2" customFormat="1" ht="21.75" customHeight="1">
      <c r="A1172" s="40"/>
      <c r="B1172" s="41"/>
      <c r="C1172" s="220" t="s">
        <v>1734</v>
      </c>
      <c r="D1172" s="220" t="s">
        <v>201</v>
      </c>
      <c r="E1172" s="221" t="s">
        <v>1735</v>
      </c>
      <c r="F1172" s="222" t="s">
        <v>1736</v>
      </c>
      <c r="G1172" s="223" t="s">
        <v>233</v>
      </c>
      <c r="H1172" s="224">
        <v>16.468</v>
      </c>
      <c r="I1172" s="225"/>
      <c r="J1172" s="226">
        <f>ROUND(I1172*H1172,2)</f>
        <v>0</v>
      </c>
      <c r="K1172" s="222" t="s">
        <v>22</v>
      </c>
      <c r="L1172" s="46"/>
      <c r="M1172" s="227" t="s">
        <v>22</v>
      </c>
      <c r="N1172" s="228" t="s">
        <v>49</v>
      </c>
      <c r="O1172" s="86"/>
      <c r="P1172" s="229">
        <f>O1172*H1172</f>
        <v>0</v>
      </c>
      <c r="Q1172" s="229">
        <v>0.00028449600000000002</v>
      </c>
      <c r="R1172" s="229">
        <f>Q1172*H1172</f>
        <v>0.0046850801280000007</v>
      </c>
      <c r="S1172" s="229">
        <v>0</v>
      </c>
      <c r="T1172" s="230">
        <f>S1172*H1172</f>
        <v>0</v>
      </c>
      <c r="U1172" s="40"/>
      <c r="V1172" s="40"/>
      <c r="W1172" s="40"/>
      <c r="X1172" s="40"/>
      <c r="Y1172" s="40"/>
      <c r="Z1172" s="40"/>
      <c r="AA1172" s="40"/>
      <c r="AB1172" s="40"/>
      <c r="AC1172" s="40"/>
      <c r="AD1172" s="40"/>
      <c r="AE1172" s="40"/>
      <c r="AR1172" s="231" t="s">
        <v>272</v>
      </c>
      <c r="AT1172" s="231" t="s">
        <v>201</v>
      </c>
      <c r="AU1172" s="231" t="s">
        <v>87</v>
      </c>
      <c r="AY1172" s="19" t="s">
        <v>199</v>
      </c>
      <c r="BE1172" s="232">
        <f>IF(N1172="základní",J1172,0)</f>
        <v>0</v>
      </c>
      <c r="BF1172" s="232">
        <f>IF(N1172="snížená",J1172,0)</f>
        <v>0</v>
      </c>
      <c r="BG1172" s="232">
        <f>IF(N1172="zákl. přenesená",J1172,0)</f>
        <v>0</v>
      </c>
      <c r="BH1172" s="232">
        <f>IF(N1172="sníž. přenesená",J1172,0)</f>
        <v>0</v>
      </c>
      <c r="BI1172" s="232">
        <f>IF(N1172="nulová",J1172,0)</f>
        <v>0</v>
      </c>
      <c r="BJ1172" s="19" t="s">
        <v>23</v>
      </c>
      <c r="BK1172" s="232">
        <f>ROUND(I1172*H1172,2)</f>
        <v>0</v>
      </c>
      <c r="BL1172" s="19" t="s">
        <v>272</v>
      </c>
      <c r="BM1172" s="231" t="s">
        <v>1737</v>
      </c>
    </row>
    <row r="1173" s="15" customFormat="1">
      <c r="A1173" s="15"/>
      <c r="B1173" s="256"/>
      <c r="C1173" s="257"/>
      <c r="D1173" s="235" t="s">
        <v>207</v>
      </c>
      <c r="E1173" s="258" t="s">
        <v>22</v>
      </c>
      <c r="F1173" s="259" t="s">
        <v>1738</v>
      </c>
      <c r="G1173" s="257"/>
      <c r="H1173" s="258" t="s">
        <v>22</v>
      </c>
      <c r="I1173" s="260"/>
      <c r="J1173" s="257"/>
      <c r="K1173" s="257"/>
      <c r="L1173" s="261"/>
      <c r="M1173" s="262"/>
      <c r="N1173" s="263"/>
      <c r="O1173" s="263"/>
      <c r="P1173" s="263"/>
      <c r="Q1173" s="263"/>
      <c r="R1173" s="263"/>
      <c r="S1173" s="263"/>
      <c r="T1173" s="264"/>
      <c r="U1173" s="15"/>
      <c r="V1173" s="15"/>
      <c r="W1173" s="15"/>
      <c r="X1173" s="15"/>
      <c r="Y1173" s="15"/>
      <c r="Z1173" s="15"/>
      <c r="AA1173" s="15"/>
      <c r="AB1173" s="15"/>
      <c r="AC1173" s="15"/>
      <c r="AD1173" s="15"/>
      <c r="AE1173" s="15"/>
      <c r="AT1173" s="265" t="s">
        <v>207</v>
      </c>
      <c r="AU1173" s="265" t="s">
        <v>87</v>
      </c>
      <c r="AV1173" s="15" t="s">
        <v>23</v>
      </c>
      <c r="AW1173" s="15" t="s">
        <v>39</v>
      </c>
      <c r="AX1173" s="15" t="s">
        <v>78</v>
      </c>
      <c r="AY1173" s="265" t="s">
        <v>199</v>
      </c>
    </row>
    <row r="1174" s="13" customFormat="1">
      <c r="A1174" s="13"/>
      <c r="B1174" s="233"/>
      <c r="C1174" s="234"/>
      <c r="D1174" s="235" t="s">
        <v>207</v>
      </c>
      <c r="E1174" s="236" t="s">
        <v>22</v>
      </c>
      <c r="F1174" s="237" t="s">
        <v>1739</v>
      </c>
      <c r="G1174" s="234"/>
      <c r="H1174" s="238">
        <v>9.1799999999999997</v>
      </c>
      <c r="I1174" s="239"/>
      <c r="J1174" s="234"/>
      <c r="K1174" s="234"/>
      <c r="L1174" s="240"/>
      <c r="M1174" s="241"/>
      <c r="N1174" s="242"/>
      <c r="O1174" s="242"/>
      <c r="P1174" s="242"/>
      <c r="Q1174" s="242"/>
      <c r="R1174" s="242"/>
      <c r="S1174" s="242"/>
      <c r="T1174" s="243"/>
      <c r="U1174" s="13"/>
      <c r="V1174" s="13"/>
      <c r="W1174" s="13"/>
      <c r="X1174" s="13"/>
      <c r="Y1174" s="13"/>
      <c r="Z1174" s="13"/>
      <c r="AA1174" s="13"/>
      <c r="AB1174" s="13"/>
      <c r="AC1174" s="13"/>
      <c r="AD1174" s="13"/>
      <c r="AE1174" s="13"/>
      <c r="AT1174" s="244" t="s">
        <v>207</v>
      </c>
      <c r="AU1174" s="244" t="s">
        <v>87</v>
      </c>
      <c r="AV1174" s="13" t="s">
        <v>87</v>
      </c>
      <c r="AW1174" s="13" t="s">
        <v>39</v>
      </c>
      <c r="AX1174" s="13" t="s">
        <v>78</v>
      </c>
      <c r="AY1174" s="244" t="s">
        <v>199</v>
      </c>
    </row>
    <row r="1175" s="13" customFormat="1">
      <c r="A1175" s="13"/>
      <c r="B1175" s="233"/>
      <c r="C1175" s="234"/>
      <c r="D1175" s="235" t="s">
        <v>207</v>
      </c>
      <c r="E1175" s="236" t="s">
        <v>22</v>
      </c>
      <c r="F1175" s="237" t="s">
        <v>1740</v>
      </c>
      <c r="G1175" s="234"/>
      <c r="H1175" s="238">
        <v>7.2880000000000003</v>
      </c>
      <c r="I1175" s="239"/>
      <c r="J1175" s="234"/>
      <c r="K1175" s="234"/>
      <c r="L1175" s="240"/>
      <c r="M1175" s="241"/>
      <c r="N1175" s="242"/>
      <c r="O1175" s="242"/>
      <c r="P1175" s="242"/>
      <c r="Q1175" s="242"/>
      <c r="R1175" s="242"/>
      <c r="S1175" s="242"/>
      <c r="T1175" s="243"/>
      <c r="U1175" s="13"/>
      <c r="V1175" s="13"/>
      <c r="W1175" s="13"/>
      <c r="X1175" s="13"/>
      <c r="Y1175" s="13"/>
      <c r="Z1175" s="13"/>
      <c r="AA1175" s="13"/>
      <c r="AB1175" s="13"/>
      <c r="AC1175" s="13"/>
      <c r="AD1175" s="13"/>
      <c r="AE1175" s="13"/>
      <c r="AT1175" s="244" t="s">
        <v>207</v>
      </c>
      <c r="AU1175" s="244" t="s">
        <v>87</v>
      </c>
      <c r="AV1175" s="13" t="s">
        <v>87</v>
      </c>
      <c r="AW1175" s="13" t="s">
        <v>39</v>
      </c>
      <c r="AX1175" s="13" t="s">
        <v>78</v>
      </c>
      <c r="AY1175" s="244" t="s">
        <v>199</v>
      </c>
    </row>
    <row r="1176" s="14" customFormat="1">
      <c r="A1176" s="14"/>
      <c r="B1176" s="245"/>
      <c r="C1176" s="246"/>
      <c r="D1176" s="235" t="s">
        <v>207</v>
      </c>
      <c r="E1176" s="247" t="s">
        <v>22</v>
      </c>
      <c r="F1176" s="248" t="s">
        <v>252</v>
      </c>
      <c r="G1176" s="246"/>
      <c r="H1176" s="249">
        <v>16.468</v>
      </c>
      <c r="I1176" s="250"/>
      <c r="J1176" s="246"/>
      <c r="K1176" s="246"/>
      <c r="L1176" s="251"/>
      <c r="M1176" s="252"/>
      <c r="N1176" s="253"/>
      <c r="O1176" s="253"/>
      <c r="P1176" s="253"/>
      <c r="Q1176" s="253"/>
      <c r="R1176" s="253"/>
      <c r="S1176" s="253"/>
      <c r="T1176" s="254"/>
      <c r="U1176" s="14"/>
      <c r="V1176" s="14"/>
      <c r="W1176" s="14"/>
      <c r="X1176" s="14"/>
      <c r="Y1176" s="14"/>
      <c r="Z1176" s="14"/>
      <c r="AA1176" s="14"/>
      <c r="AB1176" s="14"/>
      <c r="AC1176" s="14"/>
      <c r="AD1176" s="14"/>
      <c r="AE1176" s="14"/>
      <c r="AT1176" s="255" t="s">
        <v>207</v>
      </c>
      <c r="AU1176" s="255" t="s">
        <v>87</v>
      </c>
      <c r="AV1176" s="14" t="s">
        <v>103</v>
      </c>
      <c r="AW1176" s="14" t="s">
        <v>39</v>
      </c>
      <c r="AX1176" s="14" t="s">
        <v>23</v>
      </c>
      <c r="AY1176" s="255" t="s">
        <v>199</v>
      </c>
    </row>
    <row r="1177" s="2" customFormat="1" ht="21.75" customHeight="1">
      <c r="A1177" s="40"/>
      <c r="B1177" s="41"/>
      <c r="C1177" s="220" t="s">
        <v>1741</v>
      </c>
      <c r="D1177" s="220" t="s">
        <v>201</v>
      </c>
      <c r="E1177" s="221" t="s">
        <v>1742</v>
      </c>
      <c r="F1177" s="222" t="s">
        <v>1743</v>
      </c>
      <c r="G1177" s="223" t="s">
        <v>233</v>
      </c>
      <c r="H1177" s="224">
        <v>3.5249999999999999</v>
      </c>
      <c r="I1177" s="225"/>
      <c r="J1177" s="226">
        <f>ROUND(I1177*H1177,2)</f>
        <v>0</v>
      </c>
      <c r="K1177" s="222" t="s">
        <v>205</v>
      </c>
      <c r="L1177" s="46"/>
      <c r="M1177" s="227" t="s">
        <v>22</v>
      </c>
      <c r="N1177" s="228" t="s">
        <v>49</v>
      </c>
      <c r="O1177" s="86"/>
      <c r="P1177" s="229">
        <f>O1177*H1177</f>
        <v>0</v>
      </c>
      <c r="Q1177" s="229">
        <v>3.0000000000000001E-05</v>
      </c>
      <c r="R1177" s="229">
        <f>Q1177*H1177</f>
        <v>0.00010575</v>
      </c>
      <c r="S1177" s="229">
        <v>0</v>
      </c>
      <c r="T1177" s="230">
        <f>S1177*H1177</f>
        <v>0</v>
      </c>
      <c r="U1177" s="40"/>
      <c r="V1177" s="40"/>
      <c r="W1177" s="40"/>
      <c r="X1177" s="40"/>
      <c r="Y1177" s="40"/>
      <c r="Z1177" s="40"/>
      <c r="AA1177" s="40"/>
      <c r="AB1177" s="40"/>
      <c r="AC1177" s="40"/>
      <c r="AD1177" s="40"/>
      <c r="AE1177" s="40"/>
      <c r="AR1177" s="231" t="s">
        <v>272</v>
      </c>
      <c r="AT1177" s="231" t="s">
        <v>201</v>
      </c>
      <c r="AU1177" s="231" t="s">
        <v>87</v>
      </c>
      <c r="AY1177" s="19" t="s">
        <v>199</v>
      </c>
      <c r="BE1177" s="232">
        <f>IF(N1177="základní",J1177,0)</f>
        <v>0</v>
      </c>
      <c r="BF1177" s="232">
        <f>IF(N1177="snížená",J1177,0)</f>
        <v>0</v>
      </c>
      <c r="BG1177" s="232">
        <f>IF(N1177="zákl. přenesená",J1177,0)</f>
        <v>0</v>
      </c>
      <c r="BH1177" s="232">
        <f>IF(N1177="sníž. přenesená",J1177,0)</f>
        <v>0</v>
      </c>
      <c r="BI1177" s="232">
        <f>IF(N1177="nulová",J1177,0)</f>
        <v>0</v>
      </c>
      <c r="BJ1177" s="19" t="s">
        <v>23</v>
      </c>
      <c r="BK1177" s="232">
        <f>ROUND(I1177*H1177,2)</f>
        <v>0</v>
      </c>
      <c r="BL1177" s="19" t="s">
        <v>272</v>
      </c>
      <c r="BM1177" s="231" t="s">
        <v>1744</v>
      </c>
    </row>
    <row r="1178" s="15" customFormat="1">
      <c r="A1178" s="15"/>
      <c r="B1178" s="256"/>
      <c r="C1178" s="257"/>
      <c r="D1178" s="235" t="s">
        <v>207</v>
      </c>
      <c r="E1178" s="258" t="s">
        <v>22</v>
      </c>
      <c r="F1178" s="259" t="s">
        <v>1745</v>
      </c>
      <c r="G1178" s="257"/>
      <c r="H1178" s="258" t="s">
        <v>22</v>
      </c>
      <c r="I1178" s="260"/>
      <c r="J1178" s="257"/>
      <c r="K1178" s="257"/>
      <c r="L1178" s="261"/>
      <c r="M1178" s="262"/>
      <c r="N1178" s="263"/>
      <c r="O1178" s="263"/>
      <c r="P1178" s="263"/>
      <c r="Q1178" s="263"/>
      <c r="R1178" s="263"/>
      <c r="S1178" s="263"/>
      <c r="T1178" s="264"/>
      <c r="U1178" s="15"/>
      <c r="V1178" s="15"/>
      <c r="W1178" s="15"/>
      <c r="X1178" s="15"/>
      <c r="Y1178" s="15"/>
      <c r="Z1178" s="15"/>
      <c r="AA1178" s="15"/>
      <c r="AB1178" s="15"/>
      <c r="AC1178" s="15"/>
      <c r="AD1178" s="15"/>
      <c r="AE1178" s="15"/>
      <c r="AT1178" s="265" t="s">
        <v>207</v>
      </c>
      <c r="AU1178" s="265" t="s">
        <v>87</v>
      </c>
      <c r="AV1178" s="15" t="s">
        <v>23</v>
      </c>
      <c r="AW1178" s="15" t="s">
        <v>39</v>
      </c>
      <c r="AX1178" s="15" t="s">
        <v>78</v>
      </c>
      <c r="AY1178" s="265" t="s">
        <v>199</v>
      </c>
    </row>
    <row r="1179" s="13" customFormat="1">
      <c r="A1179" s="13"/>
      <c r="B1179" s="233"/>
      <c r="C1179" s="234"/>
      <c r="D1179" s="235" t="s">
        <v>207</v>
      </c>
      <c r="E1179" s="236" t="s">
        <v>22</v>
      </c>
      <c r="F1179" s="237" t="s">
        <v>1746</v>
      </c>
      <c r="G1179" s="234"/>
      <c r="H1179" s="238">
        <v>2.1749999999999998</v>
      </c>
      <c r="I1179" s="239"/>
      <c r="J1179" s="234"/>
      <c r="K1179" s="234"/>
      <c r="L1179" s="240"/>
      <c r="M1179" s="241"/>
      <c r="N1179" s="242"/>
      <c r="O1179" s="242"/>
      <c r="P1179" s="242"/>
      <c r="Q1179" s="242"/>
      <c r="R1179" s="242"/>
      <c r="S1179" s="242"/>
      <c r="T1179" s="243"/>
      <c r="U1179" s="13"/>
      <c r="V1179" s="13"/>
      <c r="W1179" s="13"/>
      <c r="X1179" s="13"/>
      <c r="Y1179" s="13"/>
      <c r="Z1179" s="13"/>
      <c r="AA1179" s="13"/>
      <c r="AB1179" s="13"/>
      <c r="AC1179" s="13"/>
      <c r="AD1179" s="13"/>
      <c r="AE1179" s="13"/>
      <c r="AT1179" s="244" t="s">
        <v>207</v>
      </c>
      <c r="AU1179" s="244" t="s">
        <v>87</v>
      </c>
      <c r="AV1179" s="13" t="s">
        <v>87</v>
      </c>
      <c r="AW1179" s="13" t="s">
        <v>39</v>
      </c>
      <c r="AX1179" s="13" t="s">
        <v>78</v>
      </c>
      <c r="AY1179" s="244" t="s">
        <v>199</v>
      </c>
    </row>
    <row r="1180" s="13" customFormat="1">
      <c r="A1180" s="13"/>
      <c r="B1180" s="233"/>
      <c r="C1180" s="234"/>
      <c r="D1180" s="235" t="s">
        <v>207</v>
      </c>
      <c r="E1180" s="236" t="s">
        <v>22</v>
      </c>
      <c r="F1180" s="237" t="s">
        <v>1747</v>
      </c>
      <c r="G1180" s="234"/>
      <c r="H1180" s="238">
        <v>1.3500000000000001</v>
      </c>
      <c r="I1180" s="239"/>
      <c r="J1180" s="234"/>
      <c r="K1180" s="234"/>
      <c r="L1180" s="240"/>
      <c r="M1180" s="241"/>
      <c r="N1180" s="242"/>
      <c r="O1180" s="242"/>
      <c r="P1180" s="242"/>
      <c r="Q1180" s="242"/>
      <c r="R1180" s="242"/>
      <c r="S1180" s="242"/>
      <c r="T1180" s="243"/>
      <c r="U1180" s="13"/>
      <c r="V1180" s="13"/>
      <c r="W1180" s="13"/>
      <c r="X1180" s="13"/>
      <c r="Y1180" s="13"/>
      <c r="Z1180" s="13"/>
      <c r="AA1180" s="13"/>
      <c r="AB1180" s="13"/>
      <c r="AC1180" s="13"/>
      <c r="AD1180" s="13"/>
      <c r="AE1180" s="13"/>
      <c r="AT1180" s="244" t="s">
        <v>207</v>
      </c>
      <c r="AU1180" s="244" t="s">
        <v>87</v>
      </c>
      <c r="AV1180" s="13" t="s">
        <v>87</v>
      </c>
      <c r="AW1180" s="13" t="s">
        <v>39</v>
      </c>
      <c r="AX1180" s="13" t="s">
        <v>78</v>
      </c>
      <c r="AY1180" s="244" t="s">
        <v>199</v>
      </c>
    </row>
    <row r="1181" s="14" customFormat="1">
      <c r="A1181" s="14"/>
      <c r="B1181" s="245"/>
      <c r="C1181" s="246"/>
      <c r="D1181" s="235" t="s">
        <v>207</v>
      </c>
      <c r="E1181" s="247" t="s">
        <v>22</v>
      </c>
      <c r="F1181" s="248" t="s">
        <v>252</v>
      </c>
      <c r="G1181" s="246"/>
      <c r="H1181" s="249">
        <v>3.5249999999999999</v>
      </c>
      <c r="I1181" s="250"/>
      <c r="J1181" s="246"/>
      <c r="K1181" s="246"/>
      <c r="L1181" s="251"/>
      <c r="M1181" s="252"/>
      <c r="N1181" s="253"/>
      <c r="O1181" s="253"/>
      <c r="P1181" s="253"/>
      <c r="Q1181" s="253"/>
      <c r="R1181" s="253"/>
      <c r="S1181" s="253"/>
      <c r="T1181" s="254"/>
      <c r="U1181" s="14"/>
      <c r="V1181" s="14"/>
      <c r="W1181" s="14"/>
      <c r="X1181" s="14"/>
      <c r="Y1181" s="14"/>
      <c r="Z1181" s="14"/>
      <c r="AA1181" s="14"/>
      <c r="AB1181" s="14"/>
      <c r="AC1181" s="14"/>
      <c r="AD1181" s="14"/>
      <c r="AE1181" s="14"/>
      <c r="AT1181" s="255" t="s">
        <v>207</v>
      </c>
      <c r="AU1181" s="255" t="s">
        <v>87</v>
      </c>
      <c r="AV1181" s="14" t="s">
        <v>103</v>
      </c>
      <c r="AW1181" s="14" t="s">
        <v>39</v>
      </c>
      <c r="AX1181" s="14" t="s">
        <v>23</v>
      </c>
      <c r="AY1181" s="255" t="s">
        <v>199</v>
      </c>
    </row>
    <row r="1182" s="2" customFormat="1" ht="16.5" customHeight="1">
      <c r="A1182" s="40"/>
      <c r="B1182" s="41"/>
      <c r="C1182" s="277" t="s">
        <v>1748</v>
      </c>
      <c r="D1182" s="277" t="s">
        <v>407</v>
      </c>
      <c r="E1182" s="278" t="s">
        <v>1749</v>
      </c>
      <c r="F1182" s="279" t="s">
        <v>1750</v>
      </c>
      <c r="G1182" s="280" t="s">
        <v>233</v>
      </c>
      <c r="H1182" s="281">
        <v>23.167999999999999</v>
      </c>
      <c r="I1182" s="282"/>
      <c r="J1182" s="283">
        <f>ROUND(I1182*H1182,2)</f>
        <v>0</v>
      </c>
      <c r="K1182" s="279" t="s">
        <v>205</v>
      </c>
      <c r="L1182" s="284"/>
      <c r="M1182" s="285" t="s">
        <v>22</v>
      </c>
      <c r="N1182" s="286" t="s">
        <v>49</v>
      </c>
      <c r="O1182" s="86"/>
      <c r="P1182" s="229">
        <f>O1182*H1182</f>
        <v>0</v>
      </c>
      <c r="Q1182" s="229">
        <v>0.0019</v>
      </c>
      <c r="R1182" s="229">
        <f>Q1182*H1182</f>
        <v>0.044019200000000001</v>
      </c>
      <c r="S1182" s="229">
        <v>0</v>
      </c>
      <c r="T1182" s="230">
        <f>S1182*H1182</f>
        <v>0</v>
      </c>
      <c r="U1182" s="40"/>
      <c r="V1182" s="40"/>
      <c r="W1182" s="40"/>
      <c r="X1182" s="40"/>
      <c r="Y1182" s="40"/>
      <c r="Z1182" s="40"/>
      <c r="AA1182" s="40"/>
      <c r="AB1182" s="40"/>
      <c r="AC1182" s="40"/>
      <c r="AD1182" s="40"/>
      <c r="AE1182" s="40"/>
      <c r="AR1182" s="231" t="s">
        <v>367</v>
      </c>
      <c r="AT1182" s="231" t="s">
        <v>407</v>
      </c>
      <c r="AU1182" s="231" t="s">
        <v>87</v>
      </c>
      <c r="AY1182" s="19" t="s">
        <v>199</v>
      </c>
      <c r="BE1182" s="232">
        <f>IF(N1182="základní",J1182,0)</f>
        <v>0</v>
      </c>
      <c r="BF1182" s="232">
        <f>IF(N1182="snížená",J1182,0)</f>
        <v>0</v>
      </c>
      <c r="BG1182" s="232">
        <f>IF(N1182="zákl. přenesená",J1182,0)</f>
        <v>0</v>
      </c>
      <c r="BH1182" s="232">
        <f>IF(N1182="sníž. přenesená",J1182,0)</f>
        <v>0</v>
      </c>
      <c r="BI1182" s="232">
        <f>IF(N1182="nulová",J1182,0)</f>
        <v>0</v>
      </c>
      <c r="BJ1182" s="19" t="s">
        <v>23</v>
      </c>
      <c r="BK1182" s="232">
        <f>ROUND(I1182*H1182,2)</f>
        <v>0</v>
      </c>
      <c r="BL1182" s="19" t="s">
        <v>272</v>
      </c>
      <c r="BM1182" s="231" t="s">
        <v>1751</v>
      </c>
    </row>
    <row r="1183" s="13" customFormat="1">
      <c r="A1183" s="13"/>
      <c r="B1183" s="233"/>
      <c r="C1183" s="234"/>
      <c r="D1183" s="235" t="s">
        <v>207</v>
      </c>
      <c r="E1183" s="236" t="s">
        <v>22</v>
      </c>
      <c r="F1183" s="237" t="s">
        <v>1752</v>
      </c>
      <c r="G1183" s="234"/>
      <c r="H1183" s="238">
        <v>23.167999999999999</v>
      </c>
      <c r="I1183" s="239"/>
      <c r="J1183" s="234"/>
      <c r="K1183" s="234"/>
      <c r="L1183" s="240"/>
      <c r="M1183" s="241"/>
      <c r="N1183" s="242"/>
      <c r="O1183" s="242"/>
      <c r="P1183" s="242"/>
      <c r="Q1183" s="242"/>
      <c r="R1183" s="242"/>
      <c r="S1183" s="242"/>
      <c r="T1183" s="243"/>
      <c r="U1183" s="13"/>
      <c r="V1183" s="13"/>
      <c r="W1183" s="13"/>
      <c r="X1183" s="13"/>
      <c r="Y1183" s="13"/>
      <c r="Z1183" s="13"/>
      <c r="AA1183" s="13"/>
      <c r="AB1183" s="13"/>
      <c r="AC1183" s="13"/>
      <c r="AD1183" s="13"/>
      <c r="AE1183" s="13"/>
      <c r="AT1183" s="244" t="s">
        <v>207</v>
      </c>
      <c r="AU1183" s="244" t="s">
        <v>87</v>
      </c>
      <c r="AV1183" s="13" t="s">
        <v>87</v>
      </c>
      <c r="AW1183" s="13" t="s">
        <v>39</v>
      </c>
      <c r="AX1183" s="13" t="s">
        <v>23</v>
      </c>
      <c r="AY1183" s="244" t="s">
        <v>199</v>
      </c>
    </row>
    <row r="1184" s="2" customFormat="1" ht="21.75" customHeight="1">
      <c r="A1184" s="40"/>
      <c r="B1184" s="41"/>
      <c r="C1184" s="220" t="s">
        <v>1753</v>
      </c>
      <c r="D1184" s="220" t="s">
        <v>201</v>
      </c>
      <c r="E1184" s="221" t="s">
        <v>1754</v>
      </c>
      <c r="F1184" s="222" t="s">
        <v>1755</v>
      </c>
      <c r="G1184" s="223" t="s">
        <v>549</v>
      </c>
      <c r="H1184" s="224">
        <v>28.199999999999999</v>
      </c>
      <c r="I1184" s="225"/>
      <c r="J1184" s="226">
        <f>ROUND(I1184*H1184,2)</f>
        <v>0</v>
      </c>
      <c r="K1184" s="222" t="s">
        <v>205</v>
      </c>
      <c r="L1184" s="46"/>
      <c r="M1184" s="227" t="s">
        <v>22</v>
      </c>
      <c r="N1184" s="228" t="s">
        <v>49</v>
      </c>
      <c r="O1184" s="86"/>
      <c r="P1184" s="229">
        <f>O1184*H1184</f>
        <v>0</v>
      </c>
      <c r="Q1184" s="229">
        <v>0</v>
      </c>
      <c r="R1184" s="229">
        <f>Q1184*H1184</f>
        <v>0</v>
      </c>
      <c r="S1184" s="229">
        <v>0</v>
      </c>
      <c r="T1184" s="230">
        <f>S1184*H1184</f>
        <v>0</v>
      </c>
      <c r="U1184" s="40"/>
      <c r="V1184" s="40"/>
      <c r="W1184" s="40"/>
      <c r="X1184" s="40"/>
      <c r="Y1184" s="40"/>
      <c r="Z1184" s="40"/>
      <c r="AA1184" s="40"/>
      <c r="AB1184" s="40"/>
      <c r="AC1184" s="40"/>
      <c r="AD1184" s="40"/>
      <c r="AE1184" s="40"/>
      <c r="AR1184" s="231" t="s">
        <v>272</v>
      </c>
      <c r="AT1184" s="231" t="s">
        <v>201</v>
      </c>
      <c r="AU1184" s="231" t="s">
        <v>87</v>
      </c>
      <c r="AY1184" s="19" t="s">
        <v>199</v>
      </c>
      <c r="BE1184" s="232">
        <f>IF(N1184="základní",J1184,0)</f>
        <v>0</v>
      </c>
      <c r="BF1184" s="232">
        <f>IF(N1184="snížená",J1184,0)</f>
        <v>0</v>
      </c>
      <c r="BG1184" s="232">
        <f>IF(N1184="zákl. přenesená",J1184,0)</f>
        <v>0</v>
      </c>
      <c r="BH1184" s="232">
        <f>IF(N1184="sníž. přenesená",J1184,0)</f>
        <v>0</v>
      </c>
      <c r="BI1184" s="232">
        <f>IF(N1184="nulová",J1184,0)</f>
        <v>0</v>
      </c>
      <c r="BJ1184" s="19" t="s">
        <v>23</v>
      </c>
      <c r="BK1184" s="232">
        <f>ROUND(I1184*H1184,2)</f>
        <v>0</v>
      </c>
      <c r="BL1184" s="19" t="s">
        <v>272</v>
      </c>
      <c r="BM1184" s="231" t="s">
        <v>1756</v>
      </c>
    </row>
    <row r="1185" s="15" customFormat="1">
      <c r="A1185" s="15"/>
      <c r="B1185" s="256"/>
      <c r="C1185" s="257"/>
      <c r="D1185" s="235" t="s">
        <v>207</v>
      </c>
      <c r="E1185" s="258" t="s">
        <v>22</v>
      </c>
      <c r="F1185" s="259" t="s">
        <v>1757</v>
      </c>
      <c r="G1185" s="257"/>
      <c r="H1185" s="258" t="s">
        <v>22</v>
      </c>
      <c r="I1185" s="260"/>
      <c r="J1185" s="257"/>
      <c r="K1185" s="257"/>
      <c r="L1185" s="261"/>
      <c r="M1185" s="262"/>
      <c r="N1185" s="263"/>
      <c r="O1185" s="263"/>
      <c r="P1185" s="263"/>
      <c r="Q1185" s="263"/>
      <c r="R1185" s="263"/>
      <c r="S1185" s="263"/>
      <c r="T1185" s="264"/>
      <c r="U1185" s="15"/>
      <c r="V1185" s="15"/>
      <c r="W1185" s="15"/>
      <c r="X1185" s="15"/>
      <c r="Y1185" s="15"/>
      <c r="Z1185" s="15"/>
      <c r="AA1185" s="15"/>
      <c r="AB1185" s="15"/>
      <c r="AC1185" s="15"/>
      <c r="AD1185" s="15"/>
      <c r="AE1185" s="15"/>
      <c r="AT1185" s="265" t="s">
        <v>207</v>
      </c>
      <c r="AU1185" s="265" t="s">
        <v>87</v>
      </c>
      <c r="AV1185" s="15" t="s">
        <v>23</v>
      </c>
      <c r="AW1185" s="15" t="s">
        <v>39</v>
      </c>
      <c r="AX1185" s="15" t="s">
        <v>78</v>
      </c>
      <c r="AY1185" s="265" t="s">
        <v>199</v>
      </c>
    </row>
    <row r="1186" s="15" customFormat="1">
      <c r="A1186" s="15"/>
      <c r="B1186" s="256"/>
      <c r="C1186" s="257"/>
      <c r="D1186" s="235" t="s">
        <v>207</v>
      </c>
      <c r="E1186" s="258" t="s">
        <v>22</v>
      </c>
      <c r="F1186" s="259" t="s">
        <v>1758</v>
      </c>
      <c r="G1186" s="257"/>
      <c r="H1186" s="258" t="s">
        <v>22</v>
      </c>
      <c r="I1186" s="260"/>
      <c r="J1186" s="257"/>
      <c r="K1186" s="257"/>
      <c r="L1186" s="261"/>
      <c r="M1186" s="262"/>
      <c r="N1186" s="263"/>
      <c r="O1186" s="263"/>
      <c r="P1186" s="263"/>
      <c r="Q1186" s="263"/>
      <c r="R1186" s="263"/>
      <c r="S1186" s="263"/>
      <c r="T1186" s="264"/>
      <c r="U1186" s="15"/>
      <c r="V1186" s="15"/>
      <c r="W1186" s="15"/>
      <c r="X1186" s="15"/>
      <c r="Y1186" s="15"/>
      <c r="Z1186" s="15"/>
      <c r="AA1186" s="15"/>
      <c r="AB1186" s="15"/>
      <c r="AC1186" s="15"/>
      <c r="AD1186" s="15"/>
      <c r="AE1186" s="15"/>
      <c r="AT1186" s="265" t="s">
        <v>207</v>
      </c>
      <c r="AU1186" s="265" t="s">
        <v>87</v>
      </c>
      <c r="AV1186" s="15" t="s">
        <v>23</v>
      </c>
      <c r="AW1186" s="15" t="s">
        <v>39</v>
      </c>
      <c r="AX1186" s="15" t="s">
        <v>78</v>
      </c>
      <c r="AY1186" s="265" t="s">
        <v>199</v>
      </c>
    </row>
    <row r="1187" s="13" customFormat="1">
      <c r="A1187" s="13"/>
      <c r="B1187" s="233"/>
      <c r="C1187" s="234"/>
      <c r="D1187" s="235" t="s">
        <v>207</v>
      </c>
      <c r="E1187" s="236" t="s">
        <v>22</v>
      </c>
      <c r="F1187" s="237" t="s">
        <v>1759</v>
      </c>
      <c r="G1187" s="234"/>
      <c r="H1187" s="238">
        <v>8.6999999999999993</v>
      </c>
      <c r="I1187" s="239"/>
      <c r="J1187" s="234"/>
      <c r="K1187" s="234"/>
      <c r="L1187" s="240"/>
      <c r="M1187" s="241"/>
      <c r="N1187" s="242"/>
      <c r="O1187" s="242"/>
      <c r="P1187" s="242"/>
      <c r="Q1187" s="242"/>
      <c r="R1187" s="242"/>
      <c r="S1187" s="242"/>
      <c r="T1187" s="243"/>
      <c r="U1187" s="13"/>
      <c r="V1187" s="13"/>
      <c r="W1187" s="13"/>
      <c r="X1187" s="13"/>
      <c r="Y1187" s="13"/>
      <c r="Z1187" s="13"/>
      <c r="AA1187" s="13"/>
      <c r="AB1187" s="13"/>
      <c r="AC1187" s="13"/>
      <c r="AD1187" s="13"/>
      <c r="AE1187" s="13"/>
      <c r="AT1187" s="244" t="s">
        <v>207</v>
      </c>
      <c r="AU1187" s="244" t="s">
        <v>87</v>
      </c>
      <c r="AV1187" s="13" t="s">
        <v>87</v>
      </c>
      <c r="AW1187" s="13" t="s">
        <v>39</v>
      </c>
      <c r="AX1187" s="13" t="s">
        <v>78</v>
      </c>
      <c r="AY1187" s="244" t="s">
        <v>199</v>
      </c>
    </row>
    <row r="1188" s="13" customFormat="1">
      <c r="A1188" s="13"/>
      <c r="B1188" s="233"/>
      <c r="C1188" s="234"/>
      <c r="D1188" s="235" t="s">
        <v>207</v>
      </c>
      <c r="E1188" s="236" t="s">
        <v>22</v>
      </c>
      <c r="F1188" s="237" t="s">
        <v>1760</v>
      </c>
      <c r="G1188" s="234"/>
      <c r="H1188" s="238">
        <v>5.4000000000000004</v>
      </c>
      <c r="I1188" s="239"/>
      <c r="J1188" s="234"/>
      <c r="K1188" s="234"/>
      <c r="L1188" s="240"/>
      <c r="M1188" s="241"/>
      <c r="N1188" s="242"/>
      <c r="O1188" s="242"/>
      <c r="P1188" s="242"/>
      <c r="Q1188" s="242"/>
      <c r="R1188" s="242"/>
      <c r="S1188" s="242"/>
      <c r="T1188" s="243"/>
      <c r="U1188" s="13"/>
      <c r="V1188" s="13"/>
      <c r="W1188" s="13"/>
      <c r="X1188" s="13"/>
      <c r="Y1188" s="13"/>
      <c r="Z1188" s="13"/>
      <c r="AA1188" s="13"/>
      <c r="AB1188" s="13"/>
      <c r="AC1188" s="13"/>
      <c r="AD1188" s="13"/>
      <c r="AE1188" s="13"/>
      <c r="AT1188" s="244" t="s">
        <v>207</v>
      </c>
      <c r="AU1188" s="244" t="s">
        <v>87</v>
      </c>
      <c r="AV1188" s="13" t="s">
        <v>87</v>
      </c>
      <c r="AW1188" s="13" t="s">
        <v>39</v>
      </c>
      <c r="AX1188" s="13" t="s">
        <v>78</v>
      </c>
      <c r="AY1188" s="244" t="s">
        <v>199</v>
      </c>
    </row>
    <row r="1189" s="16" customFormat="1">
      <c r="A1189" s="16"/>
      <c r="B1189" s="266"/>
      <c r="C1189" s="267"/>
      <c r="D1189" s="235" t="s">
        <v>207</v>
      </c>
      <c r="E1189" s="268" t="s">
        <v>22</v>
      </c>
      <c r="F1189" s="269" t="s">
        <v>403</v>
      </c>
      <c r="G1189" s="267"/>
      <c r="H1189" s="270">
        <v>14.1</v>
      </c>
      <c r="I1189" s="271"/>
      <c r="J1189" s="267"/>
      <c r="K1189" s="267"/>
      <c r="L1189" s="272"/>
      <c r="M1189" s="273"/>
      <c r="N1189" s="274"/>
      <c r="O1189" s="274"/>
      <c r="P1189" s="274"/>
      <c r="Q1189" s="274"/>
      <c r="R1189" s="274"/>
      <c r="S1189" s="274"/>
      <c r="T1189" s="275"/>
      <c r="U1189" s="16"/>
      <c r="V1189" s="16"/>
      <c r="W1189" s="16"/>
      <c r="X1189" s="16"/>
      <c r="Y1189" s="16"/>
      <c r="Z1189" s="16"/>
      <c r="AA1189" s="16"/>
      <c r="AB1189" s="16"/>
      <c r="AC1189" s="16"/>
      <c r="AD1189" s="16"/>
      <c r="AE1189" s="16"/>
      <c r="AT1189" s="276" t="s">
        <v>207</v>
      </c>
      <c r="AU1189" s="276" t="s">
        <v>87</v>
      </c>
      <c r="AV1189" s="16" t="s">
        <v>100</v>
      </c>
      <c r="AW1189" s="16" t="s">
        <v>39</v>
      </c>
      <c r="AX1189" s="16" t="s">
        <v>78</v>
      </c>
      <c r="AY1189" s="276" t="s">
        <v>199</v>
      </c>
    </row>
    <row r="1190" s="15" customFormat="1">
      <c r="A1190" s="15"/>
      <c r="B1190" s="256"/>
      <c r="C1190" s="257"/>
      <c r="D1190" s="235" t="s">
        <v>207</v>
      </c>
      <c r="E1190" s="258" t="s">
        <v>22</v>
      </c>
      <c r="F1190" s="259" t="s">
        <v>1761</v>
      </c>
      <c r="G1190" s="257"/>
      <c r="H1190" s="258" t="s">
        <v>22</v>
      </c>
      <c r="I1190" s="260"/>
      <c r="J1190" s="257"/>
      <c r="K1190" s="257"/>
      <c r="L1190" s="261"/>
      <c r="M1190" s="262"/>
      <c r="N1190" s="263"/>
      <c r="O1190" s="263"/>
      <c r="P1190" s="263"/>
      <c r="Q1190" s="263"/>
      <c r="R1190" s="263"/>
      <c r="S1190" s="263"/>
      <c r="T1190" s="264"/>
      <c r="U1190" s="15"/>
      <c r="V1190" s="15"/>
      <c r="W1190" s="15"/>
      <c r="X1190" s="15"/>
      <c r="Y1190" s="15"/>
      <c r="Z1190" s="15"/>
      <c r="AA1190" s="15"/>
      <c r="AB1190" s="15"/>
      <c r="AC1190" s="15"/>
      <c r="AD1190" s="15"/>
      <c r="AE1190" s="15"/>
      <c r="AT1190" s="265" t="s">
        <v>207</v>
      </c>
      <c r="AU1190" s="265" t="s">
        <v>87</v>
      </c>
      <c r="AV1190" s="15" t="s">
        <v>23</v>
      </c>
      <c r="AW1190" s="15" t="s">
        <v>39</v>
      </c>
      <c r="AX1190" s="15" t="s">
        <v>78</v>
      </c>
      <c r="AY1190" s="265" t="s">
        <v>199</v>
      </c>
    </row>
    <row r="1191" s="13" customFormat="1">
      <c r="A1191" s="13"/>
      <c r="B1191" s="233"/>
      <c r="C1191" s="234"/>
      <c r="D1191" s="235" t="s">
        <v>207</v>
      </c>
      <c r="E1191" s="236" t="s">
        <v>22</v>
      </c>
      <c r="F1191" s="237" t="s">
        <v>1759</v>
      </c>
      <c r="G1191" s="234"/>
      <c r="H1191" s="238">
        <v>8.6999999999999993</v>
      </c>
      <c r="I1191" s="239"/>
      <c r="J1191" s="234"/>
      <c r="K1191" s="234"/>
      <c r="L1191" s="240"/>
      <c r="M1191" s="241"/>
      <c r="N1191" s="242"/>
      <c r="O1191" s="242"/>
      <c r="P1191" s="242"/>
      <c r="Q1191" s="242"/>
      <c r="R1191" s="242"/>
      <c r="S1191" s="242"/>
      <c r="T1191" s="243"/>
      <c r="U1191" s="13"/>
      <c r="V1191" s="13"/>
      <c r="W1191" s="13"/>
      <c r="X1191" s="13"/>
      <c r="Y1191" s="13"/>
      <c r="Z1191" s="13"/>
      <c r="AA1191" s="13"/>
      <c r="AB1191" s="13"/>
      <c r="AC1191" s="13"/>
      <c r="AD1191" s="13"/>
      <c r="AE1191" s="13"/>
      <c r="AT1191" s="244" t="s">
        <v>207</v>
      </c>
      <c r="AU1191" s="244" t="s">
        <v>87</v>
      </c>
      <c r="AV1191" s="13" t="s">
        <v>87</v>
      </c>
      <c r="AW1191" s="13" t="s">
        <v>39</v>
      </c>
      <c r="AX1191" s="13" t="s">
        <v>78</v>
      </c>
      <c r="AY1191" s="244" t="s">
        <v>199</v>
      </c>
    </row>
    <row r="1192" s="13" customFormat="1">
      <c r="A1192" s="13"/>
      <c r="B1192" s="233"/>
      <c r="C1192" s="234"/>
      <c r="D1192" s="235" t="s">
        <v>207</v>
      </c>
      <c r="E1192" s="236" t="s">
        <v>22</v>
      </c>
      <c r="F1192" s="237" t="s">
        <v>1760</v>
      </c>
      <c r="G1192" s="234"/>
      <c r="H1192" s="238">
        <v>5.4000000000000004</v>
      </c>
      <c r="I1192" s="239"/>
      <c r="J1192" s="234"/>
      <c r="K1192" s="234"/>
      <c r="L1192" s="240"/>
      <c r="M1192" s="241"/>
      <c r="N1192" s="242"/>
      <c r="O1192" s="242"/>
      <c r="P1192" s="242"/>
      <c r="Q1192" s="242"/>
      <c r="R1192" s="242"/>
      <c r="S1192" s="242"/>
      <c r="T1192" s="243"/>
      <c r="U1192" s="13"/>
      <c r="V1192" s="13"/>
      <c r="W1192" s="13"/>
      <c r="X1192" s="13"/>
      <c r="Y1192" s="13"/>
      <c r="Z1192" s="13"/>
      <c r="AA1192" s="13"/>
      <c r="AB1192" s="13"/>
      <c r="AC1192" s="13"/>
      <c r="AD1192" s="13"/>
      <c r="AE1192" s="13"/>
      <c r="AT1192" s="244" t="s">
        <v>207</v>
      </c>
      <c r="AU1192" s="244" t="s">
        <v>87</v>
      </c>
      <c r="AV1192" s="13" t="s">
        <v>87</v>
      </c>
      <c r="AW1192" s="13" t="s">
        <v>39</v>
      </c>
      <c r="AX1192" s="13" t="s">
        <v>78</v>
      </c>
      <c r="AY1192" s="244" t="s">
        <v>199</v>
      </c>
    </row>
    <row r="1193" s="16" customFormat="1">
      <c r="A1193" s="16"/>
      <c r="B1193" s="266"/>
      <c r="C1193" s="267"/>
      <c r="D1193" s="235" t="s">
        <v>207</v>
      </c>
      <c r="E1193" s="268" t="s">
        <v>22</v>
      </c>
      <c r="F1193" s="269" t="s">
        <v>403</v>
      </c>
      <c r="G1193" s="267"/>
      <c r="H1193" s="270">
        <v>14.1</v>
      </c>
      <c r="I1193" s="271"/>
      <c r="J1193" s="267"/>
      <c r="K1193" s="267"/>
      <c r="L1193" s="272"/>
      <c r="M1193" s="273"/>
      <c r="N1193" s="274"/>
      <c r="O1193" s="274"/>
      <c r="P1193" s="274"/>
      <c r="Q1193" s="274"/>
      <c r="R1193" s="274"/>
      <c r="S1193" s="274"/>
      <c r="T1193" s="275"/>
      <c r="U1193" s="16"/>
      <c r="V1193" s="16"/>
      <c r="W1193" s="16"/>
      <c r="X1193" s="16"/>
      <c r="Y1193" s="16"/>
      <c r="Z1193" s="16"/>
      <c r="AA1193" s="16"/>
      <c r="AB1193" s="16"/>
      <c r="AC1193" s="16"/>
      <c r="AD1193" s="16"/>
      <c r="AE1193" s="16"/>
      <c r="AT1193" s="276" t="s">
        <v>207</v>
      </c>
      <c r="AU1193" s="276" t="s">
        <v>87</v>
      </c>
      <c r="AV1193" s="16" t="s">
        <v>100</v>
      </c>
      <c r="AW1193" s="16" t="s">
        <v>39</v>
      </c>
      <c r="AX1193" s="16" t="s">
        <v>78</v>
      </c>
      <c r="AY1193" s="276" t="s">
        <v>199</v>
      </c>
    </row>
    <row r="1194" s="14" customFormat="1">
      <c r="A1194" s="14"/>
      <c r="B1194" s="245"/>
      <c r="C1194" s="246"/>
      <c r="D1194" s="235" t="s">
        <v>207</v>
      </c>
      <c r="E1194" s="247" t="s">
        <v>22</v>
      </c>
      <c r="F1194" s="248" t="s">
        <v>252</v>
      </c>
      <c r="G1194" s="246"/>
      <c r="H1194" s="249">
        <v>28.199999999999999</v>
      </c>
      <c r="I1194" s="250"/>
      <c r="J1194" s="246"/>
      <c r="K1194" s="246"/>
      <c r="L1194" s="251"/>
      <c r="M1194" s="252"/>
      <c r="N1194" s="253"/>
      <c r="O1194" s="253"/>
      <c r="P1194" s="253"/>
      <c r="Q1194" s="253"/>
      <c r="R1194" s="253"/>
      <c r="S1194" s="253"/>
      <c r="T1194" s="254"/>
      <c r="U1194" s="14"/>
      <c r="V1194" s="14"/>
      <c r="W1194" s="14"/>
      <c r="X1194" s="14"/>
      <c r="Y1194" s="14"/>
      <c r="Z1194" s="14"/>
      <c r="AA1194" s="14"/>
      <c r="AB1194" s="14"/>
      <c r="AC1194" s="14"/>
      <c r="AD1194" s="14"/>
      <c r="AE1194" s="14"/>
      <c r="AT1194" s="255" t="s">
        <v>207</v>
      </c>
      <c r="AU1194" s="255" t="s">
        <v>87</v>
      </c>
      <c r="AV1194" s="14" t="s">
        <v>103</v>
      </c>
      <c r="AW1194" s="14" t="s">
        <v>39</v>
      </c>
      <c r="AX1194" s="14" t="s">
        <v>23</v>
      </c>
      <c r="AY1194" s="255" t="s">
        <v>199</v>
      </c>
    </row>
    <row r="1195" s="2" customFormat="1" ht="16.5" customHeight="1">
      <c r="A1195" s="40"/>
      <c r="B1195" s="41"/>
      <c r="C1195" s="277" t="s">
        <v>1762</v>
      </c>
      <c r="D1195" s="277" t="s">
        <v>407</v>
      </c>
      <c r="E1195" s="278" t="s">
        <v>1763</v>
      </c>
      <c r="F1195" s="279" t="s">
        <v>1764</v>
      </c>
      <c r="G1195" s="280" t="s">
        <v>549</v>
      </c>
      <c r="H1195" s="281">
        <v>14.805</v>
      </c>
      <c r="I1195" s="282"/>
      <c r="J1195" s="283">
        <f>ROUND(I1195*H1195,2)</f>
        <v>0</v>
      </c>
      <c r="K1195" s="279" t="s">
        <v>205</v>
      </c>
      <c r="L1195" s="284"/>
      <c r="M1195" s="285" t="s">
        <v>22</v>
      </c>
      <c r="N1195" s="286" t="s">
        <v>49</v>
      </c>
      <c r="O1195" s="86"/>
      <c r="P1195" s="229">
        <f>O1195*H1195</f>
        <v>0</v>
      </c>
      <c r="Q1195" s="229">
        <v>0.00050000000000000001</v>
      </c>
      <c r="R1195" s="229">
        <f>Q1195*H1195</f>
        <v>0.0074025000000000002</v>
      </c>
      <c r="S1195" s="229">
        <v>0</v>
      </c>
      <c r="T1195" s="230">
        <f>S1195*H1195</f>
        <v>0</v>
      </c>
      <c r="U1195" s="40"/>
      <c r="V1195" s="40"/>
      <c r="W1195" s="40"/>
      <c r="X1195" s="40"/>
      <c r="Y1195" s="40"/>
      <c r="Z1195" s="40"/>
      <c r="AA1195" s="40"/>
      <c r="AB1195" s="40"/>
      <c r="AC1195" s="40"/>
      <c r="AD1195" s="40"/>
      <c r="AE1195" s="40"/>
      <c r="AR1195" s="231" t="s">
        <v>367</v>
      </c>
      <c r="AT1195" s="231" t="s">
        <v>407</v>
      </c>
      <c r="AU1195" s="231" t="s">
        <v>87</v>
      </c>
      <c r="AY1195" s="19" t="s">
        <v>199</v>
      </c>
      <c r="BE1195" s="232">
        <f>IF(N1195="základní",J1195,0)</f>
        <v>0</v>
      </c>
      <c r="BF1195" s="232">
        <f>IF(N1195="snížená",J1195,0)</f>
        <v>0</v>
      </c>
      <c r="BG1195" s="232">
        <f>IF(N1195="zákl. přenesená",J1195,0)</f>
        <v>0</v>
      </c>
      <c r="BH1195" s="232">
        <f>IF(N1195="sníž. přenesená",J1195,0)</f>
        <v>0</v>
      </c>
      <c r="BI1195" s="232">
        <f>IF(N1195="nulová",J1195,0)</f>
        <v>0</v>
      </c>
      <c r="BJ1195" s="19" t="s">
        <v>23</v>
      </c>
      <c r="BK1195" s="232">
        <f>ROUND(I1195*H1195,2)</f>
        <v>0</v>
      </c>
      <c r="BL1195" s="19" t="s">
        <v>272</v>
      </c>
      <c r="BM1195" s="231" t="s">
        <v>1765</v>
      </c>
    </row>
    <row r="1196" s="13" customFormat="1">
      <c r="A1196" s="13"/>
      <c r="B1196" s="233"/>
      <c r="C1196" s="234"/>
      <c r="D1196" s="235" t="s">
        <v>207</v>
      </c>
      <c r="E1196" s="236" t="s">
        <v>22</v>
      </c>
      <c r="F1196" s="237" t="s">
        <v>1766</v>
      </c>
      <c r="G1196" s="234"/>
      <c r="H1196" s="238">
        <v>14.805</v>
      </c>
      <c r="I1196" s="239"/>
      <c r="J1196" s="234"/>
      <c r="K1196" s="234"/>
      <c r="L1196" s="240"/>
      <c r="M1196" s="241"/>
      <c r="N1196" s="242"/>
      <c r="O1196" s="242"/>
      <c r="P1196" s="242"/>
      <c r="Q1196" s="242"/>
      <c r="R1196" s="242"/>
      <c r="S1196" s="242"/>
      <c r="T1196" s="243"/>
      <c r="U1196" s="13"/>
      <c r="V1196" s="13"/>
      <c r="W1196" s="13"/>
      <c r="X1196" s="13"/>
      <c r="Y1196" s="13"/>
      <c r="Z1196" s="13"/>
      <c r="AA1196" s="13"/>
      <c r="AB1196" s="13"/>
      <c r="AC1196" s="13"/>
      <c r="AD1196" s="13"/>
      <c r="AE1196" s="13"/>
      <c r="AT1196" s="244" t="s">
        <v>207</v>
      </c>
      <c r="AU1196" s="244" t="s">
        <v>87</v>
      </c>
      <c r="AV1196" s="13" t="s">
        <v>87</v>
      </c>
      <c r="AW1196" s="13" t="s">
        <v>39</v>
      </c>
      <c r="AX1196" s="13" t="s">
        <v>23</v>
      </c>
      <c r="AY1196" s="244" t="s">
        <v>199</v>
      </c>
    </row>
    <row r="1197" s="2" customFormat="1" ht="16.5" customHeight="1">
      <c r="A1197" s="40"/>
      <c r="B1197" s="41"/>
      <c r="C1197" s="277" t="s">
        <v>1767</v>
      </c>
      <c r="D1197" s="277" t="s">
        <v>407</v>
      </c>
      <c r="E1197" s="278" t="s">
        <v>1768</v>
      </c>
      <c r="F1197" s="279" t="s">
        <v>1769</v>
      </c>
      <c r="G1197" s="280" t="s">
        <v>549</v>
      </c>
      <c r="H1197" s="281">
        <v>14.805</v>
      </c>
      <c r="I1197" s="282"/>
      <c r="J1197" s="283">
        <f>ROUND(I1197*H1197,2)</f>
        <v>0</v>
      </c>
      <c r="K1197" s="279" t="s">
        <v>205</v>
      </c>
      <c r="L1197" s="284"/>
      <c r="M1197" s="285" t="s">
        <v>22</v>
      </c>
      <c r="N1197" s="286" t="s">
        <v>49</v>
      </c>
      <c r="O1197" s="86"/>
      <c r="P1197" s="229">
        <f>O1197*H1197</f>
        <v>0</v>
      </c>
      <c r="Q1197" s="229">
        <v>0.00055999999999999995</v>
      </c>
      <c r="R1197" s="229">
        <f>Q1197*H1197</f>
        <v>0.0082907999999999992</v>
      </c>
      <c r="S1197" s="229">
        <v>0</v>
      </c>
      <c r="T1197" s="230">
        <f>S1197*H1197</f>
        <v>0</v>
      </c>
      <c r="U1197" s="40"/>
      <c r="V1197" s="40"/>
      <c r="W1197" s="40"/>
      <c r="X1197" s="40"/>
      <c r="Y1197" s="40"/>
      <c r="Z1197" s="40"/>
      <c r="AA1197" s="40"/>
      <c r="AB1197" s="40"/>
      <c r="AC1197" s="40"/>
      <c r="AD1197" s="40"/>
      <c r="AE1197" s="40"/>
      <c r="AR1197" s="231" t="s">
        <v>367</v>
      </c>
      <c r="AT1197" s="231" t="s">
        <v>407</v>
      </c>
      <c r="AU1197" s="231" t="s">
        <v>87</v>
      </c>
      <c r="AY1197" s="19" t="s">
        <v>199</v>
      </c>
      <c r="BE1197" s="232">
        <f>IF(N1197="základní",J1197,0)</f>
        <v>0</v>
      </c>
      <c r="BF1197" s="232">
        <f>IF(N1197="snížená",J1197,0)</f>
        <v>0</v>
      </c>
      <c r="BG1197" s="232">
        <f>IF(N1197="zákl. přenesená",J1197,0)</f>
        <v>0</v>
      </c>
      <c r="BH1197" s="232">
        <f>IF(N1197="sníž. přenesená",J1197,0)</f>
        <v>0</v>
      </c>
      <c r="BI1197" s="232">
        <f>IF(N1197="nulová",J1197,0)</f>
        <v>0</v>
      </c>
      <c r="BJ1197" s="19" t="s">
        <v>23</v>
      </c>
      <c r="BK1197" s="232">
        <f>ROUND(I1197*H1197,2)</f>
        <v>0</v>
      </c>
      <c r="BL1197" s="19" t="s">
        <v>272</v>
      </c>
      <c r="BM1197" s="231" t="s">
        <v>1770</v>
      </c>
    </row>
    <row r="1198" s="13" customFormat="1">
      <c r="A1198" s="13"/>
      <c r="B1198" s="233"/>
      <c r="C1198" s="234"/>
      <c r="D1198" s="235" t="s">
        <v>207</v>
      </c>
      <c r="E1198" s="236" t="s">
        <v>22</v>
      </c>
      <c r="F1198" s="237" t="s">
        <v>1766</v>
      </c>
      <c r="G1198" s="234"/>
      <c r="H1198" s="238">
        <v>14.805</v>
      </c>
      <c r="I1198" s="239"/>
      <c r="J1198" s="234"/>
      <c r="K1198" s="234"/>
      <c r="L1198" s="240"/>
      <c r="M1198" s="241"/>
      <c r="N1198" s="242"/>
      <c r="O1198" s="242"/>
      <c r="P1198" s="242"/>
      <c r="Q1198" s="242"/>
      <c r="R1198" s="242"/>
      <c r="S1198" s="242"/>
      <c r="T1198" s="243"/>
      <c r="U1198" s="13"/>
      <c r="V1198" s="13"/>
      <c r="W1198" s="13"/>
      <c r="X1198" s="13"/>
      <c r="Y1198" s="13"/>
      <c r="Z1198" s="13"/>
      <c r="AA1198" s="13"/>
      <c r="AB1198" s="13"/>
      <c r="AC1198" s="13"/>
      <c r="AD1198" s="13"/>
      <c r="AE1198" s="13"/>
      <c r="AT1198" s="244" t="s">
        <v>207</v>
      </c>
      <c r="AU1198" s="244" t="s">
        <v>87</v>
      </c>
      <c r="AV1198" s="13" t="s">
        <v>87</v>
      </c>
      <c r="AW1198" s="13" t="s">
        <v>39</v>
      </c>
      <c r="AX1198" s="13" t="s">
        <v>23</v>
      </c>
      <c r="AY1198" s="244" t="s">
        <v>199</v>
      </c>
    </row>
    <row r="1199" s="2" customFormat="1" ht="21.75" customHeight="1">
      <c r="A1199" s="40"/>
      <c r="B1199" s="41"/>
      <c r="C1199" s="220" t="s">
        <v>1771</v>
      </c>
      <c r="D1199" s="220" t="s">
        <v>201</v>
      </c>
      <c r="E1199" s="221" t="s">
        <v>1772</v>
      </c>
      <c r="F1199" s="222" t="s">
        <v>1773</v>
      </c>
      <c r="G1199" s="223" t="s">
        <v>549</v>
      </c>
      <c r="H1199" s="224">
        <v>9</v>
      </c>
      <c r="I1199" s="225"/>
      <c r="J1199" s="226">
        <f>ROUND(I1199*H1199,2)</f>
        <v>0</v>
      </c>
      <c r="K1199" s="222" t="s">
        <v>22</v>
      </c>
      <c r="L1199" s="46"/>
      <c r="M1199" s="227" t="s">
        <v>22</v>
      </c>
      <c r="N1199" s="228" t="s">
        <v>49</v>
      </c>
      <c r="O1199" s="86"/>
      <c r="P1199" s="229">
        <f>O1199*H1199</f>
        <v>0</v>
      </c>
      <c r="Q1199" s="229">
        <v>0.00012</v>
      </c>
      <c r="R1199" s="229">
        <f>Q1199*H1199</f>
        <v>0.00108</v>
      </c>
      <c r="S1199" s="229">
        <v>0</v>
      </c>
      <c r="T1199" s="230">
        <f>S1199*H1199</f>
        <v>0</v>
      </c>
      <c r="U1199" s="40"/>
      <c r="V1199" s="40"/>
      <c r="W1199" s="40"/>
      <c r="X1199" s="40"/>
      <c r="Y1199" s="40"/>
      <c r="Z1199" s="40"/>
      <c r="AA1199" s="40"/>
      <c r="AB1199" s="40"/>
      <c r="AC1199" s="40"/>
      <c r="AD1199" s="40"/>
      <c r="AE1199" s="40"/>
      <c r="AR1199" s="231" t="s">
        <v>272</v>
      </c>
      <c r="AT1199" s="231" t="s">
        <v>201</v>
      </c>
      <c r="AU1199" s="231" t="s">
        <v>87</v>
      </c>
      <c r="AY1199" s="19" t="s">
        <v>199</v>
      </c>
      <c r="BE1199" s="232">
        <f>IF(N1199="základní",J1199,0)</f>
        <v>0</v>
      </c>
      <c r="BF1199" s="232">
        <f>IF(N1199="snížená",J1199,0)</f>
        <v>0</v>
      </c>
      <c r="BG1199" s="232">
        <f>IF(N1199="zákl. přenesená",J1199,0)</f>
        <v>0</v>
      </c>
      <c r="BH1199" s="232">
        <f>IF(N1199="sníž. přenesená",J1199,0)</f>
        <v>0</v>
      </c>
      <c r="BI1199" s="232">
        <f>IF(N1199="nulová",J1199,0)</f>
        <v>0</v>
      </c>
      <c r="BJ1199" s="19" t="s">
        <v>23</v>
      </c>
      <c r="BK1199" s="232">
        <f>ROUND(I1199*H1199,2)</f>
        <v>0</v>
      </c>
      <c r="BL1199" s="19" t="s">
        <v>272</v>
      </c>
      <c r="BM1199" s="231" t="s">
        <v>1774</v>
      </c>
    </row>
    <row r="1200" s="15" customFormat="1">
      <c r="A1200" s="15"/>
      <c r="B1200" s="256"/>
      <c r="C1200" s="257"/>
      <c r="D1200" s="235" t="s">
        <v>207</v>
      </c>
      <c r="E1200" s="258" t="s">
        <v>22</v>
      </c>
      <c r="F1200" s="259" t="s">
        <v>1775</v>
      </c>
      <c r="G1200" s="257"/>
      <c r="H1200" s="258" t="s">
        <v>22</v>
      </c>
      <c r="I1200" s="260"/>
      <c r="J1200" s="257"/>
      <c r="K1200" s="257"/>
      <c r="L1200" s="261"/>
      <c r="M1200" s="262"/>
      <c r="N1200" s="263"/>
      <c r="O1200" s="263"/>
      <c r="P1200" s="263"/>
      <c r="Q1200" s="263"/>
      <c r="R1200" s="263"/>
      <c r="S1200" s="263"/>
      <c r="T1200" s="264"/>
      <c r="U1200" s="15"/>
      <c r="V1200" s="15"/>
      <c r="W1200" s="15"/>
      <c r="X1200" s="15"/>
      <c r="Y1200" s="15"/>
      <c r="Z1200" s="15"/>
      <c r="AA1200" s="15"/>
      <c r="AB1200" s="15"/>
      <c r="AC1200" s="15"/>
      <c r="AD1200" s="15"/>
      <c r="AE1200" s="15"/>
      <c r="AT1200" s="265" t="s">
        <v>207</v>
      </c>
      <c r="AU1200" s="265" t="s">
        <v>87</v>
      </c>
      <c r="AV1200" s="15" t="s">
        <v>23</v>
      </c>
      <c r="AW1200" s="15" t="s">
        <v>39</v>
      </c>
      <c r="AX1200" s="15" t="s">
        <v>78</v>
      </c>
      <c r="AY1200" s="265" t="s">
        <v>199</v>
      </c>
    </row>
    <row r="1201" s="13" customFormat="1">
      <c r="A1201" s="13"/>
      <c r="B1201" s="233"/>
      <c r="C1201" s="234"/>
      <c r="D1201" s="235" t="s">
        <v>207</v>
      </c>
      <c r="E1201" s="236" t="s">
        <v>22</v>
      </c>
      <c r="F1201" s="237" t="s">
        <v>1776</v>
      </c>
      <c r="G1201" s="234"/>
      <c r="H1201" s="238">
        <v>2.6499999999999999</v>
      </c>
      <c r="I1201" s="239"/>
      <c r="J1201" s="234"/>
      <c r="K1201" s="234"/>
      <c r="L1201" s="240"/>
      <c r="M1201" s="241"/>
      <c r="N1201" s="242"/>
      <c r="O1201" s="242"/>
      <c r="P1201" s="242"/>
      <c r="Q1201" s="242"/>
      <c r="R1201" s="242"/>
      <c r="S1201" s="242"/>
      <c r="T1201" s="243"/>
      <c r="U1201" s="13"/>
      <c r="V1201" s="13"/>
      <c r="W1201" s="13"/>
      <c r="X1201" s="13"/>
      <c r="Y1201" s="13"/>
      <c r="Z1201" s="13"/>
      <c r="AA1201" s="13"/>
      <c r="AB1201" s="13"/>
      <c r="AC1201" s="13"/>
      <c r="AD1201" s="13"/>
      <c r="AE1201" s="13"/>
      <c r="AT1201" s="244" t="s">
        <v>207</v>
      </c>
      <c r="AU1201" s="244" t="s">
        <v>87</v>
      </c>
      <c r="AV1201" s="13" t="s">
        <v>87</v>
      </c>
      <c r="AW1201" s="13" t="s">
        <v>39</v>
      </c>
      <c r="AX1201" s="13" t="s">
        <v>78</v>
      </c>
      <c r="AY1201" s="244" t="s">
        <v>199</v>
      </c>
    </row>
    <row r="1202" s="16" customFormat="1">
      <c r="A1202" s="16"/>
      <c r="B1202" s="266"/>
      <c r="C1202" s="267"/>
      <c r="D1202" s="235" t="s">
        <v>207</v>
      </c>
      <c r="E1202" s="268" t="s">
        <v>22</v>
      </c>
      <c r="F1202" s="269" t="s">
        <v>403</v>
      </c>
      <c r="G1202" s="267"/>
      <c r="H1202" s="270">
        <v>2.6499999999999999</v>
      </c>
      <c r="I1202" s="271"/>
      <c r="J1202" s="267"/>
      <c r="K1202" s="267"/>
      <c r="L1202" s="272"/>
      <c r="M1202" s="273"/>
      <c r="N1202" s="274"/>
      <c r="O1202" s="274"/>
      <c r="P1202" s="274"/>
      <c r="Q1202" s="274"/>
      <c r="R1202" s="274"/>
      <c r="S1202" s="274"/>
      <c r="T1202" s="275"/>
      <c r="U1202" s="16"/>
      <c r="V1202" s="16"/>
      <c r="W1202" s="16"/>
      <c r="X1202" s="16"/>
      <c r="Y1202" s="16"/>
      <c r="Z1202" s="16"/>
      <c r="AA1202" s="16"/>
      <c r="AB1202" s="16"/>
      <c r="AC1202" s="16"/>
      <c r="AD1202" s="16"/>
      <c r="AE1202" s="16"/>
      <c r="AT1202" s="276" t="s">
        <v>207</v>
      </c>
      <c r="AU1202" s="276" t="s">
        <v>87</v>
      </c>
      <c r="AV1202" s="16" t="s">
        <v>100</v>
      </c>
      <c r="AW1202" s="16" t="s">
        <v>39</v>
      </c>
      <c r="AX1202" s="16" t="s">
        <v>78</v>
      </c>
      <c r="AY1202" s="276" t="s">
        <v>199</v>
      </c>
    </row>
    <row r="1203" s="15" customFormat="1">
      <c r="A1203" s="15"/>
      <c r="B1203" s="256"/>
      <c r="C1203" s="257"/>
      <c r="D1203" s="235" t="s">
        <v>207</v>
      </c>
      <c r="E1203" s="258" t="s">
        <v>22</v>
      </c>
      <c r="F1203" s="259" t="s">
        <v>1777</v>
      </c>
      <c r="G1203" s="257"/>
      <c r="H1203" s="258" t="s">
        <v>22</v>
      </c>
      <c r="I1203" s="260"/>
      <c r="J1203" s="257"/>
      <c r="K1203" s="257"/>
      <c r="L1203" s="261"/>
      <c r="M1203" s="262"/>
      <c r="N1203" s="263"/>
      <c r="O1203" s="263"/>
      <c r="P1203" s="263"/>
      <c r="Q1203" s="263"/>
      <c r="R1203" s="263"/>
      <c r="S1203" s="263"/>
      <c r="T1203" s="264"/>
      <c r="U1203" s="15"/>
      <c r="V1203" s="15"/>
      <c r="W1203" s="15"/>
      <c r="X1203" s="15"/>
      <c r="Y1203" s="15"/>
      <c r="Z1203" s="15"/>
      <c r="AA1203" s="15"/>
      <c r="AB1203" s="15"/>
      <c r="AC1203" s="15"/>
      <c r="AD1203" s="15"/>
      <c r="AE1203" s="15"/>
      <c r="AT1203" s="265" t="s">
        <v>207</v>
      </c>
      <c r="AU1203" s="265" t="s">
        <v>87</v>
      </c>
      <c r="AV1203" s="15" t="s">
        <v>23</v>
      </c>
      <c r="AW1203" s="15" t="s">
        <v>39</v>
      </c>
      <c r="AX1203" s="15" t="s">
        <v>78</v>
      </c>
      <c r="AY1203" s="265" t="s">
        <v>199</v>
      </c>
    </row>
    <row r="1204" s="13" customFormat="1">
      <c r="A1204" s="13"/>
      <c r="B1204" s="233"/>
      <c r="C1204" s="234"/>
      <c r="D1204" s="235" t="s">
        <v>207</v>
      </c>
      <c r="E1204" s="236" t="s">
        <v>22</v>
      </c>
      <c r="F1204" s="237" t="s">
        <v>1778</v>
      </c>
      <c r="G1204" s="234"/>
      <c r="H1204" s="238">
        <v>3.6000000000000001</v>
      </c>
      <c r="I1204" s="239"/>
      <c r="J1204" s="234"/>
      <c r="K1204" s="234"/>
      <c r="L1204" s="240"/>
      <c r="M1204" s="241"/>
      <c r="N1204" s="242"/>
      <c r="O1204" s="242"/>
      <c r="P1204" s="242"/>
      <c r="Q1204" s="242"/>
      <c r="R1204" s="242"/>
      <c r="S1204" s="242"/>
      <c r="T1204" s="243"/>
      <c r="U1204" s="13"/>
      <c r="V1204" s="13"/>
      <c r="W1204" s="13"/>
      <c r="X1204" s="13"/>
      <c r="Y1204" s="13"/>
      <c r="Z1204" s="13"/>
      <c r="AA1204" s="13"/>
      <c r="AB1204" s="13"/>
      <c r="AC1204" s="13"/>
      <c r="AD1204" s="13"/>
      <c r="AE1204" s="13"/>
      <c r="AT1204" s="244" t="s">
        <v>207</v>
      </c>
      <c r="AU1204" s="244" t="s">
        <v>87</v>
      </c>
      <c r="AV1204" s="13" t="s">
        <v>87</v>
      </c>
      <c r="AW1204" s="13" t="s">
        <v>39</v>
      </c>
      <c r="AX1204" s="13" t="s">
        <v>78</v>
      </c>
      <c r="AY1204" s="244" t="s">
        <v>199</v>
      </c>
    </row>
    <row r="1205" s="13" customFormat="1">
      <c r="A1205" s="13"/>
      <c r="B1205" s="233"/>
      <c r="C1205" s="234"/>
      <c r="D1205" s="235" t="s">
        <v>207</v>
      </c>
      <c r="E1205" s="236" t="s">
        <v>22</v>
      </c>
      <c r="F1205" s="237" t="s">
        <v>1779</v>
      </c>
      <c r="G1205" s="234"/>
      <c r="H1205" s="238">
        <v>2.75</v>
      </c>
      <c r="I1205" s="239"/>
      <c r="J1205" s="234"/>
      <c r="K1205" s="234"/>
      <c r="L1205" s="240"/>
      <c r="M1205" s="241"/>
      <c r="N1205" s="242"/>
      <c r="O1205" s="242"/>
      <c r="P1205" s="242"/>
      <c r="Q1205" s="242"/>
      <c r="R1205" s="242"/>
      <c r="S1205" s="242"/>
      <c r="T1205" s="243"/>
      <c r="U1205" s="13"/>
      <c r="V1205" s="13"/>
      <c r="W1205" s="13"/>
      <c r="X1205" s="13"/>
      <c r="Y1205" s="13"/>
      <c r="Z1205" s="13"/>
      <c r="AA1205" s="13"/>
      <c r="AB1205" s="13"/>
      <c r="AC1205" s="13"/>
      <c r="AD1205" s="13"/>
      <c r="AE1205" s="13"/>
      <c r="AT1205" s="244" t="s">
        <v>207</v>
      </c>
      <c r="AU1205" s="244" t="s">
        <v>87</v>
      </c>
      <c r="AV1205" s="13" t="s">
        <v>87</v>
      </c>
      <c r="AW1205" s="13" t="s">
        <v>39</v>
      </c>
      <c r="AX1205" s="13" t="s">
        <v>78</v>
      </c>
      <c r="AY1205" s="244" t="s">
        <v>199</v>
      </c>
    </row>
    <row r="1206" s="16" customFormat="1">
      <c r="A1206" s="16"/>
      <c r="B1206" s="266"/>
      <c r="C1206" s="267"/>
      <c r="D1206" s="235" t="s">
        <v>207</v>
      </c>
      <c r="E1206" s="268" t="s">
        <v>22</v>
      </c>
      <c r="F1206" s="269" t="s">
        <v>403</v>
      </c>
      <c r="G1206" s="267"/>
      <c r="H1206" s="270">
        <v>6.3499999999999996</v>
      </c>
      <c r="I1206" s="271"/>
      <c r="J1206" s="267"/>
      <c r="K1206" s="267"/>
      <c r="L1206" s="272"/>
      <c r="M1206" s="273"/>
      <c r="N1206" s="274"/>
      <c r="O1206" s="274"/>
      <c r="P1206" s="274"/>
      <c r="Q1206" s="274"/>
      <c r="R1206" s="274"/>
      <c r="S1206" s="274"/>
      <c r="T1206" s="275"/>
      <c r="U1206" s="16"/>
      <c r="V1206" s="16"/>
      <c r="W1206" s="16"/>
      <c r="X1206" s="16"/>
      <c r="Y1206" s="16"/>
      <c r="Z1206" s="16"/>
      <c r="AA1206" s="16"/>
      <c r="AB1206" s="16"/>
      <c r="AC1206" s="16"/>
      <c r="AD1206" s="16"/>
      <c r="AE1206" s="16"/>
      <c r="AT1206" s="276" t="s">
        <v>207</v>
      </c>
      <c r="AU1206" s="276" t="s">
        <v>87</v>
      </c>
      <c r="AV1206" s="16" t="s">
        <v>100</v>
      </c>
      <c r="AW1206" s="16" t="s">
        <v>39</v>
      </c>
      <c r="AX1206" s="16" t="s">
        <v>78</v>
      </c>
      <c r="AY1206" s="276" t="s">
        <v>199</v>
      </c>
    </row>
    <row r="1207" s="14" customFormat="1">
      <c r="A1207" s="14"/>
      <c r="B1207" s="245"/>
      <c r="C1207" s="246"/>
      <c r="D1207" s="235" t="s">
        <v>207</v>
      </c>
      <c r="E1207" s="247" t="s">
        <v>22</v>
      </c>
      <c r="F1207" s="248" t="s">
        <v>252</v>
      </c>
      <c r="G1207" s="246"/>
      <c r="H1207" s="249">
        <v>9</v>
      </c>
      <c r="I1207" s="250"/>
      <c r="J1207" s="246"/>
      <c r="K1207" s="246"/>
      <c r="L1207" s="251"/>
      <c r="M1207" s="252"/>
      <c r="N1207" s="253"/>
      <c r="O1207" s="253"/>
      <c r="P1207" s="253"/>
      <c r="Q1207" s="253"/>
      <c r="R1207" s="253"/>
      <c r="S1207" s="253"/>
      <c r="T1207" s="254"/>
      <c r="U1207" s="14"/>
      <c r="V1207" s="14"/>
      <c r="W1207" s="14"/>
      <c r="X1207" s="14"/>
      <c r="Y1207" s="14"/>
      <c r="Z1207" s="14"/>
      <c r="AA1207" s="14"/>
      <c r="AB1207" s="14"/>
      <c r="AC1207" s="14"/>
      <c r="AD1207" s="14"/>
      <c r="AE1207" s="14"/>
      <c r="AT1207" s="255" t="s">
        <v>207</v>
      </c>
      <c r="AU1207" s="255" t="s">
        <v>87</v>
      </c>
      <c r="AV1207" s="14" t="s">
        <v>103</v>
      </c>
      <c r="AW1207" s="14" t="s">
        <v>39</v>
      </c>
      <c r="AX1207" s="14" t="s">
        <v>23</v>
      </c>
      <c r="AY1207" s="255" t="s">
        <v>199</v>
      </c>
    </row>
    <row r="1208" s="2" customFormat="1" ht="16.5" customHeight="1">
      <c r="A1208" s="40"/>
      <c r="B1208" s="41"/>
      <c r="C1208" s="277" t="s">
        <v>1780</v>
      </c>
      <c r="D1208" s="277" t="s">
        <v>407</v>
      </c>
      <c r="E1208" s="278" t="s">
        <v>1781</v>
      </c>
      <c r="F1208" s="279" t="s">
        <v>1782</v>
      </c>
      <c r="G1208" s="280" t="s">
        <v>549</v>
      </c>
      <c r="H1208" s="281">
        <v>6.6680000000000001</v>
      </c>
      <c r="I1208" s="282"/>
      <c r="J1208" s="283">
        <f>ROUND(I1208*H1208,2)</f>
        <v>0</v>
      </c>
      <c r="K1208" s="279" t="s">
        <v>205</v>
      </c>
      <c r="L1208" s="284"/>
      <c r="M1208" s="285" t="s">
        <v>22</v>
      </c>
      <c r="N1208" s="286" t="s">
        <v>49</v>
      </c>
      <c r="O1208" s="86"/>
      <c r="P1208" s="229">
        <f>O1208*H1208</f>
        <v>0</v>
      </c>
      <c r="Q1208" s="229">
        <v>0.00050000000000000001</v>
      </c>
      <c r="R1208" s="229">
        <f>Q1208*H1208</f>
        <v>0.0033340000000000002</v>
      </c>
      <c r="S1208" s="229">
        <v>0</v>
      </c>
      <c r="T1208" s="230">
        <f>S1208*H1208</f>
        <v>0</v>
      </c>
      <c r="U1208" s="40"/>
      <c r="V1208" s="40"/>
      <c r="W1208" s="40"/>
      <c r="X1208" s="40"/>
      <c r="Y1208" s="40"/>
      <c r="Z1208" s="40"/>
      <c r="AA1208" s="40"/>
      <c r="AB1208" s="40"/>
      <c r="AC1208" s="40"/>
      <c r="AD1208" s="40"/>
      <c r="AE1208" s="40"/>
      <c r="AR1208" s="231" t="s">
        <v>367</v>
      </c>
      <c r="AT1208" s="231" t="s">
        <v>407</v>
      </c>
      <c r="AU1208" s="231" t="s">
        <v>87</v>
      </c>
      <c r="AY1208" s="19" t="s">
        <v>199</v>
      </c>
      <c r="BE1208" s="232">
        <f>IF(N1208="základní",J1208,0)</f>
        <v>0</v>
      </c>
      <c r="BF1208" s="232">
        <f>IF(N1208="snížená",J1208,0)</f>
        <v>0</v>
      </c>
      <c r="BG1208" s="232">
        <f>IF(N1208="zákl. přenesená",J1208,0)</f>
        <v>0</v>
      </c>
      <c r="BH1208" s="232">
        <f>IF(N1208="sníž. přenesená",J1208,0)</f>
        <v>0</v>
      </c>
      <c r="BI1208" s="232">
        <f>IF(N1208="nulová",J1208,0)</f>
        <v>0</v>
      </c>
      <c r="BJ1208" s="19" t="s">
        <v>23</v>
      </c>
      <c r="BK1208" s="232">
        <f>ROUND(I1208*H1208,2)</f>
        <v>0</v>
      </c>
      <c r="BL1208" s="19" t="s">
        <v>272</v>
      </c>
      <c r="BM1208" s="231" t="s">
        <v>1783</v>
      </c>
    </row>
    <row r="1209" s="13" customFormat="1">
      <c r="A1209" s="13"/>
      <c r="B1209" s="233"/>
      <c r="C1209" s="234"/>
      <c r="D1209" s="235" t="s">
        <v>207</v>
      </c>
      <c r="E1209" s="236" t="s">
        <v>22</v>
      </c>
      <c r="F1209" s="237" t="s">
        <v>1784</v>
      </c>
      <c r="G1209" s="234"/>
      <c r="H1209" s="238">
        <v>6.6680000000000001</v>
      </c>
      <c r="I1209" s="239"/>
      <c r="J1209" s="234"/>
      <c r="K1209" s="234"/>
      <c r="L1209" s="240"/>
      <c r="M1209" s="241"/>
      <c r="N1209" s="242"/>
      <c r="O1209" s="242"/>
      <c r="P1209" s="242"/>
      <c r="Q1209" s="242"/>
      <c r="R1209" s="242"/>
      <c r="S1209" s="242"/>
      <c r="T1209" s="243"/>
      <c r="U1209" s="13"/>
      <c r="V1209" s="13"/>
      <c r="W1209" s="13"/>
      <c r="X1209" s="13"/>
      <c r="Y1209" s="13"/>
      <c r="Z1209" s="13"/>
      <c r="AA1209" s="13"/>
      <c r="AB1209" s="13"/>
      <c r="AC1209" s="13"/>
      <c r="AD1209" s="13"/>
      <c r="AE1209" s="13"/>
      <c r="AT1209" s="244" t="s">
        <v>207</v>
      </c>
      <c r="AU1209" s="244" t="s">
        <v>87</v>
      </c>
      <c r="AV1209" s="13" t="s">
        <v>87</v>
      </c>
      <c r="AW1209" s="13" t="s">
        <v>39</v>
      </c>
      <c r="AX1209" s="13" t="s">
        <v>23</v>
      </c>
      <c r="AY1209" s="244" t="s">
        <v>199</v>
      </c>
    </row>
    <row r="1210" s="2" customFormat="1" ht="16.5" customHeight="1">
      <c r="A1210" s="40"/>
      <c r="B1210" s="41"/>
      <c r="C1210" s="277" t="s">
        <v>1785</v>
      </c>
      <c r="D1210" s="277" t="s">
        <v>407</v>
      </c>
      <c r="E1210" s="278" t="s">
        <v>1786</v>
      </c>
      <c r="F1210" s="279" t="s">
        <v>1787</v>
      </c>
      <c r="G1210" s="280" t="s">
        <v>549</v>
      </c>
      <c r="H1210" s="281">
        <v>2.7829999999999999</v>
      </c>
      <c r="I1210" s="282"/>
      <c r="J1210" s="283">
        <f>ROUND(I1210*H1210,2)</f>
        <v>0</v>
      </c>
      <c r="K1210" s="279" t="s">
        <v>205</v>
      </c>
      <c r="L1210" s="284"/>
      <c r="M1210" s="285" t="s">
        <v>22</v>
      </c>
      <c r="N1210" s="286" t="s">
        <v>49</v>
      </c>
      <c r="O1210" s="86"/>
      <c r="P1210" s="229">
        <f>O1210*H1210</f>
        <v>0</v>
      </c>
      <c r="Q1210" s="229">
        <v>0.0015</v>
      </c>
      <c r="R1210" s="229">
        <f>Q1210*H1210</f>
        <v>0.0041745000000000003</v>
      </c>
      <c r="S1210" s="229">
        <v>0</v>
      </c>
      <c r="T1210" s="230">
        <f>S1210*H1210</f>
        <v>0</v>
      </c>
      <c r="U1210" s="40"/>
      <c r="V1210" s="40"/>
      <c r="W1210" s="40"/>
      <c r="X1210" s="40"/>
      <c r="Y1210" s="40"/>
      <c r="Z1210" s="40"/>
      <c r="AA1210" s="40"/>
      <c r="AB1210" s="40"/>
      <c r="AC1210" s="40"/>
      <c r="AD1210" s="40"/>
      <c r="AE1210" s="40"/>
      <c r="AR1210" s="231" t="s">
        <v>367</v>
      </c>
      <c r="AT1210" s="231" t="s">
        <v>407</v>
      </c>
      <c r="AU1210" s="231" t="s">
        <v>87</v>
      </c>
      <c r="AY1210" s="19" t="s">
        <v>199</v>
      </c>
      <c r="BE1210" s="232">
        <f>IF(N1210="základní",J1210,0)</f>
        <v>0</v>
      </c>
      <c r="BF1210" s="232">
        <f>IF(N1210="snížená",J1210,0)</f>
        <v>0</v>
      </c>
      <c r="BG1210" s="232">
        <f>IF(N1210="zákl. přenesená",J1210,0)</f>
        <v>0</v>
      </c>
      <c r="BH1210" s="232">
        <f>IF(N1210="sníž. přenesená",J1210,0)</f>
        <v>0</v>
      </c>
      <c r="BI1210" s="232">
        <f>IF(N1210="nulová",J1210,0)</f>
        <v>0</v>
      </c>
      <c r="BJ1210" s="19" t="s">
        <v>23</v>
      </c>
      <c r="BK1210" s="232">
        <f>ROUND(I1210*H1210,2)</f>
        <v>0</v>
      </c>
      <c r="BL1210" s="19" t="s">
        <v>272</v>
      </c>
      <c r="BM1210" s="231" t="s">
        <v>1788</v>
      </c>
    </row>
    <row r="1211" s="13" customFormat="1">
      <c r="A1211" s="13"/>
      <c r="B1211" s="233"/>
      <c r="C1211" s="234"/>
      <c r="D1211" s="235" t="s">
        <v>207</v>
      </c>
      <c r="E1211" s="236" t="s">
        <v>22</v>
      </c>
      <c r="F1211" s="237" t="s">
        <v>1789</v>
      </c>
      <c r="G1211" s="234"/>
      <c r="H1211" s="238">
        <v>2.7829999999999999</v>
      </c>
      <c r="I1211" s="239"/>
      <c r="J1211" s="234"/>
      <c r="K1211" s="234"/>
      <c r="L1211" s="240"/>
      <c r="M1211" s="241"/>
      <c r="N1211" s="242"/>
      <c r="O1211" s="242"/>
      <c r="P1211" s="242"/>
      <c r="Q1211" s="242"/>
      <c r="R1211" s="242"/>
      <c r="S1211" s="242"/>
      <c r="T1211" s="243"/>
      <c r="U1211" s="13"/>
      <c r="V1211" s="13"/>
      <c r="W1211" s="13"/>
      <c r="X1211" s="13"/>
      <c r="Y1211" s="13"/>
      <c r="Z1211" s="13"/>
      <c r="AA1211" s="13"/>
      <c r="AB1211" s="13"/>
      <c r="AC1211" s="13"/>
      <c r="AD1211" s="13"/>
      <c r="AE1211" s="13"/>
      <c r="AT1211" s="244" t="s">
        <v>207</v>
      </c>
      <c r="AU1211" s="244" t="s">
        <v>87</v>
      </c>
      <c r="AV1211" s="13" t="s">
        <v>87</v>
      </c>
      <c r="AW1211" s="13" t="s">
        <v>39</v>
      </c>
      <c r="AX1211" s="13" t="s">
        <v>23</v>
      </c>
      <c r="AY1211" s="244" t="s">
        <v>199</v>
      </c>
    </row>
    <row r="1212" s="2" customFormat="1" ht="16.5" customHeight="1">
      <c r="A1212" s="40"/>
      <c r="B1212" s="41"/>
      <c r="C1212" s="220" t="s">
        <v>1790</v>
      </c>
      <c r="D1212" s="220" t="s">
        <v>201</v>
      </c>
      <c r="E1212" s="221" t="s">
        <v>1791</v>
      </c>
      <c r="F1212" s="222" t="s">
        <v>1792</v>
      </c>
      <c r="G1212" s="223" t="s">
        <v>233</v>
      </c>
      <c r="H1212" s="224">
        <v>16.468</v>
      </c>
      <c r="I1212" s="225"/>
      <c r="J1212" s="226">
        <f>ROUND(I1212*H1212,2)</f>
        <v>0</v>
      </c>
      <c r="K1212" s="222" t="s">
        <v>205</v>
      </c>
      <c r="L1212" s="46"/>
      <c r="M1212" s="227" t="s">
        <v>22</v>
      </c>
      <c r="N1212" s="228" t="s">
        <v>49</v>
      </c>
      <c r="O1212" s="86"/>
      <c r="P1212" s="229">
        <f>O1212*H1212</f>
        <v>0</v>
      </c>
      <c r="Q1212" s="229">
        <v>0</v>
      </c>
      <c r="R1212" s="229">
        <f>Q1212*H1212</f>
        <v>0</v>
      </c>
      <c r="S1212" s="229">
        <v>0</v>
      </c>
      <c r="T1212" s="230">
        <f>S1212*H1212</f>
        <v>0</v>
      </c>
      <c r="U1212" s="40"/>
      <c r="V1212" s="40"/>
      <c r="W1212" s="40"/>
      <c r="X1212" s="40"/>
      <c r="Y1212" s="40"/>
      <c r="Z1212" s="40"/>
      <c r="AA1212" s="40"/>
      <c r="AB1212" s="40"/>
      <c r="AC1212" s="40"/>
      <c r="AD1212" s="40"/>
      <c r="AE1212" s="40"/>
      <c r="AR1212" s="231" t="s">
        <v>272</v>
      </c>
      <c r="AT1212" s="231" t="s">
        <v>201</v>
      </c>
      <c r="AU1212" s="231" t="s">
        <v>87</v>
      </c>
      <c r="AY1212" s="19" t="s">
        <v>199</v>
      </c>
      <c r="BE1212" s="232">
        <f>IF(N1212="základní",J1212,0)</f>
        <v>0</v>
      </c>
      <c r="BF1212" s="232">
        <f>IF(N1212="snížená",J1212,0)</f>
        <v>0</v>
      </c>
      <c r="BG1212" s="232">
        <f>IF(N1212="zákl. přenesená",J1212,0)</f>
        <v>0</v>
      </c>
      <c r="BH1212" s="232">
        <f>IF(N1212="sníž. přenesená",J1212,0)</f>
        <v>0</v>
      </c>
      <c r="BI1212" s="232">
        <f>IF(N1212="nulová",J1212,0)</f>
        <v>0</v>
      </c>
      <c r="BJ1212" s="19" t="s">
        <v>23</v>
      </c>
      <c r="BK1212" s="232">
        <f>ROUND(I1212*H1212,2)</f>
        <v>0</v>
      </c>
      <c r="BL1212" s="19" t="s">
        <v>272</v>
      </c>
      <c r="BM1212" s="231" t="s">
        <v>1793</v>
      </c>
    </row>
    <row r="1213" s="15" customFormat="1">
      <c r="A1213" s="15"/>
      <c r="B1213" s="256"/>
      <c r="C1213" s="257"/>
      <c r="D1213" s="235" t="s">
        <v>207</v>
      </c>
      <c r="E1213" s="258" t="s">
        <v>22</v>
      </c>
      <c r="F1213" s="259" t="s">
        <v>1794</v>
      </c>
      <c r="G1213" s="257"/>
      <c r="H1213" s="258" t="s">
        <v>22</v>
      </c>
      <c r="I1213" s="260"/>
      <c r="J1213" s="257"/>
      <c r="K1213" s="257"/>
      <c r="L1213" s="261"/>
      <c r="M1213" s="262"/>
      <c r="N1213" s="263"/>
      <c r="O1213" s="263"/>
      <c r="P1213" s="263"/>
      <c r="Q1213" s="263"/>
      <c r="R1213" s="263"/>
      <c r="S1213" s="263"/>
      <c r="T1213" s="264"/>
      <c r="U1213" s="15"/>
      <c r="V1213" s="15"/>
      <c r="W1213" s="15"/>
      <c r="X1213" s="15"/>
      <c r="Y1213" s="15"/>
      <c r="Z1213" s="15"/>
      <c r="AA1213" s="15"/>
      <c r="AB1213" s="15"/>
      <c r="AC1213" s="15"/>
      <c r="AD1213" s="15"/>
      <c r="AE1213" s="15"/>
      <c r="AT1213" s="265" t="s">
        <v>207</v>
      </c>
      <c r="AU1213" s="265" t="s">
        <v>87</v>
      </c>
      <c r="AV1213" s="15" t="s">
        <v>23</v>
      </c>
      <c r="AW1213" s="15" t="s">
        <v>39</v>
      </c>
      <c r="AX1213" s="15" t="s">
        <v>78</v>
      </c>
      <c r="AY1213" s="265" t="s">
        <v>199</v>
      </c>
    </row>
    <row r="1214" s="13" customFormat="1">
      <c r="A1214" s="13"/>
      <c r="B1214" s="233"/>
      <c r="C1214" s="234"/>
      <c r="D1214" s="235" t="s">
        <v>207</v>
      </c>
      <c r="E1214" s="236" t="s">
        <v>22</v>
      </c>
      <c r="F1214" s="237" t="s">
        <v>1739</v>
      </c>
      <c r="G1214" s="234"/>
      <c r="H1214" s="238">
        <v>9.1799999999999997</v>
      </c>
      <c r="I1214" s="239"/>
      <c r="J1214" s="234"/>
      <c r="K1214" s="234"/>
      <c r="L1214" s="240"/>
      <c r="M1214" s="241"/>
      <c r="N1214" s="242"/>
      <c r="O1214" s="242"/>
      <c r="P1214" s="242"/>
      <c r="Q1214" s="242"/>
      <c r="R1214" s="242"/>
      <c r="S1214" s="242"/>
      <c r="T1214" s="243"/>
      <c r="U1214" s="13"/>
      <c r="V1214" s="13"/>
      <c r="W1214" s="13"/>
      <c r="X1214" s="13"/>
      <c r="Y1214" s="13"/>
      <c r="Z1214" s="13"/>
      <c r="AA1214" s="13"/>
      <c r="AB1214" s="13"/>
      <c r="AC1214" s="13"/>
      <c r="AD1214" s="13"/>
      <c r="AE1214" s="13"/>
      <c r="AT1214" s="244" t="s">
        <v>207</v>
      </c>
      <c r="AU1214" s="244" t="s">
        <v>87</v>
      </c>
      <c r="AV1214" s="13" t="s">
        <v>87</v>
      </c>
      <c r="AW1214" s="13" t="s">
        <v>39</v>
      </c>
      <c r="AX1214" s="13" t="s">
        <v>78</v>
      </c>
      <c r="AY1214" s="244" t="s">
        <v>199</v>
      </c>
    </row>
    <row r="1215" s="13" customFormat="1">
      <c r="A1215" s="13"/>
      <c r="B1215" s="233"/>
      <c r="C1215" s="234"/>
      <c r="D1215" s="235" t="s">
        <v>207</v>
      </c>
      <c r="E1215" s="236" t="s">
        <v>22</v>
      </c>
      <c r="F1215" s="237" t="s">
        <v>1740</v>
      </c>
      <c r="G1215" s="234"/>
      <c r="H1215" s="238">
        <v>7.2880000000000003</v>
      </c>
      <c r="I1215" s="239"/>
      <c r="J1215" s="234"/>
      <c r="K1215" s="234"/>
      <c r="L1215" s="240"/>
      <c r="M1215" s="241"/>
      <c r="N1215" s="242"/>
      <c r="O1215" s="242"/>
      <c r="P1215" s="242"/>
      <c r="Q1215" s="242"/>
      <c r="R1215" s="242"/>
      <c r="S1215" s="242"/>
      <c r="T1215" s="243"/>
      <c r="U1215" s="13"/>
      <c r="V1215" s="13"/>
      <c r="W1215" s="13"/>
      <c r="X1215" s="13"/>
      <c r="Y1215" s="13"/>
      <c r="Z1215" s="13"/>
      <c r="AA1215" s="13"/>
      <c r="AB1215" s="13"/>
      <c r="AC1215" s="13"/>
      <c r="AD1215" s="13"/>
      <c r="AE1215" s="13"/>
      <c r="AT1215" s="244" t="s">
        <v>207</v>
      </c>
      <c r="AU1215" s="244" t="s">
        <v>87</v>
      </c>
      <c r="AV1215" s="13" t="s">
        <v>87</v>
      </c>
      <c r="AW1215" s="13" t="s">
        <v>39</v>
      </c>
      <c r="AX1215" s="13" t="s">
        <v>78</v>
      </c>
      <c r="AY1215" s="244" t="s">
        <v>199</v>
      </c>
    </row>
    <row r="1216" s="14" customFormat="1">
      <c r="A1216" s="14"/>
      <c r="B1216" s="245"/>
      <c r="C1216" s="246"/>
      <c r="D1216" s="235" t="s">
        <v>207</v>
      </c>
      <c r="E1216" s="247" t="s">
        <v>22</v>
      </c>
      <c r="F1216" s="248" t="s">
        <v>252</v>
      </c>
      <c r="G1216" s="246"/>
      <c r="H1216" s="249">
        <v>16.468</v>
      </c>
      <c r="I1216" s="250"/>
      <c r="J1216" s="246"/>
      <c r="K1216" s="246"/>
      <c r="L1216" s="251"/>
      <c r="M1216" s="252"/>
      <c r="N1216" s="253"/>
      <c r="O1216" s="253"/>
      <c r="P1216" s="253"/>
      <c r="Q1216" s="253"/>
      <c r="R1216" s="253"/>
      <c r="S1216" s="253"/>
      <c r="T1216" s="254"/>
      <c r="U1216" s="14"/>
      <c r="V1216" s="14"/>
      <c r="W1216" s="14"/>
      <c r="X1216" s="14"/>
      <c r="Y1216" s="14"/>
      <c r="Z1216" s="14"/>
      <c r="AA1216" s="14"/>
      <c r="AB1216" s="14"/>
      <c r="AC1216" s="14"/>
      <c r="AD1216" s="14"/>
      <c r="AE1216" s="14"/>
      <c r="AT1216" s="255" t="s">
        <v>207</v>
      </c>
      <c r="AU1216" s="255" t="s">
        <v>87</v>
      </c>
      <c r="AV1216" s="14" t="s">
        <v>103</v>
      </c>
      <c r="AW1216" s="14" t="s">
        <v>39</v>
      </c>
      <c r="AX1216" s="14" t="s">
        <v>23</v>
      </c>
      <c r="AY1216" s="255" t="s">
        <v>199</v>
      </c>
    </row>
    <row r="1217" s="2" customFormat="1" ht="16.5" customHeight="1">
      <c r="A1217" s="40"/>
      <c r="B1217" s="41"/>
      <c r="C1217" s="277" t="s">
        <v>1795</v>
      </c>
      <c r="D1217" s="277" t="s">
        <v>407</v>
      </c>
      <c r="E1217" s="278" t="s">
        <v>1796</v>
      </c>
      <c r="F1217" s="279" t="s">
        <v>1797</v>
      </c>
      <c r="G1217" s="280" t="s">
        <v>233</v>
      </c>
      <c r="H1217" s="281">
        <v>17.291</v>
      </c>
      <c r="I1217" s="282"/>
      <c r="J1217" s="283">
        <f>ROUND(I1217*H1217,2)</f>
        <v>0</v>
      </c>
      <c r="K1217" s="279" t="s">
        <v>205</v>
      </c>
      <c r="L1217" s="284"/>
      <c r="M1217" s="285" t="s">
        <v>22</v>
      </c>
      <c r="N1217" s="286" t="s">
        <v>49</v>
      </c>
      <c r="O1217" s="86"/>
      <c r="P1217" s="229">
        <f>O1217*H1217</f>
        <v>0</v>
      </c>
      <c r="Q1217" s="229">
        <v>0.00029999999999999997</v>
      </c>
      <c r="R1217" s="229">
        <f>Q1217*H1217</f>
        <v>0.0051872999999999997</v>
      </c>
      <c r="S1217" s="229">
        <v>0</v>
      </c>
      <c r="T1217" s="230">
        <f>S1217*H1217</f>
        <v>0</v>
      </c>
      <c r="U1217" s="40"/>
      <c r="V1217" s="40"/>
      <c r="W1217" s="40"/>
      <c r="X1217" s="40"/>
      <c r="Y1217" s="40"/>
      <c r="Z1217" s="40"/>
      <c r="AA1217" s="40"/>
      <c r="AB1217" s="40"/>
      <c r="AC1217" s="40"/>
      <c r="AD1217" s="40"/>
      <c r="AE1217" s="40"/>
      <c r="AR1217" s="231" t="s">
        <v>367</v>
      </c>
      <c r="AT1217" s="231" t="s">
        <v>407</v>
      </c>
      <c r="AU1217" s="231" t="s">
        <v>87</v>
      </c>
      <c r="AY1217" s="19" t="s">
        <v>199</v>
      </c>
      <c r="BE1217" s="232">
        <f>IF(N1217="základní",J1217,0)</f>
        <v>0</v>
      </c>
      <c r="BF1217" s="232">
        <f>IF(N1217="snížená",J1217,0)</f>
        <v>0</v>
      </c>
      <c r="BG1217" s="232">
        <f>IF(N1217="zákl. přenesená",J1217,0)</f>
        <v>0</v>
      </c>
      <c r="BH1217" s="232">
        <f>IF(N1217="sníž. přenesená",J1217,0)</f>
        <v>0</v>
      </c>
      <c r="BI1217" s="232">
        <f>IF(N1217="nulová",J1217,0)</f>
        <v>0</v>
      </c>
      <c r="BJ1217" s="19" t="s">
        <v>23</v>
      </c>
      <c r="BK1217" s="232">
        <f>ROUND(I1217*H1217,2)</f>
        <v>0</v>
      </c>
      <c r="BL1217" s="19" t="s">
        <v>272</v>
      </c>
      <c r="BM1217" s="231" t="s">
        <v>1798</v>
      </c>
    </row>
    <row r="1218" s="13" customFormat="1">
      <c r="A1218" s="13"/>
      <c r="B1218" s="233"/>
      <c r="C1218" s="234"/>
      <c r="D1218" s="235" t="s">
        <v>207</v>
      </c>
      <c r="E1218" s="236" t="s">
        <v>22</v>
      </c>
      <c r="F1218" s="237" t="s">
        <v>1799</v>
      </c>
      <c r="G1218" s="234"/>
      <c r="H1218" s="238">
        <v>17.291</v>
      </c>
      <c r="I1218" s="239"/>
      <c r="J1218" s="234"/>
      <c r="K1218" s="234"/>
      <c r="L1218" s="240"/>
      <c r="M1218" s="241"/>
      <c r="N1218" s="242"/>
      <c r="O1218" s="242"/>
      <c r="P1218" s="242"/>
      <c r="Q1218" s="242"/>
      <c r="R1218" s="242"/>
      <c r="S1218" s="242"/>
      <c r="T1218" s="243"/>
      <c r="U1218" s="13"/>
      <c r="V1218" s="13"/>
      <c r="W1218" s="13"/>
      <c r="X1218" s="13"/>
      <c r="Y1218" s="13"/>
      <c r="Z1218" s="13"/>
      <c r="AA1218" s="13"/>
      <c r="AB1218" s="13"/>
      <c r="AC1218" s="13"/>
      <c r="AD1218" s="13"/>
      <c r="AE1218" s="13"/>
      <c r="AT1218" s="244" t="s">
        <v>207</v>
      </c>
      <c r="AU1218" s="244" t="s">
        <v>87</v>
      </c>
      <c r="AV1218" s="13" t="s">
        <v>87</v>
      </c>
      <c r="AW1218" s="13" t="s">
        <v>39</v>
      </c>
      <c r="AX1218" s="13" t="s">
        <v>23</v>
      </c>
      <c r="AY1218" s="244" t="s">
        <v>199</v>
      </c>
    </row>
    <row r="1219" s="2" customFormat="1" ht="21.75" customHeight="1">
      <c r="A1219" s="40"/>
      <c r="B1219" s="41"/>
      <c r="C1219" s="220" t="s">
        <v>1800</v>
      </c>
      <c r="D1219" s="220" t="s">
        <v>201</v>
      </c>
      <c r="E1219" s="221" t="s">
        <v>1801</v>
      </c>
      <c r="F1219" s="222" t="s">
        <v>1802</v>
      </c>
      <c r="G1219" s="223" t="s">
        <v>279</v>
      </c>
      <c r="H1219" s="224">
        <v>0.078</v>
      </c>
      <c r="I1219" s="225"/>
      <c r="J1219" s="226">
        <f>ROUND(I1219*H1219,2)</f>
        <v>0</v>
      </c>
      <c r="K1219" s="222" t="s">
        <v>205</v>
      </c>
      <c r="L1219" s="46"/>
      <c r="M1219" s="227" t="s">
        <v>22</v>
      </c>
      <c r="N1219" s="228" t="s">
        <v>49</v>
      </c>
      <c r="O1219" s="86"/>
      <c r="P1219" s="229">
        <f>O1219*H1219</f>
        <v>0</v>
      </c>
      <c r="Q1219" s="229">
        <v>0</v>
      </c>
      <c r="R1219" s="229">
        <f>Q1219*H1219</f>
        <v>0</v>
      </c>
      <c r="S1219" s="229">
        <v>0</v>
      </c>
      <c r="T1219" s="230">
        <f>S1219*H1219</f>
        <v>0</v>
      </c>
      <c r="U1219" s="40"/>
      <c r="V1219" s="40"/>
      <c r="W1219" s="40"/>
      <c r="X1219" s="40"/>
      <c r="Y1219" s="40"/>
      <c r="Z1219" s="40"/>
      <c r="AA1219" s="40"/>
      <c r="AB1219" s="40"/>
      <c r="AC1219" s="40"/>
      <c r="AD1219" s="40"/>
      <c r="AE1219" s="40"/>
      <c r="AR1219" s="231" t="s">
        <v>272</v>
      </c>
      <c r="AT1219" s="231" t="s">
        <v>201</v>
      </c>
      <c r="AU1219" s="231" t="s">
        <v>87</v>
      </c>
      <c r="AY1219" s="19" t="s">
        <v>199</v>
      </c>
      <c r="BE1219" s="232">
        <f>IF(N1219="základní",J1219,0)</f>
        <v>0</v>
      </c>
      <c r="BF1219" s="232">
        <f>IF(N1219="snížená",J1219,0)</f>
        <v>0</v>
      </c>
      <c r="BG1219" s="232">
        <f>IF(N1219="zákl. přenesená",J1219,0)</f>
        <v>0</v>
      </c>
      <c r="BH1219" s="232">
        <f>IF(N1219="sníž. přenesená",J1219,0)</f>
        <v>0</v>
      </c>
      <c r="BI1219" s="232">
        <f>IF(N1219="nulová",J1219,0)</f>
        <v>0</v>
      </c>
      <c r="BJ1219" s="19" t="s">
        <v>23</v>
      </c>
      <c r="BK1219" s="232">
        <f>ROUND(I1219*H1219,2)</f>
        <v>0</v>
      </c>
      <c r="BL1219" s="19" t="s">
        <v>272</v>
      </c>
      <c r="BM1219" s="231" t="s">
        <v>1803</v>
      </c>
    </row>
    <row r="1220" s="2" customFormat="1" ht="21.75" customHeight="1">
      <c r="A1220" s="40"/>
      <c r="B1220" s="41"/>
      <c r="C1220" s="220" t="s">
        <v>1804</v>
      </c>
      <c r="D1220" s="220" t="s">
        <v>201</v>
      </c>
      <c r="E1220" s="221" t="s">
        <v>1805</v>
      </c>
      <c r="F1220" s="222" t="s">
        <v>1806</v>
      </c>
      <c r="G1220" s="223" t="s">
        <v>279</v>
      </c>
      <c r="H1220" s="224">
        <v>0.078</v>
      </c>
      <c r="I1220" s="225"/>
      <c r="J1220" s="226">
        <f>ROUND(I1220*H1220,2)</f>
        <v>0</v>
      </c>
      <c r="K1220" s="222" t="s">
        <v>205</v>
      </c>
      <c r="L1220" s="46"/>
      <c r="M1220" s="227" t="s">
        <v>22</v>
      </c>
      <c r="N1220" s="228" t="s">
        <v>49</v>
      </c>
      <c r="O1220" s="86"/>
      <c r="P1220" s="229">
        <f>O1220*H1220</f>
        <v>0</v>
      </c>
      <c r="Q1220" s="229">
        <v>0</v>
      </c>
      <c r="R1220" s="229">
        <f>Q1220*H1220</f>
        <v>0</v>
      </c>
      <c r="S1220" s="229">
        <v>0</v>
      </c>
      <c r="T1220" s="230">
        <f>S1220*H1220</f>
        <v>0</v>
      </c>
      <c r="U1220" s="40"/>
      <c r="V1220" s="40"/>
      <c r="W1220" s="40"/>
      <c r="X1220" s="40"/>
      <c r="Y1220" s="40"/>
      <c r="Z1220" s="40"/>
      <c r="AA1220" s="40"/>
      <c r="AB1220" s="40"/>
      <c r="AC1220" s="40"/>
      <c r="AD1220" s="40"/>
      <c r="AE1220" s="40"/>
      <c r="AR1220" s="231" t="s">
        <v>272</v>
      </c>
      <c r="AT1220" s="231" t="s">
        <v>201</v>
      </c>
      <c r="AU1220" s="231" t="s">
        <v>87</v>
      </c>
      <c r="AY1220" s="19" t="s">
        <v>199</v>
      </c>
      <c r="BE1220" s="232">
        <f>IF(N1220="základní",J1220,0)</f>
        <v>0</v>
      </c>
      <c r="BF1220" s="232">
        <f>IF(N1220="snížená",J1220,0)</f>
        <v>0</v>
      </c>
      <c r="BG1220" s="232">
        <f>IF(N1220="zákl. přenesená",J1220,0)</f>
        <v>0</v>
      </c>
      <c r="BH1220" s="232">
        <f>IF(N1220="sníž. přenesená",J1220,0)</f>
        <v>0</v>
      </c>
      <c r="BI1220" s="232">
        <f>IF(N1220="nulová",J1220,0)</f>
        <v>0</v>
      </c>
      <c r="BJ1220" s="19" t="s">
        <v>23</v>
      </c>
      <c r="BK1220" s="232">
        <f>ROUND(I1220*H1220,2)</f>
        <v>0</v>
      </c>
      <c r="BL1220" s="19" t="s">
        <v>272</v>
      </c>
      <c r="BM1220" s="231" t="s">
        <v>1807</v>
      </c>
    </row>
    <row r="1221" s="12" customFormat="1" ht="22.8" customHeight="1">
      <c r="A1221" s="12"/>
      <c r="B1221" s="204"/>
      <c r="C1221" s="205"/>
      <c r="D1221" s="206" t="s">
        <v>77</v>
      </c>
      <c r="E1221" s="218" t="s">
        <v>1808</v>
      </c>
      <c r="F1221" s="218" t="s">
        <v>1809</v>
      </c>
      <c r="G1221" s="205"/>
      <c r="H1221" s="205"/>
      <c r="I1221" s="208"/>
      <c r="J1221" s="219">
        <f>BK1221</f>
        <v>0</v>
      </c>
      <c r="K1221" s="205"/>
      <c r="L1221" s="210"/>
      <c r="M1221" s="211"/>
      <c r="N1221" s="212"/>
      <c r="O1221" s="212"/>
      <c r="P1221" s="213">
        <f>SUM(P1222:P1242)</f>
        <v>0</v>
      </c>
      <c r="Q1221" s="212"/>
      <c r="R1221" s="213">
        <f>SUM(R1222:R1242)</f>
        <v>0.2040835</v>
      </c>
      <c r="S1221" s="212"/>
      <c r="T1221" s="214">
        <f>SUM(T1222:T1242)</f>
        <v>0</v>
      </c>
      <c r="U1221" s="12"/>
      <c r="V1221" s="12"/>
      <c r="W1221" s="12"/>
      <c r="X1221" s="12"/>
      <c r="Y1221" s="12"/>
      <c r="Z1221" s="12"/>
      <c r="AA1221" s="12"/>
      <c r="AB1221" s="12"/>
      <c r="AC1221" s="12"/>
      <c r="AD1221" s="12"/>
      <c r="AE1221" s="12"/>
      <c r="AR1221" s="215" t="s">
        <v>87</v>
      </c>
      <c r="AT1221" s="216" t="s">
        <v>77</v>
      </c>
      <c r="AU1221" s="216" t="s">
        <v>23</v>
      </c>
      <c r="AY1221" s="215" t="s">
        <v>199</v>
      </c>
      <c r="BK1221" s="217">
        <f>SUM(BK1222:BK1242)</f>
        <v>0</v>
      </c>
    </row>
    <row r="1222" s="2" customFormat="1" ht="21.75" customHeight="1">
      <c r="A1222" s="40"/>
      <c r="B1222" s="41"/>
      <c r="C1222" s="220" t="s">
        <v>1810</v>
      </c>
      <c r="D1222" s="220" t="s">
        <v>201</v>
      </c>
      <c r="E1222" s="221" t="s">
        <v>1811</v>
      </c>
      <c r="F1222" s="222" t="s">
        <v>1812</v>
      </c>
      <c r="G1222" s="223" t="s">
        <v>233</v>
      </c>
      <c r="H1222" s="224">
        <v>17.696000000000002</v>
      </c>
      <c r="I1222" s="225"/>
      <c r="J1222" s="226">
        <f>ROUND(I1222*H1222,2)</f>
        <v>0</v>
      </c>
      <c r="K1222" s="222" t="s">
        <v>205</v>
      </c>
      <c r="L1222" s="46"/>
      <c r="M1222" s="227" t="s">
        <v>22</v>
      </c>
      <c r="N1222" s="228" t="s">
        <v>49</v>
      </c>
      <c r="O1222" s="86"/>
      <c r="P1222" s="229">
        <f>O1222*H1222</f>
        <v>0</v>
      </c>
      <c r="Q1222" s="229">
        <v>0</v>
      </c>
      <c r="R1222" s="229">
        <f>Q1222*H1222</f>
        <v>0</v>
      </c>
      <c r="S1222" s="229">
        <v>0</v>
      </c>
      <c r="T1222" s="230">
        <f>S1222*H1222</f>
        <v>0</v>
      </c>
      <c r="U1222" s="40"/>
      <c r="V1222" s="40"/>
      <c r="W1222" s="40"/>
      <c r="X1222" s="40"/>
      <c r="Y1222" s="40"/>
      <c r="Z1222" s="40"/>
      <c r="AA1222" s="40"/>
      <c r="AB1222" s="40"/>
      <c r="AC1222" s="40"/>
      <c r="AD1222" s="40"/>
      <c r="AE1222" s="40"/>
      <c r="AR1222" s="231" t="s">
        <v>272</v>
      </c>
      <c r="AT1222" s="231" t="s">
        <v>201</v>
      </c>
      <c r="AU1222" s="231" t="s">
        <v>87</v>
      </c>
      <c r="AY1222" s="19" t="s">
        <v>199</v>
      </c>
      <c r="BE1222" s="232">
        <f>IF(N1222="základní",J1222,0)</f>
        <v>0</v>
      </c>
      <c r="BF1222" s="232">
        <f>IF(N1222="snížená",J1222,0)</f>
        <v>0</v>
      </c>
      <c r="BG1222" s="232">
        <f>IF(N1222="zákl. přenesená",J1222,0)</f>
        <v>0</v>
      </c>
      <c r="BH1222" s="232">
        <f>IF(N1222="sníž. přenesená",J1222,0)</f>
        <v>0</v>
      </c>
      <c r="BI1222" s="232">
        <f>IF(N1222="nulová",J1222,0)</f>
        <v>0</v>
      </c>
      <c r="BJ1222" s="19" t="s">
        <v>23</v>
      </c>
      <c r="BK1222" s="232">
        <f>ROUND(I1222*H1222,2)</f>
        <v>0</v>
      </c>
      <c r="BL1222" s="19" t="s">
        <v>272</v>
      </c>
      <c r="BM1222" s="231" t="s">
        <v>1813</v>
      </c>
    </row>
    <row r="1223" s="15" customFormat="1">
      <c r="A1223" s="15"/>
      <c r="B1223" s="256"/>
      <c r="C1223" s="257"/>
      <c r="D1223" s="235" t="s">
        <v>207</v>
      </c>
      <c r="E1223" s="258" t="s">
        <v>22</v>
      </c>
      <c r="F1223" s="259" t="s">
        <v>1814</v>
      </c>
      <c r="G1223" s="257"/>
      <c r="H1223" s="258" t="s">
        <v>22</v>
      </c>
      <c r="I1223" s="260"/>
      <c r="J1223" s="257"/>
      <c r="K1223" s="257"/>
      <c r="L1223" s="261"/>
      <c r="M1223" s="262"/>
      <c r="N1223" s="263"/>
      <c r="O1223" s="263"/>
      <c r="P1223" s="263"/>
      <c r="Q1223" s="263"/>
      <c r="R1223" s="263"/>
      <c r="S1223" s="263"/>
      <c r="T1223" s="264"/>
      <c r="U1223" s="15"/>
      <c r="V1223" s="15"/>
      <c r="W1223" s="15"/>
      <c r="X1223" s="15"/>
      <c r="Y1223" s="15"/>
      <c r="Z1223" s="15"/>
      <c r="AA1223" s="15"/>
      <c r="AB1223" s="15"/>
      <c r="AC1223" s="15"/>
      <c r="AD1223" s="15"/>
      <c r="AE1223" s="15"/>
      <c r="AT1223" s="265" t="s">
        <v>207</v>
      </c>
      <c r="AU1223" s="265" t="s">
        <v>87</v>
      </c>
      <c r="AV1223" s="15" t="s">
        <v>23</v>
      </c>
      <c r="AW1223" s="15" t="s">
        <v>39</v>
      </c>
      <c r="AX1223" s="15" t="s">
        <v>78</v>
      </c>
      <c r="AY1223" s="265" t="s">
        <v>199</v>
      </c>
    </row>
    <row r="1224" s="13" customFormat="1">
      <c r="A1224" s="13"/>
      <c r="B1224" s="233"/>
      <c r="C1224" s="234"/>
      <c r="D1224" s="235" t="s">
        <v>207</v>
      </c>
      <c r="E1224" s="236" t="s">
        <v>22</v>
      </c>
      <c r="F1224" s="237" t="s">
        <v>1815</v>
      </c>
      <c r="G1224" s="234"/>
      <c r="H1224" s="238">
        <v>8.2919999999999998</v>
      </c>
      <c r="I1224" s="239"/>
      <c r="J1224" s="234"/>
      <c r="K1224" s="234"/>
      <c r="L1224" s="240"/>
      <c r="M1224" s="241"/>
      <c r="N1224" s="242"/>
      <c r="O1224" s="242"/>
      <c r="P1224" s="242"/>
      <c r="Q1224" s="242"/>
      <c r="R1224" s="242"/>
      <c r="S1224" s="242"/>
      <c r="T1224" s="243"/>
      <c r="U1224" s="13"/>
      <c r="V1224" s="13"/>
      <c r="W1224" s="13"/>
      <c r="X1224" s="13"/>
      <c r="Y1224" s="13"/>
      <c r="Z1224" s="13"/>
      <c r="AA1224" s="13"/>
      <c r="AB1224" s="13"/>
      <c r="AC1224" s="13"/>
      <c r="AD1224" s="13"/>
      <c r="AE1224" s="13"/>
      <c r="AT1224" s="244" t="s">
        <v>207</v>
      </c>
      <c r="AU1224" s="244" t="s">
        <v>87</v>
      </c>
      <c r="AV1224" s="13" t="s">
        <v>87</v>
      </c>
      <c r="AW1224" s="13" t="s">
        <v>39</v>
      </c>
      <c r="AX1224" s="13" t="s">
        <v>78</v>
      </c>
      <c r="AY1224" s="244" t="s">
        <v>199</v>
      </c>
    </row>
    <row r="1225" s="13" customFormat="1">
      <c r="A1225" s="13"/>
      <c r="B1225" s="233"/>
      <c r="C1225" s="234"/>
      <c r="D1225" s="235" t="s">
        <v>207</v>
      </c>
      <c r="E1225" s="236" t="s">
        <v>22</v>
      </c>
      <c r="F1225" s="237" t="s">
        <v>1816</v>
      </c>
      <c r="G1225" s="234"/>
      <c r="H1225" s="238">
        <v>8.2919999999999998</v>
      </c>
      <c r="I1225" s="239"/>
      <c r="J1225" s="234"/>
      <c r="K1225" s="234"/>
      <c r="L1225" s="240"/>
      <c r="M1225" s="241"/>
      <c r="N1225" s="242"/>
      <c r="O1225" s="242"/>
      <c r="P1225" s="242"/>
      <c r="Q1225" s="242"/>
      <c r="R1225" s="242"/>
      <c r="S1225" s="242"/>
      <c r="T1225" s="243"/>
      <c r="U1225" s="13"/>
      <c r="V1225" s="13"/>
      <c r="W1225" s="13"/>
      <c r="X1225" s="13"/>
      <c r="Y1225" s="13"/>
      <c r="Z1225" s="13"/>
      <c r="AA1225" s="13"/>
      <c r="AB1225" s="13"/>
      <c r="AC1225" s="13"/>
      <c r="AD1225" s="13"/>
      <c r="AE1225" s="13"/>
      <c r="AT1225" s="244" t="s">
        <v>207</v>
      </c>
      <c r="AU1225" s="244" t="s">
        <v>87</v>
      </c>
      <c r="AV1225" s="13" t="s">
        <v>87</v>
      </c>
      <c r="AW1225" s="13" t="s">
        <v>39</v>
      </c>
      <c r="AX1225" s="13" t="s">
        <v>78</v>
      </c>
      <c r="AY1225" s="244" t="s">
        <v>199</v>
      </c>
    </row>
    <row r="1226" s="13" customFormat="1">
      <c r="A1226" s="13"/>
      <c r="B1226" s="233"/>
      <c r="C1226" s="234"/>
      <c r="D1226" s="235" t="s">
        <v>207</v>
      </c>
      <c r="E1226" s="236" t="s">
        <v>22</v>
      </c>
      <c r="F1226" s="237" t="s">
        <v>1817</v>
      </c>
      <c r="G1226" s="234"/>
      <c r="H1226" s="238">
        <v>1.1120000000000001</v>
      </c>
      <c r="I1226" s="239"/>
      <c r="J1226" s="234"/>
      <c r="K1226" s="234"/>
      <c r="L1226" s="240"/>
      <c r="M1226" s="241"/>
      <c r="N1226" s="242"/>
      <c r="O1226" s="242"/>
      <c r="P1226" s="242"/>
      <c r="Q1226" s="242"/>
      <c r="R1226" s="242"/>
      <c r="S1226" s="242"/>
      <c r="T1226" s="243"/>
      <c r="U1226" s="13"/>
      <c r="V1226" s="13"/>
      <c r="W1226" s="13"/>
      <c r="X1226" s="13"/>
      <c r="Y1226" s="13"/>
      <c r="Z1226" s="13"/>
      <c r="AA1226" s="13"/>
      <c r="AB1226" s="13"/>
      <c r="AC1226" s="13"/>
      <c r="AD1226" s="13"/>
      <c r="AE1226" s="13"/>
      <c r="AT1226" s="244" t="s">
        <v>207</v>
      </c>
      <c r="AU1226" s="244" t="s">
        <v>87</v>
      </c>
      <c r="AV1226" s="13" t="s">
        <v>87</v>
      </c>
      <c r="AW1226" s="13" t="s">
        <v>39</v>
      </c>
      <c r="AX1226" s="13" t="s">
        <v>78</v>
      </c>
      <c r="AY1226" s="244" t="s">
        <v>199</v>
      </c>
    </row>
    <row r="1227" s="14" customFormat="1">
      <c r="A1227" s="14"/>
      <c r="B1227" s="245"/>
      <c r="C1227" s="246"/>
      <c r="D1227" s="235" t="s">
        <v>207</v>
      </c>
      <c r="E1227" s="247" t="s">
        <v>22</v>
      </c>
      <c r="F1227" s="248" t="s">
        <v>252</v>
      </c>
      <c r="G1227" s="246"/>
      <c r="H1227" s="249">
        <v>17.696000000000002</v>
      </c>
      <c r="I1227" s="250"/>
      <c r="J1227" s="246"/>
      <c r="K1227" s="246"/>
      <c r="L1227" s="251"/>
      <c r="M1227" s="252"/>
      <c r="N1227" s="253"/>
      <c r="O1227" s="253"/>
      <c r="P1227" s="253"/>
      <c r="Q1227" s="253"/>
      <c r="R1227" s="253"/>
      <c r="S1227" s="253"/>
      <c r="T1227" s="254"/>
      <c r="U1227" s="14"/>
      <c r="V1227" s="14"/>
      <c r="W1227" s="14"/>
      <c r="X1227" s="14"/>
      <c r="Y1227" s="14"/>
      <c r="Z1227" s="14"/>
      <c r="AA1227" s="14"/>
      <c r="AB1227" s="14"/>
      <c r="AC1227" s="14"/>
      <c r="AD1227" s="14"/>
      <c r="AE1227" s="14"/>
      <c r="AT1227" s="255" t="s">
        <v>207</v>
      </c>
      <c r="AU1227" s="255" t="s">
        <v>87</v>
      </c>
      <c r="AV1227" s="14" t="s">
        <v>103</v>
      </c>
      <c r="AW1227" s="14" t="s">
        <v>39</v>
      </c>
      <c r="AX1227" s="14" t="s">
        <v>23</v>
      </c>
      <c r="AY1227" s="255" t="s">
        <v>199</v>
      </c>
    </row>
    <row r="1228" s="2" customFormat="1" ht="16.5" customHeight="1">
      <c r="A1228" s="40"/>
      <c r="B1228" s="41"/>
      <c r="C1228" s="277" t="s">
        <v>1818</v>
      </c>
      <c r="D1228" s="277" t="s">
        <v>407</v>
      </c>
      <c r="E1228" s="278" t="s">
        <v>1819</v>
      </c>
      <c r="F1228" s="279" t="s">
        <v>1820</v>
      </c>
      <c r="G1228" s="280" t="s">
        <v>233</v>
      </c>
      <c r="H1228" s="281">
        <v>18.050000000000001</v>
      </c>
      <c r="I1228" s="282"/>
      <c r="J1228" s="283">
        <f>ROUND(I1228*H1228,2)</f>
        <v>0</v>
      </c>
      <c r="K1228" s="279" t="s">
        <v>205</v>
      </c>
      <c r="L1228" s="284"/>
      <c r="M1228" s="285" t="s">
        <v>22</v>
      </c>
      <c r="N1228" s="286" t="s">
        <v>49</v>
      </c>
      <c r="O1228" s="86"/>
      <c r="P1228" s="229">
        <f>O1228*H1228</f>
        <v>0</v>
      </c>
      <c r="Q1228" s="229">
        <v>0.002</v>
      </c>
      <c r="R1228" s="229">
        <f>Q1228*H1228</f>
        <v>0.0361</v>
      </c>
      <c r="S1228" s="229">
        <v>0</v>
      </c>
      <c r="T1228" s="230">
        <f>S1228*H1228</f>
        <v>0</v>
      </c>
      <c r="U1228" s="40"/>
      <c r="V1228" s="40"/>
      <c r="W1228" s="40"/>
      <c r="X1228" s="40"/>
      <c r="Y1228" s="40"/>
      <c r="Z1228" s="40"/>
      <c r="AA1228" s="40"/>
      <c r="AB1228" s="40"/>
      <c r="AC1228" s="40"/>
      <c r="AD1228" s="40"/>
      <c r="AE1228" s="40"/>
      <c r="AR1228" s="231" t="s">
        <v>367</v>
      </c>
      <c r="AT1228" s="231" t="s">
        <v>407</v>
      </c>
      <c r="AU1228" s="231" t="s">
        <v>87</v>
      </c>
      <c r="AY1228" s="19" t="s">
        <v>199</v>
      </c>
      <c r="BE1228" s="232">
        <f>IF(N1228="základní",J1228,0)</f>
        <v>0</v>
      </c>
      <c r="BF1228" s="232">
        <f>IF(N1228="snížená",J1228,0)</f>
        <v>0</v>
      </c>
      <c r="BG1228" s="232">
        <f>IF(N1228="zákl. přenesená",J1228,0)</f>
        <v>0</v>
      </c>
      <c r="BH1228" s="232">
        <f>IF(N1228="sníž. přenesená",J1228,0)</f>
        <v>0</v>
      </c>
      <c r="BI1228" s="232">
        <f>IF(N1228="nulová",J1228,0)</f>
        <v>0</v>
      </c>
      <c r="BJ1228" s="19" t="s">
        <v>23</v>
      </c>
      <c r="BK1228" s="232">
        <f>ROUND(I1228*H1228,2)</f>
        <v>0</v>
      </c>
      <c r="BL1228" s="19" t="s">
        <v>272</v>
      </c>
      <c r="BM1228" s="231" t="s">
        <v>1821</v>
      </c>
    </row>
    <row r="1229" s="13" customFormat="1">
      <c r="A1229" s="13"/>
      <c r="B1229" s="233"/>
      <c r="C1229" s="234"/>
      <c r="D1229" s="235" t="s">
        <v>207</v>
      </c>
      <c r="E1229" s="236" t="s">
        <v>22</v>
      </c>
      <c r="F1229" s="237" t="s">
        <v>1822</v>
      </c>
      <c r="G1229" s="234"/>
      <c r="H1229" s="238">
        <v>18.050000000000001</v>
      </c>
      <c r="I1229" s="239"/>
      <c r="J1229" s="234"/>
      <c r="K1229" s="234"/>
      <c r="L1229" s="240"/>
      <c r="M1229" s="241"/>
      <c r="N1229" s="242"/>
      <c r="O1229" s="242"/>
      <c r="P1229" s="242"/>
      <c r="Q1229" s="242"/>
      <c r="R1229" s="242"/>
      <c r="S1229" s="242"/>
      <c r="T1229" s="243"/>
      <c r="U1229" s="13"/>
      <c r="V1229" s="13"/>
      <c r="W1229" s="13"/>
      <c r="X1229" s="13"/>
      <c r="Y1229" s="13"/>
      <c r="Z1229" s="13"/>
      <c r="AA1229" s="13"/>
      <c r="AB1229" s="13"/>
      <c r="AC1229" s="13"/>
      <c r="AD1229" s="13"/>
      <c r="AE1229" s="13"/>
      <c r="AT1229" s="244" t="s">
        <v>207</v>
      </c>
      <c r="AU1229" s="244" t="s">
        <v>87</v>
      </c>
      <c r="AV1229" s="13" t="s">
        <v>87</v>
      </c>
      <c r="AW1229" s="13" t="s">
        <v>39</v>
      </c>
      <c r="AX1229" s="13" t="s">
        <v>23</v>
      </c>
      <c r="AY1229" s="244" t="s">
        <v>199</v>
      </c>
    </row>
    <row r="1230" s="2" customFormat="1" ht="21.75" customHeight="1">
      <c r="A1230" s="40"/>
      <c r="B1230" s="41"/>
      <c r="C1230" s="220" t="s">
        <v>1823</v>
      </c>
      <c r="D1230" s="220" t="s">
        <v>201</v>
      </c>
      <c r="E1230" s="221" t="s">
        <v>1824</v>
      </c>
      <c r="F1230" s="222" t="s">
        <v>1825</v>
      </c>
      <c r="G1230" s="223" t="s">
        <v>233</v>
      </c>
      <c r="H1230" s="224">
        <v>32.935000000000002</v>
      </c>
      <c r="I1230" s="225"/>
      <c r="J1230" s="226">
        <f>ROUND(I1230*H1230,2)</f>
        <v>0</v>
      </c>
      <c r="K1230" s="222" t="s">
        <v>205</v>
      </c>
      <c r="L1230" s="46"/>
      <c r="M1230" s="227" t="s">
        <v>22</v>
      </c>
      <c r="N1230" s="228" t="s">
        <v>49</v>
      </c>
      <c r="O1230" s="86"/>
      <c r="P1230" s="229">
        <f>O1230*H1230</f>
        <v>0</v>
      </c>
      <c r="Q1230" s="229">
        <v>0.00058</v>
      </c>
      <c r="R1230" s="229">
        <f>Q1230*H1230</f>
        <v>0.019102300000000003</v>
      </c>
      <c r="S1230" s="229">
        <v>0</v>
      </c>
      <c r="T1230" s="230">
        <f>S1230*H1230</f>
        <v>0</v>
      </c>
      <c r="U1230" s="40"/>
      <c r="V1230" s="40"/>
      <c r="W1230" s="40"/>
      <c r="X1230" s="40"/>
      <c r="Y1230" s="40"/>
      <c r="Z1230" s="40"/>
      <c r="AA1230" s="40"/>
      <c r="AB1230" s="40"/>
      <c r="AC1230" s="40"/>
      <c r="AD1230" s="40"/>
      <c r="AE1230" s="40"/>
      <c r="AR1230" s="231" t="s">
        <v>272</v>
      </c>
      <c r="AT1230" s="231" t="s">
        <v>201</v>
      </c>
      <c r="AU1230" s="231" t="s">
        <v>87</v>
      </c>
      <c r="AY1230" s="19" t="s">
        <v>199</v>
      </c>
      <c r="BE1230" s="232">
        <f>IF(N1230="základní",J1230,0)</f>
        <v>0</v>
      </c>
      <c r="BF1230" s="232">
        <f>IF(N1230="snížená",J1230,0)</f>
        <v>0</v>
      </c>
      <c r="BG1230" s="232">
        <f>IF(N1230="zákl. přenesená",J1230,0)</f>
        <v>0</v>
      </c>
      <c r="BH1230" s="232">
        <f>IF(N1230="sníž. přenesená",J1230,0)</f>
        <v>0</v>
      </c>
      <c r="BI1230" s="232">
        <f>IF(N1230="nulová",J1230,0)</f>
        <v>0</v>
      </c>
      <c r="BJ1230" s="19" t="s">
        <v>23</v>
      </c>
      <c r="BK1230" s="232">
        <f>ROUND(I1230*H1230,2)</f>
        <v>0</v>
      </c>
      <c r="BL1230" s="19" t="s">
        <v>272</v>
      </c>
      <c r="BM1230" s="231" t="s">
        <v>1826</v>
      </c>
    </row>
    <row r="1231" s="15" customFormat="1">
      <c r="A1231" s="15"/>
      <c r="B1231" s="256"/>
      <c r="C1231" s="257"/>
      <c r="D1231" s="235" t="s">
        <v>207</v>
      </c>
      <c r="E1231" s="258" t="s">
        <v>22</v>
      </c>
      <c r="F1231" s="259" t="s">
        <v>1827</v>
      </c>
      <c r="G1231" s="257"/>
      <c r="H1231" s="258" t="s">
        <v>22</v>
      </c>
      <c r="I1231" s="260"/>
      <c r="J1231" s="257"/>
      <c r="K1231" s="257"/>
      <c r="L1231" s="261"/>
      <c r="M1231" s="262"/>
      <c r="N1231" s="263"/>
      <c r="O1231" s="263"/>
      <c r="P1231" s="263"/>
      <c r="Q1231" s="263"/>
      <c r="R1231" s="263"/>
      <c r="S1231" s="263"/>
      <c r="T1231" s="264"/>
      <c r="U1231" s="15"/>
      <c r="V1231" s="15"/>
      <c r="W1231" s="15"/>
      <c r="X1231" s="15"/>
      <c r="Y1231" s="15"/>
      <c r="Z1231" s="15"/>
      <c r="AA1231" s="15"/>
      <c r="AB1231" s="15"/>
      <c r="AC1231" s="15"/>
      <c r="AD1231" s="15"/>
      <c r="AE1231" s="15"/>
      <c r="AT1231" s="265" t="s">
        <v>207</v>
      </c>
      <c r="AU1231" s="265" t="s">
        <v>87</v>
      </c>
      <c r="AV1231" s="15" t="s">
        <v>23</v>
      </c>
      <c r="AW1231" s="15" t="s">
        <v>39</v>
      </c>
      <c r="AX1231" s="15" t="s">
        <v>78</v>
      </c>
      <c r="AY1231" s="265" t="s">
        <v>199</v>
      </c>
    </row>
    <row r="1232" s="13" customFormat="1">
      <c r="A1232" s="13"/>
      <c r="B1232" s="233"/>
      <c r="C1232" s="234"/>
      <c r="D1232" s="235" t="s">
        <v>207</v>
      </c>
      <c r="E1232" s="236" t="s">
        <v>22</v>
      </c>
      <c r="F1232" s="237" t="s">
        <v>1828</v>
      </c>
      <c r="G1232" s="234"/>
      <c r="H1232" s="238">
        <v>18.359999999999999</v>
      </c>
      <c r="I1232" s="239"/>
      <c r="J1232" s="234"/>
      <c r="K1232" s="234"/>
      <c r="L1232" s="240"/>
      <c r="M1232" s="241"/>
      <c r="N1232" s="242"/>
      <c r="O1232" s="242"/>
      <c r="P1232" s="242"/>
      <c r="Q1232" s="242"/>
      <c r="R1232" s="242"/>
      <c r="S1232" s="242"/>
      <c r="T1232" s="243"/>
      <c r="U1232" s="13"/>
      <c r="V1232" s="13"/>
      <c r="W1232" s="13"/>
      <c r="X1232" s="13"/>
      <c r="Y1232" s="13"/>
      <c r="Z1232" s="13"/>
      <c r="AA1232" s="13"/>
      <c r="AB1232" s="13"/>
      <c r="AC1232" s="13"/>
      <c r="AD1232" s="13"/>
      <c r="AE1232" s="13"/>
      <c r="AT1232" s="244" t="s">
        <v>207</v>
      </c>
      <c r="AU1232" s="244" t="s">
        <v>87</v>
      </c>
      <c r="AV1232" s="13" t="s">
        <v>87</v>
      </c>
      <c r="AW1232" s="13" t="s">
        <v>39</v>
      </c>
      <c r="AX1232" s="13" t="s">
        <v>78</v>
      </c>
      <c r="AY1232" s="244" t="s">
        <v>199</v>
      </c>
    </row>
    <row r="1233" s="13" customFormat="1">
      <c r="A1233" s="13"/>
      <c r="B1233" s="233"/>
      <c r="C1233" s="234"/>
      <c r="D1233" s="235" t="s">
        <v>207</v>
      </c>
      <c r="E1233" s="236" t="s">
        <v>22</v>
      </c>
      <c r="F1233" s="237" t="s">
        <v>1829</v>
      </c>
      <c r="G1233" s="234"/>
      <c r="H1233" s="238">
        <v>14.574999999999999</v>
      </c>
      <c r="I1233" s="239"/>
      <c r="J1233" s="234"/>
      <c r="K1233" s="234"/>
      <c r="L1233" s="240"/>
      <c r="M1233" s="241"/>
      <c r="N1233" s="242"/>
      <c r="O1233" s="242"/>
      <c r="P1233" s="242"/>
      <c r="Q1233" s="242"/>
      <c r="R1233" s="242"/>
      <c r="S1233" s="242"/>
      <c r="T1233" s="243"/>
      <c r="U1233" s="13"/>
      <c r="V1233" s="13"/>
      <c r="W1233" s="13"/>
      <c r="X1233" s="13"/>
      <c r="Y1233" s="13"/>
      <c r="Z1233" s="13"/>
      <c r="AA1233" s="13"/>
      <c r="AB1233" s="13"/>
      <c r="AC1233" s="13"/>
      <c r="AD1233" s="13"/>
      <c r="AE1233" s="13"/>
      <c r="AT1233" s="244" t="s">
        <v>207</v>
      </c>
      <c r="AU1233" s="244" t="s">
        <v>87</v>
      </c>
      <c r="AV1233" s="13" t="s">
        <v>87</v>
      </c>
      <c r="AW1233" s="13" t="s">
        <v>39</v>
      </c>
      <c r="AX1233" s="13" t="s">
        <v>78</v>
      </c>
      <c r="AY1233" s="244" t="s">
        <v>199</v>
      </c>
    </row>
    <row r="1234" s="14" customFormat="1">
      <c r="A1234" s="14"/>
      <c r="B1234" s="245"/>
      <c r="C1234" s="246"/>
      <c r="D1234" s="235" t="s">
        <v>207</v>
      </c>
      <c r="E1234" s="247" t="s">
        <v>22</v>
      </c>
      <c r="F1234" s="248" t="s">
        <v>252</v>
      </c>
      <c r="G1234" s="246"/>
      <c r="H1234" s="249">
        <v>32.935000000000002</v>
      </c>
      <c r="I1234" s="250"/>
      <c r="J1234" s="246"/>
      <c r="K1234" s="246"/>
      <c r="L1234" s="251"/>
      <c r="M1234" s="252"/>
      <c r="N1234" s="253"/>
      <c r="O1234" s="253"/>
      <c r="P1234" s="253"/>
      <c r="Q1234" s="253"/>
      <c r="R1234" s="253"/>
      <c r="S1234" s="253"/>
      <c r="T1234" s="254"/>
      <c r="U1234" s="14"/>
      <c r="V1234" s="14"/>
      <c r="W1234" s="14"/>
      <c r="X1234" s="14"/>
      <c r="Y1234" s="14"/>
      <c r="Z1234" s="14"/>
      <c r="AA1234" s="14"/>
      <c r="AB1234" s="14"/>
      <c r="AC1234" s="14"/>
      <c r="AD1234" s="14"/>
      <c r="AE1234" s="14"/>
      <c r="AT1234" s="255" t="s">
        <v>207</v>
      </c>
      <c r="AU1234" s="255" t="s">
        <v>87</v>
      </c>
      <c r="AV1234" s="14" t="s">
        <v>103</v>
      </c>
      <c r="AW1234" s="14" t="s">
        <v>39</v>
      </c>
      <c r="AX1234" s="14" t="s">
        <v>23</v>
      </c>
      <c r="AY1234" s="255" t="s">
        <v>199</v>
      </c>
    </row>
    <row r="1235" s="2" customFormat="1" ht="16.5" customHeight="1">
      <c r="A1235" s="40"/>
      <c r="B1235" s="41"/>
      <c r="C1235" s="277" t="s">
        <v>1830</v>
      </c>
      <c r="D1235" s="277" t="s">
        <v>407</v>
      </c>
      <c r="E1235" s="278" t="s">
        <v>1831</v>
      </c>
      <c r="F1235" s="279" t="s">
        <v>1832</v>
      </c>
      <c r="G1235" s="280" t="s">
        <v>233</v>
      </c>
      <c r="H1235" s="281">
        <v>33.594000000000001</v>
      </c>
      <c r="I1235" s="282"/>
      <c r="J1235" s="283">
        <f>ROUND(I1235*H1235,2)</f>
        <v>0</v>
      </c>
      <c r="K1235" s="279" t="s">
        <v>205</v>
      </c>
      <c r="L1235" s="284"/>
      <c r="M1235" s="285" t="s">
        <v>22</v>
      </c>
      <c r="N1235" s="286" t="s">
        <v>49</v>
      </c>
      <c r="O1235" s="86"/>
      <c r="P1235" s="229">
        <f>O1235*H1235</f>
        <v>0</v>
      </c>
      <c r="Q1235" s="229">
        <v>0.0041999999999999997</v>
      </c>
      <c r="R1235" s="229">
        <f>Q1235*H1235</f>
        <v>0.14109479999999999</v>
      </c>
      <c r="S1235" s="229">
        <v>0</v>
      </c>
      <c r="T1235" s="230">
        <f>S1235*H1235</f>
        <v>0</v>
      </c>
      <c r="U1235" s="40"/>
      <c r="V1235" s="40"/>
      <c r="W1235" s="40"/>
      <c r="X1235" s="40"/>
      <c r="Y1235" s="40"/>
      <c r="Z1235" s="40"/>
      <c r="AA1235" s="40"/>
      <c r="AB1235" s="40"/>
      <c r="AC1235" s="40"/>
      <c r="AD1235" s="40"/>
      <c r="AE1235" s="40"/>
      <c r="AR1235" s="231" t="s">
        <v>367</v>
      </c>
      <c r="AT1235" s="231" t="s">
        <v>407</v>
      </c>
      <c r="AU1235" s="231" t="s">
        <v>87</v>
      </c>
      <c r="AY1235" s="19" t="s">
        <v>199</v>
      </c>
      <c r="BE1235" s="232">
        <f>IF(N1235="základní",J1235,0)</f>
        <v>0</v>
      </c>
      <c r="BF1235" s="232">
        <f>IF(N1235="snížená",J1235,0)</f>
        <v>0</v>
      </c>
      <c r="BG1235" s="232">
        <f>IF(N1235="zákl. přenesená",J1235,0)</f>
        <v>0</v>
      </c>
      <c r="BH1235" s="232">
        <f>IF(N1235="sníž. přenesená",J1235,0)</f>
        <v>0</v>
      </c>
      <c r="BI1235" s="232">
        <f>IF(N1235="nulová",J1235,0)</f>
        <v>0</v>
      </c>
      <c r="BJ1235" s="19" t="s">
        <v>23</v>
      </c>
      <c r="BK1235" s="232">
        <f>ROUND(I1235*H1235,2)</f>
        <v>0</v>
      </c>
      <c r="BL1235" s="19" t="s">
        <v>272</v>
      </c>
      <c r="BM1235" s="231" t="s">
        <v>1833</v>
      </c>
    </row>
    <row r="1236" s="13" customFormat="1">
      <c r="A1236" s="13"/>
      <c r="B1236" s="233"/>
      <c r="C1236" s="234"/>
      <c r="D1236" s="235" t="s">
        <v>207</v>
      </c>
      <c r="E1236" s="236" t="s">
        <v>22</v>
      </c>
      <c r="F1236" s="237" t="s">
        <v>1834</v>
      </c>
      <c r="G1236" s="234"/>
      <c r="H1236" s="238">
        <v>33.594000000000001</v>
      </c>
      <c r="I1236" s="239"/>
      <c r="J1236" s="234"/>
      <c r="K1236" s="234"/>
      <c r="L1236" s="240"/>
      <c r="M1236" s="241"/>
      <c r="N1236" s="242"/>
      <c r="O1236" s="242"/>
      <c r="P1236" s="242"/>
      <c r="Q1236" s="242"/>
      <c r="R1236" s="242"/>
      <c r="S1236" s="242"/>
      <c r="T1236" s="243"/>
      <c r="U1236" s="13"/>
      <c r="V1236" s="13"/>
      <c r="W1236" s="13"/>
      <c r="X1236" s="13"/>
      <c r="Y1236" s="13"/>
      <c r="Z1236" s="13"/>
      <c r="AA1236" s="13"/>
      <c r="AB1236" s="13"/>
      <c r="AC1236" s="13"/>
      <c r="AD1236" s="13"/>
      <c r="AE1236" s="13"/>
      <c r="AT1236" s="244" t="s">
        <v>207</v>
      </c>
      <c r="AU1236" s="244" t="s">
        <v>87</v>
      </c>
      <c r="AV1236" s="13" t="s">
        <v>87</v>
      </c>
      <c r="AW1236" s="13" t="s">
        <v>39</v>
      </c>
      <c r="AX1236" s="13" t="s">
        <v>23</v>
      </c>
      <c r="AY1236" s="244" t="s">
        <v>199</v>
      </c>
    </row>
    <row r="1237" s="2" customFormat="1" ht="21.75" customHeight="1">
      <c r="A1237" s="40"/>
      <c r="B1237" s="41"/>
      <c r="C1237" s="220" t="s">
        <v>1835</v>
      </c>
      <c r="D1237" s="220" t="s">
        <v>201</v>
      </c>
      <c r="E1237" s="221" t="s">
        <v>1836</v>
      </c>
      <c r="F1237" s="222" t="s">
        <v>1837</v>
      </c>
      <c r="G1237" s="223" t="s">
        <v>233</v>
      </c>
      <c r="H1237" s="224">
        <v>17.696000000000002</v>
      </c>
      <c r="I1237" s="225"/>
      <c r="J1237" s="226">
        <f>ROUND(I1237*H1237,2)</f>
        <v>0</v>
      </c>
      <c r="K1237" s="222" t="s">
        <v>205</v>
      </c>
      <c r="L1237" s="46"/>
      <c r="M1237" s="227" t="s">
        <v>22</v>
      </c>
      <c r="N1237" s="228" t="s">
        <v>49</v>
      </c>
      <c r="O1237" s="86"/>
      <c r="P1237" s="229">
        <f>O1237*H1237</f>
        <v>0</v>
      </c>
      <c r="Q1237" s="229">
        <v>0</v>
      </c>
      <c r="R1237" s="229">
        <f>Q1237*H1237</f>
        <v>0</v>
      </c>
      <c r="S1237" s="229">
        <v>0</v>
      </c>
      <c r="T1237" s="230">
        <f>S1237*H1237</f>
        <v>0</v>
      </c>
      <c r="U1237" s="40"/>
      <c r="V1237" s="40"/>
      <c r="W1237" s="40"/>
      <c r="X1237" s="40"/>
      <c r="Y1237" s="40"/>
      <c r="Z1237" s="40"/>
      <c r="AA1237" s="40"/>
      <c r="AB1237" s="40"/>
      <c r="AC1237" s="40"/>
      <c r="AD1237" s="40"/>
      <c r="AE1237" s="40"/>
      <c r="AR1237" s="231" t="s">
        <v>272</v>
      </c>
      <c r="AT1237" s="231" t="s">
        <v>201</v>
      </c>
      <c r="AU1237" s="231" t="s">
        <v>87</v>
      </c>
      <c r="AY1237" s="19" t="s">
        <v>199</v>
      </c>
      <c r="BE1237" s="232">
        <f>IF(N1237="základní",J1237,0)</f>
        <v>0</v>
      </c>
      <c r="BF1237" s="232">
        <f>IF(N1237="snížená",J1237,0)</f>
        <v>0</v>
      </c>
      <c r="BG1237" s="232">
        <f>IF(N1237="zákl. přenesená",J1237,0)</f>
        <v>0</v>
      </c>
      <c r="BH1237" s="232">
        <f>IF(N1237="sníž. přenesená",J1237,0)</f>
        <v>0</v>
      </c>
      <c r="BI1237" s="232">
        <f>IF(N1237="nulová",J1237,0)</f>
        <v>0</v>
      </c>
      <c r="BJ1237" s="19" t="s">
        <v>23</v>
      </c>
      <c r="BK1237" s="232">
        <f>ROUND(I1237*H1237,2)</f>
        <v>0</v>
      </c>
      <c r="BL1237" s="19" t="s">
        <v>272</v>
      </c>
      <c r="BM1237" s="231" t="s">
        <v>1838</v>
      </c>
    </row>
    <row r="1238" s="13" customFormat="1">
      <c r="A1238" s="13"/>
      <c r="B1238" s="233"/>
      <c r="C1238" s="234"/>
      <c r="D1238" s="235" t="s">
        <v>207</v>
      </c>
      <c r="E1238" s="236" t="s">
        <v>22</v>
      </c>
      <c r="F1238" s="237" t="s">
        <v>1839</v>
      </c>
      <c r="G1238" s="234"/>
      <c r="H1238" s="238">
        <v>17.696000000000002</v>
      </c>
      <c r="I1238" s="239"/>
      <c r="J1238" s="234"/>
      <c r="K1238" s="234"/>
      <c r="L1238" s="240"/>
      <c r="M1238" s="241"/>
      <c r="N1238" s="242"/>
      <c r="O1238" s="242"/>
      <c r="P1238" s="242"/>
      <c r="Q1238" s="242"/>
      <c r="R1238" s="242"/>
      <c r="S1238" s="242"/>
      <c r="T1238" s="243"/>
      <c r="U1238" s="13"/>
      <c r="V1238" s="13"/>
      <c r="W1238" s="13"/>
      <c r="X1238" s="13"/>
      <c r="Y1238" s="13"/>
      <c r="Z1238" s="13"/>
      <c r="AA1238" s="13"/>
      <c r="AB1238" s="13"/>
      <c r="AC1238" s="13"/>
      <c r="AD1238" s="13"/>
      <c r="AE1238" s="13"/>
      <c r="AT1238" s="244" t="s">
        <v>207</v>
      </c>
      <c r="AU1238" s="244" t="s">
        <v>87</v>
      </c>
      <c r="AV1238" s="13" t="s">
        <v>87</v>
      </c>
      <c r="AW1238" s="13" t="s">
        <v>39</v>
      </c>
      <c r="AX1238" s="13" t="s">
        <v>23</v>
      </c>
      <c r="AY1238" s="244" t="s">
        <v>199</v>
      </c>
    </row>
    <row r="1239" s="2" customFormat="1" ht="16.5" customHeight="1">
      <c r="A1239" s="40"/>
      <c r="B1239" s="41"/>
      <c r="C1239" s="277" t="s">
        <v>1840</v>
      </c>
      <c r="D1239" s="277" t="s">
        <v>407</v>
      </c>
      <c r="E1239" s="278" t="s">
        <v>1841</v>
      </c>
      <c r="F1239" s="279" t="s">
        <v>1842</v>
      </c>
      <c r="G1239" s="280" t="s">
        <v>233</v>
      </c>
      <c r="H1239" s="281">
        <v>19.466000000000001</v>
      </c>
      <c r="I1239" s="282"/>
      <c r="J1239" s="283">
        <f>ROUND(I1239*H1239,2)</f>
        <v>0</v>
      </c>
      <c r="K1239" s="279" t="s">
        <v>205</v>
      </c>
      <c r="L1239" s="284"/>
      <c r="M1239" s="285" t="s">
        <v>22</v>
      </c>
      <c r="N1239" s="286" t="s">
        <v>49</v>
      </c>
      <c r="O1239" s="86"/>
      <c r="P1239" s="229">
        <f>O1239*H1239</f>
        <v>0</v>
      </c>
      <c r="Q1239" s="229">
        <v>0.00040000000000000002</v>
      </c>
      <c r="R1239" s="229">
        <f>Q1239*H1239</f>
        <v>0.0077864000000000006</v>
      </c>
      <c r="S1239" s="229">
        <v>0</v>
      </c>
      <c r="T1239" s="230">
        <f>S1239*H1239</f>
        <v>0</v>
      </c>
      <c r="U1239" s="40"/>
      <c r="V1239" s="40"/>
      <c r="W1239" s="40"/>
      <c r="X1239" s="40"/>
      <c r="Y1239" s="40"/>
      <c r="Z1239" s="40"/>
      <c r="AA1239" s="40"/>
      <c r="AB1239" s="40"/>
      <c r="AC1239" s="40"/>
      <c r="AD1239" s="40"/>
      <c r="AE1239" s="40"/>
      <c r="AR1239" s="231" t="s">
        <v>367</v>
      </c>
      <c r="AT1239" s="231" t="s">
        <v>407</v>
      </c>
      <c r="AU1239" s="231" t="s">
        <v>87</v>
      </c>
      <c r="AY1239" s="19" t="s">
        <v>199</v>
      </c>
      <c r="BE1239" s="232">
        <f>IF(N1239="základní",J1239,0)</f>
        <v>0</v>
      </c>
      <c r="BF1239" s="232">
        <f>IF(N1239="snížená",J1239,0)</f>
        <v>0</v>
      </c>
      <c r="BG1239" s="232">
        <f>IF(N1239="zákl. přenesená",J1239,0)</f>
        <v>0</v>
      </c>
      <c r="BH1239" s="232">
        <f>IF(N1239="sníž. přenesená",J1239,0)</f>
        <v>0</v>
      </c>
      <c r="BI1239" s="232">
        <f>IF(N1239="nulová",J1239,0)</f>
        <v>0</v>
      </c>
      <c r="BJ1239" s="19" t="s">
        <v>23</v>
      </c>
      <c r="BK1239" s="232">
        <f>ROUND(I1239*H1239,2)</f>
        <v>0</v>
      </c>
      <c r="BL1239" s="19" t="s">
        <v>272</v>
      </c>
      <c r="BM1239" s="231" t="s">
        <v>1843</v>
      </c>
    </row>
    <row r="1240" s="13" customFormat="1">
      <c r="A1240" s="13"/>
      <c r="B1240" s="233"/>
      <c r="C1240" s="234"/>
      <c r="D1240" s="235" t="s">
        <v>207</v>
      </c>
      <c r="E1240" s="236" t="s">
        <v>22</v>
      </c>
      <c r="F1240" s="237" t="s">
        <v>1844</v>
      </c>
      <c r="G1240" s="234"/>
      <c r="H1240" s="238">
        <v>19.466000000000001</v>
      </c>
      <c r="I1240" s="239"/>
      <c r="J1240" s="234"/>
      <c r="K1240" s="234"/>
      <c r="L1240" s="240"/>
      <c r="M1240" s="241"/>
      <c r="N1240" s="242"/>
      <c r="O1240" s="242"/>
      <c r="P1240" s="242"/>
      <c r="Q1240" s="242"/>
      <c r="R1240" s="242"/>
      <c r="S1240" s="242"/>
      <c r="T1240" s="243"/>
      <c r="U1240" s="13"/>
      <c r="V1240" s="13"/>
      <c r="W1240" s="13"/>
      <c r="X1240" s="13"/>
      <c r="Y1240" s="13"/>
      <c r="Z1240" s="13"/>
      <c r="AA1240" s="13"/>
      <c r="AB1240" s="13"/>
      <c r="AC1240" s="13"/>
      <c r="AD1240" s="13"/>
      <c r="AE1240" s="13"/>
      <c r="AT1240" s="244" t="s">
        <v>207</v>
      </c>
      <c r="AU1240" s="244" t="s">
        <v>87</v>
      </c>
      <c r="AV1240" s="13" t="s">
        <v>87</v>
      </c>
      <c r="AW1240" s="13" t="s">
        <v>39</v>
      </c>
      <c r="AX1240" s="13" t="s">
        <v>23</v>
      </c>
      <c r="AY1240" s="244" t="s">
        <v>199</v>
      </c>
    </row>
    <row r="1241" s="2" customFormat="1" ht="21.75" customHeight="1">
      <c r="A1241" s="40"/>
      <c r="B1241" s="41"/>
      <c r="C1241" s="220" t="s">
        <v>1845</v>
      </c>
      <c r="D1241" s="220" t="s">
        <v>201</v>
      </c>
      <c r="E1241" s="221" t="s">
        <v>1846</v>
      </c>
      <c r="F1241" s="222" t="s">
        <v>1847</v>
      </c>
      <c r="G1241" s="223" t="s">
        <v>279</v>
      </c>
      <c r="H1241" s="224">
        <v>0.20399999999999999</v>
      </c>
      <c r="I1241" s="225"/>
      <c r="J1241" s="226">
        <f>ROUND(I1241*H1241,2)</f>
        <v>0</v>
      </c>
      <c r="K1241" s="222" t="s">
        <v>205</v>
      </c>
      <c r="L1241" s="46"/>
      <c r="M1241" s="227" t="s">
        <v>22</v>
      </c>
      <c r="N1241" s="228" t="s">
        <v>49</v>
      </c>
      <c r="O1241" s="86"/>
      <c r="P1241" s="229">
        <f>O1241*H1241</f>
        <v>0</v>
      </c>
      <c r="Q1241" s="229">
        <v>0</v>
      </c>
      <c r="R1241" s="229">
        <f>Q1241*H1241</f>
        <v>0</v>
      </c>
      <c r="S1241" s="229">
        <v>0</v>
      </c>
      <c r="T1241" s="230">
        <f>S1241*H1241</f>
        <v>0</v>
      </c>
      <c r="U1241" s="40"/>
      <c r="V1241" s="40"/>
      <c r="W1241" s="40"/>
      <c r="X1241" s="40"/>
      <c r="Y1241" s="40"/>
      <c r="Z1241" s="40"/>
      <c r="AA1241" s="40"/>
      <c r="AB1241" s="40"/>
      <c r="AC1241" s="40"/>
      <c r="AD1241" s="40"/>
      <c r="AE1241" s="40"/>
      <c r="AR1241" s="231" t="s">
        <v>272</v>
      </c>
      <c r="AT1241" s="231" t="s">
        <v>201</v>
      </c>
      <c r="AU1241" s="231" t="s">
        <v>87</v>
      </c>
      <c r="AY1241" s="19" t="s">
        <v>199</v>
      </c>
      <c r="BE1241" s="232">
        <f>IF(N1241="základní",J1241,0)</f>
        <v>0</v>
      </c>
      <c r="BF1241" s="232">
        <f>IF(N1241="snížená",J1241,0)</f>
        <v>0</v>
      </c>
      <c r="BG1241" s="232">
        <f>IF(N1241="zákl. přenesená",J1241,0)</f>
        <v>0</v>
      </c>
      <c r="BH1241" s="232">
        <f>IF(N1241="sníž. přenesená",J1241,0)</f>
        <v>0</v>
      </c>
      <c r="BI1241" s="232">
        <f>IF(N1241="nulová",J1241,0)</f>
        <v>0</v>
      </c>
      <c r="BJ1241" s="19" t="s">
        <v>23</v>
      </c>
      <c r="BK1241" s="232">
        <f>ROUND(I1241*H1241,2)</f>
        <v>0</v>
      </c>
      <c r="BL1241" s="19" t="s">
        <v>272</v>
      </c>
      <c r="BM1241" s="231" t="s">
        <v>1848</v>
      </c>
    </row>
    <row r="1242" s="2" customFormat="1" ht="21.75" customHeight="1">
      <c r="A1242" s="40"/>
      <c r="B1242" s="41"/>
      <c r="C1242" s="220" t="s">
        <v>1849</v>
      </c>
      <c r="D1242" s="220" t="s">
        <v>201</v>
      </c>
      <c r="E1242" s="221" t="s">
        <v>1850</v>
      </c>
      <c r="F1242" s="222" t="s">
        <v>1851</v>
      </c>
      <c r="G1242" s="223" t="s">
        <v>279</v>
      </c>
      <c r="H1242" s="224">
        <v>0.20399999999999999</v>
      </c>
      <c r="I1242" s="225"/>
      <c r="J1242" s="226">
        <f>ROUND(I1242*H1242,2)</f>
        <v>0</v>
      </c>
      <c r="K1242" s="222" t="s">
        <v>205</v>
      </c>
      <c r="L1242" s="46"/>
      <c r="M1242" s="227" t="s">
        <v>22</v>
      </c>
      <c r="N1242" s="228" t="s">
        <v>49</v>
      </c>
      <c r="O1242" s="86"/>
      <c r="P1242" s="229">
        <f>O1242*H1242</f>
        <v>0</v>
      </c>
      <c r="Q1242" s="229">
        <v>0</v>
      </c>
      <c r="R1242" s="229">
        <f>Q1242*H1242</f>
        <v>0</v>
      </c>
      <c r="S1242" s="229">
        <v>0</v>
      </c>
      <c r="T1242" s="230">
        <f>S1242*H1242</f>
        <v>0</v>
      </c>
      <c r="U1242" s="40"/>
      <c r="V1242" s="40"/>
      <c r="W1242" s="40"/>
      <c r="X1242" s="40"/>
      <c r="Y1242" s="40"/>
      <c r="Z1242" s="40"/>
      <c r="AA1242" s="40"/>
      <c r="AB1242" s="40"/>
      <c r="AC1242" s="40"/>
      <c r="AD1242" s="40"/>
      <c r="AE1242" s="40"/>
      <c r="AR1242" s="231" t="s">
        <v>272</v>
      </c>
      <c r="AT1242" s="231" t="s">
        <v>201</v>
      </c>
      <c r="AU1242" s="231" t="s">
        <v>87</v>
      </c>
      <c r="AY1242" s="19" t="s">
        <v>199</v>
      </c>
      <c r="BE1242" s="232">
        <f>IF(N1242="základní",J1242,0)</f>
        <v>0</v>
      </c>
      <c r="BF1242" s="232">
        <f>IF(N1242="snížená",J1242,0)</f>
        <v>0</v>
      </c>
      <c r="BG1242" s="232">
        <f>IF(N1242="zákl. přenesená",J1242,0)</f>
        <v>0</v>
      </c>
      <c r="BH1242" s="232">
        <f>IF(N1242="sníž. přenesená",J1242,0)</f>
        <v>0</v>
      </c>
      <c r="BI1242" s="232">
        <f>IF(N1242="nulová",J1242,0)</f>
        <v>0</v>
      </c>
      <c r="BJ1242" s="19" t="s">
        <v>23</v>
      </c>
      <c r="BK1242" s="232">
        <f>ROUND(I1242*H1242,2)</f>
        <v>0</v>
      </c>
      <c r="BL1242" s="19" t="s">
        <v>272</v>
      </c>
      <c r="BM1242" s="231" t="s">
        <v>1852</v>
      </c>
    </row>
    <row r="1243" s="12" customFormat="1" ht="22.8" customHeight="1">
      <c r="A1243" s="12"/>
      <c r="B1243" s="204"/>
      <c r="C1243" s="205"/>
      <c r="D1243" s="206" t="s">
        <v>77</v>
      </c>
      <c r="E1243" s="218" t="s">
        <v>1853</v>
      </c>
      <c r="F1243" s="218" t="s">
        <v>1854</v>
      </c>
      <c r="G1243" s="205"/>
      <c r="H1243" s="205"/>
      <c r="I1243" s="208"/>
      <c r="J1243" s="219">
        <f>BK1243</f>
        <v>0</v>
      </c>
      <c r="K1243" s="205"/>
      <c r="L1243" s="210"/>
      <c r="M1243" s="211"/>
      <c r="N1243" s="212"/>
      <c r="O1243" s="212"/>
      <c r="P1243" s="213">
        <f>SUM(P1244:P1250)</f>
        <v>0</v>
      </c>
      <c r="Q1243" s="212"/>
      <c r="R1243" s="213">
        <f>SUM(R1244:R1250)</f>
        <v>0.061789999999999998</v>
      </c>
      <c r="S1243" s="212"/>
      <c r="T1243" s="214">
        <f>SUM(T1244:T1250)</f>
        <v>0</v>
      </c>
      <c r="U1243" s="12"/>
      <c r="V1243" s="12"/>
      <c r="W1243" s="12"/>
      <c r="X1243" s="12"/>
      <c r="Y1243" s="12"/>
      <c r="Z1243" s="12"/>
      <c r="AA1243" s="12"/>
      <c r="AB1243" s="12"/>
      <c r="AC1243" s="12"/>
      <c r="AD1243" s="12"/>
      <c r="AE1243" s="12"/>
      <c r="AR1243" s="215" t="s">
        <v>87</v>
      </c>
      <c r="AT1243" s="216" t="s">
        <v>77</v>
      </c>
      <c r="AU1243" s="216" t="s">
        <v>23</v>
      </c>
      <c r="AY1243" s="215" t="s">
        <v>199</v>
      </c>
      <c r="BK1243" s="217">
        <f>SUM(BK1244:BK1250)</f>
        <v>0</v>
      </c>
    </row>
    <row r="1244" s="2" customFormat="1" ht="21.75" customHeight="1">
      <c r="A1244" s="40"/>
      <c r="B1244" s="41"/>
      <c r="C1244" s="220" t="s">
        <v>1855</v>
      </c>
      <c r="D1244" s="220" t="s">
        <v>201</v>
      </c>
      <c r="E1244" s="221" t="s">
        <v>1856</v>
      </c>
      <c r="F1244" s="222" t="s">
        <v>1857</v>
      </c>
      <c r="G1244" s="223" t="s">
        <v>549</v>
      </c>
      <c r="H1244" s="224">
        <v>18.5</v>
      </c>
      <c r="I1244" s="225"/>
      <c r="J1244" s="226">
        <f>ROUND(I1244*H1244,2)</f>
        <v>0</v>
      </c>
      <c r="K1244" s="222" t="s">
        <v>205</v>
      </c>
      <c r="L1244" s="46"/>
      <c r="M1244" s="227" t="s">
        <v>22</v>
      </c>
      <c r="N1244" s="228" t="s">
        <v>49</v>
      </c>
      <c r="O1244" s="86"/>
      <c r="P1244" s="229">
        <f>O1244*H1244</f>
        <v>0</v>
      </c>
      <c r="Q1244" s="229">
        <v>0.0031199999999999999</v>
      </c>
      <c r="R1244" s="229">
        <f>Q1244*H1244</f>
        <v>0.05772</v>
      </c>
      <c r="S1244" s="229">
        <v>0</v>
      </c>
      <c r="T1244" s="230">
        <f>S1244*H1244</f>
        <v>0</v>
      </c>
      <c r="U1244" s="40"/>
      <c r="V1244" s="40"/>
      <c r="W1244" s="40"/>
      <c r="X1244" s="40"/>
      <c r="Y1244" s="40"/>
      <c r="Z1244" s="40"/>
      <c r="AA1244" s="40"/>
      <c r="AB1244" s="40"/>
      <c r="AC1244" s="40"/>
      <c r="AD1244" s="40"/>
      <c r="AE1244" s="40"/>
      <c r="AR1244" s="231" t="s">
        <v>272</v>
      </c>
      <c r="AT1244" s="231" t="s">
        <v>201</v>
      </c>
      <c r="AU1244" s="231" t="s">
        <v>87</v>
      </c>
      <c r="AY1244" s="19" t="s">
        <v>199</v>
      </c>
      <c r="BE1244" s="232">
        <f>IF(N1244="základní",J1244,0)</f>
        <v>0</v>
      </c>
      <c r="BF1244" s="232">
        <f>IF(N1244="snížená",J1244,0)</f>
        <v>0</v>
      </c>
      <c r="BG1244" s="232">
        <f>IF(N1244="zákl. přenesená",J1244,0)</f>
        <v>0</v>
      </c>
      <c r="BH1244" s="232">
        <f>IF(N1244="sníž. přenesená",J1244,0)</f>
        <v>0</v>
      </c>
      <c r="BI1244" s="232">
        <f>IF(N1244="nulová",J1244,0)</f>
        <v>0</v>
      </c>
      <c r="BJ1244" s="19" t="s">
        <v>23</v>
      </c>
      <c r="BK1244" s="232">
        <f>ROUND(I1244*H1244,2)</f>
        <v>0</v>
      </c>
      <c r="BL1244" s="19" t="s">
        <v>272</v>
      </c>
      <c r="BM1244" s="231" t="s">
        <v>1858</v>
      </c>
    </row>
    <row r="1245" s="13" customFormat="1">
      <c r="A1245" s="13"/>
      <c r="B1245" s="233"/>
      <c r="C1245" s="234"/>
      <c r="D1245" s="235" t="s">
        <v>207</v>
      </c>
      <c r="E1245" s="236" t="s">
        <v>22</v>
      </c>
      <c r="F1245" s="237" t="s">
        <v>1859</v>
      </c>
      <c r="G1245" s="234"/>
      <c r="H1245" s="238">
        <v>11.5</v>
      </c>
      <c r="I1245" s="239"/>
      <c r="J1245" s="234"/>
      <c r="K1245" s="234"/>
      <c r="L1245" s="240"/>
      <c r="M1245" s="241"/>
      <c r="N1245" s="242"/>
      <c r="O1245" s="242"/>
      <c r="P1245" s="242"/>
      <c r="Q1245" s="242"/>
      <c r="R1245" s="242"/>
      <c r="S1245" s="242"/>
      <c r="T1245" s="243"/>
      <c r="U1245" s="13"/>
      <c r="V1245" s="13"/>
      <c r="W1245" s="13"/>
      <c r="X1245" s="13"/>
      <c r="Y1245" s="13"/>
      <c r="Z1245" s="13"/>
      <c r="AA1245" s="13"/>
      <c r="AB1245" s="13"/>
      <c r="AC1245" s="13"/>
      <c r="AD1245" s="13"/>
      <c r="AE1245" s="13"/>
      <c r="AT1245" s="244" t="s">
        <v>207</v>
      </c>
      <c r="AU1245" s="244" t="s">
        <v>87</v>
      </c>
      <c r="AV1245" s="13" t="s">
        <v>87</v>
      </c>
      <c r="AW1245" s="13" t="s">
        <v>39</v>
      </c>
      <c r="AX1245" s="13" t="s">
        <v>78</v>
      </c>
      <c r="AY1245" s="244" t="s">
        <v>199</v>
      </c>
    </row>
    <row r="1246" s="13" customFormat="1">
      <c r="A1246" s="13"/>
      <c r="B1246" s="233"/>
      <c r="C1246" s="234"/>
      <c r="D1246" s="235" t="s">
        <v>207</v>
      </c>
      <c r="E1246" s="236" t="s">
        <v>22</v>
      </c>
      <c r="F1246" s="237" t="s">
        <v>1860</v>
      </c>
      <c r="G1246" s="234"/>
      <c r="H1246" s="238">
        <v>7</v>
      </c>
      <c r="I1246" s="239"/>
      <c r="J1246" s="234"/>
      <c r="K1246" s="234"/>
      <c r="L1246" s="240"/>
      <c r="M1246" s="241"/>
      <c r="N1246" s="242"/>
      <c r="O1246" s="242"/>
      <c r="P1246" s="242"/>
      <c r="Q1246" s="242"/>
      <c r="R1246" s="242"/>
      <c r="S1246" s="242"/>
      <c r="T1246" s="243"/>
      <c r="U1246" s="13"/>
      <c r="V1246" s="13"/>
      <c r="W1246" s="13"/>
      <c r="X1246" s="13"/>
      <c r="Y1246" s="13"/>
      <c r="Z1246" s="13"/>
      <c r="AA1246" s="13"/>
      <c r="AB1246" s="13"/>
      <c r="AC1246" s="13"/>
      <c r="AD1246" s="13"/>
      <c r="AE1246" s="13"/>
      <c r="AT1246" s="244" t="s">
        <v>207</v>
      </c>
      <c r="AU1246" s="244" t="s">
        <v>87</v>
      </c>
      <c r="AV1246" s="13" t="s">
        <v>87</v>
      </c>
      <c r="AW1246" s="13" t="s">
        <v>39</v>
      </c>
      <c r="AX1246" s="13" t="s">
        <v>78</v>
      </c>
      <c r="AY1246" s="244" t="s">
        <v>199</v>
      </c>
    </row>
    <row r="1247" s="14" customFormat="1">
      <c r="A1247" s="14"/>
      <c r="B1247" s="245"/>
      <c r="C1247" s="246"/>
      <c r="D1247" s="235" t="s">
        <v>207</v>
      </c>
      <c r="E1247" s="247" t="s">
        <v>22</v>
      </c>
      <c r="F1247" s="248" t="s">
        <v>252</v>
      </c>
      <c r="G1247" s="246"/>
      <c r="H1247" s="249">
        <v>18.5</v>
      </c>
      <c r="I1247" s="250"/>
      <c r="J1247" s="246"/>
      <c r="K1247" s="246"/>
      <c r="L1247" s="251"/>
      <c r="M1247" s="252"/>
      <c r="N1247" s="253"/>
      <c r="O1247" s="253"/>
      <c r="P1247" s="253"/>
      <c r="Q1247" s="253"/>
      <c r="R1247" s="253"/>
      <c r="S1247" s="253"/>
      <c r="T1247" s="254"/>
      <c r="U1247" s="14"/>
      <c r="V1247" s="14"/>
      <c r="W1247" s="14"/>
      <c r="X1247" s="14"/>
      <c r="Y1247" s="14"/>
      <c r="Z1247" s="14"/>
      <c r="AA1247" s="14"/>
      <c r="AB1247" s="14"/>
      <c r="AC1247" s="14"/>
      <c r="AD1247" s="14"/>
      <c r="AE1247" s="14"/>
      <c r="AT1247" s="255" t="s">
        <v>207</v>
      </c>
      <c r="AU1247" s="255" t="s">
        <v>87</v>
      </c>
      <c r="AV1247" s="14" t="s">
        <v>103</v>
      </c>
      <c r="AW1247" s="14" t="s">
        <v>39</v>
      </c>
      <c r="AX1247" s="14" t="s">
        <v>23</v>
      </c>
      <c r="AY1247" s="255" t="s">
        <v>199</v>
      </c>
    </row>
    <row r="1248" s="2" customFormat="1" ht="16.5" customHeight="1">
      <c r="A1248" s="40"/>
      <c r="B1248" s="41"/>
      <c r="C1248" s="220" t="s">
        <v>1861</v>
      </c>
      <c r="D1248" s="220" t="s">
        <v>201</v>
      </c>
      <c r="E1248" s="221" t="s">
        <v>1862</v>
      </c>
      <c r="F1248" s="222" t="s">
        <v>1863</v>
      </c>
      <c r="G1248" s="223" t="s">
        <v>549</v>
      </c>
      <c r="H1248" s="224">
        <v>18.5</v>
      </c>
      <c r="I1248" s="225"/>
      <c r="J1248" s="226">
        <f>ROUND(I1248*H1248,2)</f>
        <v>0</v>
      </c>
      <c r="K1248" s="222" t="s">
        <v>205</v>
      </c>
      <c r="L1248" s="46"/>
      <c r="M1248" s="227" t="s">
        <v>22</v>
      </c>
      <c r="N1248" s="228" t="s">
        <v>49</v>
      </c>
      <c r="O1248" s="86"/>
      <c r="P1248" s="229">
        <f>O1248*H1248</f>
        <v>0</v>
      </c>
      <c r="Q1248" s="229">
        <v>0.00022000000000000001</v>
      </c>
      <c r="R1248" s="229">
        <f>Q1248*H1248</f>
        <v>0.0040699999999999998</v>
      </c>
      <c r="S1248" s="229">
        <v>0</v>
      </c>
      <c r="T1248" s="230">
        <f>S1248*H1248</f>
        <v>0</v>
      </c>
      <c r="U1248" s="40"/>
      <c r="V1248" s="40"/>
      <c r="W1248" s="40"/>
      <c r="X1248" s="40"/>
      <c r="Y1248" s="40"/>
      <c r="Z1248" s="40"/>
      <c r="AA1248" s="40"/>
      <c r="AB1248" s="40"/>
      <c r="AC1248" s="40"/>
      <c r="AD1248" s="40"/>
      <c r="AE1248" s="40"/>
      <c r="AR1248" s="231" t="s">
        <v>272</v>
      </c>
      <c r="AT1248" s="231" t="s">
        <v>201</v>
      </c>
      <c r="AU1248" s="231" t="s">
        <v>87</v>
      </c>
      <c r="AY1248" s="19" t="s">
        <v>199</v>
      </c>
      <c r="BE1248" s="232">
        <f>IF(N1248="základní",J1248,0)</f>
        <v>0</v>
      </c>
      <c r="BF1248" s="232">
        <f>IF(N1248="snížená",J1248,0)</f>
        <v>0</v>
      </c>
      <c r="BG1248" s="232">
        <f>IF(N1248="zákl. přenesená",J1248,0)</f>
        <v>0</v>
      </c>
      <c r="BH1248" s="232">
        <f>IF(N1248="sníž. přenesená",J1248,0)</f>
        <v>0</v>
      </c>
      <c r="BI1248" s="232">
        <f>IF(N1248="nulová",J1248,0)</f>
        <v>0</v>
      </c>
      <c r="BJ1248" s="19" t="s">
        <v>23</v>
      </c>
      <c r="BK1248" s="232">
        <f>ROUND(I1248*H1248,2)</f>
        <v>0</v>
      </c>
      <c r="BL1248" s="19" t="s">
        <v>272</v>
      </c>
      <c r="BM1248" s="231" t="s">
        <v>1864</v>
      </c>
    </row>
    <row r="1249" s="2" customFormat="1" ht="21.75" customHeight="1">
      <c r="A1249" s="40"/>
      <c r="B1249" s="41"/>
      <c r="C1249" s="220" t="s">
        <v>1865</v>
      </c>
      <c r="D1249" s="220" t="s">
        <v>201</v>
      </c>
      <c r="E1249" s="221" t="s">
        <v>1866</v>
      </c>
      <c r="F1249" s="222" t="s">
        <v>1867</v>
      </c>
      <c r="G1249" s="223" t="s">
        <v>279</v>
      </c>
      <c r="H1249" s="224">
        <v>0.062</v>
      </c>
      <c r="I1249" s="225"/>
      <c r="J1249" s="226">
        <f>ROUND(I1249*H1249,2)</f>
        <v>0</v>
      </c>
      <c r="K1249" s="222" t="s">
        <v>205</v>
      </c>
      <c r="L1249" s="46"/>
      <c r="M1249" s="227" t="s">
        <v>22</v>
      </c>
      <c r="N1249" s="228" t="s">
        <v>49</v>
      </c>
      <c r="O1249" s="86"/>
      <c r="P1249" s="229">
        <f>O1249*H1249</f>
        <v>0</v>
      </c>
      <c r="Q1249" s="229">
        <v>0</v>
      </c>
      <c r="R1249" s="229">
        <f>Q1249*H1249</f>
        <v>0</v>
      </c>
      <c r="S1249" s="229">
        <v>0</v>
      </c>
      <c r="T1249" s="230">
        <f>S1249*H1249</f>
        <v>0</v>
      </c>
      <c r="U1249" s="40"/>
      <c r="V1249" s="40"/>
      <c r="W1249" s="40"/>
      <c r="X1249" s="40"/>
      <c r="Y1249" s="40"/>
      <c r="Z1249" s="40"/>
      <c r="AA1249" s="40"/>
      <c r="AB1249" s="40"/>
      <c r="AC1249" s="40"/>
      <c r="AD1249" s="40"/>
      <c r="AE1249" s="40"/>
      <c r="AR1249" s="231" t="s">
        <v>272</v>
      </c>
      <c r="AT1249" s="231" t="s">
        <v>201</v>
      </c>
      <c r="AU1249" s="231" t="s">
        <v>87</v>
      </c>
      <c r="AY1249" s="19" t="s">
        <v>199</v>
      </c>
      <c r="BE1249" s="232">
        <f>IF(N1249="základní",J1249,0)</f>
        <v>0</v>
      </c>
      <c r="BF1249" s="232">
        <f>IF(N1249="snížená",J1249,0)</f>
        <v>0</v>
      </c>
      <c r="BG1249" s="232">
        <f>IF(N1249="zákl. přenesená",J1249,0)</f>
        <v>0</v>
      </c>
      <c r="BH1249" s="232">
        <f>IF(N1249="sníž. přenesená",J1249,0)</f>
        <v>0</v>
      </c>
      <c r="BI1249" s="232">
        <f>IF(N1249="nulová",J1249,0)</f>
        <v>0</v>
      </c>
      <c r="BJ1249" s="19" t="s">
        <v>23</v>
      </c>
      <c r="BK1249" s="232">
        <f>ROUND(I1249*H1249,2)</f>
        <v>0</v>
      </c>
      <c r="BL1249" s="19" t="s">
        <v>272</v>
      </c>
      <c r="BM1249" s="231" t="s">
        <v>1868</v>
      </c>
    </row>
    <row r="1250" s="2" customFormat="1" ht="21.75" customHeight="1">
      <c r="A1250" s="40"/>
      <c r="B1250" s="41"/>
      <c r="C1250" s="220" t="s">
        <v>1869</v>
      </c>
      <c r="D1250" s="220" t="s">
        <v>201</v>
      </c>
      <c r="E1250" s="221" t="s">
        <v>1870</v>
      </c>
      <c r="F1250" s="222" t="s">
        <v>1871</v>
      </c>
      <c r="G1250" s="223" t="s">
        <v>279</v>
      </c>
      <c r="H1250" s="224">
        <v>0.062</v>
      </c>
      <c r="I1250" s="225"/>
      <c r="J1250" s="226">
        <f>ROUND(I1250*H1250,2)</f>
        <v>0</v>
      </c>
      <c r="K1250" s="222" t="s">
        <v>205</v>
      </c>
      <c r="L1250" s="46"/>
      <c r="M1250" s="227" t="s">
        <v>22</v>
      </c>
      <c r="N1250" s="228" t="s">
        <v>49</v>
      </c>
      <c r="O1250" s="86"/>
      <c r="P1250" s="229">
        <f>O1250*H1250</f>
        <v>0</v>
      </c>
      <c r="Q1250" s="229">
        <v>0</v>
      </c>
      <c r="R1250" s="229">
        <f>Q1250*H1250</f>
        <v>0</v>
      </c>
      <c r="S1250" s="229">
        <v>0</v>
      </c>
      <c r="T1250" s="230">
        <f>S1250*H1250</f>
        <v>0</v>
      </c>
      <c r="U1250" s="40"/>
      <c r="V1250" s="40"/>
      <c r="W1250" s="40"/>
      <c r="X1250" s="40"/>
      <c r="Y1250" s="40"/>
      <c r="Z1250" s="40"/>
      <c r="AA1250" s="40"/>
      <c r="AB1250" s="40"/>
      <c r="AC1250" s="40"/>
      <c r="AD1250" s="40"/>
      <c r="AE1250" s="40"/>
      <c r="AR1250" s="231" t="s">
        <v>272</v>
      </c>
      <c r="AT1250" s="231" t="s">
        <v>201</v>
      </c>
      <c r="AU1250" s="231" t="s">
        <v>87</v>
      </c>
      <c r="AY1250" s="19" t="s">
        <v>199</v>
      </c>
      <c r="BE1250" s="232">
        <f>IF(N1250="základní",J1250,0)</f>
        <v>0</v>
      </c>
      <c r="BF1250" s="232">
        <f>IF(N1250="snížená",J1250,0)</f>
        <v>0</v>
      </c>
      <c r="BG1250" s="232">
        <f>IF(N1250="zákl. přenesená",J1250,0)</f>
        <v>0</v>
      </c>
      <c r="BH1250" s="232">
        <f>IF(N1250="sníž. přenesená",J1250,0)</f>
        <v>0</v>
      </c>
      <c r="BI1250" s="232">
        <f>IF(N1250="nulová",J1250,0)</f>
        <v>0</v>
      </c>
      <c r="BJ1250" s="19" t="s">
        <v>23</v>
      </c>
      <c r="BK1250" s="232">
        <f>ROUND(I1250*H1250,2)</f>
        <v>0</v>
      </c>
      <c r="BL1250" s="19" t="s">
        <v>272</v>
      </c>
      <c r="BM1250" s="231" t="s">
        <v>1872</v>
      </c>
    </row>
    <row r="1251" s="12" customFormat="1" ht="22.8" customHeight="1">
      <c r="A1251" s="12"/>
      <c r="B1251" s="204"/>
      <c r="C1251" s="205"/>
      <c r="D1251" s="206" t="s">
        <v>77</v>
      </c>
      <c r="E1251" s="218" t="s">
        <v>1873</v>
      </c>
      <c r="F1251" s="218" t="s">
        <v>1874</v>
      </c>
      <c r="G1251" s="205"/>
      <c r="H1251" s="205"/>
      <c r="I1251" s="208"/>
      <c r="J1251" s="219">
        <f>BK1251</f>
        <v>0</v>
      </c>
      <c r="K1251" s="205"/>
      <c r="L1251" s="210"/>
      <c r="M1251" s="211"/>
      <c r="N1251" s="212"/>
      <c r="O1251" s="212"/>
      <c r="P1251" s="213">
        <f>SUM(P1252:P1274)</f>
        <v>0</v>
      </c>
      <c r="Q1251" s="212"/>
      <c r="R1251" s="213">
        <f>SUM(R1252:R1274)</f>
        <v>1.6797761600000001</v>
      </c>
      <c r="S1251" s="212"/>
      <c r="T1251" s="214">
        <f>SUM(T1252:T1274)</f>
        <v>0</v>
      </c>
      <c r="U1251" s="12"/>
      <c r="V1251" s="12"/>
      <c r="W1251" s="12"/>
      <c r="X1251" s="12"/>
      <c r="Y1251" s="12"/>
      <c r="Z1251" s="12"/>
      <c r="AA1251" s="12"/>
      <c r="AB1251" s="12"/>
      <c r="AC1251" s="12"/>
      <c r="AD1251" s="12"/>
      <c r="AE1251" s="12"/>
      <c r="AR1251" s="215" t="s">
        <v>87</v>
      </c>
      <c r="AT1251" s="216" t="s">
        <v>77</v>
      </c>
      <c r="AU1251" s="216" t="s">
        <v>23</v>
      </c>
      <c r="AY1251" s="215" t="s">
        <v>199</v>
      </c>
      <c r="BK1251" s="217">
        <f>SUM(BK1252:BK1274)</f>
        <v>0</v>
      </c>
    </row>
    <row r="1252" s="2" customFormat="1" ht="21.75" customHeight="1">
      <c r="A1252" s="40"/>
      <c r="B1252" s="41"/>
      <c r="C1252" s="220" t="s">
        <v>1875</v>
      </c>
      <c r="D1252" s="220" t="s">
        <v>201</v>
      </c>
      <c r="E1252" s="221" t="s">
        <v>1876</v>
      </c>
      <c r="F1252" s="222" t="s">
        <v>1877</v>
      </c>
      <c r="G1252" s="223" t="s">
        <v>549</v>
      </c>
      <c r="H1252" s="224">
        <v>18</v>
      </c>
      <c r="I1252" s="225"/>
      <c r="J1252" s="226">
        <f>ROUND(I1252*H1252,2)</f>
        <v>0</v>
      </c>
      <c r="K1252" s="222" t="s">
        <v>205</v>
      </c>
      <c r="L1252" s="46"/>
      <c r="M1252" s="227" t="s">
        <v>22</v>
      </c>
      <c r="N1252" s="228" t="s">
        <v>49</v>
      </c>
      <c r="O1252" s="86"/>
      <c r="P1252" s="229">
        <f>O1252*H1252</f>
        <v>0</v>
      </c>
      <c r="Q1252" s="229">
        <v>0</v>
      </c>
      <c r="R1252" s="229">
        <f>Q1252*H1252</f>
        <v>0</v>
      </c>
      <c r="S1252" s="229">
        <v>0</v>
      </c>
      <c r="T1252" s="230">
        <f>S1252*H1252</f>
        <v>0</v>
      </c>
      <c r="U1252" s="40"/>
      <c r="V1252" s="40"/>
      <c r="W1252" s="40"/>
      <c r="X1252" s="40"/>
      <c r="Y1252" s="40"/>
      <c r="Z1252" s="40"/>
      <c r="AA1252" s="40"/>
      <c r="AB1252" s="40"/>
      <c r="AC1252" s="40"/>
      <c r="AD1252" s="40"/>
      <c r="AE1252" s="40"/>
      <c r="AR1252" s="231" t="s">
        <v>272</v>
      </c>
      <c r="AT1252" s="231" t="s">
        <v>201</v>
      </c>
      <c r="AU1252" s="231" t="s">
        <v>87</v>
      </c>
      <c r="AY1252" s="19" t="s">
        <v>199</v>
      </c>
      <c r="BE1252" s="232">
        <f>IF(N1252="základní",J1252,0)</f>
        <v>0</v>
      </c>
      <c r="BF1252" s="232">
        <f>IF(N1252="snížená",J1252,0)</f>
        <v>0</v>
      </c>
      <c r="BG1252" s="232">
        <f>IF(N1252="zákl. přenesená",J1252,0)</f>
        <v>0</v>
      </c>
      <c r="BH1252" s="232">
        <f>IF(N1252="sníž. přenesená",J1252,0)</f>
        <v>0</v>
      </c>
      <c r="BI1252" s="232">
        <f>IF(N1252="nulová",J1252,0)</f>
        <v>0</v>
      </c>
      <c r="BJ1252" s="19" t="s">
        <v>23</v>
      </c>
      <c r="BK1252" s="232">
        <f>ROUND(I1252*H1252,2)</f>
        <v>0</v>
      </c>
      <c r="BL1252" s="19" t="s">
        <v>272</v>
      </c>
      <c r="BM1252" s="231" t="s">
        <v>1878</v>
      </c>
    </row>
    <row r="1253" s="15" customFormat="1">
      <c r="A1253" s="15"/>
      <c r="B1253" s="256"/>
      <c r="C1253" s="257"/>
      <c r="D1253" s="235" t="s">
        <v>207</v>
      </c>
      <c r="E1253" s="258" t="s">
        <v>22</v>
      </c>
      <c r="F1253" s="259" t="s">
        <v>1879</v>
      </c>
      <c r="G1253" s="257"/>
      <c r="H1253" s="258" t="s">
        <v>22</v>
      </c>
      <c r="I1253" s="260"/>
      <c r="J1253" s="257"/>
      <c r="K1253" s="257"/>
      <c r="L1253" s="261"/>
      <c r="M1253" s="262"/>
      <c r="N1253" s="263"/>
      <c r="O1253" s="263"/>
      <c r="P1253" s="263"/>
      <c r="Q1253" s="263"/>
      <c r="R1253" s="263"/>
      <c r="S1253" s="263"/>
      <c r="T1253" s="264"/>
      <c r="U1253" s="15"/>
      <c r="V1253" s="15"/>
      <c r="W1253" s="15"/>
      <c r="X1253" s="15"/>
      <c r="Y1253" s="15"/>
      <c r="Z1253" s="15"/>
      <c r="AA1253" s="15"/>
      <c r="AB1253" s="15"/>
      <c r="AC1253" s="15"/>
      <c r="AD1253" s="15"/>
      <c r="AE1253" s="15"/>
      <c r="AT1253" s="265" t="s">
        <v>207</v>
      </c>
      <c r="AU1253" s="265" t="s">
        <v>87</v>
      </c>
      <c r="AV1253" s="15" t="s">
        <v>23</v>
      </c>
      <c r="AW1253" s="15" t="s">
        <v>39</v>
      </c>
      <c r="AX1253" s="15" t="s">
        <v>78</v>
      </c>
      <c r="AY1253" s="265" t="s">
        <v>199</v>
      </c>
    </row>
    <row r="1254" s="13" customFormat="1">
      <c r="A1254" s="13"/>
      <c r="B1254" s="233"/>
      <c r="C1254" s="234"/>
      <c r="D1254" s="235" t="s">
        <v>207</v>
      </c>
      <c r="E1254" s="236" t="s">
        <v>22</v>
      </c>
      <c r="F1254" s="237" t="s">
        <v>1880</v>
      </c>
      <c r="G1254" s="234"/>
      <c r="H1254" s="238">
        <v>7.2000000000000002</v>
      </c>
      <c r="I1254" s="239"/>
      <c r="J1254" s="234"/>
      <c r="K1254" s="234"/>
      <c r="L1254" s="240"/>
      <c r="M1254" s="241"/>
      <c r="N1254" s="242"/>
      <c r="O1254" s="242"/>
      <c r="P1254" s="242"/>
      <c r="Q1254" s="242"/>
      <c r="R1254" s="242"/>
      <c r="S1254" s="242"/>
      <c r="T1254" s="243"/>
      <c r="U1254" s="13"/>
      <c r="V1254" s="13"/>
      <c r="W1254" s="13"/>
      <c r="X1254" s="13"/>
      <c r="Y1254" s="13"/>
      <c r="Z1254" s="13"/>
      <c r="AA1254" s="13"/>
      <c r="AB1254" s="13"/>
      <c r="AC1254" s="13"/>
      <c r="AD1254" s="13"/>
      <c r="AE1254" s="13"/>
      <c r="AT1254" s="244" t="s">
        <v>207</v>
      </c>
      <c r="AU1254" s="244" t="s">
        <v>87</v>
      </c>
      <c r="AV1254" s="13" t="s">
        <v>87</v>
      </c>
      <c r="AW1254" s="13" t="s">
        <v>39</v>
      </c>
      <c r="AX1254" s="13" t="s">
        <v>78</v>
      </c>
      <c r="AY1254" s="244" t="s">
        <v>199</v>
      </c>
    </row>
    <row r="1255" s="13" customFormat="1">
      <c r="A1255" s="13"/>
      <c r="B1255" s="233"/>
      <c r="C1255" s="234"/>
      <c r="D1255" s="235" t="s">
        <v>207</v>
      </c>
      <c r="E1255" s="236" t="s">
        <v>22</v>
      </c>
      <c r="F1255" s="237" t="s">
        <v>1881</v>
      </c>
      <c r="G1255" s="234"/>
      <c r="H1255" s="238">
        <v>10.800000000000001</v>
      </c>
      <c r="I1255" s="239"/>
      <c r="J1255" s="234"/>
      <c r="K1255" s="234"/>
      <c r="L1255" s="240"/>
      <c r="M1255" s="241"/>
      <c r="N1255" s="242"/>
      <c r="O1255" s="242"/>
      <c r="P1255" s="242"/>
      <c r="Q1255" s="242"/>
      <c r="R1255" s="242"/>
      <c r="S1255" s="242"/>
      <c r="T1255" s="243"/>
      <c r="U1255" s="13"/>
      <c r="V1255" s="13"/>
      <c r="W1255" s="13"/>
      <c r="X1255" s="13"/>
      <c r="Y1255" s="13"/>
      <c r="Z1255" s="13"/>
      <c r="AA1255" s="13"/>
      <c r="AB1255" s="13"/>
      <c r="AC1255" s="13"/>
      <c r="AD1255" s="13"/>
      <c r="AE1255" s="13"/>
      <c r="AT1255" s="244" t="s">
        <v>207</v>
      </c>
      <c r="AU1255" s="244" t="s">
        <v>87</v>
      </c>
      <c r="AV1255" s="13" t="s">
        <v>87</v>
      </c>
      <c r="AW1255" s="13" t="s">
        <v>39</v>
      </c>
      <c r="AX1255" s="13" t="s">
        <v>78</v>
      </c>
      <c r="AY1255" s="244" t="s">
        <v>199</v>
      </c>
    </row>
    <row r="1256" s="14" customFormat="1">
      <c r="A1256" s="14"/>
      <c r="B1256" s="245"/>
      <c r="C1256" s="246"/>
      <c r="D1256" s="235" t="s">
        <v>207</v>
      </c>
      <c r="E1256" s="247" t="s">
        <v>22</v>
      </c>
      <c r="F1256" s="248" t="s">
        <v>252</v>
      </c>
      <c r="G1256" s="246"/>
      <c r="H1256" s="249">
        <v>18</v>
      </c>
      <c r="I1256" s="250"/>
      <c r="J1256" s="246"/>
      <c r="K1256" s="246"/>
      <c r="L1256" s="251"/>
      <c r="M1256" s="252"/>
      <c r="N1256" s="253"/>
      <c r="O1256" s="253"/>
      <c r="P1256" s="253"/>
      <c r="Q1256" s="253"/>
      <c r="R1256" s="253"/>
      <c r="S1256" s="253"/>
      <c r="T1256" s="254"/>
      <c r="U1256" s="14"/>
      <c r="V1256" s="14"/>
      <c r="W1256" s="14"/>
      <c r="X1256" s="14"/>
      <c r="Y1256" s="14"/>
      <c r="Z1256" s="14"/>
      <c r="AA1256" s="14"/>
      <c r="AB1256" s="14"/>
      <c r="AC1256" s="14"/>
      <c r="AD1256" s="14"/>
      <c r="AE1256" s="14"/>
      <c r="AT1256" s="255" t="s">
        <v>207</v>
      </c>
      <c r="AU1256" s="255" t="s">
        <v>87</v>
      </c>
      <c r="AV1256" s="14" t="s">
        <v>103</v>
      </c>
      <c r="AW1256" s="14" t="s">
        <v>39</v>
      </c>
      <c r="AX1256" s="14" t="s">
        <v>23</v>
      </c>
      <c r="AY1256" s="255" t="s">
        <v>199</v>
      </c>
    </row>
    <row r="1257" s="2" customFormat="1" ht="16.5" customHeight="1">
      <c r="A1257" s="40"/>
      <c r="B1257" s="41"/>
      <c r="C1257" s="277" t="s">
        <v>1882</v>
      </c>
      <c r="D1257" s="277" t="s">
        <v>407</v>
      </c>
      <c r="E1257" s="278" t="s">
        <v>1883</v>
      </c>
      <c r="F1257" s="279" t="s">
        <v>1884</v>
      </c>
      <c r="G1257" s="280" t="s">
        <v>204</v>
      </c>
      <c r="H1257" s="281">
        <v>0.38800000000000001</v>
      </c>
      <c r="I1257" s="282"/>
      <c r="J1257" s="283">
        <f>ROUND(I1257*H1257,2)</f>
        <v>0</v>
      </c>
      <c r="K1257" s="279" t="s">
        <v>205</v>
      </c>
      <c r="L1257" s="284"/>
      <c r="M1257" s="285" t="s">
        <v>22</v>
      </c>
      <c r="N1257" s="286" t="s">
        <v>49</v>
      </c>
      <c r="O1257" s="86"/>
      <c r="P1257" s="229">
        <f>O1257*H1257</f>
        <v>0</v>
      </c>
      <c r="Q1257" s="229">
        <v>0.44</v>
      </c>
      <c r="R1257" s="229">
        <f>Q1257*H1257</f>
        <v>0.17072000000000001</v>
      </c>
      <c r="S1257" s="229">
        <v>0</v>
      </c>
      <c r="T1257" s="230">
        <f>S1257*H1257</f>
        <v>0</v>
      </c>
      <c r="U1257" s="40"/>
      <c r="V1257" s="40"/>
      <c r="W1257" s="40"/>
      <c r="X1257" s="40"/>
      <c r="Y1257" s="40"/>
      <c r="Z1257" s="40"/>
      <c r="AA1257" s="40"/>
      <c r="AB1257" s="40"/>
      <c r="AC1257" s="40"/>
      <c r="AD1257" s="40"/>
      <c r="AE1257" s="40"/>
      <c r="AR1257" s="231" t="s">
        <v>367</v>
      </c>
      <c r="AT1257" s="231" t="s">
        <v>407</v>
      </c>
      <c r="AU1257" s="231" t="s">
        <v>87</v>
      </c>
      <c r="AY1257" s="19" t="s">
        <v>199</v>
      </c>
      <c r="BE1257" s="232">
        <f>IF(N1257="základní",J1257,0)</f>
        <v>0</v>
      </c>
      <c r="BF1257" s="232">
        <f>IF(N1257="snížená",J1257,0)</f>
        <v>0</v>
      </c>
      <c r="BG1257" s="232">
        <f>IF(N1257="zákl. přenesená",J1257,0)</f>
        <v>0</v>
      </c>
      <c r="BH1257" s="232">
        <f>IF(N1257="sníž. přenesená",J1257,0)</f>
        <v>0</v>
      </c>
      <c r="BI1257" s="232">
        <f>IF(N1257="nulová",J1257,0)</f>
        <v>0</v>
      </c>
      <c r="BJ1257" s="19" t="s">
        <v>23</v>
      </c>
      <c r="BK1257" s="232">
        <f>ROUND(I1257*H1257,2)</f>
        <v>0</v>
      </c>
      <c r="BL1257" s="19" t="s">
        <v>272</v>
      </c>
      <c r="BM1257" s="231" t="s">
        <v>1885</v>
      </c>
    </row>
    <row r="1258" s="15" customFormat="1">
      <c r="A1258" s="15"/>
      <c r="B1258" s="256"/>
      <c r="C1258" s="257"/>
      <c r="D1258" s="235" t="s">
        <v>207</v>
      </c>
      <c r="E1258" s="258" t="s">
        <v>22</v>
      </c>
      <c r="F1258" s="259" t="s">
        <v>1886</v>
      </c>
      <c r="G1258" s="257"/>
      <c r="H1258" s="258" t="s">
        <v>22</v>
      </c>
      <c r="I1258" s="260"/>
      <c r="J1258" s="257"/>
      <c r="K1258" s="257"/>
      <c r="L1258" s="261"/>
      <c r="M1258" s="262"/>
      <c r="N1258" s="263"/>
      <c r="O1258" s="263"/>
      <c r="P1258" s="263"/>
      <c r="Q1258" s="263"/>
      <c r="R1258" s="263"/>
      <c r="S1258" s="263"/>
      <c r="T1258" s="264"/>
      <c r="U1258" s="15"/>
      <c r="V1258" s="15"/>
      <c r="W1258" s="15"/>
      <c r="X1258" s="15"/>
      <c r="Y1258" s="15"/>
      <c r="Z1258" s="15"/>
      <c r="AA1258" s="15"/>
      <c r="AB1258" s="15"/>
      <c r="AC1258" s="15"/>
      <c r="AD1258" s="15"/>
      <c r="AE1258" s="15"/>
      <c r="AT1258" s="265" t="s">
        <v>207</v>
      </c>
      <c r="AU1258" s="265" t="s">
        <v>87</v>
      </c>
      <c r="AV1258" s="15" t="s">
        <v>23</v>
      </c>
      <c r="AW1258" s="15" t="s">
        <v>39</v>
      </c>
      <c r="AX1258" s="15" t="s">
        <v>78</v>
      </c>
      <c r="AY1258" s="265" t="s">
        <v>199</v>
      </c>
    </row>
    <row r="1259" s="13" customFormat="1">
      <c r="A1259" s="13"/>
      <c r="B1259" s="233"/>
      <c r="C1259" s="234"/>
      <c r="D1259" s="235" t="s">
        <v>207</v>
      </c>
      <c r="E1259" s="236" t="s">
        <v>22</v>
      </c>
      <c r="F1259" s="237" t="s">
        <v>1887</v>
      </c>
      <c r="G1259" s="234"/>
      <c r="H1259" s="238">
        <v>0.155</v>
      </c>
      <c r="I1259" s="239"/>
      <c r="J1259" s="234"/>
      <c r="K1259" s="234"/>
      <c r="L1259" s="240"/>
      <c r="M1259" s="241"/>
      <c r="N1259" s="242"/>
      <c r="O1259" s="242"/>
      <c r="P1259" s="242"/>
      <c r="Q1259" s="242"/>
      <c r="R1259" s="242"/>
      <c r="S1259" s="242"/>
      <c r="T1259" s="243"/>
      <c r="U1259" s="13"/>
      <c r="V1259" s="13"/>
      <c r="W1259" s="13"/>
      <c r="X1259" s="13"/>
      <c r="Y1259" s="13"/>
      <c r="Z1259" s="13"/>
      <c r="AA1259" s="13"/>
      <c r="AB1259" s="13"/>
      <c r="AC1259" s="13"/>
      <c r="AD1259" s="13"/>
      <c r="AE1259" s="13"/>
      <c r="AT1259" s="244" t="s">
        <v>207</v>
      </c>
      <c r="AU1259" s="244" t="s">
        <v>87</v>
      </c>
      <c r="AV1259" s="13" t="s">
        <v>87</v>
      </c>
      <c r="AW1259" s="13" t="s">
        <v>39</v>
      </c>
      <c r="AX1259" s="13" t="s">
        <v>78</v>
      </c>
      <c r="AY1259" s="244" t="s">
        <v>199</v>
      </c>
    </row>
    <row r="1260" s="13" customFormat="1">
      <c r="A1260" s="13"/>
      <c r="B1260" s="233"/>
      <c r="C1260" s="234"/>
      <c r="D1260" s="235" t="s">
        <v>207</v>
      </c>
      <c r="E1260" s="236" t="s">
        <v>22</v>
      </c>
      <c r="F1260" s="237" t="s">
        <v>1888</v>
      </c>
      <c r="G1260" s="234"/>
      <c r="H1260" s="238">
        <v>0.23300000000000001</v>
      </c>
      <c r="I1260" s="239"/>
      <c r="J1260" s="234"/>
      <c r="K1260" s="234"/>
      <c r="L1260" s="240"/>
      <c r="M1260" s="241"/>
      <c r="N1260" s="242"/>
      <c r="O1260" s="242"/>
      <c r="P1260" s="242"/>
      <c r="Q1260" s="242"/>
      <c r="R1260" s="242"/>
      <c r="S1260" s="242"/>
      <c r="T1260" s="243"/>
      <c r="U1260" s="13"/>
      <c r="V1260" s="13"/>
      <c r="W1260" s="13"/>
      <c r="X1260" s="13"/>
      <c r="Y1260" s="13"/>
      <c r="Z1260" s="13"/>
      <c r="AA1260" s="13"/>
      <c r="AB1260" s="13"/>
      <c r="AC1260" s="13"/>
      <c r="AD1260" s="13"/>
      <c r="AE1260" s="13"/>
      <c r="AT1260" s="244" t="s">
        <v>207</v>
      </c>
      <c r="AU1260" s="244" t="s">
        <v>87</v>
      </c>
      <c r="AV1260" s="13" t="s">
        <v>87</v>
      </c>
      <c r="AW1260" s="13" t="s">
        <v>39</v>
      </c>
      <c r="AX1260" s="13" t="s">
        <v>78</v>
      </c>
      <c r="AY1260" s="244" t="s">
        <v>199</v>
      </c>
    </row>
    <row r="1261" s="14" customFormat="1">
      <c r="A1261" s="14"/>
      <c r="B1261" s="245"/>
      <c r="C1261" s="246"/>
      <c r="D1261" s="235" t="s">
        <v>207</v>
      </c>
      <c r="E1261" s="247" t="s">
        <v>22</v>
      </c>
      <c r="F1261" s="248" t="s">
        <v>252</v>
      </c>
      <c r="G1261" s="246"/>
      <c r="H1261" s="249">
        <v>0.38800000000000001</v>
      </c>
      <c r="I1261" s="250"/>
      <c r="J1261" s="246"/>
      <c r="K1261" s="246"/>
      <c r="L1261" s="251"/>
      <c r="M1261" s="252"/>
      <c r="N1261" s="253"/>
      <c r="O1261" s="253"/>
      <c r="P1261" s="253"/>
      <c r="Q1261" s="253"/>
      <c r="R1261" s="253"/>
      <c r="S1261" s="253"/>
      <c r="T1261" s="254"/>
      <c r="U1261" s="14"/>
      <c r="V1261" s="14"/>
      <c r="W1261" s="14"/>
      <c r="X1261" s="14"/>
      <c r="Y1261" s="14"/>
      <c r="Z1261" s="14"/>
      <c r="AA1261" s="14"/>
      <c r="AB1261" s="14"/>
      <c r="AC1261" s="14"/>
      <c r="AD1261" s="14"/>
      <c r="AE1261" s="14"/>
      <c r="AT1261" s="255" t="s">
        <v>207</v>
      </c>
      <c r="AU1261" s="255" t="s">
        <v>87</v>
      </c>
      <c r="AV1261" s="14" t="s">
        <v>103</v>
      </c>
      <c r="AW1261" s="14" t="s">
        <v>39</v>
      </c>
      <c r="AX1261" s="14" t="s">
        <v>23</v>
      </c>
      <c r="AY1261" s="255" t="s">
        <v>199</v>
      </c>
    </row>
    <row r="1262" s="2" customFormat="1" ht="16.5" customHeight="1">
      <c r="A1262" s="40"/>
      <c r="B1262" s="41"/>
      <c r="C1262" s="220" t="s">
        <v>1889</v>
      </c>
      <c r="D1262" s="220" t="s">
        <v>201</v>
      </c>
      <c r="E1262" s="221" t="s">
        <v>1890</v>
      </c>
      <c r="F1262" s="222" t="s">
        <v>1891</v>
      </c>
      <c r="G1262" s="223" t="s">
        <v>204</v>
      </c>
      <c r="H1262" s="224">
        <v>0.35299999999999998</v>
      </c>
      <c r="I1262" s="225"/>
      <c r="J1262" s="226">
        <f>ROUND(I1262*H1262,2)</f>
        <v>0</v>
      </c>
      <c r="K1262" s="222" t="s">
        <v>205</v>
      </c>
      <c r="L1262" s="46"/>
      <c r="M1262" s="227" t="s">
        <v>22</v>
      </c>
      <c r="N1262" s="228" t="s">
        <v>49</v>
      </c>
      <c r="O1262" s="86"/>
      <c r="P1262" s="229">
        <f>O1262*H1262</f>
        <v>0</v>
      </c>
      <c r="Q1262" s="229">
        <v>0.023369999999999998</v>
      </c>
      <c r="R1262" s="229">
        <f>Q1262*H1262</f>
        <v>0.0082496099999999992</v>
      </c>
      <c r="S1262" s="229">
        <v>0</v>
      </c>
      <c r="T1262" s="230">
        <f>S1262*H1262</f>
        <v>0</v>
      </c>
      <c r="U1262" s="40"/>
      <c r="V1262" s="40"/>
      <c r="W1262" s="40"/>
      <c r="X1262" s="40"/>
      <c r="Y1262" s="40"/>
      <c r="Z1262" s="40"/>
      <c r="AA1262" s="40"/>
      <c r="AB1262" s="40"/>
      <c r="AC1262" s="40"/>
      <c r="AD1262" s="40"/>
      <c r="AE1262" s="40"/>
      <c r="AR1262" s="231" t="s">
        <v>272</v>
      </c>
      <c r="AT1262" s="231" t="s">
        <v>201</v>
      </c>
      <c r="AU1262" s="231" t="s">
        <v>87</v>
      </c>
      <c r="AY1262" s="19" t="s">
        <v>199</v>
      </c>
      <c r="BE1262" s="232">
        <f>IF(N1262="základní",J1262,0)</f>
        <v>0</v>
      </c>
      <c r="BF1262" s="232">
        <f>IF(N1262="snížená",J1262,0)</f>
        <v>0</v>
      </c>
      <c r="BG1262" s="232">
        <f>IF(N1262="zákl. přenesená",J1262,0)</f>
        <v>0</v>
      </c>
      <c r="BH1262" s="232">
        <f>IF(N1262="sníž. přenesená",J1262,0)</f>
        <v>0</v>
      </c>
      <c r="BI1262" s="232">
        <f>IF(N1262="nulová",J1262,0)</f>
        <v>0</v>
      </c>
      <c r="BJ1262" s="19" t="s">
        <v>23</v>
      </c>
      <c r="BK1262" s="232">
        <f>ROUND(I1262*H1262,2)</f>
        <v>0</v>
      </c>
      <c r="BL1262" s="19" t="s">
        <v>272</v>
      </c>
      <c r="BM1262" s="231" t="s">
        <v>1892</v>
      </c>
    </row>
    <row r="1263" s="13" customFormat="1">
      <c r="A1263" s="13"/>
      <c r="B1263" s="233"/>
      <c r="C1263" s="234"/>
      <c r="D1263" s="235" t="s">
        <v>207</v>
      </c>
      <c r="E1263" s="236" t="s">
        <v>22</v>
      </c>
      <c r="F1263" s="237" t="s">
        <v>1893</v>
      </c>
      <c r="G1263" s="234"/>
      <c r="H1263" s="238">
        <v>0.35299999999999998</v>
      </c>
      <c r="I1263" s="239"/>
      <c r="J1263" s="234"/>
      <c r="K1263" s="234"/>
      <c r="L1263" s="240"/>
      <c r="M1263" s="241"/>
      <c r="N1263" s="242"/>
      <c r="O1263" s="242"/>
      <c r="P1263" s="242"/>
      <c r="Q1263" s="242"/>
      <c r="R1263" s="242"/>
      <c r="S1263" s="242"/>
      <c r="T1263" s="243"/>
      <c r="U1263" s="13"/>
      <c r="V1263" s="13"/>
      <c r="W1263" s="13"/>
      <c r="X1263" s="13"/>
      <c r="Y1263" s="13"/>
      <c r="Z1263" s="13"/>
      <c r="AA1263" s="13"/>
      <c r="AB1263" s="13"/>
      <c r="AC1263" s="13"/>
      <c r="AD1263" s="13"/>
      <c r="AE1263" s="13"/>
      <c r="AT1263" s="244" t="s">
        <v>207</v>
      </c>
      <c r="AU1263" s="244" t="s">
        <v>87</v>
      </c>
      <c r="AV1263" s="13" t="s">
        <v>87</v>
      </c>
      <c r="AW1263" s="13" t="s">
        <v>39</v>
      </c>
      <c r="AX1263" s="13" t="s">
        <v>23</v>
      </c>
      <c r="AY1263" s="244" t="s">
        <v>199</v>
      </c>
    </row>
    <row r="1264" s="2" customFormat="1" ht="21.75" customHeight="1">
      <c r="A1264" s="40"/>
      <c r="B1264" s="41"/>
      <c r="C1264" s="220" t="s">
        <v>1894</v>
      </c>
      <c r="D1264" s="220" t="s">
        <v>201</v>
      </c>
      <c r="E1264" s="221" t="s">
        <v>1895</v>
      </c>
      <c r="F1264" s="222" t="s">
        <v>1896</v>
      </c>
      <c r="G1264" s="223" t="s">
        <v>233</v>
      </c>
      <c r="H1264" s="224">
        <v>52.590000000000003</v>
      </c>
      <c r="I1264" s="225"/>
      <c r="J1264" s="226">
        <f>ROUND(I1264*H1264,2)</f>
        <v>0</v>
      </c>
      <c r="K1264" s="222" t="s">
        <v>205</v>
      </c>
      <c r="L1264" s="46"/>
      <c r="M1264" s="227" t="s">
        <v>22</v>
      </c>
      <c r="N1264" s="228" t="s">
        <v>49</v>
      </c>
      <c r="O1264" s="86"/>
      <c r="P1264" s="229">
        <f>O1264*H1264</f>
        <v>0</v>
      </c>
      <c r="Q1264" s="229">
        <v>0.023699999999999999</v>
      </c>
      <c r="R1264" s="229">
        <f>Q1264*H1264</f>
        <v>1.246383</v>
      </c>
      <c r="S1264" s="229">
        <v>0</v>
      </c>
      <c r="T1264" s="230">
        <f>S1264*H1264</f>
        <v>0</v>
      </c>
      <c r="U1264" s="40"/>
      <c r="V1264" s="40"/>
      <c r="W1264" s="40"/>
      <c r="X1264" s="40"/>
      <c r="Y1264" s="40"/>
      <c r="Z1264" s="40"/>
      <c r="AA1264" s="40"/>
      <c r="AB1264" s="40"/>
      <c r="AC1264" s="40"/>
      <c r="AD1264" s="40"/>
      <c r="AE1264" s="40"/>
      <c r="AR1264" s="231" t="s">
        <v>272</v>
      </c>
      <c r="AT1264" s="231" t="s">
        <v>201</v>
      </c>
      <c r="AU1264" s="231" t="s">
        <v>87</v>
      </c>
      <c r="AY1264" s="19" t="s">
        <v>199</v>
      </c>
      <c r="BE1264" s="232">
        <f>IF(N1264="základní",J1264,0)</f>
        <v>0</v>
      </c>
      <c r="BF1264" s="232">
        <f>IF(N1264="snížená",J1264,0)</f>
        <v>0</v>
      </c>
      <c r="BG1264" s="232">
        <f>IF(N1264="zákl. přenesená",J1264,0)</f>
        <v>0</v>
      </c>
      <c r="BH1264" s="232">
        <f>IF(N1264="sníž. přenesená",J1264,0)</f>
        <v>0</v>
      </c>
      <c r="BI1264" s="232">
        <f>IF(N1264="nulová",J1264,0)</f>
        <v>0</v>
      </c>
      <c r="BJ1264" s="19" t="s">
        <v>23</v>
      </c>
      <c r="BK1264" s="232">
        <f>ROUND(I1264*H1264,2)</f>
        <v>0</v>
      </c>
      <c r="BL1264" s="19" t="s">
        <v>272</v>
      </c>
      <c r="BM1264" s="231" t="s">
        <v>1897</v>
      </c>
    </row>
    <row r="1265" s="13" customFormat="1">
      <c r="A1265" s="13"/>
      <c r="B1265" s="233"/>
      <c r="C1265" s="234"/>
      <c r="D1265" s="235" t="s">
        <v>207</v>
      </c>
      <c r="E1265" s="236" t="s">
        <v>22</v>
      </c>
      <c r="F1265" s="237" t="s">
        <v>1898</v>
      </c>
      <c r="G1265" s="234"/>
      <c r="H1265" s="238">
        <v>52.590000000000003</v>
      </c>
      <c r="I1265" s="239"/>
      <c r="J1265" s="234"/>
      <c r="K1265" s="234"/>
      <c r="L1265" s="240"/>
      <c r="M1265" s="241"/>
      <c r="N1265" s="242"/>
      <c r="O1265" s="242"/>
      <c r="P1265" s="242"/>
      <c r="Q1265" s="242"/>
      <c r="R1265" s="242"/>
      <c r="S1265" s="242"/>
      <c r="T1265" s="243"/>
      <c r="U1265" s="13"/>
      <c r="V1265" s="13"/>
      <c r="W1265" s="13"/>
      <c r="X1265" s="13"/>
      <c r="Y1265" s="13"/>
      <c r="Z1265" s="13"/>
      <c r="AA1265" s="13"/>
      <c r="AB1265" s="13"/>
      <c r="AC1265" s="13"/>
      <c r="AD1265" s="13"/>
      <c r="AE1265" s="13"/>
      <c r="AT1265" s="244" t="s">
        <v>207</v>
      </c>
      <c r="AU1265" s="244" t="s">
        <v>87</v>
      </c>
      <c r="AV1265" s="13" t="s">
        <v>87</v>
      </c>
      <c r="AW1265" s="13" t="s">
        <v>39</v>
      </c>
      <c r="AX1265" s="13" t="s">
        <v>23</v>
      </c>
      <c r="AY1265" s="244" t="s">
        <v>199</v>
      </c>
    </row>
    <row r="1266" s="2" customFormat="1" ht="21.75" customHeight="1">
      <c r="A1266" s="40"/>
      <c r="B1266" s="41"/>
      <c r="C1266" s="220" t="s">
        <v>1899</v>
      </c>
      <c r="D1266" s="220" t="s">
        <v>201</v>
      </c>
      <c r="E1266" s="221" t="s">
        <v>1900</v>
      </c>
      <c r="F1266" s="222" t="s">
        <v>1901</v>
      </c>
      <c r="G1266" s="223" t="s">
        <v>233</v>
      </c>
      <c r="H1266" s="224">
        <v>9.5050000000000008</v>
      </c>
      <c r="I1266" s="225"/>
      <c r="J1266" s="226">
        <f>ROUND(I1266*H1266,2)</f>
        <v>0</v>
      </c>
      <c r="K1266" s="222" t="s">
        <v>205</v>
      </c>
      <c r="L1266" s="46"/>
      <c r="M1266" s="227" t="s">
        <v>22</v>
      </c>
      <c r="N1266" s="228" t="s">
        <v>49</v>
      </c>
      <c r="O1266" s="86"/>
      <c r="P1266" s="229">
        <f>O1266*H1266</f>
        <v>0</v>
      </c>
      <c r="Q1266" s="229">
        <v>0.015709999999999998</v>
      </c>
      <c r="R1266" s="229">
        <f>Q1266*H1266</f>
        <v>0.14932355</v>
      </c>
      <c r="S1266" s="229">
        <v>0</v>
      </c>
      <c r="T1266" s="230">
        <f>S1266*H1266</f>
        <v>0</v>
      </c>
      <c r="U1266" s="40"/>
      <c r="V1266" s="40"/>
      <c r="W1266" s="40"/>
      <c r="X1266" s="40"/>
      <c r="Y1266" s="40"/>
      <c r="Z1266" s="40"/>
      <c r="AA1266" s="40"/>
      <c r="AB1266" s="40"/>
      <c r="AC1266" s="40"/>
      <c r="AD1266" s="40"/>
      <c r="AE1266" s="40"/>
      <c r="AR1266" s="231" t="s">
        <v>272</v>
      </c>
      <c r="AT1266" s="231" t="s">
        <v>201</v>
      </c>
      <c r="AU1266" s="231" t="s">
        <v>87</v>
      </c>
      <c r="AY1266" s="19" t="s">
        <v>199</v>
      </c>
      <c r="BE1266" s="232">
        <f>IF(N1266="základní",J1266,0)</f>
        <v>0</v>
      </c>
      <c r="BF1266" s="232">
        <f>IF(N1266="snížená",J1266,0)</f>
        <v>0</v>
      </c>
      <c r="BG1266" s="232">
        <f>IF(N1266="zákl. přenesená",J1266,0)</f>
        <v>0</v>
      </c>
      <c r="BH1266" s="232">
        <f>IF(N1266="sníž. přenesená",J1266,0)</f>
        <v>0</v>
      </c>
      <c r="BI1266" s="232">
        <f>IF(N1266="nulová",J1266,0)</f>
        <v>0</v>
      </c>
      <c r="BJ1266" s="19" t="s">
        <v>23</v>
      </c>
      <c r="BK1266" s="232">
        <f>ROUND(I1266*H1266,2)</f>
        <v>0</v>
      </c>
      <c r="BL1266" s="19" t="s">
        <v>272</v>
      </c>
      <c r="BM1266" s="231" t="s">
        <v>1902</v>
      </c>
    </row>
    <row r="1267" s="13" customFormat="1">
      <c r="A1267" s="13"/>
      <c r="B1267" s="233"/>
      <c r="C1267" s="234"/>
      <c r="D1267" s="235" t="s">
        <v>207</v>
      </c>
      <c r="E1267" s="236" t="s">
        <v>22</v>
      </c>
      <c r="F1267" s="237" t="s">
        <v>1903</v>
      </c>
      <c r="G1267" s="234"/>
      <c r="H1267" s="238">
        <v>9.5050000000000008</v>
      </c>
      <c r="I1267" s="239"/>
      <c r="J1267" s="234"/>
      <c r="K1267" s="234"/>
      <c r="L1267" s="240"/>
      <c r="M1267" s="241"/>
      <c r="N1267" s="242"/>
      <c r="O1267" s="242"/>
      <c r="P1267" s="242"/>
      <c r="Q1267" s="242"/>
      <c r="R1267" s="242"/>
      <c r="S1267" s="242"/>
      <c r="T1267" s="243"/>
      <c r="U1267" s="13"/>
      <c r="V1267" s="13"/>
      <c r="W1267" s="13"/>
      <c r="X1267" s="13"/>
      <c r="Y1267" s="13"/>
      <c r="Z1267" s="13"/>
      <c r="AA1267" s="13"/>
      <c r="AB1267" s="13"/>
      <c r="AC1267" s="13"/>
      <c r="AD1267" s="13"/>
      <c r="AE1267" s="13"/>
      <c r="AT1267" s="244" t="s">
        <v>207</v>
      </c>
      <c r="AU1267" s="244" t="s">
        <v>87</v>
      </c>
      <c r="AV1267" s="13" t="s">
        <v>87</v>
      </c>
      <c r="AW1267" s="13" t="s">
        <v>39</v>
      </c>
      <c r="AX1267" s="13" t="s">
        <v>23</v>
      </c>
      <c r="AY1267" s="244" t="s">
        <v>199</v>
      </c>
    </row>
    <row r="1268" s="2" customFormat="1" ht="16.5" customHeight="1">
      <c r="A1268" s="40"/>
      <c r="B1268" s="41"/>
      <c r="C1268" s="220" t="s">
        <v>1904</v>
      </c>
      <c r="D1268" s="220" t="s">
        <v>201</v>
      </c>
      <c r="E1268" s="221" t="s">
        <v>1905</v>
      </c>
      <c r="F1268" s="222" t="s">
        <v>1906</v>
      </c>
      <c r="G1268" s="223" t="s">
        <v>233</v>
      </c>
      <c r="H1268" s="224">
        <v>8.5</v>
      </c>
      <c r="I1268" s="225"/>
      <c r="J1268" s="226">
        <f>ROUND(I1268*H1268,2)</f>
        <v>0</v>
      </c>
      <c r="K1268" s="222" t="s">
        <v>205</v>
      </c>
      <c r="L1268" s="46"/>
      <c r="M1268" s="227" t="s">
        <v>22</v>
      </c>
      <c r="N1268" s="228" t="s">
        <v>49</v>
      </c>
      <c r="O1268" s="86"/>
      <c r="P1268" s="229">
        <f>O1268*H1268</f>
        <v>0</v>
      </c>
      <c r="Q1268" s="229">
        <v>0</v>
      </c>
      <c r="R1268" s="229">
        <f>Q1268*H1268</f>
        <v>0</v>
      </c>
      <c r="S1268" s="229">
        <v>0</v>
      </c>
      <c r="T1268" s="230">
        <f>S1268*H1268</f>
        <v>0</v>
      </c>
      <c r="U1268" s="40"/>
      <c r="V1268" s="40"/>
      <c r="W1268" s="40"/>
      <c r="X1268" s="40"/>
      <c r="Y1268" s="40"/>
      <c r="Z1268" s="40"/>
      <c r="AA1268" s="40"/>
      <c r="AB1268" s="40"/>
      <c r="AC1268" s="40"/>
      <c r="AD1268" s="40"/>
      <c r="AE1268" s="40"/>
      <c r="AR1268" s="231" t="s">
        <v>272</v>
      </c>
      <c r="AT1268" s="231" t="s">
        <v>201</v>
      </c>
      <c r="AU1268" s="231" t="s">
        <v>87</v>
      </c>
      <c r="AY1268" s="19" t="s">
        <v>199</v>
      </c>
      <c r="BE1268" s="232">
        <f>IF(N1268="základní",J1268,0)</f>
        <v>0</v>
      </c>
      <c r="BF1268" s="232">
        <f>IF(N1268="snížená",J1268,0)</f>
        <v>0</v>
      </c>
      <c r="BG1268" s="232">
        <f>IF(N1268="zákl. přenesená",J1268,0)</f>
        <v>0</v>
      </c>
      <c r="BH1268" s="232">
        <f>IF(N1268="sníž. přenesená",J1268,0)</f>
        <v>0</v>
      </c>
      <c r="BI1268" s="232">
        <f>IF(N1268="nulová",J1268,0)</f>
        <v>0</v>
      </c>
      <c r="BJ1268" s="19" t="s">
        <v>23</v>
      </c>
      <c r="BK1268" s="232">
        <f>ROUND(I1268*H1268,2)</f>
        <v>0</v>
      </c>
      <c r="BL1268" s="19" t="s">
        <v>272</v>
      </c>
      <c r="BM1268" s="231" t="s">
        <v>1907</v>
      </c>
    </row>
    <row r="1269" s="13" customFormat="1">
      <c r="A1269" s="13"/>
      <c r="B1269" s="233"/>
      <c r="C1269" s="234"/>
      <c r="D1269" s="235" t="s">
        <v>207</v>
      </c>
      <c r="E1269" s="236" t="s">
        <v>22</v>
      </c>
      <c r="F1269" s="237" t="s">
        <v>1908</v>
      </c>
      <c r="G1269" s="234"/>
      <c r="H1269" s="238">
        <v>8.5</v>
      </c>
      <c r="I1269" s="239"/>
      <c r="J1269" s="234"/>
      <c r="K1269" s="234"/>
      <c r="L1269" s="240"/>
      <c r="M1269" s="241"/>
      <c r="N1269" s="242"/>
      <c r="O1269" s="242"/>
      <c r="P1269" s="242"/>
      <c r="Q1269" s="242"/>
      <c r="R1269" s="242"/>
      <c r="S1269" s="242"/>
      <c r="T1269" s="243"/>
      <c r="U1269" s="13"/>
      <c r="V1269" s="13"/>
      <c r="W1269" s="13"/>
      <c r="X1269" s="13"/>
      <c r="Y1269" s="13"/>
      <c r="Z1269" s="13"/>
      <c r="AA1269" s="13"/>
      <c r="AB1269" s="13"/>
      <c r="AC1269" s="13"/>
      <c r="AD1269" s="13"/>
      <c r="AE1269" s="13"/>
      <c r="AT1269" s="244" t="s">
        <v>207</v>
      </c>
      <c r="AU1269" s="244" t="s">
        <v>87</v>
      </c>
      <c r="AV1269" s="13" t="s">
        <v>87</v>
      </c>
      <c r="AW1269" s="13" t="s">
        <v>39</v>
      </c>
      <c r="AX1269" s="13" t="s">
        <v>23</v>
      </c>
      <c r="AY1269" s="244" t="s">
        <v>199</v>
      </c>
    </row>
    <row r="1270" s="2" customFormat="1" ht="16.5" customHeight="1">
      <c r="A1270" s="40"/>
      <c r="B1270" s="41"/>
      <c r="C1270" s="277" t="s">
        <v>1909</v>
      </c>
      <c r="D1270" s="277" t="s">
        <v>407</v>
      </c>
      <c r="E1270" s="278" t="s">
        <v>1910</v>
      </c>
      <c r="F1270" s="279" t="s">
        <v>1911</v>
      </c>
      <c r="G1270" s="280" t="s">
        <v>204</v>
      </c>
      <c r="H1270" s="281">
        <v>0.188</v>
      </c>
      <c r="I1270" s="282"/>
      <c r="J1270" s="283">
        <f>ROUND(I1270*H1270,2)</f>
        <v>0</v>
      </c>
      <c r="K1270" s="279" t="s">
        <v>22</v>
      </c>
      <c r="L1270" s="284"/>
      <c r="M1270" s="285" t="s">
        <v>22</v>
      </c>
      <c r="N1270" s="286" t="s">
        <v>49</v>
      </c>
      <c r="O1270" s="86"/>
      <c r="P1270" s="229">
        <f>O1270*H1270</f>
        <v>0</v>
      </c>
      <c r="Q1270" s="229">
        <v>0.55000000000000004</v>
      </c>
      <c r="R1270" s="229">
        <f>Q1270*H1270</f>
        <v>0.10340000000000001</v>
      </c>
      <c r="S1270" s="229">
        <v>0</v>
      </c>
      <c r="T1270" s="230">
        <f>S1270*H1270</f>
        <v>0</v>
      </c>
      <c r="U1270" s="40"/>
      <c r="V1270" s="40"/>
      <c r="W1270" s="40"/>
      <c r="X1270" s="40"/>
      <c r="Y1270" s="40"/>
      <c r="Z1270" s="40"/>
      <c r="AA1270" s="40"/>
      <c r="AB1270" s="40"/>
      <c r="AC1270" s="40"/>
      <c r="AD1270" s="40"/>
      <c r="AE1270" s="40"/>
      <c r="AR1270" s="231" t="s">
        <v>367</v>
      </c>
      <c r="AT1270" s="231" t="s">
        <v>407</v>
      </c>
      <c r="AU1270" s="231" t="s">
        <v>87</v>
      </c>
      <c r="AY1270" s="19" t="s">
        <v>199</v>
      </c>
      <c r="BE1270" s="232">
        <f>IF(N1270="základní",J1270,0)</f>
        <v>0</v>
      </c>
      <c r="BF1270" s="232">
        <f>IF(N1270="snížená",J1270,0)</f>
        <v>0</v>
      </c>
      <c r="BG1270" s="232">
        <f>IF(N1270="zákl. přenesená",J1270,0)</f>
        <v>0</v>
      </c>
      <c r="BH1270" s="232">
        <f>IF(N1270="sníž. přenesená",J1270,0)</f>
        <v>0</v>
      </c>
      <c r="BI1270" s="232">
        <f>IF(N1270="nulová",J1270,0)</f>
        <v>0</v>
      </c>
      <c r="BJ1270" s="19" t="s">
        <v>23</v>
      </c>
      <c r="BK1270" s="232">
        <f>ROUND(I1270*H1270,2)</f>
        <v>0</v>
      </c>
      <c r="BL1270" s="19" t="s">
        <v>272</v>
      </c>
      <c r="BM1270" s="231" t="s">
        <v>1912</v>
      </c>
    </row>
    <row r="1271" s="13" customFormat="1">
      <c r="A1271" s="13"/>
      <c r="B1271" s="233"/>
      <c r="C1271" s="234"/>
      <c r="D1271" s="235" t="s">
        <v>207</v>
      </c>
      <c r="E1271" s="236" t="s">
        <v>22</v>
      </c>
      <c r="F1271" s="237" t="s">
        <v>1913</v>
      </c>
      <c r="G1271" s="234"/>
      <c r="H1271" s="238">
        <v>0.188</v>
      </c>
      <c r="I1271" s="239"/>
      <c r="J1271" s="234"/>
      <c r="K1271" s="234"/>
      <c r="L1271" s="240"/>
      <c r="M1271" s="241"/>
      <c r="N1271" s="242"/>
      <c r="O1271" s="242"/>
      <c r="P1271" s="242"/>
      <c r="Q1271" s="242"/>
      <c r="R1271" s="242"/>
      <c r="S1271" s="242"/>
      <c r="T1271" s="243"/>
      <c r="U1271" s="13"/>
      <c r="V1271" s="13"/>
      <c r="W1271" s="13"/>
      <c r="X1271" s="13"/>
      <c r="Y1271" s="13"/>
      <c r="Z1271" s="13"/>
      <c r="AA1271" s="13"/>
      <c r="AB1271" s="13"/>
      <c r="AC1271" s="13"/>
      <c r="AD1271" s="13"/>
      <c r="AE1271" s="13"/>
      <c r="AT1271" s="244" t="s">
        <v>207</v>
      </c>
      <c r="AU1271" s="244" t="s">
        <v>87</v>
      </c>
      <c r="AV1271" s="13" t="s">
        <v>87</v>
      </c>
      <c r="AW1271" s="13" t="s">
        <v>39</v>
      </c>
      <c r="AX1271" s="13" t="s">
        <v>23</v>
      </c>
      <c r="AY1271" s="244" t="s">
        <v>199</v>
      </c>
    </row>
    <row r="1272" s="2" customFormat="1" ht="16.5" customHeight="1">
      <c r="A1272" s="40"/>
      <c r="B1272" s="41"/>
      <c r="C1272" s="220" t="s">
        <v>1914</v>
      </c>
      <c r="D1272" s="220" t="s">
        <v>201</v>
      </c>
      <c r="E1272" s="221" t="s">
        <v>1915</v>
      </c>
      <c r="F1272" s="222" t="s">
        <v>1916</v>
      </c>
      <c r="G1272" s="223" t="s">
        <v>233</v>
      </c>
      <c r="H1272" s="224">
        <v>8.5</v>
      </c>
      <c r="I1272" s="225"/>
      <c r="J1272" s="226">
        <f>ROUND(I1272*H1272,2)</f>
        <v>0</v>
      </c>
      <c r="K1272" s="222" t="s">
        <v>205</v>
      </c>
      <c r="L1272" s="46"/>
      <c r="M1272" s="227" t="s">
        <v>22</v>
      </c>
      <c r="N1272" s="228" t="s">
        <v>49</v>
      </c>
      <c r="O1272" s="86"/>
      <c r="P1272" s="229">
        <f>O1272*H1272</f>
        <v>0</v>
      </c>
      <c r="Q1272" s="229">
        <v>0.00020000000000000001</v>
      </c>
      <c r="R1272" s="229">
        <f>Q1272*H1272</f>
        <v>0.0017000000000000001</v>
      </c>
      <c r="S1272" s="229">
        <v>0</v>
      </c>
      <c r="T1272" s="230">
        <f>S1272*H1272</f>
        <v>0</v>
      </c>
      <c r="U1272" s="40"/>
      <c r="V1272" s="40"/>
      <c r="W1272" s="40"/>
      <c r="X1272" s="40"/>
      <c r="Y1272" s="40"/>
      <c r="Z1272" s="40"/>
      <c r="AA1272" s="40"/>
      <c r="AB1272" s="40"/>
      <c r="AC1272" s="40"/>
      <c r="AD1272" s="40"/>
      <c r="AE1272" s="40"/>
      <c r="AR1272" s="231" t="s">
        <v>272</v>
      </c>
      <c r="AT1272" s="231" t="s">
        <v>201</v>
      </c>
      <c r="AU1272" s="231" t="s">
        <v>87</v>
      </c>
      <c r="AY1272" s="19" t="s">
        <v>199</v>
      </c>
      <c r="BE1272" s="232">
        <f>IF(N1272="základní",J1272,0)</f>
        <v>0</v>
      </c>
      <c r="BF1272" s="232">
        <f>IF(N1272="snížená",J1272,0)</f>
        <v>0</v>
      </c>
      <c r="BG1272" s="232">
        <f>IF(N1272="zákl. přenesená",J1272,0)</f>
        <v>0</v>
      </c>
      <c r="BH1272" s="232">
        <f>IF(N1272="sníž. přenesená",J1272,0)</f>
        <v>0</v>
      </c>
      <c r="BI1272" s="232">
        <f>IF(N1272="nulová",J1272,0)</f>
        <v>0</v>
      </c>
      <c r="BJ1272" s="19" t="s">
        <v>23</v>
      </c>
      <c r="BK1272" s="232">
        <f>ROUND(I1272*H1272,2)</f>
        <v>0</v>
      </c>
      <c r="BL1272" s="19" t="s">
        <v>272</v>
      </c>
      <c r="BM1272" s="231" t="s">
        <v>1917</v>
      </c>
    </row>
    <row r="1273" s="2" customFormat="1" ht="21.75" customHeight="1">
      <c r="A1273" s="40"/>
      <c r="B1273" s="41"/>
      <c r="C1273" s="220" t="s">
        <v>1918</v>
      </c>
      <c r="D1273" s="220" t="s">
        <v>201</v>
      </c>
      <c r="E1273" s="221" t="s">
        <v>1919</v>
      </c>
      <c r="F1273" s="222" t="s">
        <v>1920</v>
      </c>
      <c r="G1273" s="223" t="s">
        <v>279</v>
      </c>
      <c r="H1273" s="224">
        <v>1.6799999999999999</v>
      </c>
      <c r="I1273" s="225"/>
      <c r="J1273" s="226">
        <f>ROUND(I1273*H1273,2)</f>
        <v>0</v>
      </c>
      <c r="K1273" s="222" t="s">
        <v>205</v>
      </c>
      <c r="L1273" s="46"/>
      <c r="M1273" s="227" t="s">
        <v>22</v>
      </c>
      <c r="N1273" s="228" t="s">
        <v>49</v>
      </c>
      <c r="O1273" s="86"/>
      <c r="P1273" s="229">
        <f>O1273*H1273</f>
        <v>0</v>
      </c>
      <c r="Q1273" s="229">
        <v>0</v>
      </c>
      <c r="R1273" s="229">
        <f>Q1273*H1273</f>
        <v>0</v>
      </c>
      <c r="S1273" s="229">
        <v>0</v>
      </c>
      <c r="T1273" s="230">
        <f>S1273*H1273</f>
        <v>0</v>
      </c>
      <c r="U1273" s="40"/>
      <c r="V1273" s="40"/>
      <c r="W1273" s="40"/>
      <c r="X1273" s="40"/>
      <c r="Y1273" s="40"/>
      <c r="Z1273" s="40"/>
      <c r="AA1273" s="40"/>
      <c r="AB1273" s="40"/>
      <c r="AC1273" s="40"/>
      <c r="AD1273" s="40"/>
      <c r="AE1273" s="40"/>
      <c r="AR1273" s="231" t="s">
        <v>272</v>
      </c>
      <c r="AT1273" s="231" t="s">
        <v>201</v>
      </c>
      <c r="AU1273" s="231" t="s">
        <v>87</v>
      </c>
      <c r="AY1273" s="19" t="s">
        <v>199</v>
      </c>
      <c r="BE1273" s="232">
        <f>IF(N1273="základní",J1273,0)</f>
        <v>0</v>
      </c>
      <c r="BF1273" s="232">
        <f>IF(N1273="snížená",J1273,0)</f>
        <v>0</v>
      </c>
      <c r="BG1273" s="232">
        <f>IF(N1273="zákl. přenesená",J1273,0)</f>
        <v>0</v>
      </c>
      <c r="BH1273" s="232">
        <f>IF(N1273="sníž. přenesená",J1273,0)</f>
        <v>0</v>
      </c>
      <c r="BI1273" s="232">
        <f>IF(N1273="nulová",J1273,0)</f>
        <v>0</v>
      </c>
      <c r="BJ1273" s="19" t="s">
        <v>23</v>
      </c>
      <c r="BK1273" s="232">
        <f>ROUND(I1273*H1273,2)</f>
        <v>0</v>
      </c>
      <c r="BL1273" s="19" t="s">
        <v>272</v>
      </c>
      <c r="BM1273" s="231" t="s">
        <v>1921</v>
      </c>
    </row>
    <row r="1274" s="2" customFormat="1" ht="21.75" customHeight="1">
      <c r="A1274" s="40"/>
      <c r="B1274" s="41"/>
      <c r="C1274" s="220" t="s">
        <v>1922</v>
      </c>
      <c r="D1274" s="220" t="s">
        <v>201</v>
      </c>
      <c r="E1274" s="221" t="s">
        <v>1923</v>
      </c>
      <c r="F1274" s="222" t="s">
        <v>1924</v>
      </c>
      <c r="G1274" s="223" t="s">
        <v>279</v>
      </c>
      <c r="H1274" s="224">
        <v>1.6799999999999999</v>
      </c>
      <c r="I1274" s="225"/>
      <c r="J1274" s="226">
        <f>ROUND(I1274*H1274,2)</f>
        <v>0</v>
      </c>
      <c r="K1274" s="222" t="s">
        <v>205</v>
      </c>
      <c r="L1274" s="46"/>
      <c r="M1274" s="227" t="s">
        <v>22</v>
      </c>
      <c r="N1274" s="228" t="s">
        <v>49</v>
      </c>
      <c r="O1274" s="86"/>
      <c r="P1274" s="229">
        <f>O1274*H1274</f>
        <v>0</v>
      </c>
      <c r="Q1274" s="229">
        <v>0</v>
      </c>
      <c r="R1274" s="229">
        <f>Q1274*H1274</f>
        <v>0</v>
      </c>
      <c r="S1274" s="229">
        <v>0</v>
      </c>
      <c r="T1274" s="230">
        <f>S1274*H1274</f>
        <v>0</v>
      </c>
      <c r="U1274" s="40"/>
      <c r="V1274" s="40"/>
      <c r="W1274" s="40"/>
      <c r="X1274" s="40"/>
      <c r="Y1274" s="40"/>
      <c r="Z1274" s="40"/>
      <c r="AA1274" s="40"/>
      <c r="AB1274" s="40"/>
      <c r="AC1274" s="40"/>
      <c r="AD1274" s="40"/>
      <c r="AE1274" s="40"/>
      <c r="AR1274" s="231" t="s">
        <v>272</v>
      </c>
      <c r="AT1274" s="231" t="s">
        <v>201</v>
      </c>
      <c r="AU1274" s="231" t="s">
        <v>87</v>
      </c>
      <c r="AY1274" s="19" t="s">
        <v>199</v>
      </c>
      <c r="BE1274" s="232">
        <f>IF(N1274="základní",J1274,0)</f>
        <v>0</v>
      </c>
      <c r="BF1274" s="232">
        <f>IF(N1274="snížená",J1274,0)</f>
        <v>0</v>
      </c>
      <c r="BG1274" s="232">
        <f>IF(N1274="zákl. přenesená",J1274,0)</f>
        <v>0</v>
      </c>
      <c r="BH1274" s="232">
        <f>IF(N1274="sníž. přenesená",J1274,0)</f>
        <v>0</v>
      </c>
      <c r="BI1274" s="232">
        <f>IF(N1274="nulová",J1274,0)</f>
        <v>0</v>
      </c>
      <c r="BJ1274" s="19" t="s">
        <v>23</v>
      </c>
      <c r="BK1274" s="232">
        <f>ROUND(I1274*H1274,2)</f>
        <v>0</v>
      </c>
      <c r="BL1274" s="19" t="s">
        <v>272</v>
      </c>
      <c r="BM1274" s="231" t="s">
        <v>1925</v>
      </c>
    </row>
    <row r="1275" s="12" customFormat="1" ht="22.8" customHeight="1">
      <c r="A1275" s="12"/>
      <c r="B1275" s="204"/>
      <c r="C1275" s="205"/>
      <c r="D1275" s="206" t="s">
        <v>77</v>
      </c>
      <c r="E1275" s="218" t="s">
        <v>1926</v>
      </c>
      <c r="F1275" s="218" t="s">
        <v>1927</v>
      </c>
      <c r="G1275" s="205"/>
      <c r="H1275" s="205"/>
      <c r="I1275" s="208"/>
      <c r="J1275" s="219">
        <f>BK1275</f>
        <v>0</v>
      </c>
      <c r="K1275" s="205"/>
      <c r="L1275" s="210"/>
      <c r="M1275" s="211"/>
      <c r="N1275" s="212"/>
      <c r="O1275" s="212"/>
      <c r="P1275" s="213">
        <f>SUM(P1276:P1284)</f>
        <v>0</v>
      </c>
      <c r="Q1275" s="212"/>
      <c r="R1275" s="213">
        <f>SUM(R1276:R1284)</f>
        <v>0</v>
      </c>
      <c r="S1275" s="212"/>
      <c r="T1275" s="214">
        <f>SUM(T1276:T1284)</f>
        <v>0.61000644000000004</v>
      </c>
      <c r="U1275" s="12"/>
      <c r="V1275" s="12"/>
      <c r="W1275" s="12"/>
      <c r="X1275" s="12"/>
      <c r="Y1275" s="12"/>
      <c r="Z1275" s="12"/>
      <c r="AA1275" s="12"/>
      <c r="AB1275" s="12"/>
      <c r="AC1275" s="12"/>
      <c r="AD1275" s="12"/>
      <c r="AE1275" s="12"/>
      <c r="AR1275" s="215" t="s">
        <v>87</v>
      </c>
      <c r="AT1275" s="216" t="s">
        <v>77</v>
      </c>
      <c r="AU1275" s="216" t="s">
        <v>23</v>
      </c>
      <c r="AY1275" s="215" t="s">
        <v>199</v>
      </c>
      <c r="BK1275" s="217">
        <f>SUM(BK1276:BK1284)</f>
        <v>0</v>
      </c>
    </row>
    <row r="1276" s="2" customFormat="1" ht="21.75" customHeight="1">
      <c r="A1276" s="40"/>
      <c r="B1276" s="41"/>
      <c r="C1276" s="220" t="s">
        <v>1928</v>
      </c>
      <c r="D1276" s="220" t="s">
        <v>201</v>
      </c>
      <c r="E1276" s="221" t="s">
        <v>1929</v>
      </c>
      <c r="F1276" s="222" t="s">
        <v>1930</v>
      </c>
      <c r="G1276" s="223" t="s">
        <v>549</v>
      </c>
      <c r="H1276" s="224">
        <v>20.295000000000002</v>
      </c>
      <c r="I1276" s="225"/>
      <c r="J1276" s="226">
        <f>ROUND(I1276*H1276,2)</f>
        <v>0</v>
      </c>
      <c r="K1276" s="222" t="s">
        <v>205</v>
      </c>
      <c r="L1276" s="46"/>
      <c r="M1276" s="227" t="s">
        <v>22</v>
      </c>
      <c r="N1276" s="228" t="s">
        <v>49</v>
      </c>
      <c r="O1276" s="86"/>
      <c r="P1276" s="229">
        <f>O1276*H1276</f>
        <v>0</v>
      </c>
      <c r="Q1276" s="229">
        <v>0</v>
      </c>
      <c r="R1276" s="229">
        <f>Q1276*H1276</f>
        <v>0</v>
      </c>
      <c r="S1276" s="229">
        <v>0.012</v>
      </c>
      <c r="T1276" s="230">
        <f>S1276*H1276</f>
        <v>0.24354000000000003</v>
      </c>
      <c r="U1276" s="40"/>
      <c r="V1276" s="40"/>
      <c r="W1276" s="40"/>
      <c r="X1276" s="40"/>
      <c r="Y1276" s="40"/>
      <c r="Z1276" s="40"/>
      <c r="AA1276" s="40"/>
      <c r="AB1276" s="40"/>
      <c r="AC1276" s="40"/>
      <c r="AD1276" s="40"/>
      <c r="AE1276" s="40"/>
      <c r="AR1276" s="231" t="s">
        <v>272</v>
      </c>
      <c r="AT1276" s="231" t="s">
        <v>201</v>
      </c>
      <c r="AU1276" s="231" t="s">
        <v>87</v>
      </c>
      <c r="AY1276" s="19" t="s">
        <v>199</v>
      </c>
      <c r="BE1276" s="232">
        <f>IF(N1276="základní",J1276,0)</f>
        <v>0</v>
      </c>
      <c r="BF1276" s="232">
        <f>IF(N1276="snížená",J1276,0)</f>
        <v>0</v>
      </c>
      <c r="BG1276" s="232">
        <f>IF(N1276="zákl. přenesená",J1276,0)</f>
        <v>0</v>
      </c>
      <c r="BH1276" s="232">
        <f>IF(N1276="sníž. přenesená",J1276,0)</f>
        <v>0</v>
      </c>
      <c r="BI1276" s="232">
        <f>IF(N1276="nulová",J1276,0)</f>
        <v>0</v>
      </c>
      <c r="BJ1276" s="19" t="s">
        <v>23</v>
      </c>
      <c r="BK1276" s="232">
        <f>ROUND(I1276*H1276,2)</f>
        <v>0</v>
      </c>
      <c r="BL1276" s="19" t="s">
        <v>272</v>
      </c>
      <c r="BM1276" s="231" t="s">
        <v>1931</v>
      </c>
    </row>
    <row r="1277" s="15" customFormat="1">
      <c r="A1277" s="15"/>
      <c r="B1277" s="256"/>
      <c r="C1277" s="257"/>
      <c r="D1277" s="235" t="s">
        <v>207</v>
      </c>
      <c r="E1277" s="258" t="s">
        <v>22</v>
      </c>
      <c r="F1277" s="259" t="s">
        <v>335</v>
      </c>
      <c r="G1277" s="257"/>
      <c r="H1277" s="258" t="s">
        <v>22</v>
      </c>
      <c r="I1277" s="260"/>
      <c r="J1277" s="257"/>
      <c r="K1277" s="257"/>
      <c r="L1277" s="261"/>
      <c r="M1277" s="262"/>
      <c r="N1277" s="263"/>
      <c r="O1277" s="263"/>
      <c r="P1277" s="263"/>
      <c r="Q1277" s="263"/>
      <c r="R1277" s="263"/>
      <c r="S1277" s="263"/>
      <c r="T1277" s="264"/>
      <c r="U1277" s="15"/>
      <c r="V1277" s="15"/>
      <c r="W1277" s="15"/>
      <c r="X1277" s="15"/>
      <c r="Y1277" s="15"/>
      <c r="Z1277" s="15"/>
      <c r="AA1277" s="15"/>
      <c r="AB1277" s="15"/>
      <c r="AC1277" s="15"/>
      <c r="AD1277" s="15"/>
      <c r="AE1277" s="15"/>
      <c r="AT1277" s="265" t="s">
        <v>207</v>
      </c>
      <c r="AU1277" s="265" t="s">
        <v>87</v>
      </c>
      <c r="AV1277" s="15" t="s">
        <v>23</v>
      </c>
      <c r="AW1277" s="15" t="s">
        <v>39</v>
      </c>
      <c r="AX1277" s="15" t="s">
        <v>78</v>
      </c>
      <c r="AY1277" s="265" t="s">
        <v>199</v>
      </c>
    </row>
    <row r="1278" s="13" customFormat="1">
      <c r="A1278" s="13"/>
      <c r="B1278" s="233"/>
      <c r="C1278" s="234"/>
      <c r="D1278" s="235" t="s">
        <v>207</v>
      </c>
      <c r="E1278" s="236" t="s">
        <v>22</v>
      </c>
      <c r="F1278" s="237" t="s">
        <v>1932</v>
      </c>
      <c r="G1278" s="234"/>
      <c r="H1278" s="238">
        <v>20.295000000000002</v>
      </c>
      <c r="I1278" s="239"/>
      <c r="J1278" s="234"/>
      <c r="K1278" s="234"/>
      <c r="L1278" s="240"/>
      <c r="M1278" s="241"/>
      <c r="N1278" s="242"/>
      <c r="O1278" s="242"/>
      <c r="P1278" s="242"/>
      <c r="Q1278" s="242"/>
      <c r="R1278" s="242"/>
      <c r="S1278" s="242"/>
      <c r="T1278" s="243"/>
      <c r="U1278" s="13"/>
      <c r="V1278" s="13"/>
      <c r="W1278" s="13"/>
      <c r="X1278" s="13"/>
      <c r="Y1278" s="13"/>
      <c r="Z1278" s="13"/>
      <c r="AA1278" s="13"/>
      <c r="AB1278" s="13"/>
      <c r="AC1278" s="13"/>
      <c r="AD1278" s="13"/>
      <c r="AE1278" s="13"/>
      <c r="AT1278" s="244" t="s">
        <v>207</v>
      </c>
      <c r="AU1278" s="244" t="s">
        <v>87</v>
      </c>
      <c r="AV1278" s="13" t="s">
        <v>87</v>
      </c>
      <c r="AW1278" s="13" t="s">
        <v>39</v>
      </c>
      <c r="AX1278" s="13" t="s">
        <v>23</v>
      </c>
      <c r="AY1278" s="244" t="s">
        <v>199</v>
      </c>
    </row>
    <row r="1279" s="2" customFormat="1" ht="21.75" customHeight="1">
      <c r="A1279" s="40"/>
      <c r="B1279" s="41"/>
      <c r="C1279" s="220" t="s">
        <v>1933</v>
      </c>
      <c r="D1279" s="220" t="s">
        <v>201</v>
      </c>
      <c r="E1279" s="221" t="s">
        <v>1934</v>
      </c>
      <c r="F1279" s="222" t="s">
        <v>1935</v>
      </c>
      <c r="G1279" s="223" t="s">
        <v>233</v>
      </c>
      <c r="H1279" s="224">
        <v>15.068</v>
      </c>
      <c r="I1279" s="225"/>
      <c r="J1279" s="226">
        <f>ROUND(I1279*H1279,2)</f>
        <v>0</v>
      </c>
      <c r="K1279" s="222" t="s">
        <v>205</v>
      </c>
      <c r="L1279" s="46"/>
      <c r="M1279" s="227" t="s">
        <v>22</v>
      </c>
      <c r="N1279" s="228" t="s">
        <v>49</v>
      </c>
      <c r="O1279" s="86"/>
      <c r="P1279" s="229">
        <f>O1279*H1279</f>
        <v>0</v>
      </c>
      <c r="Q1279" s="229">
        <v>0</v>
      </c>
      <c r="R1279" s="229">
        <f>Q1279*H1279</f>
        <v>0</v>
      </c>
      <c r="S1279" s="229">
        <v>0.014999999999999999</v>
      </c>
      <c r="T1279" s="230">
        <f>S1279*H1279</f>
        <v>0.22602</v>
      </c>
      <c r="U1279" s="40"/>
      <c r="V1279" s="40"/>
      <c r="W1279" s="40"/>
      <c r="X1279" s="40"/>
      <c r="Y1279" s="40"/>
      <c r="Z1279" s="40"/>
      <c r="AA1279" s="40"/>
      <c r="AB1279" s="40"/>
      <c r="AC1279" s="40"/>
      <c r="AD1279" s="40"/>
      <c r="AE1279" s="40"/>
      <c r="AR1279" s="231" t="s">
        <v>272</v>
      </c>
      <c r="AT1279" s="231" t="s">
        <v>201</v>
      </c>
      <c r="AU1279" s="231" t="s">
        <v>87</v>
      </c>
      <c r="AY1279" s="19" t="s">
        <v>199</v>
      </c>
      <c r="BE1279" s="232">
        <f>IF(N1279="základní",J1279,0)</f>
        <v>0</v>
      </c>
      <c r="BF1279" s="232">
        <f>IF(N1279="snížená",J1279,0)</f>
        <v>0</v>
      </c>
      <c r="BG1279" s="232">
        <f>IF(N1279="zákl. přenesená",J1279,0)</f>
        <v>0</v>
      </c>
      <c r="BH1279" s="232">
        <f>IF(N1279="sníž. přenesená",J1279,0)</f>
        <v>0</v>
      </c>
      <c r="BI1279" s="232">
        <f>IF(N1279="nulová",J1279,0)</f>
        <v>0</v>
      </c>
      <c r="BJ1279" s="19" t="s">
        <v>23</v>
      </c>
      <c r="BK1279" s="232">
        <f>ROUND(I1279*H1279,2)</f>
        <v>0</v>
      </c>
      <c r="BL1279" s="19" t="s">
        <v>272</v>
      </c>
      <c r="BM1279" s="231" t="s">
        <v>1936</v>
      </c>
    </row>
    <row r="1280" s="13" customFormat="1">
      <c r="A1280" s="13"/>
      <c r="B1280" s="233"/>
      <c r="C1280" s="234"/>
      <c r="D1280" s="235" t="s">
        <v>207</v>
      </c>
      <c r="E1280" s="236" t="s">
        <v>22</v>
      </c>
      <c r="F1280" s="237" t="s">
        <v>1937</v>
      </c>
      <c r="G1280" s="234"/>
      <c r="H1280" s="238">
        <v>15.068</v>
      </c>
      <c r="I1280" s="239"/>
      <c r="J1280" s="234"/>
      <c r="K1280" s="234"/>
      <c r="L1280" s="240"/>
      <c r="M1280" s="241"/>
      <c r="N1280" s="242"/>
      <c r="O1280" s="242"/>
      <c r="P1280" s="242"/>
      <c r="Q1280" s="242"/>
      <c r="R1280" s="242"/>
      <c r="S1280" s="242"/>
      <c r="T1280" s="243"/>
      <c r="U1280" s="13"/>
      <c r="V1280" s="13"/>
      <c r="W1280" s="13"/>
      <c r="X1280" s="13"/>
      <c r="Y1280" s="13"/>
      <c r="Z1280" s="13"/>
      <c r="AA1280" s="13"/>
      <c r="AB1280" s="13"/>
      <c r="AC1280" s="13"/>
      <c r="AD1280" s="13"/>
      <c r="AE1280" s="13"/>
      <c r="AT1280" s="244" t="s">
        <v>207</v>
      </c>
      <c r="AU1280" s="244" t="s">
        <v>87</v>
      </c>
      <c r="AV1280" s="13" t="s">
        <v>87</v>
      </c>
      <c r="AW1280" s="13" t="s">
        <v>39</v>
      </c>
      <c r="AX1280" s="13" t="s">
        <v>23</v>
      </c>
      <c r="AY1280" s="244" t="s">
        <v>199</v>
      </c>
    </row>
    <row r="1281" s="2" customFormat="1" ht="21.75" customHeight="1">
      <c r="A1281" s="40"/>
      <c r="B1281" s="41"/>
      <c r="C1281" s="220" t="s">
        <v>1938</v>
      </c>
      <c r="D1281" s="220" t="s">
        <v>201</v>
      </c>
      <c r="E1281" s="221" t="s">
        <v>1939</v>
      </c>
      <c r="F1281" s="222" t="s">
        <v>1940</v>
      </c>
      <c r="G1281" s="223" t="s">
        <v>233</v>
      </c>
      <c r="H1281" s="224">
        <v>8.298</v>
      </c>
      <c r="I1281" s="225"/>
      <c r="J1281" s="226">
        <f>ROUND(I1281*H1281,2)</f>
        <v>0</v>
      </c>
      <c r="K1281" s="222" t="s">
        <v>205</v>
      </c>
      <c r="L1281" s="46"/>
      <c r="M1281" s="227" t="s">
        <v>22</v>
      </c>
      <c r="N1281" s="228" t="s">
        <v>49</v>
      </c>
      <c r="O1281" s="86"/>
      <c r="P1281" s="229">
        <f>O1281*H1281</f>
        <v>0</v>
      </c>
      <c r="Q1281" s="229">
        <v>0</v>
      </c>
      <c r="R1281" s="229">
        <f>Q1281*H1281</f>
        <v>0</v>
      </c>
      <c r="S1281" s="229">
        <v>0.015779999999999999</v>
      </c>
      <c r="T1281" s="230">
        <f>S1281*H1281</f>
        <v>0.13094243999999999</v>
      </c>
      <c r="U1281" s="40"/>
      <c r="V1281" s="40"/>
      <c r="W1281" s="40"/>
      <c r="X1281" s="40"/>
      <c r="Y1281" s="40"/>
      <c r="Z1281" s="40"/>
      <c r="AA1281" s="40"/>
      <c r="AB1281" s="40"/>
      <c r="AC1281" s="40"/>
      <c r="AD1281" s="40"/>
      <c r="AE1281" s="40"/>
      <c r="AR1281" s="231" t="s">
        <v>272</v>
      </c>
      <c r="AT1281" s="231" t="s">
        <v>201</v>
      </c>
      <c r="AU1281" s="231" t="s">
        <v>87</v>
      </c>
      <c r="AY1281" s="19" t="s">
        <v>199</v>
      </c>
      <c r="BE1281" s="232">
        <f>IF(N1281="základní",J1281,0)</f>
        <v>0</v>
      </c>
      <c r="BF1281" s="232">
        <f>IF(N1281="snížená",J1281,0)</f>
        <v>0</v>
      </c>
      <c r="BG1281" s="232">
        <f>IF(N1281="zákl. přenesená",J1281,0)</f>
        <v>0</v>
      </c>
      <c r="BH1281" s="232">
        <f>IF(N1281="sníž. přenesená",J1281,0)</f>
        <v>0</v>
      </c>
      <c r="BI1281" s="232">
        <f>IF(N1281="nulová",J1281,0)</f>
        <v>0</v>
      </c>
      <c r="BJ1281" s="19" t="s">
        <v>23</v>
      </c>
      <c r="BK1281" s="232">
        <f>ROUND(I1281*H1281,2)</f>
        <v>0</v>
      </c>
      <c r="BL1281" s="19" t="s">
        <v>272</v>
      </c>
      <c r="BM1281" s="231" t="s">
        <v>1941</v>
      </c>
    </row>
    <row r="1282" s="13" customFormat="1">
      <c r="A1282" s="13"/>
      <c r="B1282" s="233"/>
      <c r="C1282" s="234"/>
      <c r="D1282" s="235" t="s">
        <v>207</v>
      </c>
      <c r="E1282" s="236" t="s">
        <v>22</v>
      </c>
      <c r="F1282" s="237" t="s">
        <v>1942</v>
      </c>
      <c r="G1282" s="234"/>
      <c r="H1282" s="238">
        <v>8.298</v>
      </c>
      <c r="I1282" s="239"/>
      <c r="J1282" s="234"/>
      <c r="K1282" s="234"/>
      <c r="L1282" s="240"/>
      <c r="M1282" s="241"/>
      <c r="N1282" s="242"/>
      <c r="O1282" s="242"/>
      <c r="P1282" s="242"/>
      <c r="Q1282" s="242"/>
      <c r="R1282" s="242"/>
      <c r="S1282" s="242"/>
      <c r="T1282" s="243"/>
      <c r="U1282" s="13"/>
      <c r="V1282" s="13"/>
      <c r="W1282" s="13"/>
      <c r="X1282" s="13"/>
      <c r="Y1282" s="13"/>
      <c r="Z1282" s="13"/>
      <c r="AA1282" s="13"/>
      <c r="AB1282" s="13"/>
      <c r="AC1282" s="13"/>
      <c r="AD1282" s="13"/>
      <c r="AE1282" s="13"/>
      <c r="AT1282" s="244" t="s">
        <v>207</v>
      </c>
      <c r="AU1282" s="244" t="s">
        <v>87</v>
      </c>
      <c r="AV1282" s="13" t="s">
        <v>87</v>
      </c>
      <c r="AW1282" s="13" t="s">
        <v>39</v>
      </c>
      <c r="AX1282" s="13" t="s">
        <v>23</v>
      </c>
      <c r="AY1282" s="244" t="s">
        <v>199</v>
      </c>
    </row>
    <row r="1283" s="2" customFormat="1" ht="16.5" customHeight="1">
      <c r="A1283" s="40"/>
      <c r="B1283" s="41"/>
      <c r="C1283" s="220" t="s">
        <v>1943</v>
      </c>
      <c r="D1283" s="220" t="s">
        <v>201</v>
      </c>
      <c r="E1283" s="221" t="s">
        <v>1944</v>
      </c>
      <c r="F1283" s="222" t="s">
        <v>1945</v>
      </c>
      <c r="G1283" s="223" t="s">
        <v>233</v>
      </c>
      <c r="H1283" s="224">
        <v>7.2000000000000002</v>
      </c>
      <c r="I1283" s="225"/>
      <c r="J1283" s="226">
        <f>ROUND(I1283*H1283,2)</f>
        <v>0</v>
      </c>
      <c r="K1283" s="222" t="s">
        <v>205</v>
      </c>
      <c r="L1283" s="46"/>
      <c r="M1283" s="227" t="s">
        <v>22</v>
      </c>
      <c r="N1283" s="228" t="s">
        <v>49</v>
      </c>
      <c r="O1283" s="86"/>
      <c r="P1283" s="229">
        <f>O1283*H1283</f>
        <v>0</v>
      </c>
      <c r="Q1283" s="229">
        <v>0</v>
      </c>
      <c r="R1283" s="229">
        <f>Q1283*H1283</f>
        <v>0</v>
      </c>
      <c r="S1283" s="229">
        <v>0.00132</v>
      </c>
      <c r="T1283" s="230">
        <f>S1283*H1283</f>
        <v>0.0095040000000000003</v>
      </c>
      <c r="U1283" s="40"/>
      <c r="V1283" s="40"/>
      <c r="W1283" s="40"/>
      <c r="X1283" s="40"/>
      <c r="Y1283" s="40"/>
      <c r="Z1283" s="40"/>
      <c r="AA1283" s="40"/>
      <c r="AB1283" s="40"/>
      <c r="AC1283" s="40"/>
      <c r="AD1283" s="40"/>
      <c r="AE1283" s="40"/>
      <c r="AR1283" s="231" t="s">
        <v>272</v>
      </c>
      <c r="AT1283" s="231" t="s">
        <v>201</v>
      </c>
      <c r="AU1283" s="231" t="s">
        <v>87</v>
      </c>
      <c r="AY1283" s="19" t="s">
        <v>199</v>
      </c>
      <c r="BE1283" s="232">
        <f>IF(N1283="základní",J1283,0)</f>
        <v>0</v>
      </c>
      <c r="BF1283" s="232">
        <f>IF(N1283="snížená",J1283,0)</f>
        <v>0</v>
      </c>
      <c r="BG1283" s="232">
        <f>IF(N1283="zákl. přenesená",J1283,0)</f>
        <v>0</v>
      </c>
      <c r="BH1283" s="232">
        <f>IF(N1283="sníž. přenesená",J1283,0)</f>
        <v>0</v>
      </c>
      <c r="BI1283" s="232">
        <f>IF(N1283="nulová",J1283,0)</f>
        <v>0</v>
      </c>
      <c r="BJ1283" s="19" t="s">
        <v>23</v>
      </c>
      <c r="BK1283" s="232">
        <f>ROUND(I1283*H1283,2)</f>
        <v>0</v>
      </c>
      <c r="BL1283" s="19" t="s">
        <v>272</v>
      </c>
      <c r="BM1283" s="231" t="s">
        <v>1946</v>
      </c>
    </row>
    <row r="1284" s="13" customFormat="1">
      <c r="A1284" s="13"/>
      <c r="B1284" s="233"/>
      <c r="C1284" s="234"/>
      <c r="D1284" s="235" t="s">
        <v>207</v>
      </c>
      <c r="E1284" s="236" t="s">
        <v>22</v>
      </c>
      <c r="F1284" s="237" t="s">
        <v>1947</v>
      </c>
      <c r="G1284" s="234"/>
      <c r="H1284" s="238">
        <v>7.2000000000000002</v>
      </c>
      <c r="I1284" s="239"/>
      <c r="J1284" s="234"/>
      <c r="K1284" s="234"/>
      <c r="L1284" s="240"/>
      <c r="M1284" s="241"/>
      <c r="N1284" s="242"/>
      <c r="O1284" s="242"/>
      <c r="P1284" s="242"/>
      <c r="Q1284" s="242"/>
      <c r="R1284" s="242"/>
      <c r="S1284" s="242"/>
      <c r="T1284" s="243"/>
      <c r="U1284" s="13"/>
      <c r="V1284" s="13"/>
      <c r="W1284" s="13"/>
      <c r="X1284" s="13"/>
      <c r="Y1284" s="13"/>
      <c r="Z1284" s="13"/>
      <c r="AA1284" s="13"/>
      <c r="AB1284" s="13"/>
      <c r="AC1284" s="13"/>
      <c r="AD1284" s="13"/>
      <c r="AE1284" s="13"/>
      <c r="AT1284" s="244" t="s">
        <v>207</v>
      </c>
      <c r="AU1284" s="244" t="s">
        <v>87</v>
      </c>
      <c r="AV1284" s="13" t="s">
        <v>87</v>
      </c>
      <c r="AW1284" s="13" t="s">
        <v>39</v>
      </c>
      <c r="AX1284" s="13" t="s">
        <v>23</v>
      </c>
      <c r="AY1284" s="244" t="s">
        <v>199</v>
      </c>
    </row>
    <row r="1285" s="12" customFormat="1" ht="22.8" customHeight="1">
      <c r="A1285" s="12"/>
      <c r="B1285" s="204"/>
      <c r="C1285" s="205"/>
      <c r="D1285" s="206" t="s">
        <v>77</v>
      </c>
      <c r="E1285" s="218" t="s">
        <v>1948</v>
      </c>
      <c r="F1285" s="218" t="s">
        <v>1949</v>
      </c>
      <c r="G1285" s="205"/>
      <c r="H1285" s="205"/>
      <c r="I1285" s="208"/>
      <c r="J1285" s="219">
        <f>BK1285</f>
        <v>0</v>
      </c>
      <c r="K1285" s="205"/>
      <c r="L1285" s="210"/>
      <c r="M1285" s="211"/>
      <c r="N1285" s="212"/>
      <c r="O1285" s="212"/>
      <c r="P1285" s="213">
        <f>SUM(P1286:P1390)</f>
        <v>0</v>
      </c>
      <c r="Q1285" s="212"/>
      <c r="R1285" s="213">
        <f>SUM(R1286:R1390)</f>
        <v>19.165263369999998</v>
      </c>
      <c r="S1285" s="212"/>
      <c r="T1285" s="214">
        <f>SUM(T1286:T1390)</f>
        <v>0</v>
      </c>
      <c r="U1285" s="12"/>
      <c r="V1285" s="12"/>
      <c r="W1285" s="12"/>
      <c r="X1285" s="12"/>
      <c r="Y1285" s="12"/>
      <c r="Z1285" s="12"/>
      <c r="AA1285" s="12"/>
      <c r="AB1285" s="12"/>
      <c r="AC1285" s="12"/>
      <c r="AD1285" s="12"/>
      <c r="AE1285" s="12"/>
      <c r="AR1285" s="215" t="s">
        <v>87</v>
      </c>
      <c r="AT1285" s="216" t="s">
        <v>77</v>
      </c>
      <c r="AU1285" s="216" t="s">
        <v>23</v>
      </c>
      <c r="AY1285" s="215" t="s">
        <v>199</v>
      </c>
      <c r="BK1285" s="217">
        <f>SUM(BK1286:BK1390)</f>
        <v>0</v>
      </c>
    </row>
    <row r="1286" s="2" customFormat="1" ht="21.75" customHeight="1">
      <c r="A1286" s="40"/>
      <c r="B1286" s="41"/>
      <c r="C1286" s="220" t="s">
        <v>1950</v>
      </c>
      <c r="D1286" s="220" t="s">
        <v>201</v>
      </c>
      <c r="E1286" s="221" t="s">
        <v>1951</v>
      </c>
      <c r="F1286" s="222" t="s">
        <v>1952</v>
      </c>
      <c r="G1286" s="223" t="s">
        <v>233</v>
      </c>
      <c r="H1286" s="224">
        <v>109.54900000000001</v>
      </c>
      <c r="I1286" s="225"/>
      <c r="J1286" s="226">
        <f>ROUND(I1286*H1286,2)</f>
        <v>0</v>
      </c>
      <c r="K1286" s="222" t="s">
        <v>205</v>
      </c>
      <c r="L1286" s="46"/>
      <c r="M1286" s="227" t="s">
        <v>22</v>
      </c>
      <c r="N1286" s="228" t="s">
        <v>49</v>
      </c>
      <c r="O1286" s="86"/>
      <c r="P1286" s="229">
        <f>O1286*H1286</f>
        <v>0</v>
      </c>
      <c r="Q1286" s="229">
        <v>0.01223</v>
      </c>
      <c r="R1286" s="229">
        <f>Q1286*H1286</f>
        <v>1.33978427</v>
      </c>
      <c r="S1286" s="229">
        <v>0</v>
      </c>
      <c r="T1286" s="230">
        <f>S1286*H1286</f>
        <v>0</v>
      </c>
      <c r="U1286" s="40"/>
      <c r="V1286" s="40"/>
      <c r="W1286" s="40"/>
      <c r="X1286" s="40"/>
      <c r="Y1286" s="40"/>
      <c r="Z1286" s="40"/>
      <c r="AA1286" s="40"/>
      <c r="AB1286" s="40"/>
      <c r="AC1286" s="40"/>
      <c r="AD1286" s="40"/>
      <c r="AE1286" s="40"/>
      <c r="AR1286" s="231" t="s">
        <v>272</v>
      </c>
      <c r="AT1286" s="231" t="s">
        <v>201</v>
      </c>
      <c r="AU1286" s="231" t="s">
        <v>87</v>
      </c>
      <c r="AY1286" s="19" t="s">
        <v>199</v>
      </c>
      <c r="BE1286" s="232">
        <f>IF(N1286="základní",J1286,0)</f>
        <v>0</v>
      </c>
      <c r="BF1286" s="232">
        <f>IF(N1286="snížená",J1286,0)</f>
        <v>0</v>
      </c>
      <c r="BG1286" s="232">
        <f>IF(N1286="zákl. přenesená",J1286,0)</f>
        <v>0</v>
      </c>
      <c r="BH1286" s="232">
        <f>IF(N1286="sníž. přenesená",J1286,0)</f>
        <v>0</v>
      </c>
      <c r="BI1286" s="232">
        <f>IF(N1286="nulová",J1286,0)</f>
        <v>0</v>
      </c>
      <c r="BJ1286" s="19" t="s">
        <v>23</v>
      </c>
      <c r="BK1286" s="232">
        <f>ROUND(I1286*H1286,2)</f>
        <v>0</v>
      </c>
      <c r="BL1286" s="19" t="s">
        <v>272</v>
      </c>
      <c r="BM1286" s="231" t="s">
        <v>1953</v>
      </c>
    </row>
    <row r="1287" s="13" customFormat="1">
      <c r="A1287" s="13"/>
      <c r="B1287" s="233"/>
      <c r="C1287" s="234"/>
      <c r="D1287" s="235" t="s">
        <v>207</v>
      </c>
      <c r="E1287" s="236" t="s">
        <v>22</v>
      </c>
      <c r="F1287" s="237" t="s">
        <v>1954</v>
      </c>
      <c r="G1287" s="234"/>
      <c r="H1287" s="238">
        <v>26.164000000000001</v>
      </c>
      <c r="I1287" s="239"/>
      <c r="J1287" s="234"/>
      <c r="K1287" s="234"/>
      <c r="L1287" s="240"/>
      <c r="M1287" s="241"/>
      <c r="N1287" s="242"/>
      <c r="O1287" s="242"/>
      <c r="P1287" s="242"/>
      <c r="Q1287" s="242"/>
      <c r="R1287" s="242"/>
      <c r="S1287" s="242"/>
      <c r="T1287" s="243"/>
      <c r="U1287" s="13"/>
      <c r="V1287" s="13"/>
      <c r="W1287" s="13"/>
      <c r="X1287" s="13"/>
      <c r="Y1287" s="13"/>
      <c r="Z1287" s="13"/>
      <c r="AA1287" s="13"/>
      <c r="AB1287" s="13"/>
      <c r="AC1287" s="13"/>
      <c r="AD1287" s="13"/>
      <c r="AE1287" s="13"/>
      <c r="AT1287" s="244" t="s">
        <v>207</v>
      </c>
      <c r="AU1287" s="244" t="s">
        <v>87</v>
      </c>
      <c r="AV1287" s="13" t="s">
        <v>87</v>
      </c>
      <c r="AW1287" s="13" t="s">
        <v>39</v>
      </c>
      <c r="AX1287" s="13" t="s">
        <v>78</v>
      </c>
      <c r="AY1287" s="244" t="s">
        <v>199</v>
      </c>
    </row>
    <row r="1288" s="13" customFormat="1">
      <c r="A1288" s="13"/>
      <c r="B1288" s="233"/>
      <c r="C1288" s="234"/>
      <c r="D1288" s="235" t="s">
        <v>207</v>
      </c>
      <c r="E1288" s="236" t="s">
        <v>22</v>
      </c>
      <c r="F1288" s="237" t="s">
        <v>1955</v>
      </c>
      <c r="G1288" s="234"/>
      <c r="H1288" s="238">
        <v>7.0300000000000002</v>
      </c>
      <c r="I1288" s="239"/>
      <c r="J1288" s="234"/>
      <c r="K1288" s="234"/>
      <c r="L1288" s="240"/>
      <c r="M1288" s="241"/>
      <c r="N1288" s="242"/>
      <c r="O1288" s="242"/>
      <c r="P1288" s="242"/>
      <c r="Q1288" s="242"/>
      <c r="R1288" s="242"/>
      <c r="S1288" s="242"/>
      <c r="T1288" s="243"/>
      <c r="U1288" s="13"/>
      <c r="V1288" s="13"/>
      <c r="W1288" s="13"/>
      <c r="X1288" s="13"/>
      <c r="Y1288" s="13"/>
      <c r="Z1288" s="13"/>
      <c r="AA1288" s="13"/>
      <c r="AB1288" s="13"/>
      <c r="AC1288" s="13"/>
      <c r="AD1288" s="13"/>
      <c r="AE1288" s="13"/>
      <c r="AT1288" s="244" t="s">
        <v>207</v>
      </c>
      <c r="AU1288" s="244" t="s">
        <v>87</v>
      </c>
      <c r="AV1288" s="13" t="s">
        <v>87</v>
      </c>
      <c r="AW1288" s="13" t="s">
        <v>39</v>
      </c>
      <c r="AX1288" s="13" t="s">
        <v>78</v>
      </c>
      <c r="AY1288" s="244" t="s">
        <v>199</v>
      </c>
    </row>
    <row r="1289" s="13" customFormat="1">
      <c r="A1289" s="13"/>
      <c r="B1289" s="233"/>
      <c r="C1289" s="234"/>
      <c r="D1289" s="235" t="s">
        <v>207</v>
      </c>
      <c r="E1289" s="236" t="s">
        <v>22</v>
      </c>
      <c r="F1289" s="237" t="s">
        <v>1956</v>
      </c>
      <c r="G1289" s="234"/>
      <c r="H1289" s="238">
        <v>18.414999999999999</v>
      </c>
      <c r="I1289" s="239"/>
      <c r="J1289" s="234"/>
      <c r="K1289" s="234"/>
      <c r="L1289" s="240"/>
      <c r="M1289" s="241"/>
      <c r="N1289" s="242"/>
      <c r="O1289" s="242"/>
      <c r="P1289" s="242"/>
      <c r="Q1289" s="242"/>
      <c r="R1289" s="242"/>
      <c r="S1289" s="242"/>
      <c r="T1289" s="243"/>
      <c r="U1289" s="13"/>
      <c r="V1289" s="13"/>
      <c r="W1289" s="13"/>
      <c r="X1289" s="13"/>
      <c r="Y1289" s="13"/>
      <c r="Z1289" s="13"/>
      <c r="AA1289" s="13"/>
      <c r="AB1289" s="13"/>
      <c r="AC1289" s="13"/>
      <c r="AD1289" s="13"/>
      <c r="AE1289" s="13"/>
      <c r="AT1289" s="244" t="s">
        <v>207</v>
      </c>
      <c r="AU1289" s="244" t="s">
        <v>87</v>
      </c>
      <c r="AV1289" s="13" t="s">
        <v>87</v>
      </c>
      <c r="AW1289" s="13" t="s">
        <v>39</v>
      </c>
      <c r="AX1289" s="13" t="s">
        <v>78</v>
      </c>
      <c r="AY1289" s="244" t="s">
        <v>199</v>
      </c>
    </row>
    <row r="1290" s="13" customFormat="1">
      <c r="A1290" s="13"/>
      <c r="B1290" s="233"/>
      <c r="C1290" s="234"/>
      <c r="D1290" s="235" t="s">
        <v>207</v>
      </c>
      <c r="E1290" s="236" t="s">
        <v>22</v>
      </c>
      <c r="F1290" s="237" t="s">
        <v>1957</v>
      </c>
      <c r="G1290" s="234"/>
      <c r="H1290" s="238">
        <v>7.0300000000000002</v>
      </c>
      <c r="I1290" s="239"/>
      <c r="J1290" s="234"/>
      <c r="K1290" s="234"/>
      <c r="L1290" s="240"/>
      <c r="M1290" s="241"/>
      <c r="N1290" s="242"/>
      <c r="O1290" s="242"/>
      <c r="P1290" s="242"/>
      <c r="Q1290" s="242"/>
      <c r="R1290" s="242"/>
      <c r="S1290" s="242"/>
      <c r="T1290" s="243"/>
      <c r="U1290" s="13"/>
      <c r="V1290" s="13"/>
      <c r="W1290" s="13"/>
      <c r="X1290" s="13"/>
      <c r="Y1290" s="13"/>
      <c r="Z1290" s="13"/>
      <c r="AA1290" s="13"/>
      <c r="AB1290" s="13"/>
      <c r="AC1290" s="13"/>
      <c r="AD1290" s="13"/>
      <c r="AE1290" s="13"/>
      <c r="AT1290" s="244" t="s">
        <v>207</v>
      </c>
      <c r="AU1290" s="244" t="s">
        <v>87</v>
      </c>
      <c r="AV1290" s="13" t="s">
        <v>87</v>
      </c>
      <c r="AW1290" s="13" t="s">
        <v>39</v>
      </c>
      <c r="AX1290" s="13" t="s">
        <v>78</v>
      </c>
      <c r="AY1290" s="244" t="s">
        <v>199</v>
      </c>
    </row>
    <row r="1291" s="13" customFormat="1">
      <c r="A1291" s="13"/>
      <c r="B1291" s="233"/>
      <c r="C1291" s="234"/>
      <c r="D1291" s="235" t="s">
        <v>207</v>
      </c>
      <c r="E1291" s="236" t="s">
        <v>22</v>
      </c>
      <c r="F1291" s="237" t="s">
        <v>1958</v>
      </c>
      <c r="G1291" s="234"/>
      <c r="H1291" s="238">
        <v>32.640000000000001</v>
      </c>
      <c r="I1291" s="239"/>
      <c r="J1291" s="234"/>
      <c r="K1291" s="234"/>
      <c r="L1291" s="240"/>
      <c r="M1291" s="241"/>
      <c r="N1291" s="242"/>
      <c r="O1291" s="242"/>
      <c r="P1291" s="242"/>
      <c r="Q1291" s="242"/>
      <c r="R1291" s="242"/>
      <c r="S1291" s="242"/>
      <c r="T1291" s="243"/>
      <c r="U1291" s="13"/>
      <c r="V1291" s="13"/>
      <c r="W1291" s="13"/>
      <c r="X1291" s="13"/>
      <c r="Y1291" s="13"/>
      <c r="Z1291" s="13"/>
      <c r="AA1291" s="13"/>
      <c r="AB1291" s="13"/>
      <c r="AC1291" s="13"/>
      <c r="AD1291" s="13"/>
      <c r="AE1291" s="13"/>
      <c r="AT1291" s="244" t="s">
        <v>207</v>
      </c>
      <c r="AU1291" s="244" t="s">
        <v>87</v>
      </c>
      <c r="AV1291" s="13" t="s">
        <v>87</v>
      </c>
      <c r="AW1291" s="13" t="s">
        <v>39</v>
      </c>
      <c r="AX1291" s="13" t="s">
        <v>78</v>
      </c>
      <c r="AY1291" s="244" t="s">
        <v>199</v>
      </c>
    </row>
    <row r="1292" s="13" customFormat="1">
      <c r="A1292" s="13"/>
      <c r="B1292" s="233"/>
      <c r="C1292" s="234"/>
      <c r="D1292" s="235" t="s">
        <v>207</v>
      </c>
      <c r="E1292" s="236" t="s">
        <v>22</v>
      </c>
      <c r="F1292" s="237" t="s">
        <v>1959</v>
      </c>
      <c r="G1292" s="234"/>
      <c r="H1292" s="238">
        <v>18.27</v>
      </c>
      <c r="I1292" s="239"/>
      <c r="J1292" s="234"/>
      <c r="K1292" s="234"/>
      <c r="L1292" s="240"/>
      <c r="M1292" s="241"/>
      <c r="N1292" s="242"/>
      <c r="O1292" s="242"/>
      <c r="P1292" s="242"/>
      <c r="Q1292" s="242"/>
      <c r="R1292" s="242"/>
      <c r="S1292" s="242"/>
      <c r="T1292" s="243"/>
      <c r="U1292" s="13"/>
      <c r="V1292" s="13"/>
      <c r="W1292" s="13"/>
      <c r="X1292" s="13"/>
      <c r="Y1292" s="13"/>
      <c r="Z1292" s="13"/>
      <c r="AA1292" s="13"/>
      <c r="AB1292" s="13"/>
      <c r="AC1292" s="13"/>
      <c r="AD1292" s="13"/>
      <c r="AE1292" s="13"/>
      <c r="AT1292" s="244" t="s">
        <v>207</v>
      </c>
      <c r="AU1292" s="244" t="s">
        <v>87</v>
      </c>
      <c r="AV1292" s="13" t="s">
        <v>87</v>
      </c>
      <c r="AW1292" s="13" t="s">
        <v>39</v>
      </c>
      <c r="AX1292" s="13" t="s">
        <v>78</v>
      </c>
      <c r="AY1292" s="244" t="s">
        <v>199</v>
      </c>
    </row>
    <row r="1293" s="14" customFormat="1">
      <c r="A1293" s="14"/>
      <c r="B1293" s="245"/>
      <c r="C1293" s="246"/>
      <c r="D1293" s="235" t="s">
        <v>207</v>
      </c>
      <c r="E1293" s="247" t="s">
        <v>22</v>
      </c>
      <c r="F1293" s="248" t="s">
        <v>252</v>
      </c>
      <c r="G1293" s="246"/>
      <c r="H1293" s="249">
        <v>109.54900000000001</v>
      </c>
      <c r="I1293" s="250"/>
      <c r="J1293" s="246"/>
      <c r="K1293" s="246"/>
      <c r="L1293" s="251"/>
      <c r="M1293" s="252"/>
      <c r="N1293" s="253"/>
      <c r="O1293" s="253"/>
      <c r="P1293" s="253"/>
      <c r="Q1293" s="253"/>
      <c r="R1293" s="253"/>
      <c r="S1293" s="253"/>
      <c r="T1293" s="254"/>
      <c r="U1293" s="14"/>
      <c r="V1293" s="14"/>
      <c r="W1293" s="14"/>
      <c r="X1293" s="14"/>
      <c r="Y1293" s="14"/>
      <c r="Z1293" s="14"/>
      <c r="AA1293" s="14"/>
      <c r="AB1293" s="14"/>
      <c r="AC1293" s="14"/>
      <c r="AD1293" s="14"/>
      <c r="AE1293" s="14"/>
      <c r="AT1293" s="255" t="s">
        <v>207</v>
      </c>
      <c r="AU1293" s="255" t="s">
        <v>87</v>
      </c>
      <c r="AV1293" s="14" t="s">
        <v>103</v>
      </c>
      <c r="AW1293" s="14" t="s">
        <v>39</v>
      </c>
      <c r="AX1293" s="14" t="s">
        <v>23</v>
      </c>
      <c r="AY1293" s="255" t="s">
        <v>199</v>
      </c>
    </row>
    <row r="1294" s="2" customFormat="1" ht="21.75" customHeight="1">
      <c r="A1294" s="40"/>
      <c r="B1294" s="41"/>
      <c r="C1294" s="220" t="s">
        <v>1960</v>
      </c>
      <c r="D1294" s="220" t="s">
        <v>201</v>
      </c>
      <c r="E1294" s="221" t="s">
        <v>1961</v>
      </c>
      <c r="F1294" s="222" t="s">
        <v>1962</v>
      </c>
      <c r="G1294" s="223" t="s">
        <v>233</v>
      </c>
      <c r="H1294" s="224">
        <v>322.899</v>
      </c>
      <c r="I1294" s="225"/>
      <c r="J1294" s="226">
        <f>ROUND(I1294*H1294,2)</f>
        <v>0</v>
      </c>
      <c r="K1294" s="222" t="s">
        <v>205</v>
      </c>
      <c r="L1294" s="46"/>
      <c r="M1294" s="227" t="s">
        <v>22</v>
      </c>
      <c r="N1294" s="228" t="s">
        <v>49</v>
      </c>
      <c r="O1294" s="86"/>
      <c r="P1294" s="229">
        <f>O1294*H1294</f>
        <v>0</v>
      </c>
      <c r="Q1294" s="229">
        <v>0.00010000000000000001</v>
      </c>
      <c r="R1294" s="229">
        <f>Q1294*H1294</f>
        <v>0.032289900000000003</v>
      </c>
      <c r="S1294" s="229">
        <v>0</v>
      </c>
      <c r="T1294" s="230">
        <f>S1294*H1294</f>
        <v>0</v>
      </c>
      <c r="U1294" s="40"/>
      <c r="V1294" s="40"/>
      <c r="W1294" s="40"/>
      <c r="X1294" s="40"/>
      <c r="Y1294" s="40"/>
      <c r="Z1294" s="40"/>
      <c r="AA1294" s="40"/>
      <c r="AB1294" s="40"/>
      <c r="AC1294" s="40"/>
      <c r="AD1294" s="40"/>
      <c r="AE1294" s="40"/>
      <c r="AR1294" s="231" t="s">
        <v>272</v>
      </c>
      <c r="AT1294" s="231" t="s">
        <v>201</v>
      </c>
      <c r="AU1294" s="231" t="s">
        <v>87</v>
      </c>
      <c r="AY1294" s="19" t="s">
        <v>199</v>
      </c>
      <c r="BE1294" s="232">
        <f>IF(N1294="základní",J1294,0)</f>
        <v>0</v>
      </c>
      <c r="BF1294" s="232">
        <f>IF(N1294="snížená",J1294,0)</f>
        <v>0</v>
      </c>
      <c r="BG1294" s="232">
        <f>IF(N1294="zákl. přenesená",J1294,0)</f>
        <v>0</v>
      </c>
      <c r="BH1294" s="232">
        <f>IF(N1294="sníž. přenesená",J1294,0)</f>
        <v>0</v>
      </c>
      <c r="BI1294" s="232">
        <f>IF(N1294="nulová",J1294,0)</f>
        <v>0</v>
      </c>
      <c r="BJ1294" s="19" t="s">
        <v>23</v>
      </c>
      <c r="BK1294" s="232">
        <f>ROUND(I1294*H1294,2)</f>
        <v>0</v>
      </c>
      <c r="BL1294" s="19" t="s">
        <v>272</v>
      </c>
      <c r="BM1294" s="231" t="s">
        <v>1963</v>
      </c>
    </row>
    <row r="1295" s="13" customFormat="1">
      <c r="A1295" s="13"/>
      <c r="B1295" s="233"/>
      <c r="C1295" s="234"/>
      <c r="D1295" s="235" t="s">
        <v>207</v>
      </c>
      <c r="E1295" s="236" t="s">
        <v>22</v>
      </c>
      <c r="F1295" s="237" t="s">
        <v>1964</v>
      </c>
      <c r="G1295" s="234"/>
      <c r="H1295" s="238">
        <v>109.54900000000001</v>
      </c>
      <c r="I1295" s="239"/>
      <c r="J1295" s="234"/>
      <c r="K1295" s="234"/>
      <c r="L1295" s="240"/>
      <c r="M1295" s="241"/>
      <c r="N1295" s="242"/>
      <c r="O1295" s="242"/>
      <c r="P1295" s="242"/>
      <c r="Q1295" s="242"/>
      <c r="R1295" s="242"/>
      <c r="S1295" s="242"/>
      <c r="T1295" s="243"/>
      <c r="U1295" s="13"/>
      <c r="V1295" s="13"/>
      <c r="W1295" s="13"/>
      <c r="X1295" s="13"/>
      <c r="Y1295" s="13"/>
      <c r="Z1295" s="13"/>
      <c r="AA1295" s="13"/>
      <c r="AB1295" s="13"/>
      <c r="AC1295" s="13"/>
      <c r="AD1295" s="13"/>
      <c r="AE1295" s="13"/>
      <c r="AT1295" s="244" t="s">
        <v>207</v>
      </c>
      <c r="AU1295" s="244" t="s">
        <v>87</v>
      </c>
      <c r="AV1295" s="13" t="s">
        <v>87</v>
      </c>
      <c r="AW1295" s="13" t="s">
        <v>39</v>
      </c>
      <c r="AX1295" s="13" t="s">
        <v>78</v>
      </c>
      <c r="AY1295" s="244" t="s">
        <v>199</v>
      </c>
    </row>
    <row r="1296" s="13" customFormat="1">
      <c r="A1296" s="13"/>
      <c r="B1296" s="233"/>
      <c r="C1296" s="234"/>
      <c r="D1296" s="235" t="s">
        <v>207</v>
      </c>
      <c r="E1296" s="236" t="s">
        <v>22</v>
      </c>
      <c r="F1296" s="237" t="s">
        <v>1965</v>
      </c>
      <c r="G1296" s="234"/>
      <c r="H1296" s="238">
        <v>213.34999999999999</v>
      </c>
      <c r="I1296" s="239"/>
      <c r="J1296" s="234"/>
      <c r="K1296" s="234"/>
      <c r="L1296" s="240"/>
      <c r="M1296" s="241"/>
      <c r="N1296" s="242"/>
      <c r="O1296" s="242"/>
      <c r="P1296" s="242"/>
      <c r="Q1296" s="242"/>
      <c r="R1296" s="242"/>
      <c r="S1296" s="242"/>
      <c r="T1296" s="243"/>
      <c r="U1296" s="13"/>
      <c r="V1296" s="13"/>
      <c r="W1296" s="13"/>
      <c r="X1296" s="13"/>
      <c r="Y1296" s="13"/>
      <c r="Z1296" s="13"/>
      <c r="AA1296" s="13"/>
      <c r="AB1296" s="13"/>
      <c r="AC1296" s="13"/>
      <c r="AD1296" s="13"/>
      <c r="AE1296" s="13"/>
      <c r="AT1296" s="244" t="s">
        <v>207</v>
      </c>
      <c r="AU1296" s="244" t="s">
        <v>87</v>
      </c>
      <c r="AV1296" s="13" t="s">
        <v>87</v>
      </c>
      <c r="AW1296" s="13" t="s">
        <v>39</v>
      </c>
      <c r="AX1296" s="13" t="s">
        <v>78</v>
      </c>
      <c r="AY1296" s="244" t="s">
        <v>199</v>
      </c>
    </row>
    <row r="1297" s="14" customFormat="1">
      <c r="A1297" s="14"/>
      <c r="B1297" s="245"/>
      <c r="C1297" s="246"/>
      <c r="D1297" s="235" t="s">
        <v>207</v>
      </c>
      <c r="E1297" s="247" t="s">
        <v>22</v>
      </c>
      <c r="F1297" s="248" t="s">
        <v>252</v>
      </c>
      <c r="G1297" s="246"/>
      <c r="H1297" s="249">
        <v>322.899</v>
      </c>
      <c r="I1297" s="250"/>
      <c r="J1297" s="246"/>
      <c r="K1297" s="246"/>
      <c r="L1297" s="251"/>
      <c r="M1297" s="252"/>
      <c r="N1297" s="253"/>
      <c r="O1297" s="253"/>
      <c r="P1297" s="253"/>
      <c r="Q1297" s="253"/>
      <c r="R1297" s="253"/>
      <c r="S1297" s="253"/>
      <c r="T1297" s="254"/>
      <c r="U1297" s="14"/>
      <c r="V1297" s="14"/>
      <c r="W1297" s="14"/>
      <c r="X1297" s="14"/>
      <c r="Y1297" s="14"/>
      <c r="Z1297" s="14"/>
      <c r="AA1297" s="14"/>
      <c r="AB1297" s="14"/>
      <c r="AC1297" s="14"/>
      <c r="AD1297" s="14"/>
      <c r="AE1297" s="14"/>
      <c r="AT1297" s="255" t="s">
        <v>207</v>
      </c>
      <c r="AU1297" s="255" t="s">
        <v>87</v>
      </c>
      <c r="AV1297" s="14" t="s">
        <v>103</v>
      </c>
      <c r="AW1297" s="14" t="s">
        <v>39</v>
      </c>
      <c r="AX1297" s="14" t="s">
        <v>23</v>
      </c>
      <c r="AY1297" s="255" t="s">
        <v>199</v>
      </c>
    </row>
    <row r="1298" s="2" customFormat="1" ht="21.75" customHeight="1">
      <c r="A1298" s="40"/>
      <c r="B1298" s="41"/>
      <c r="C1298" s="220" t="s">
        <v>1966</v>
      </c>
      <c r="D1298" s="220" t="s">
        <v>201</v>
      </c>
      <c r="E1298" s="221" t="s">
        <v>1967</v>
      </c>
      <c r="F1298" s="222" t="s">
        <v>1968</v>
      </c>
      <c r="G1298" s="223" t="s">
        <v>549</v>
      </c>
      <c r="H1298" s="224">
        <v>100.34999999999999</v>
      </c>
      <c r="I1298" s="225"/>
      <c r="J1298" s="226">
        <f>ROUND(I1298*H1298,2)</f>
        <v>0</v>
      </c>
      <c r="K1298" s="222" t="s">
        <v>205</v>
      </c>
      <c r="L1298" s="46"/>
      <c r="M1298" s="227" t="s">
        <v>22</v>
      </c>
      <c r="N1298" s="228" t="s">
        <v>49</v>
      </c>
      <c r="O1298" s="86"/>
      <c r="P1298" s="229">
        <f>O1298*H1298</f>
        <v>0</v>
      </c>
      <c r="Q1298" s="229">
        <v>0.0078399999999999997</v>
      </c>
      <c r="R1298" s="229">
        <f>Q1298*H1298</f>
        <v>0.78674399999999989</v>
      </c>
      <c r="S1298" s="229">
        <v>0</v>
      </c>
      <c r="T1298" s="230">
        <f>S1298*H1298</f>
        <v>0</v>
      </c>
      <c r="U1298" s="40"/>
      <c r="V1298" s="40"/>
      <c r="W1298" s="40"/>
      <c r="X1298" s="40"/>
      <c r="Y1298" s="40"/>
      <c r="Z1298" s="40"/>
      <c r="AA1298" s="40"/>
      <c r="AB1298" s="40"/>
      <c r="AC1298" s="40"/>
      <c r="AD1298" s="40"/>
      <c r="AE1298" s="40"/>
      <c r="AR1298" s="231" t="s">
        <v>272</v>
      </c>
      <c r="AT1298" s="231" t="s">
        <v>201</v>
      </c>
      <c r="AU1298" s="231" t="s">
        <v>87</v>
      </c>
      <c r="AY1298" s="19" t="s">
        <v>199</v>
      </c>
      <c r="BE1298" s="232">
        <f>IF(N1298="základní",J1298,0)</f>
        <v>0</v>
      </c>
      <c r="BF1298" s="232">
        <f>IF(N1298="snížená",J1298,0)</f>
        <v>0</v>
      </c>
      <c r="BG1298" s="232">
        <f>IF(N1298="zákl. přenesená",J1298,0)</f>
        <v>0</v>
      </c>
      <c r="BH1298" s="232">
        <f>IF(N1298="sníž. přenesená",J1298,0)</f>
        <v>0</v>
      </c>
      <c r="BI1298" s="232">
        <f>IF(N1298="nulová",J1298,0)</f>
        <v>0</v>
      </c>
      <c r="BJ1298" s="19" t="s">
        <v>23</v>
      </c>
      <c r="BK1298" s="232">
        <f>ROUND(I1298*H1298,2)</f>
        <v>0</v>
      </c>
      <c r="BL1298" s="19" t="s">
        <v>272</v>
      </c>
      <c r="BM1298" s="231" t="s">
        <v>1969</v>
      </c>
    </row>
    <row r="1299" s="13" customFormat="1">
      <c r="A1299" s="13"/>
      <c r="B1299" s="233"/>
      <c r="C1299" s="234"/>
      <c r="D1299" s="235" t="s">
        <v>207</v>
      </c>
      <c r="E1299" s="236" t="s">
        <v>22</v>
      </c>
      <c r="F1299" s="237" t="s">
        <v>1970</v>
      </c>
      <c r="G1299" s="234"/>
      <c r="H1299" s="238">
        <v>26</v>
      </c>
      <c r="I1299" s="239"/>
      <c r="J1299" s="234"/>
      <c r="K1299" s="234"/>
      <c r="L1299" s="240"/>
      <c r="M1299" s="241"/>
      <c r="N1299" s="242"/>
      <c r="O1299" s="242"/>
      <c r="P1299" s="242"/>
      <c r="Q1299" s="242"/>
      <c r="R1299" s="242"/>
      <c r="S1299" s="242"/>
      <c r="T1299" s="243"/>
      <c r="U1299" s="13"/>
      <c r="V1299" s="13"/>
      <c r="W1299" s="13"/>
      <c r="X1299" s="13"/>
      <c r="Y1299" s="13"/>
      <c r="Z1299" s="13"/>
      <c r="AA1299" s="13"/>
      <c r="AB1299" s="13"/>
      <c r="AC1299" s="13"/>
      <c r="AD1299" s="13"/>
      <c r="AE1299" s="13"/>
      <c r="AT1299" s="244" t="s">
        <v>207</v>
      </c>
      <c r="AU1299" s="244" t="s">
        <v>87</v>
      </c>
      <c r="AV1299" s="13" t="s">
        <v>87</v>
      </c>
      <c r="AW1299" s="13" t="s">
        <v>39</v>
      </c>
      <c r="AX1299" s="13" t="s">
        <v>78</v>
      </c>
      <c r="AY1299" s="244" t="s">
        <v>199</v>
      </c>
    </row>
    <row r="1300" s="13" customFormat="1">
      <c r="A1300" s="13"/>
      <c r="B1300" s="233"/>
      <c r="C1300" s="234"/>
      <c r="D1300" s="235" t="s">
        <v>207</v>
      </c>
      <c r="E1300" s="236" t="s">
        <v>22</v>
      </c>
      <c r="F1300" s="237" t="s">
        <v>1971</v>
      </c>
      <c r="G1300" s="234"/>
      <c r="H1300" s="238">
        <v>25</v>
      </c>
      <c r="I1300" s="239"/>
      <c r="J1300" s="234"/>
      <c r="K1300" s="234"/>
      <c r="L1300" s="240"/>
      <c r="M1300" s="241"/>
      <c r="N1300" s="242"/>
      <c r="O1300" s="242"/>
      <c r="P1300" s="242"/>
      <c r="Q1300" s="242"/>
      <c r="R1300" s="242"/>
      <c r="S1300" s="242"/>
      <c r="T1300" s="243"/>
      <c r="U1300" s="13"/>
      <c r="V1300" s="13"/>
      <c r="W1300" s="13"/>
      <c r="X1300" s="13"/>
      <c r="Y1300" s="13"/>
      <c r="Z1300" s="13"/>
      <c r="AA1300" s="13"/>
      <c r="AB1300" s="13"/>
      <c r="AC1300" s="13"/>
      <c r="AD1300" s="13"/>
      <c r="AE1300" s="13"/>
      <c r="AT1300" s="244" t="s">
        <v>207</v>
      </c>
      <c r="AU1300" s="244" t="s">
        <v>87</v>
      </c>
      <c r="AV1300" s="13" t="s">
        <v>87</v>
      </c>
      <c r="AW1300" s="13" t="s">
        <v>39</v>
      </c>
      <c r="AX1300" s="13" t="s">
        <v>78</v>
      </c>
      <c r="AY1300" s="244" t="s">
        <v>199</v>
      </c>
    </row>
    <row r="1301" s="13" customFormat="1">
      <c r="A1301" s="13"/>
      <c r="B1301" s="233"/>
      <c r="C1301" s="234"/>
      <c r="D1301" s="235" t="s">
        <v>207</v>
      </c>
      <c r="E1301" s="236" t="s">
        <v>22</v>
      </c>
      <c r="F1301" s="237" t="s">
        <v>1972</v>
      </c>
      <c r="G1301" s="234"/>
      <c r="H1301" s="238">
        <v>4.3499999999999996</v>
      </c>
      <c r="I1301" s="239"/>
      <c r="J1301" s="234"/>
      <c r="K1301" s="234"/>
      <c r="L1301" s="240"/>
      <c r="M1301" s="241"/>
      <c r="N1301" s="242"/>
      <c r="O1301" s="242"/>
      <c r="P1301" s="242"/>
      <c r="Q1301" s="242"/>
      <c r="R1301" s="242"/>
      <c r="S1301" s="242"/>
      <c r="T1301" s="243"/>
      <c r="U1301" s="13"/>
      <c r="V1301" s="13"/>
      <c r="W1301" s="13"/>
      <c r="X1301" s="13"/>
      <c r="Y1301" s="13"/>
      <c r="Z1301" s="13"/>
      <c r="AA1301" s="13"/>
      <c r="AB1301" s="13"/>
      <c r="AC1301" s="13"/>
      <c r="AD1301" s="13"/>
      <c r="AE1301" s="13"/>
      <c r="AT1301" s="244" t="s">
        <v>207</v>
      </c>
      <c r="AU1301" s="244" t="s">
        <v>87</v>
      </c>
      <c r="AV1301" s="13" t="s">
        <v>87</v>
      </c>
      <c r="AW1301" s="13" t="s">
        <v>39</v>
      </c>
      <c r="AX1301" s="13" t="s">
        <v>78</v>
      </c>
      <c r="AY1301" s="244" t="s">
        <v>199</v>
      </c>
    </row>
    <row r="1302" s="13" customFormat="1">
      <c r="A1302" s="13"/>
      <c r="B1302" s="233"/>
      <c r="C1302" s="234"/>
      <c r="D1302" s="235" t="s">
        <v>207</v>
      </c>
      <c r="E1302" s="236" t="s">
        <v>22</v>
      </c>
      <c r="F1302" s="237" t="s">
        <v>1973</v>
      </c>
      <c r="G1302" s="234"/>
      <c r="H1302" s="238">
        <v>45</v>
      </c>
      <c r="I1302" s="239"/>
      <c r="J1302" s="234"/>
      <c r="K1302" s="234"/>
      <c r="L1302" s="240"/>
      <c r="M1302" s="241"/>
      <c r="N1302" s="242"/>
      <c r="O1302" s="242"/>
      <c r="P1302" s="242"/>
      <c r="Q1302" s="242"/>
      <c r="R1302" s="242"/>
      <c r="S1302" s="242"/>
      <c r="T1302" s="243"/>
      <c r="U1302" s="13"/>
      <c r="V1302" s="13"/>
      <c r="W1302" s="13"/>
      <c r="X1302" s="13"/>
      <c r="Y1302" s="13"/>
      <c r="Z1302" s="13"/>
      <c r="AA1302" s="13"/>
      <c r="AB1302" s="13"/>
      <c r="AC1302" s="13"/>
      <c r="AD1302" s="13"/>
      <c r="AE1302" s="13"/>
      <c r="AT1302" s="244" t="s">
        <v>207</v>
      </c>
      <c r="AU1302" s="244" t="s">
        <v>87</v>
      </c>
      <c r="AV1302" s="13" t="s">
        <v>87</v>
      </c>
      <c r="AW1302" s="13" t="s">
        <v>39</v>
      </c>
      <c r="AX1302" s="13" t="s">
        <v>78</v>
      </c>
      <c r="AY1302" s="244" t="s">
        <v>199</v>
      </c>
    </row>
    <row r="1303" s="14" customFormat="1">
      <c r="A1303" s="14"/>
      <c r="B1303" s="245"/>
      <c r="C1303" s="246"/>
      <c r="D1303" s="235" t="s">
        <v>207</v>
      </c>
      <c r="E1303" s="247" t="s">
        <v>22</v>
      </c>
      <c r="F1303" s="248" t="s">
        <v>252</v>
      </c>
      <c r="G1303" s="246"/>
      <c r="H1303" s="249">
        <v>100.34999999999999</v>
      </c>
      <c r="I1303" s="250"/>
      <c r="J1303" s="246"/>
      <c r="K1303" s="246"/>
      <c r="L1303" s="251"/>
      <c r="M1303" s="252"/>
      <c r="N1303" s="253"/>
      <c r="O1303" s="253"/>
      <c r="P1303" s="253"/>
      <c r="Q1303" s="253"/>
      <c r="R1303" s="253"/>
      <c r="S1303" s="253"/>
      <c r="T1303" s="254"/>
      <c r="U1303" s="14"/>
      <c r="V1303" s="14"/>
      <c r="W1303" s="14"/>
      <c r="X1303" s="14"/>
      <c r="Y1303" s="14"/>
      <c r="Z1303" s="14"/>
      <c r="AA1303" s="14"/>
      <c r="AB1303" s="14"/>
      <c r="AC1303" s="14"/>
      <c r="AD1303" s="14"/>
      <c r="AE1303" s="14"/>
      <c r="AT1303" s="255" t="s">
        <v>207</v>
      </c>
      <c r="AU1303" s="255" t="s">
        <v>87</v>
      </c>
      <c r="AV1303" s="14" t="s">
        <v>103</v>
      </c>
      <c r="AW1303" s="14" t="s">
        <v>39</v>
      </c>
      <c r="AX1303" s="14" t="s">
        <v>23</v>
      </c>
      <c r="AY1303" s="255" t="s">
        <v>199</v>
      </c>
    </row>
    <row r="1304" s="2" customFormat="1" ht="21.75" customHeight="1">
      <c r="A1304" s="40"/>
      <c r="B1304" s="41"/>
      <c r="C1304" s="220" t="s">
        <v>1974</v>
      </c>
      <c r="D1304" s="220" t="s">
        <v>201</v>
      </c>
      <c r="E1304" s="221" t="s">
        <v>1975</v>
      </c>
      <c r="F1304" s="222" t="s">
        <v>1976</v>
      </c>
      <c r="G1304" s="223" t="s">
        <v>233</v>
      </c>
      <c r="H1304" s="224">
        <v>130.55000000000001</v>
      </c>
      <c r="I1304" s="225"/>
      <c r="J1304" s="226">
        <f>ROUND(I1304*H1304,2)</f>
        <v>0</v>
      </c>
      <c r="K1304" s="222" t="s">
        <v>205</v>
      </c>
      <c r="L1304" s="46"/>
      <c r="M1304" s="227" t="s">
        <v>22</v>
      </c>
      <c r="N1304" s="228" t="s">
        <v>49</v>
      </c>
      <c r="O1304" s="86"/>
      <c r="P1304" s="229">
        <f>O1304*H1304</f>
        <v>0</v>
      </c>
      <c r="Q1304" s="229">
        <v>0.01222</v>
      </c>
      <c r="R1304" s="229">
        <f>Q1304*H1304</f>
        <v>1.5953210000000002</v>
      </c>
      <c r="S1304" s="229">
        <v>0</v>
      </c>
      <c r="T1304" s="230">
        <f>S1304*H1304</f>
        <v>0</v>
      </c>
      <c r="U1304" s="40"/>
      <c r="V1304" s="40"/>
      <c r="W1304" s="40"/>
      <c r="X1304" s="40"/>
      <c r="Y1304" s="40"/>
      <c r="Z1304" s="40"/>
      <c r="AA1304" s="40"/>
      <c r="AB1304" s="40"/>
      <c r="AC1304" s="40"/>
      <c r="AD1304" s="40"/>
      <c r="AE1304" s="40"/>
      <c r="AR1304" s="231" t="s">
        <v>272</v>
      </c>
      <c r="AT1304" s="231" t="s">
        <v>201</v>
      </c>
      <c r="AU1304" s="231" t="s">
        <v>87</v>
      </c>
      <c r="AY1304" s="19" t="s">
        <v>199</v>
      </c>
      <c r="BE1304" s="232">
        <f>IF(N1304="základní",J1304,0)</f>
        <v>0</v>
      </c>
      <c r="BF1304" s="232">
        <f>IF(N1304="snížená",J1304,0)</f>
        <v>0</v>
      </c>
      <c r="BG1304" s="232">
        <f>IF(N1304="zákl. přenesená",J1304,0)</f>
        <v>0</v>
      </c>
      <c r="BH1304" s="232">
        <f>IF(N1304="sníž. přenesená",J1304,0)</f>
        <v>0</v>
      </c>
      <c r="BI1304" s="232">
        <f>IF(N1304="nulová",J1304,0)</f>
        <v>0</v>
      </c>
      <c r="BJ1304" s="19" t="s">
        <v>23</v>
      </c>
      <c r="BK1304" s="232">
        <f>ROUND(I1304*H1304,2)</f>
        <v>0</v>
      </c>
      <c r="BL1304" s="19" t="s">
        <v>272</v>
      </c>
      <c r="BM1304" s="231" t="s">
        <v>1977</v>
      </c>
    </row>
    <row r="1305" s="13" customFormat="1">
      <c r="A1305" s="13"/>
      <c r="B1305" s="233"/>
      <c r="C1305" s="234"/>
      <c r="D1305" s="235" t="s">
        <v>207</v>
      </c>
      <c r="E1305" s="236" t="s">
        <v>22</v>
      </c>
      <c r="F1305" s="237" t="s">
        <v>1978</v>
      </c>
      <c r="G1305" s="234"/>
      <c r="H1305" s="238">
        <v>74.75</v>
      </c>
      <c r="I1305" s="239"/>
      <c r="J1305" s="234"/>
      <c r="K1305" s="234"/>
      <c r="L1305" s="240"/>
      <c r="M1305" s="241"/>
      <c r="N1305" s="242"/>
      <c r="O1305" s="242"/>
      <c r="P1305" s="242"/>
      <c r="Q1305" s="242"/>
      <c r="R1305" s="242"/>
      <c r="S1305" s="242"/>
      <c r="T1305" s="243"/>
      <c r="U1305" s="13"/>
      <c r="V1305" s="13"/>
      <c r="W1305" s="13"/>
      <c r="X1305" s="13"/>
      <c r="Y1305" s="13"/>
      <c r="Z1305" s="13"/>
      <c r="AA1305" s="13"/>
      <c r="AB1305" s="13"/>
      <c r="AC1305" s="13"/>
      <c r="AD1305" s="13"/>
      <c r="AE1305" s="13"/>
      <c r="AT1305" s="244" t="s">
        <v>207</v>
      </c>
      <c r="AU1305" s="244" t="s">
        <v>87</v>
      </c>
      <c r="AV1305" s="13" t="s">
        <v>87</v>
      </c>
      <c r="AW1305" s="13" t="s">
        <v>39</v>
      </c>
      <c r="AX1305" s="13" t="s">
        <v>78</v>
      </c>
      <c r="AY1305" s="244" t="s">
        <v>199</v>
      </c>
    </row>
    <row r="1306" s="13" customFormat="1">
      <c r="A1306" s="13"/>
      <c r="B1306" s="233"/>
      <c r="C1306" s="234"/>
      <c r="D1306" s="235" t="s">
        <v>207</v>
      </c>
      <c r="E1306" s="236" t="s">
        <v>22</v>
      </c>
      <c r="F1306" s="237" t="s">
        <v>1979</v>
      </c>
      <c r="G1306" s="234"/>
      <c r="H1306" s="238">
        <v>39</v>
      </c>
      <c r="I1306" s="239"/>
      <c r="J1306" s="234"/>
      <c r="K1306" s="234"/>
      <c r="L1306" s="240"/>
      <c r="M1306" s="241"/>
      <c r="N1306" s="242"/>
      <c r="O1306" s="242"/>
      <c r="P1306" s="242"/>
      <c r="Q1306" s="242"/>
      <c r="R1306" s="242"/>
      <c r="S1306" s="242"/>
      <c r="T1306" s="243"/>
      <c r="U1306" s="13"/>
      <c r="V1306" s="13"/>
      <c r="W1306" s="13"/>
      <c r="X1306" s="13"/>
      <c r="Y1306" s="13"/>
      <c r="Z1306" s="13"/>
      <c r="AA1306" s="13"/>
      <c r="AB1306" s="13"/>
      <c r="AC1306" s="13"/>
      <c r="AD1306" s="13"/>
      <c r="AE1306" s="13"/>
      <c r="AT1306" s="244" t="s">
        <v>207</v>
      </c>
      <c r="AU1306" s="244" t="s">
        <v>87</v>
      </c>
      <c r="AV1306" s="13" t="s">
        <v>87</v>
      </c>
      <c r="AW1306" s="13" t="s">
        <v>39</v>
      </c>
      <c r="AX1306" s="13" t="s">
        <v>78</v>
      </c>
      <c r="AY1306" s="244" t="s">
        <v>199</v>
      </c>
    </row>
    <row r="1307" s="13" customFormat="1">
      <c r="A1307" s="13"/>
      <c r="B1307" s="233"/>
      <c r="C1307" s="234"/>
      <c r="D1307" s="235" t="s">
        <v>207</v>
      </c>
      <c r="E1307" s="236" t="s">
        <v>22</v>
      </c>
      <c r="F1307" s="237" t="s">
        <v>1980</v>
      </c>
      <c r="G1307" s="234"/>
      <c r="H1307" s="238">
        <v>16.800000000000001</v>
      </c>
      <c r="I1307" s="239"/>
      <c r="J1307" s="234"/>
      <c r="K1307" s="234"/>
      <c r="L1307" s="240"/>
      <c r="M1307" s="241"/>
      <c r="N1307" s="242"/>
      <c r="O1307" s="242"/>
      <c r="P1307" s="242"/>
      <c r="Q1307" s="242"/>
      <c r="R1307" s="242"/>
      <c r="S1307" s="242"/>
      <c r="T1307" s="243"/>
      <c r="U1307" s="13"/>
      <c r="V1307" s="13"/>
      <c r="W1307" s="13"/>
      <c r="X1307" s="13"/>
      <c r="Y1307" s="13"/>
      <c r="Z1307" s="13"/>
      <c r="AA1307" s="13"/>
      <c r="AB1307" s="13"/>
      <c r="AC1307" s="13"/>
      <c r="AD1307" s="13"/>
      <c r="AE1307" s="13"/>
      <c r="AT1307" s="244" t="s">
        <v>207</v>
      </c>
      <c r="AU1307" s="244" t="s">
        <v>87</v>
      </c>
      <c r="AV1307" s="13" t="s">
        <v>87</v>
      </c>
      <c r="AW1307" s="13" t="s">
        <v>39</v>
      </c>
      <c r="AX1307" s="13" t="s">
        <v>78</v>
      </c>
      <c r="AY1307" s="244" t="s">
        <v>199</v>
      </c>
    </row>
    <row r="1308" s="14" customFormat="1">
      <c r="A1308" s="14"/>
      <c r="B1308" s="245"/>
      <c r="C1308" s="246"/>
      <c r="D1308" s="235" t="s">
        <v>207</v>
      </c>
      <c r="E1308" s="247" t="s">
        <v>22</v>
      </c>
      <c r="F1308" s="248" t="s">
        <v>252</v>
      </c>
      <c r="G1308" s="246"/>
      <c r="H1308" s="249">
        <v>130.55000000000001</v>
      </c>
      <c r="I1308" s="250"/>
      <c r="J1308" s="246"/>
      <c r="K1308" s="246"/>
      <c r="L1308" s="251"/>
      <c r="M1308" s="252"/>
      <c r="N1308" s="253"/>
      <c r="O1308" s="253"/>
      <c r="P1308" s="253"/>
      <c r="Q1308" s="253"/>
      <c r="R1308" s="253"/>
      <c r="S1308" s="253"/>
      <c r="T1308" s="254"/>
      <c r="U1308" s="14"/>
      <c r="V1308" s="14"/>
      <c r="W1308" s="14"/>
      <c r="X1308" s="14"/>
      <c r="Y1308" s="14"/>
      <c r="Z1308" s="14"/>
      <c r="AA1308" s="14"/>
      <c r="AB1308" s="14"/>
      <c r="AC1308" s="14"/>
      <c r="AD1308" s="14"/>
      <c r="AE1308" s="14"/>
      <c r="AT1308" s="255" t="s">
        <v>207</v>
      </c>
      <c r="AU1308" s="255" t="s">
        <v>87</v>
      </c>
      <c r="AV1308" s="14" t="s">
        <v>103</v>
      </c>
      <c r="AW1308" s="14" t="s">
        <v>39</v>
      </c>
      <c r="AX1308" s="14" t="s">
        <v>23</v>
      </c>
      <c r="AY1308" s="255" t="s">
        <v>199</v>
      </c>
    </row>
    <row r="1309" s="2" customFormat="1" ht="16.5" customHeight="1">
      <c r="A1309" s="40"/>
      <c r="B1309" s="41"/>
      <c r="C1309" s="220" t="s">
        <v>1981</v>
      </c>
      <c r="D1309" s="220" t="s">
        <v>201</v>
      </c>
      <c r="E1309" s="221" t="s">
        <v>1982</v>
      </c>
      <c r="F1309" s="222" t="s">
        <v>1983</v>
      </c>
      <c r="G1309" s="223" t="s">
        <v>233</v>
      </c>
      <c r="H1309" s="224">
        <v>72.299999999999997</v>
      </c>
      <c r="I1309" s="225"/>
      <c r="J1309" s="226">
        <f>ROUND(I1309*H1309,2)</f>
        <v>0</v>
      </c>
      <c r="K1309" s="222" t="s">
        <v>205</v>
      </c>
      <c r="L1309" s="46"/>
      <c r="M1309" s="227" t="s">
        <v>22</v>
      </c>
      <c r="N1309" s="228" t="s">
        <v>49</v>
      </c>
      <c r="O1309" s="86"/>
      <c r="P1309" s="229">
        <f>O1309*H1309</f>
        <v>0</v>
      </c>
      <c r="Q1309" s="229">
        <v>0.04725</v>
      </c>
      <c r="R1309" s="229">
        <f>Q1309*H1309</f>
        <v>3.416175</v>
      </c>
      <c r="S1309" s="229">
        <v>0</v>
      </c>
      <c r="T1309" s="230">
        <f>S1309*H1309</f>
        <v>0</v>
      </c>
      <c r="U1309" s="40"/>
      <c r="V1309" s="40"/>
      <c r="W1309" s="40"/>
      <c r="X1309" s="40"/>
      <c r="Y1309" s="40"/>
      <c r="Z1309" s="40"/>
      <c r="AA1309" s="40"/>
      <c r="AB1309" s="40"/>
      <c r="AC1309" s="40"/>
      <c r="AD1309" s="40"/>
      <c r="AE1309" s="40"/>
      <c r="AR1309" s="231" t="s">
        <v>272</v>
      </c>
      <c r="AT1309" s="231" t="s">
        <v>201</v>
      </c>
      <c r="AU1309" s="231" t="s">
        <v>87</v>
      </c>
      <c r="AY1309" s="19" t="s">
        <v>199</v>
      </c>
      <c r="BE1309" s="232">
        <f>IF(N1309="základní",J1309,0)</f>
        <v>0</v>
      </c>
      <c r="BF1309" s="232">
        <f>IF(N1309="snížená",J1309,0)</f>
        <v>0</v>
      </c>
      <c r="BG1309" s="232">
        <f>IF(N1309="zákl. přenesená",J1309,0)</f>
        <v>0</v>
      </c>
      <c r="BH1309" s="232">
        <f>IF(N1309="sníž. přenesená",J1309,0)</f>
        <v>0</v>
      </c>
      <c r="BI1309" s="232">
        <f>IF(N1309="nulová",J1309,0)</f>
        <v>0</v>
      </c>
      <c r="BJ1309" s="19" t="s">
        <v>23</v>
      </c>
      <c r="BK1309" s="232">
        <f>ROUND(I1309*H1309,2)</f>
        <v>0</v>
      </c>
      <c r="BL1309" s="19" t="s">
        <v>272</v>
      </c>
      <c r="BM1309" s="231" t="s">
        <v>1984</v>
      </c>
    </row>
    <row r="1310" s="13" customFormat="1">
      <c r="A1310" s="13"/>
      <c r="B1310" s="233"/>
      <c r="C1310" s="234"/>
      <c r="D1310" s="235" t="s">
        <v>207</v>
      </c>
      <c r="E1310" s="236" t="s">
        <v>22</v>
      </c>
      <c r="F1310" s="237" t="s">
        <v>1985</v>
      </c>
      <c r="G1310" s="234"/>
      <c r="H1310" s="238">
        <v>10.560000000000001</v>
      </c>
      <c r="I1310" s="239"/>
      <c r="J1310" s="234"/>
      <c r="K1310" s="234"/>
      <c r="L1310" s="240"/>
      <c r="M1310" s="241"/>
      <c r="N1310" s="242"/>
      <c r="O1310" s="242"/>
      <c r="P1310" s="242"/>
      <c r="Q1310" s="242"/>
      <c r="R1310" s="242"/>
      <c r="S1310" s="242"/>
      <c r="T1310" s="243"/>
      <c r="U1310" s="13"/>
      <c r="V1310" s="13"/>
      <c r="W1310" s="13"/>
      <c r="X1310" s="13"/>
      <c r="Y1310" s="13"/>
      <c r="Z1310" s="13"/>
      <c r="AA1310" s="13"/>
      <c r="AB1310" s="13"/>
      <c r="AC1310" s="13"/>
      <c r="AD1310" s="13"/>
      <c r="AE1310" s="13"/>
      <c r="AT1310" s="244" t="s">
        <v>207</v>
      </c>
      <c r="AU1310" s="244" t="s">
        <v>87</v>
      </c>
      <c r="AV1310" s="13" t="s">
        <v>87</v>
      </c>
      <c r="AW1310" s="13" t="s">
        <v>39</v>
      </c>
      <c r="AX1310" s="13" t="s">
        <v>78</v>
      </c>
      <c r="AY1310" s="244" t="s">
        <v>199</v>
      </c>
    </row>
    <row r="1311" s="13" customFormat="1">
      <c r="A1311" s="13"/>
      <c r="B1311" s="233"/>
      <c r="C1311" s="234"/>
      <c r="D1311" s="235" t="s">
        <v>207</v>
      </c>
      <c r="E1311" s="236" t="s">
        <v>22</v>
      </c>
      <c r="F1311" s="237" t="s">
        <v>1986</v>
      </c>
      <c r="G1311" s="234"/>
      <c r="H1311" s="238">
        <v>23.739999999999998</v>
      </c>
      <c r="I1311" s="239"/>
      <c r="J1311" s="234"/>
      <c r="K1311" s="234"/>
      <c r="L1311" s="240"/>
      <c r="M1311" s="241"/>
      <c r="N1311" s="242"/>
      <c r="O1311" s="242"/>
      <c r="P1311" s="242"/>
      <c r="Q1311" s="242"/>
      <c r="R1311" s="242"/>
      <c r="S1311" s="242"/>
      <c r="T1311" s="243"/>
      <c r="U1311" s="13"/>
      <c r="V1311" s="13"/>
      <c r="W1311" s="13"/>
      <c r="X1311" s="13"/>
      <c r="Y1311" s="13"/>
      <c r="Z1311" s="13"/>
      <c r="AA1311" s="13"/>
      <c r="AB1311" s="13"/>
      <c r="AC1311" s="13"/>
      <c r="AD1311" s="13"/>
      <c r="AE1311" s="13"/>
      <c r="AT1311" s="244" t="s">
        <v>207</v>
      </c>
      <c r="AU1311" s="244" t="s">
        <v>87</v>
      </c>
      <c r="AV1311" s="13" t="s">
        <v>87</v>
      </c>
      <c r="AW1311" s="13" t="s">
        <v>39</v>
      </c>
      <c r="AX1311" s="13" t="s">
        <v>78</v>
      </c>
      <c r="AY1311" s="244" t="s">
        <v>199</v>
      </c>
    </row>
    <row r="1312" s="13" customFormat="1">
      <c r="A1312" s="13"/>
      <c r="B1312" s="233"/>
      <c r="C1312" s="234"/>
      <c r="D1312" s="235" t="s">
        <v>207</v>
      </c>
      <c r="E1312" s="236" t="s">
        <v>22</v>
      </c>
      <c r="F1312" s="237" t="s">
        <v>1987</v>
      </c>
      <c r="G1312" s="234"/>
      <c r="H1312" s="238">
        <v>11.060000000000001</v>
      </c>
      <c r="I1312" s="239"/>
      <c r="J1312" s="234"/>
      <c r="K1312" s="234"/>
      <c r="L1312" s="240"/>
      <c r="M1312" s="241"/>
      <c r="N1312" s="242"/>
      <c r="O1312" s="242"/>
      <c r="P1312" s="242"/>
      <c r="Q1312" s="242"/>
      <c r="R1312" s="242"/>
      <c r="S1312" s="242"/>
      <c r="T1312" s="243"/>
      <c r="U1312" s="13"/>
      <c r="V1312" s="13"/>
      <c r="W1312" s="13"/>
      <c r="X1312" s="13"/>
      <c r="Y1312" s="13"/>
      <c r="Z1312" s="13"/>
      <c r="AA1312" s="13"/>
      <c r="AB1312" s="13"/>
      <c r="AC1312" s="13"/>
      <c r="AD1312" s="13"/>
      <c r="AE1312" s="13"/>
      <c r="AT1312" s="244" t="s">
        <v>207</v>
      </c>
      <c r="AU1312" s="244" t="s">
        <v>87</v>
      </c>
      <c r="AV1312" s="13" t="s">
        <v>87</v>
      </c>
      <c r="AW1312" s="13" t="s">
        <v>39</v>
      </c>
      <c r="AX1312" s="13" t="s">
        <v>78</v>
      </c>
      <c r="AY1312" s="244" t="s">
        <v>199</v>
      </c>
    </row>
    <row r="1313" s="13" customFormat="1">
      <c r="A1313" s="13"/>
      <c r="B1313" s="233"/>
      <c r="C1313" s="234"/>
      <c r="D1313" s="235" t="s">
        <v>207</v>
      </c>
      <c r="E1313" s="236" t="s">
        <v>22</v>
      </c>
      <c r="F1313" s="237" t="s">
        <v>1988</v>
      </c>
      <c r="G1313" s="234"/>
      <c r="H1313" s="238">
        <v>3.2999999999999998</v>
      </c>
      <c r="I1313" s="239"/>
      <c r="J1313" s="234"/>
      <c r="K1313" s="234"/>
      <c r="L1313" s="240"/>
      <c r="M1313" s="241"/>
      <c r="N1313" s="242"/>
      <c r="O1313" s="242"/>
      <c r="P1313" s="242"/>
      <c r="Q1313" s="242"/>
      <c r="R1313" s="242"/>
      <c r="S1313" s="242"/>
      <c r="T1313" s="243"/>
      <c r="U1313" s="13"/>
      <c r="V1313" s="13"/>
      <c r="W1313" s="13"/>
      <c r="X1313" s="13"/>
      <c r="Y1313" s="13"/>
      <c r="Z1313" s="13"/>
      <c r="AA1313" s="13"/>
      <c r="AB1313" s="13"/>
      <c r="AC1313" s="13"/>
      <c r="AD1313" s="13"/>
      <c r="AE1313" s="13"/>
      <c r="AT1313" s="244" t="s">
        <v>207</v>
      </c>
      <c r="AU1313" s="244" t="s">
        <v>87</v>
      </c>
      <c r="AV1313" s="13" t="s">
        <v>87</v>
      </c>
      <c r="AW1313" s="13" t="s">
        <v>39</v>
      </c>
      <c r="AX1313" s="13" t="s">
        <v>78</v>
      </c>
      <c r="AY1313" s="244" t="s">
        <v>199</v>
      </c>
    </row>
    <row r="1314" s="13" customFormat="1">
      <c r="A1314" s="13"/>
      <c r="B1314" s="233"/>
      <c r="C1314" s="234"/>
      <c r="D1314" s="235" t="s">
        <v>207</v>
      </c>
      <c r="E1314" s="236" t="s">
        <v>22</v>
      </c>
      <c r="F1314" s="237" t="s">
        <v>1989</v>
      </c>
      <c r="G1314" s="234"/>
      <c r="H1314" s="238">
        <v>23.640000000000001</v>
      </c>
      <c r="I1314" s="239"/>
      <c r="J1314" s="234"/>
      <c r="K1314" s="234"/>
      <c r="L1314" s="240"/>
      <c r="M1314" s="241"/>
      <c r="N1314" s="242"/>
      <c r="O1314" s="242"/>
      <c r="P1314" s="242"/>
      <c r="Q1314" s="242"/>
      <c r="R1314" s="242"/>
      <c r="S1314" s="242"/>
      <c r="T1314" s="243"/>
      <c r="U1314" s="13"/>
      <c r="V1314" s="13"/>
      <c r="W1314" s="13"/>
      <c r="X1314" s="13"/>
      <c r="Y1314" s="13"/>
      <c r="Z1314" s="13"/>
      <c r="AA1314" s="13"/>
      <c r="AB1314" s="13"/>
      <c r="AC1314" s="13"/>
      <c r="AD1314" s="13"/>
      <c r="AE1314" s="13"/>
      <c r="AT1314" s="244" t="s">
        <v>207</v>
      </c>
      <c r="AU1314" s="244" t="s">
        <v>87</v>
      </c>
      <c r="AV1314" s="13" t="s">
        <v>87</v>
      </c>
      <c r="AW1314" s="13" t="s">
        <v>39</v>
      </c>
      <c r="AX1314" s="13" t="s">
        <v>78</v>
      </c>
      <c r="AY1314" s="244" t="s">
        <v>199</v>
      </c>
    </row>
    <row r="1315" s="14" customFormat="1">
      <c r="A1315" s="14"/>
      <c r="B1315" s="245"/>
      <c r="C1315" s="246"/>
      <c r="D1315" s="235" t="s">
        <v>207</v>
      </c>
      <c r="E1315" s="247" t="s">
        <v>22</v>
      </c>
      <c r="F1315" s="248" t="s">
        <v>252</v>
      </c>
      <c r="G1315" s="246"/>
      <c r="H1315" s="249">
        <v>72.299999999999997</v>
      </c>
      <c r="I1315" s="250"/>
      <c r="J1315" s="246"/>
      <c r="K1315" s="246"/>
      <c r="L1315" s="251"/>
      <c r="M1315" s="252"/>
      <c r="N1315" s="253"/>
      <c r="O1315" s="253"/>
      <c r="P1315" s="253"/>
      <c r="Q1315" s="253"/>
      <c r="R1315" s="253"/>
      <c r="S1315" s="253"/>
      <c r="T1315" s="254"/>
      <c r="U1315" s="14"/>
      <c r="V1315" s="14"/>
      <c r="W1315" s="14"/>
      <c r="X1315" s="14"/>
      <c r="Y1315" s="14"/>
      <c r="Z1315" s="14"/>
      <c r="AA1315" s="14"/>
      <c r="AB1315" s="14"/>
      <c r="AC1315" s="14"/>
      <c r="AD1315" s="14"/>
      <c r="AE1315" s="14"/>
      <c r="AT1315" s="255" t="s">
        <v>207</v>
      </c>
      <c r="AU1315" s="255" t="s">
        <v>87</v>
      </c>
      <c r="AV1315" s="14" t="s">
        <v>103</v>
      </c>
      <c r="AW1315" s="14" t="s">
        <v>39</v>
      </c>
      <c r="AX1315" s="14" t="s">
        <v>23</v>
      </c>
      <c r="AY1315" s="255" t="s">
        <v>199</v>
      </c>
    </row>
    <row r="1316" s="2" customFormat="1" ht="21.75" customHeight="1">
      <c r="A1316" s="40"/>
      <c r="B1316" s="41"/>
      <c r="C1316" s="220" t="s">
        <v>1990</v>
      </c>
      <c r="D1316" s="220" t="s">
        <v>201</v>
      </c>
      <c r="E1316" s="221" t="s">
        <v>1991</v>
      </c>
      <c r="F1316" s="222" t="s">
        <v>1992</v>
      </c>
      <c r="G1316" s="223" t="s">
        <v>333</v>
      </c>
      <c r="H1316" s="224">
        <v>15</v>
      </c>
      <c r="I1316" s="225"/>
      <c r="J1316" s="226">
        <f>ROUND(I1316*H1316,2)</f>
        <v>0</v>
      </c>
      <c r="K1316" s="222" t="s">
        <v>205</v>
      </c>
      <c r="L1316" s="46"/>
      <c r="M1316" s="227" t="s">
        <v>22</v>
      </c>
      <c r="N1316" s="228" t="s">
        <v>49</v>
      </c>
      <c r="O1316" s="86"/>
      <c r="P1316" s="229">
        <f>O1316*H1316</f>
        <v>0</v>
      </c>
      <c r="Q1316" s="229">
        <v>0.043959999999999999</v>
      </c>
      <c r="R1316" s="229">
        <f>Q1316*H1316</f>
        <v>0.65939999999999999</v>
      </c>
      <c r="S1316" s="229">
        <v>0</v>
      </c>
      <c r="T1316" s="230">
        <f>S1316*H1316</f>
        <v>0</v>
      </c>
      <c r="U1316" s="40"/>
      <c r="V1316" s="40"/>
      <c r="W1316" s="40"/>
      <c r="X1316" s="40"/>
      <c r="Y1316" s="40"/>
      <c r="Z1316" s="40"/>
      <c r="AA1316" s="40"/>
      <c r="AB1316" s="40"/>
      <c r="AC1316" s="40"/>
      <c r="AD1316" s="40"/>
      <c r="AE1316" s="40"/>
      <c r="AR1316" s="231" t="s">
        <v>272</v>
      </c>
      <c r="AT1316" s="231" t="s">
        <v>201</v>
      </c>
      <c r="AU1316" s="231" t="s">
        <v>87</v>
      </c>
      <c r="AY1316" s="19" t="s">
        <v>199</v>
      </c>
      <c r="BE1316" s="232">
        <f>IF(N1316="základní",J1316,0)</f>
        <v>0</v>
      </c>
      <c r="BF1316" s="232">
        <f>IF(N1316="snížená",J1316,0)</f>
        <v>0</v>
      </c>
      <c r="BG1316" s="232">
        <f>IF(N1316="zákl. přenesená",J1316,0)</f>
        <v>0</v>
      </c>
      <c r="BH1316" s="232">
        <f>IF(N1316="sníž. přenesená",J1316,0)</f>
        <v>0</v>
      </c>
      <c r="BI1316" s="232">
        <f>IF(N1316="nulová",J1316,0)</f>
        <v>0</v>
      </c>
      <c r="BJ1316" s="19" t="s">
        <v>23</v>
      </c>
      <c r="BK1316" s="232">
        <f>ROUND(I1316*H1316,2)</f>
        <v>0</v>
      </c>
      <c r="BL1316" s="19" t="s">
        <v>272</v>
      </c>
      <c r="BM1316" s="231" t="s">
        <v>1993</v>
      </c>
    </row>
    <row r="1317" s="13" customFormat="1">
      <c r="A1317" s="13"/>
      <c r="B1317" s="233"/>
      <c r="C1317" s="234"/>
      <c r="D1317" s="235" t="s">
        <v>207</v>
      </c>
      <c r="E1317" s="236" t="s">
        <v>22</v>
      </c>
      <c r="F1317" s="237" t="s">
        <v>1994</v>
      </c>
      <c r="G1317" s="234"/>
      <c r="H1317" s="238">
        <v>2</v>
      </c>
      <c r="I1317" s="239"/>
      <c r="J1317" s="234"/>
      <c r="K1317" s="234"/>
      <c r="L1317" s="240"/>
      <c r="M1317" s="241"/>
      <c r="N1317" s="242"/>
      <c r="O1317" s="242"/>
      <c r="P1317" s="242"/>
      <c r="Q1317" s="242"/>
      <c r="R1317" s="242"/>
      <c r="S1317" s="242"/>
      <c r="T1317" s="243"/>
      <c r="U1317" s="13"/>
      <c r="V1317" s="13"/>
      <c r="W1317" s="13"/>
      <c r="X1317" s="13"/>
      <c r="Y1317" s="13"/>
      <c r="Z1317" s="13"/>
      <c r="AA1317" s="13"/>
      <c r="AB1317" s="13"/>
      <c r="AC1317" s="13"/>
      <c r="AD1317" s="13"/>
      <c r="AE1317" s="13"/>
      <c r="AT1317" s="244" t="s">
        <v>207</v>
      </c>
      <c r="AU1317" s="244" t="s">
        <v>87</v>
      </c>
      <c r="AV1317" s="13" t="s">
        <v>87</v>
      </c>
      <c r="AW1317" s="13" t="s">
        <v>39</v>
      </c>
      <c r="AX1317" s="13" t="s">
        <v>78</v>
      </c>
      <c r="AY1317" s="244" t="s">
        <v>199</v>
      </c>
    </row>
    <row r="1318" s="13" customFormat="1">
      <c r="A1318" s="13"/>
      <c r="B1318" s="233"/>
      <c r="C1318" s="234"/>
      <c r="D1318" s="235" t="s">
        <v>207</v>
      </c>
      <c r="E1318" s="236" t="s">
        <v>22</v>
      </c>
      <c r="F1318" s="237" t="s">
        <v>1995</v>
      </c>
      <c r="G1318" s="234"/>
      <c r="H1318" s="238">
        <v>5</v>
      </c>
      <c r="I1318" s="239"/>
      <c r="J1318" s="234"/>
      <c r="K1318" s="234"/>
      <c r="L1318" s="240"/>
      <c r="M1318" s="241"/>
      <c r="N1318" s="242"/>
      <c r="O1318" s="242"/>
      <c r="P1318" s="242"/>
      <c r="Q1318" s="242"/>
      <c r="R1318" s="242"/>
      <c r="S1318" s="242"/>
      <c r="T1318" s="243"/>
      <c r="U1318" s="13"/>
      <c r="V1318" s="13"/>
      <c r="W1318" s="13"/>
      <c r="X1318" s="13"/>
      <c r="Y1318" s="13"/>
      <c r="Z1318" s="13"/>
      <c r="AA1318" s="13"/>
      <c r="AB1318" s="13"/>
      <c r="AC1318" s="13"/>
      <c r="AD1318" s="13"/>
      <c r="AE1318" s="13"/>
      <c r="AT1318" s="244" t="s">
        <v>207</v>
      </c>
      <c r="AU1318" s="244" t="s">
        <v>87</v>
      </c>
      <c r="AV1318" s="13" t="s">
        <v>87</v>
      </c>
      <c r="AW1318" s="13" t="s">
        <v>39</v>
      </c>
      <c r="AX1318" s="13" t="s">
        <v>78</v>
      </c>
      <c r="AY1318" s="244" t="s">
        <v>199</v>
      </c>
    </row>
    <row r="1319" s="13" customFormat="1">
      <c r="A1319" s="13"/>
      <c r="B1319" s="233"/>
      <c r="C1319" s="234"/>
      <c r="D1319" s="235" t="s">
        <v>207</v>
      </c>
      <c r="E1319" s="236" t="s">
        <v>22</v>
      </c>
      <c r="F1319" s="237" t="s">
        <v>1996</v>
      </c>
      <c r="G1319" s="234"/>
      <c r="H1319" s="238">
        <v>2</v>
      </c>
      <c r="I1319" s="239"/>
      <c r="J1319" s="234"/>
      <c r="K1319" s="234"/>
      <c r="L1319" s="240"/>
      <c r="M1319" s="241"/>
      <c r="N1319" s="242"/>
      <c r="O1319" s="242"/>
      <c r="P1319" s="242"/>
      <c r="Q1319" s="242"/>
      <c r="R1319" s="242"/>
      <c r="S1319" s="242"/>
      <c r="T1319" s="243"/>
      <c r="U1319" s="13"/>
      <c r="V1319" s="13"/>
      <c r="W1319" s="13"/>
      <c r="X1319" s="13"/>
      <c r="Y1319" s="13"/>
      <c r="Z1319" s="13"/>
      <c r="AA1319" s="13"/>
      <c r="AB1319" s="13"/>
      <c r="AC1319" s="13"/>
      <c r="AD1319" s="13"/>
      <c r="AE1319" s="13"/>
      <c r="AT1319" s="244" t="s">
        <v>207</v>
      </c>
      <c r="AU1319" s="244" t="s">
        <v>87</v>
      </c>
      <c r="AV1319" s="13" t="s">
        <v>87</v>
      </c>
      <c r="AW1319" s="13" t="s">
        <v>39</v>
      </c>
      <c r="AX1319" s="13" t="s">
        <v>78</v>
      </c>
      <c r="AY1319" s="244" t="s">
        <v>199</v>
      </c>
    </row>
    <row r="1320" s="13" customFormat="1">
      <c r="A1320" s="13"/>
      <c r="B1320" s="233"/>
      <c r="C1320" s="234"/>
      <c r="D1320" s="235" t="s">
        <v>207</v>
      </c>
      <c r="E1320" s="236" t="s">
        <v>22</v>
      </c>
      <c r="F1320" s="237" t="s">
        <v>1997</v>
      </c>
      <c r="G1320" s="234"/>
      <c r="H1320" s="238">
        <v>1</v>
      </c>
      <c r="I1320" s="239"/>
      <c r="J1320" s="234"/>
      <c r="K1320" s="234"/>
      <c r="L1320" s="240"/>
      <c r="M1320" s="241"/>
      <c r="N1320" s="242"/>
      <c r="O1320" s="242"/>
      <c r="P1320" s="242"/>
      <c r="Q1320" s="242"/>
      <c r="R1320" s="242"/>
      <c r="S1320" s="242"/>
      <c r="T1320" s="243"/>
      <c r="U1320" s="13"/>
      <c r="V1320" s="13"/>
      <c r="W1320" s="13"/>
      <c r="X1320" s="13"/>
      <c r="Y1320" s="13"/>
      <c r="Z1320" s="13"/>
      <c r="AA1320" s="13"/>
      <c r="AB1320" s="13"/>
      <c r="AC1320" s="13"/>
      <c r="AD1320" s="13"/>
      <c r="AE1320" s="13"/>
      <c r="AT1320" s="244" t="s">
        <v>207</v>
      </c>
      <c r="AU1320" s="244" t="s">
        <v>87</v>
      </c>
      <c r="AV1320" s="13" t="s">
        <v>87</v>
      </c>
      <c r="AW1320" s="13" t="s">
        <v>39</v>
      </c>
      <c r="AX1320" s="13" t="s">
        <v>78</v>
      </c>
      <c r="AY1320" s="244" t="s">
        <v>199</v>
      </c>
    </row>
    <row r="1321" s="13" customFormat="1">
      <c r="A1321" s="13"/>
      <c r="B1321" s="233"/>
      <c r="C1321" s="234"/>
      <c r="D1321" s="235" t="s">
        <v>207</v>
      </c>
      <c r="E1321" s="236" t="s">
        <v>22</v>
      </c>
      <c r="F1321" s="237" t="s">
        <v>1998</v>
      </c>
      <c r="G1321" s="234"/>
      <c r="H1321" s="238">
        <v>5</v>
      </c>
      <c r="I1321" s="239"/>
      <c r="J1321" s="234"/>
      <c r="K1321" s="234"/>
      <c r="L1321" s="240"/>
      <c r="M1321" s="241"/>
      <c r="N1321" s="242"/>
      <c r="O1321" s="242"/>
      <c r="P1321" s="242"/>
      <c r="Q1321" s="242"/>
      <c r="R1321" s="242"/>
      <c r="S1321" s="242"/>
      <c r="T1321" s="243"/>
      <c r="U1321" s="13"/>
      <c r="V1321" s="13"/>
      <c r="W1321" s="13"/>
      <c r="X1321" s="13"/>
      <c r="Y1321" s="13"/>
      <c r="Z1321" s="13"/>
      <c r="AA1321" s="13"/>
      <c r="AB1321" s="13"/>
      <c r="AC1321" s="13"/>
      <c r="AD1321" s="13"/>
      <c r="AE1321" s="13"/>
      <c r="AT1321" s="244" t="s">
        <v>207</v>
      </c>
      <c r="AU1321" s="244" t="s">
        <v>87</v>
      </c>
      <c r="AV1321" s="13" t="s">
        <v>87</v>
      </c>
      <c r="AW1321" s="13" t="s">
        <v>39</v>
      </c>
      <c r="AX1321" s="13" t="s">
        <v>78</v>
      </c>
      <c r="AY1321" s="244" t="s">
        <v>199</v>
      </c>
    </row>
    <row r="1322" s="14" customFormat="1">
      <c r="A1322" s="14"/>
      <c r="B1322" s="245"/>
      <c r="C1322" s="246"/>
      <c r="D1322" s="235" t="s">
        <v>207</v>
      </c>
      <c r="E1322" s="247" t="s">
        <v>22</v>
      </c>
      <c r="F1322" s="248" t="s">
        <v>252</v>
      </c>
      <c r="G1322" s="246"/>
      <c r="H1322" s="249">
        <v>15</v>
      </c>
      <c r="I1322" s="250"/>
      <c r="J1322" s="246"/>
      <c r="K1322" s="246"/>
      <c r="L1322" s="251"/>
      <c r="M1322" s="252"/>
      <c r="N1322" s="253"/>
      <c r="O1322" s="253"/>
      <c r="P1322" s="253"/>
      <c r="Q1322" s="253"/>
      <c r="R1322" s="253"/>
      <c r="S1322" s="253"/>
      <c r="T1322" s="254"/>
      <c r="U1322" s="14"/>
      <c r="V1322" s="14"/>
      <c r="W1322" s="14"/>
      <c r="X1322" s="14"/>
      <c r="Y1322" s="14"/>
      <c r="Z1322" s="14"/>
      <c r="AA1322" s="14"/>
      <c r="AB1322" s="14"/>
      <c r="AC1322" s="14"/>
      <c r="AD1322" s="14"/>
      <c r="AE1322" s="14"/>
      <c r="AT1322" s="255" t="s">
        <v>207</v>
      </c>
      <c r="AU1322" s="255" t="s">
        <v>87</v>
      </c>
      <c r="AV1322" s="14" t="s">
        <v>103</v>
      </c>
      <c r="AW1322" s="14" t="s">
        <v>39</v>
      </c>
      <c r="AX1322" s="14" t="s">
        <v>23</v>
      </c>
      <c r="AY1322" s="255" t="s">
        <v>199</v>
      </c>
    </row>
    <row r="1323" s="2" customFormat="1" ht="21.75" customHeight="1">
      <c r="A1323" s="40"/>
      <c r="B1323" s="41"/>
      <c r="C1323" s="220" t="s">
        <v>1999</v>
      </c>
      <c r="D1323" s="220" t="s">
        <v>201</v>
      </c>
      <c r="E1323" s="221" t="s">
        <v>2000</v>
      </c>
      <c r="F1323" s="222" t="s">
        <v>2001</v>
      </c>
      <c r="G1323" s="223" t="s">
        <v>233</v>
      </c>
      <c r="H1323" s="224">
        <v>5.04</v>
      </c>
      <c r="I1323" s="225"/>
      <c r="J1323" s="226">
        <f>ROUND(I1323*H1323,2)</f>
        <v>0</v>
      </c>
      <c r="K1323" s="222" t="s">
        <v>205</v>
      </c>
      <c r="L1323" s="46"/>
      <c r="M1323" s="227" t="s">
        <v>22</v>
      </c>
      <c r="N1323" s="228" t="s">
        <v>49</v>
      </c>
      <c r="O1323" s="86"/>
      <c r="P1323" s="229">
        <f>O1323*H1323</f>
        <v>0</v>
      </c>
      <c r="Q1323" s="229">
        <v>0.027890000000000002</v>
      </c>
      <c r="R1323" s="229">
        <f>Q1323*H1323</f>
        <v>0.14056560000000001</v>
      </c>
      <c r="S1323" s="229">
        <v>0</v>
      </c>
      <c r="T1323" s="230">
        <f>S1323*H1323</f>
        <v>0</v>
      </c>
      <c r="U1323" s="40"/>
      <c r="V1323" s="40"/>
      <c r="W1323" s="40"/>
      <c r="X1323" s="40"/>
      <c r="Y1323" s="40"/>
      <c r="Z1323" s="40"/>
      <c r="AA1323" s="40"/>
      <c r="AB1323" s="40"/>
      <c r="AC1323" s="40"/>
      <c r="AD1323" s="40"/>
      <c r="AE1323" s="40"/>
      <c r="AR1323" s="231" t="s">
        <v>272</v>
      </c>
      <c r="AT1323" s="231" t="s">
        <v>201</v>
      </c>
      <c r="AU1323" s="231" t="s">
        <v>87</v>
      </c>
      <c r="AY1323" s="19" t="s">
        <v>199</v>
      </c>
      <c r="BE1323" s="232">
        <f>IF(N1323="základní",J1323,0)</f>
        <v>0</v>
      </c>
      <c r="BF1323" s="232">
        <f>IF(N1323="snížená",J1323,0)</f>
        <v>0</v>
      </c>
      <c r="BG1323" s="232">
        <f>IF(N1323="zákl. přenesená",J1323,0)</f>
        <v>0</v>
      </c>
      <c r="BH1323" s="232">
        <f>IF(N1323="sníž. přenesená",J1323,0)</f>
        <v>0</v>
      </c>
      <c r="BI1323" s="232">
        <f>IF(N1323="nulová",J1323,0)</f>
        <v>0</v>
      </c>
      <c r="BJ1323" s="19" t="s">
        <v>23</v>
      </c>
      <c r="BK1323" s="232">
        <f>ROUND(I1323*H1323,2)</f>
        <v>0</v>
      </c>
      <c r="BL1323" s="19" t="s">
        <v>272</v>
      </c>
      <c r="BM1323" s="231" t="s">
        <v>2002</v>
      </c>
    </row>
    <row r="1324" s="13" customFormat="1">
      <c r="A1324" s="13"/>
      <c r="B1324" s="233"/>
      <c r="C1324" s="234"/>
      <c r="D1324" s="235" t="s">
        <v>207</v>
      </c>
      <c r="E1324" s="236" t="s">
        <v>22</v>
      </c>
      <c r="F1324" s="237" t="s">
        <v>2003</v>
      </c>
      <c r="G1324" s="234"/>
      <c r="H1324" s="238">
        <v>1.44</v>
      </c>
      <c r="I1324" s="239"/>
      <c r="J1324" s="234"/>
      <c r="K1324" s="234"/>
      <c r="L1324" s="240"/>
      <c r="M1324" s="241"/>
      <c r="N1324" s="242"/>
      <c r="O1324" s="242"/>
      <c r="P1324" s="242"/>
      <c r="Q1324" s="242"/>
      <c r="R1324" s="242"/>
      <c r="S1324" s="242"/>
      <c r="T1324" s="243"/>
      <c r="U1324" s="13"/>
      <c r="V1324" s="13"/>
      <c r="W1324" s="13"/>
      <c r="X1324" s="13"/>
      <c r="Y1324" s="13"/>
      <c r="Z1324" s="13"/>
      <c r="AA1324" s="13"/>
      <c r="AB1324" s="13"/>
      <c r="AC1324" s="13"/>
      <c r="AD1324" s="13"/>
      <c r="AE1324" s="13"/>
      <c r="AT1324" s="244" t="s">
        <v>207</v>
      </c>
      <c r="AU1324" s="244" t="s">
        <v>87</v>
      </c>
      <c r="AV1324" s="13" t="s">
        <v>87</v>
      </c>
      <c r="AW1324" s="13" t="s">
        <v>39</v>
      </c>
      <c r="AX1324" s="13" t="s">
        <v>78</v>
      </c>
      <c r="AY1324" s="244" t="s">
        <v>199</v>
      </c>
    </row>
    <row r="1325" s="13" customFormat="1">
      <c r="A1325" s="13"/>
      <c r="B1325" s="233"/>
      <c r="C1325" s="234"/>
      <c r="D1325" s="235" t="s">
        <v>207</v>
      </c>
      <c r="E1325" s="236" t="s">
        <v>22</v>
      </c>
      <c r="F1325" s="237" t="s">
        <v>2004</v>
      </c>
      <c r="G1325" s="234"/>
      <c r="H1325" s="238">
        <v>3.6000000000000001</v>
      </c>
      <c r="I1325" s="239"/>
      <c r="J1325" s="234"/>
      <c r="K1325" s="234"/>
      <c r="L1325" s="240"/>
      <c r="M1325" s="241"/>
      <c r="N1325" s="242"/>
      <c r="O1325" s="242"/>
      <c r="P1325" s="242"/>
      <c r="Q1325" s="242"/>
      <c r="R1325" s="242"/>
      <c r="S1325" s="242"/>
      <c r="T1325" s="243"/>
      <c r="U1325" s="13"/>
      <c r="V1325" s="13"/>
      <c r="W1325" s="13"/>
      <c r="X1325" s="13"/>
      <c r="Y1325" s="13"/>
      <c r="Z1325" s="13"/>
      <c r="AA1325" s="13"/>
      <c r="AB1325" s="13"/>
      <c r="AC1325" s="13"/>
      <c r="AD1325" s="13"/>
      <c r="AE1325" s="13"/>
      <c r="AT1325" s="244" t="s">
        <v>207</v>
      </c>
      <c r="AU1325" s="244" t="s">
        <v>87</v>
      </c>
      <c r="AV1325" s="13" t="s">
        <v>87</v>
      </c>
      <c r="AW1325" s="13" t="s">
        <v>39</v>
      </c>
      <c r="AX1325" s="13" t="s">
        <v>78</v>
      </c>
      <c r="AY1325" s="244" t="s">
        <v>199</v>
      </c>
    </row>
    <row r="1326" s="14" customFormat="1">
      <c r="A1326" s="14"/>
      <c r="B1326" s="245"/>
      <c r="C1326" s="246"/>
      <c r="D1326" s="235" t="s">
        <v>207</v>
      </c>
      <c r="E1326" s="247" t="s">
        <v>22</v>
      </c>
      <c r="F1326" s="248" t="s">
        <v>252</v>
      </c>
      <c r="G1326" s="246"/>
      <c r="H1326" s="249">
        <v>5.04</v>
      </c>
      <c r="I1326" s="250"/>
      <c r="J1326" s="246"/>
      <c r="K1326" s="246"/>
      <c r="L1326" s="251"/>
      <c r="M1326" s="252"/>
      <c r="N1326" s="253"/>
      <c r="O1326" s="253"/>
      <c r="P1326" s="253"/>
      <c r="Q1326" s="253"/>
      <c r="R1326" s="253"/>
      <c r="S1326" s="253"/>
      <c r="T1326" s="254"/>
      <c r="U1326" s="14"/>
      <c r="V1326" s="14"/>
      <c r="W1326" s="14"/>
      <c r="X1326" s="14"/>
      <c r="Y1326" s="14"/>
      <c r="Z1326" s="14"/>
      <c r="AA1326" s="14"/>
      <c r="AB1326" s="14"/>
      <c r="AC1326" s="14"/>
      <c r="AD1326" s="14"/>
      <c r="AE1326" s="14"/>
      <c r="AT1326" s="255" t="s">
        <v>207</v>
      </c>
      <c r="AU1326" s="255" t="s">
        <v>87</v>
      </c>
      <c r="AV1326" s="14" t="s">
        <v>103</v>
      </c>
      <c r="AW1326" s="14" t="s">
        <v>39</v>
      </c>
      <c r="AX1326" s="14" t="s">
        <v>23</v>
      </c>
      <c r="AY1326" s="255" t="s">
        <v>199</v>
      </c>
    </row>
    <row r="1327" s="2" customFormat="1" ht="21.75" customHeight="1">
      <c r="A1327" s="40"/>
      <c r="B1327" s="41"/>
      <c r="C1327" s="220" t="s">
        <v>2005</v>
      </c>
      <c r="D1327" s="220" t="s">
        <v>201</v>
      </c>
      <c r="E1327" s="221" t="s">
        <v>2006</v>
      </c>
      <c r="F1327" s="222" t="s">
        <v>2007</v>
      </c>
      <c r="G1327" s="223" t="s">
        <v>233</v>
      </c>
      <c r="H1327" s="224">
        <v>1964.23</v>
      </c>
      <c r="I1327" s="225"/>
      <c r="J1327" s="226">
        <f>ROUND(I1327*H1327,2)</f>
        <v>0</v>
      </c>
      <c r="K1327" s="222" t="s">
        <v>205</v>
      </c>
      <c r="L1327" s="46"/>
      <c r="M1327" s="227" t="s">
        <v>22</v>
      </c>
      <c r="N1327" s="228" t="s">
        <v>49</v>
      </c>
      <c r="O1327" s="86"/>
      <c r="P1327" s="229">
        <f>O1327*H1327</f>
        <v>0</v>
      </c>
      <c r="Q1327" s="229">
        <v>0.00117</v>
      </c>
      <c r="R1327" s="229">
        <f>Q1327*H1327</f>
        <v>2.2981491000000003</v>
      </c>
      <c r="S1327" s="229">
        <v>0</v>
      </c>
      <c r="T1327" s="230">
        <f>S1327*H1327</f>
        <v>0</v>
      </c>
      <c r="U1327" s="40"/>
      <c r="V1327" s="40"/>
      <c r="W1327" s="40"/>
      <c r="X1327" s="40"/>
      <c r="Y1327" s="40"/>
      <c r="Z1327" s="40"/>
      <c r="AA1327" s="40"/>
      <c r="AB1327" s="40"/>
      <c r="AC1327" s="40"/>
      <c r="AD1327" s="40"/>
      <c r="AE1327" s="40"/>
      <c r="AR1327" s="231" t="s">
        <v>272</v>
      </c>
      <c r="AT1327" s="231" t="s">
        <v>201</v>
      </c>
      <c r="AU1327" s="231" t="s">
        <v>87</v>
      </c>
      <c r="AY1327" s="19" t="s">
        <v>199</v>
      </c>
      <c r="BE1327" s="232">
        <f>IF(N1327="základní",J1327,0)</f>
        <v>0</v>
      </c>
      <c r="BF1327" s="232">
        <f>IF(N1327="snížená",J1327,0)</f>
        <v>0</v>
      </c>
      <c r="BG1327" s="232">
        <f>IF(N1327="zákl. přenesená",J1327,0)</f>
        <v>0</v>
      </c>
      <c r="BH1327" s="232">
        <f>IF(N1327="sníž. přenesená",J1327,0)</f>
        <v>0</v>
      </c>
      <c r="BI1327" s="232">
        <f>IF(N1327="nulová",J1327,0)</f>
        <v>0</v>
      </c>
      <c r="BJ1327" s="19" t="s">
        <v>23</v>
      </c>
      <c r="BK1327" s="232">
        <f>ROUND(I1327*H1327,2)</f>
        <v>0</v>
      </c>
      <c r="BL1327" s="19" t="s">
        <v>272</v>
      </c>
      <c r="BM1327" s="231" t="s">
        <v>2008</v>
      </c>
    </row>
    <row r="1328" s="13" customFormat="1">
      <c r="A1328" s="13"/>
      <c r="B1328" s="233"/>
      <c r="C1328" s="234"/>
      <c r="D1328" s="235" t="s">
        <v>207</v>
      </c>
      <c r="E1328" s="236" t="s">
        <v>22</v>
      </c>
      <c r="F1328" s="237" t="s">
        <v>2009</v>
      </c>
      <c r="G1328" s="234"/>
      <c r="H1328" s="238">
        <v>268.08999999999997</v>
      </c>
      <c r="I1328" s="239"/>
      <c r="J1328" s="234"/>
      <c r="K1328" s="234"/>
      <c r="L1328" s="240"/>
      <c r="M1328" s="241"/>
      <c r="N1328" s="242"/>
      <c r="O1328" s="242"/>
      <c r="P1328" s="242"/>
      <c r="Q1328" s="242"/>
      <c r="R1328" s="242"/>
      <c r="S1328" s="242"/>
      <c r="T1328" s="243"/>
      <c r="U1328" s="13"/>
      <c r="V1328" s="13"/>
      <c r="W1328" s="13"/>
      <c r="X1328" s="13"/>
      <c r="Y1328" s="13"/>
      <c r="Z1328" s="13"/>
      <c r="AA1328" s="13"/>
      <c r="AB1328" s="13"/>
      <c r="AC1328" s="13"/>
      <c r="AD1328" s="13"/>
      <c r="AE1328" s="13"/>
      <c r="AT1328" s="244" t="s">
        <v>207</v>
      </c>
      <c r="AU1328" s="244" t="s">
        <v>87</v>
      </c>
      <c r="AV1328" s="13" t="s">
        <v>87</v>
      </c>
      <c r="AW1328" s="13" t="s">
        <v>39</v>
      </c>
      <c r="AX1328" s="13" t="s">
        <v>78</v>
      </c>
      <c r="AY1328" s="244" t="s">
        <v>199</v>
      </c>
    </row>
    <row r="1329" s="13" customFormat="1">
      <c r="A1329" s="13"/>
      <c r="B1329" s="233"/>
      <c r="C1329" s="234"/>
      <c r="D1329" s="235" t="s">
        <v>207</v>
      </c>
      <c r="E1329" s="236" t="s">
        <v>22</v>
      </c>
      <c r="F1329" s="237" t="s">
        <v>2010</v>
      </c>
      <c r="G1329" s="234"/>
      <c r="H1329" s="238">
        <v>474.26999999999998</v>
      </c>
      <c r="I1329" s="239"/>
      <c r="J1329" s="234"/>
      <c r="K1329" s="234"/>
      <c r="L1329" s="240"/>
      <c r="M1329" s="241"/>
      <c r="N1329" s="242"/>
      <c r="O1329" s="242"/>
      <c r="P1329" s="242"/>
      <c r="Q1329" s="242"/>
      <c r="R1329" s="242"/>
      <c r="S1329" s="242"/>
      <c r="T1329" s="243"/>
      <c r="U1329" s="13"/>
      <c r="V1329" s="13"/>
      <c r="W1329" s="13"/>
      <c r="X1329" s="13"/>
      <c r="Y1329" s="13"/>
      <c r="Z1329" s="13"/>
      <c r="AA1329" s="13"/>
      <c r="AB1329" s="13"/>
      <c r="AC1329" s="13"/>
      <c r="AD1329" s="13"/>
      <c r="AE1329" s="13"/>
      <c r="AT1329" s="244" t="s">
        <v>207</v>
      </c>
      <c r="AU1329" s="244" t="s">
        <v>87</v>
      </c>
      <c r="AV1329" s="13" t="s">
        <v>87</v>
      </c>
      <c r="AW1329" s="13" t="s">
        <v>39</v>
      </c>
      <c r="AX1329" s="13" t="s">
        <v>78</v>
      </c>
      <c r="AY1329" s="244" t="s">
        <v>199</v>
      </c>
    </row>
    <row r="1330" s="13" customFormat="1">
      <c r="A1330" s="13"/>
      <c r="B1330" s="233"/>
      <c r="C1330" s="234"/>
      <c r="D1330" s="235" t="s">
        <v>207</v>
      </c>
      <c r="E1330" s="236" t="s">
        <v>22</v>
      </c>
      <c r="F1330" s="237" t="s">
        <v>2011</v>
      </c>
      <c r="G1330" s="234"/>
      <c r="H1330" s="238">
        <v>713.26999999999998</v>
      </c>
      <c r="I1330" s="239"/>
      <c r="J1330" s="234"/>
      <c r="K1330" s="234"/>
      <c r="L1330" s="240"/>
      <c r="M1330" s="241"/>
      <c r="N1330" s="242"/>
      <c r="O1330" s="242"/>
      <c r="P1330" s="242"/>
      <c r="Q1330" s="242"/>
      <c r="R1330" s="242"/>
      <c r="S1330" s="242"/>
      <c r="T1330" s="243"/>
      <c r="U1330" s="13"/>
      <c r="V1330" s="13"/>
      <c r="W1330" s="13"/>
      <c r="X1330" s="13"/>
      <c r="Y1330" s="13"/>
      <c r="Z1330" s="13"/>
      <c r="AA1330" s="13"/>
      <c r="AB1330" s="13"/>
      <c r="AC1330" s="13"/>
      <c r="AD1330" s="13"/>
      <c r="AE1330" s="13"/>
      <c r="AT1330" s="244" t="s">
        <v>207</v>
      </c>
      <c r="AU1330" s="244" t="s">
        <v>87</v>
      </c>
      <c r="AV1330" s="13" t="s">
        <v>87</v>
      </c>
      <c r="AW1330" s="13" t="s">
        <v>39</v>
      </c>
      <c r="AX1330" s="13" t="s">
        <v>78</v>
      </c>
      <c r="AY1330" s="244" t="s">
        <v>199</v>
      </c>
    </row>
    <row r="1331" s="13" customFormat="1">
      <c r="A1331" s="13"/>
      <c r="B1331" s="233"/>
      <c r="C1331" s="234"/>
      <c r="D1331" s="235" t="s">
        <v>207</v>
      </c>
      <c r="E1331" s="236" t="s">
        <v>22</v>
      </c>
      <c r="F1331" s="237" t="s">
        <v>2012</v>
      </c>
      <c r="G1331" s="234"/>
      <c r="H1331" s="238">
        <v>508.60000000000002</v>
      </c>
      <c r="I1331" s="239"/>
      <c r="J1331" s="234"/>
      <c r="K1331" s="234"/>
      <c r="L1331" s="240"/>
      <c r="M1331" s="241"/>
      <c r="N1331" s="242"/>
      <c r="O1331" s="242"/>
      <c r="P1331" s="242"/>
      <c r="Q1331" s="242"/>
      <c r="R1331" s="242"/>
      <c r="S1331" s="242"/>
      <c r="T1331" s="243"/>
      <c r="U1331" s="13"/>
      <c r="V1331" s="13"/>
      <c r="W1331" s="13"/>
      <c r="X1331" s="13"/>
      <c r="Y1331" s="13"/>
      <c r="Z1331" s="13"/>
      <c r="AA1331" s="13"/>
      <c r="AB1331" s="13"/>
      <c r="AC1331" s="13"/>
      <c r="AD1331" s="13"/>
      <c r="AE1331" s="13"/>
      <c r="AT1331" s="244" t="s">
        <v>207</v>
      </c>
      <c r="AU1331" s="244" t="s">
        <v>87</v>
      </c>
      <c r="AV1331" s="13" t="s">
        <v>87</v>
      </c>
      <c r="AW1331" s="13" t="s">
        <v>39</v>
      </c>
      <c r="AX1331" s="13" t="s">
        <v>78</v>
      </c>
      <c r="AY1331" s="244" t="s">
        <v>199</v>
      </c>
    </row>
    <row r="1332" s="14" customFormat="1">
      <c r="A1332" s="14"/>
      <c r="B1332" s="245"/>
      <c r="C1332" s="246"/>
      <c r="D1332" s="235" t="s">
        <v>207</v>
      </c>
      <c r="E1332" s="247" t="s">
        <v>22</v>
      </c>
      <c r="F1332" s="248" t="s">
        <v>252</v>
      </c>
      <c r="G1332" s="246"/>
      <c r="H1332" s="249">
        <v>1964.23</v>
      </c>
      <c r="I1332" s="250"/>
      <c r="J1332" s="246"/>
      <c r="K1332" s="246"/>
      <c r="L1332" s="251"/>
      <c r="M1332" s="252"/>
      <c r="N1332" s="253"/>
      <c r="O1332" s="253"/>
      <c r="P1332" s="253"/>
      <c r="Q1332" s="253"/>
      <c r="R1332" s="253"/>
      <c r="S1332" s="253"/>
      <c r="T1332" s="254"/>
      <c r="U1332" s="14"/>
      <c r="V1332" s="14"/>
      <c r="W1332" s="14"/>
      <c r="X1332" s="14"/>
      <c r="Y1332" s="14"/>
      <c r="Z1332" s="14"/>
      <c r="AA1332" s="14"/>
      <c r="AB1332" s="14"/>
      <c r="AC1332" s="14"/>
      <c r="AD1332" s="14"/>
      <c r="AE1332" s="14"/>
      <c r="AT1332" s="255" t="s">
        <v>207</v>
      </c>
      <c r="AU1332" s="255" t="s">
        <v>87</v>
      </c>
      <c r="AV1332" s="14" t="s">
        <v>103</v>
      </c>
      <c r="AW1332" s="14" t="s">
        <v>39</v>
      </c>
      <c r="AX1332" s="14" t="s">
        <v>23</v>
      </c>
      <c r="AY1332" s="255" t="s">
        <v>199</v>
      </c>
    </row>
    <row r="1333" s="2" customFormat="1" ht="16.5" customHeight="1">
      <c r="A1333" s="40"/>
      <c r="B1333" s="41"/>
      <c r="C1333" s="277" t="s">
        <v>2013</v>
      </c>
      <c r="D1333" s="277" t="s">
        <v>407</v>
      </c>
      <c r="E1333" s="278" t="s">
        <v>2014</v>
      </c>
      <c r="F1333" s="279" t="s">
        <v>2015</v>
      </c>
      <c r="G1333" s="280" t="s">
        <v>233</v>
      </c>
      <c r="H1333" s="281">
        <v>2160.6529999999998</v>
      </c>
      <c r="I1333" s="282"/>
      <c r="J1333" s="283">
        <f>ROUND(I1333*H1333,2)</f>
        <v>0</v>
      </c>
      <c r="K1333" s="279" t="s">
        <v>205</v>
      </c>
      <c r="L1333" s="284"/>
      <c r="M1333" s="285" t="s">
        <v>22</v>
      </c>
      <c r="N1333" s="286" t="s">
        <v>49</v>
      </c>
      <c r="O1333" s="86"/>
      <c r="P1333" s="229">
        <f>O1333*H1333</f>
        <v>0</v>
      </c>
      <c r="Q1333" s="229">
        <v>0.0040000000000000001</v>
      </c>
      <c r="R1333" s="229">
        <f>Q1333*H1333</f>
        <v>8.6426119999999997</v>
      </c>
      <c r="S1333" s="229">
        <v>0</v>
      </c>
      <c r="T1333" s="230">
        <f>S1333*H1333</f>
        <v>0</v>
      </c>
      <c r="U1333" s="40"/>
      <c r="V1333" s="40"/>
      <c r="W1333" s="40"/>
      <c r="X1333" s="40"/>
      <c r="Y1333" s="40"/>
      <c r="Z1333" s="40"/>
      <c r="AA1333" s="40"/>
      <c r="AB1333" s="40"/>
      <c r="AC1333" s="40"/>
      <c r="AD1333" s="40"/>
      <c r="AE1333" s="40"/>
      <c r="AR1333" s="231" t="s">
        <v>367</v>
      </c>
      <c r="AT1333" s="231" t="s">
        <v>407</v>
      </c>
      <c r="AU1333" s="231" t="s">
        <v>87</v>
      </c>
      <c r="AY1333" s="19" t="s">
        <v>199</v>
      </c>
      <c r="BE1333" s="232">
        <f>IF(N1333="základní",J1333,0)</f>
        <v>0</v>
      </c>
      <c r="BF1333" s="232">
        <f>IF(N1333="snížená",J1333,0)</f>
        <v>0</v>
      </c>
      <c r="BG1333" s="232">
        <f>IF(N1333="zákl. přenesená",J1333,0)</f>
        <v>0</v>
      </c>
      <c r="BH1333" s="232">
        <f>IF(N1333="sníž. přenesená",J1333,0)</f>
        <v>0</v>
      </c>
      <c r="BI1333" s="232">
        <f>IF(N1333="nulová",J1333,0)</f>
        <v>0</v>
      </c>
      <c r="BJ1333" s="19" t="s">
        <v>23</v>
      </c>
      <c r="BK1333" s="232">
        <f>ROUND(I1333*H1333,2)</f>
        <v>0</v>
      </c>
      <c r="BL1333" s="19" t="s">
        <v>272</v>
      </c>
      <c r="BM1333" s="231" t="s">
        <v>2016</v>
      </c>
    </row>
    <row r="1334" s="13" customFormat="1">
      <c r="A1334" s="13"/>
      <c r="B1334" s="233"/>
      <c r="C1334" s="234"/>
      <c r="D1334" s="235" t="s">
        <v>207</v>
      </c>
      <c r="E1334" s="236" t="s">
        <v>22</v>
      </c>
      <c r="F1334" s="237" t="s">
        <v>2017</v>
      </c>
      <c r="G1334" s="234"/>
      <c r="H1334" s="238">
        <v>2160.6529999999998</v>
      </c>
      <c r="I1334" s="239"/>
      <c r="J1334" s="234"/>
      <c r="K1334" s="234"/>
      <c r="L1334" s="240"/>
      <c r="M1334" s="241"/>
      <c r="N1334" s="242"/>
      <c r="O1334" s="242"/>
      <c r="P1334" s="242"/>
      <c r="Q1334" s="242"/>
      <c r="R1334" s="242"/>
      <c r="S1334" s="242"/>
      <c r="T1334" s="243"/>
      <c r="U1334" s="13"/>
      <c r="V1334" s="13"/>
      <c r="W1334" s="13"/>
      <c r="X1334" s="13"/>
      <c r="Y1334" s="13"/>
      <c r="Z1334" s="13"/>
      <c r="AA1334" s="13"/>
      <c r="AB1334" s="13"/>
      <c r="AC1334" s="13"/>
      <c r="AD1334" s="13"/>
      <c r="AE1334" s="13"/>
      <c r="AT1334" s="244" t="s">
        <v>207</v>
      </c>
      <c r="AU1334" s="244" t="s">
        <v>87</v>
      </c>
      <c r="AV1334" s="13" t="s">
        <v>87</v>
      </c>
      <c r="AW1334" s="13" t="s">
        <v>39</v>
      </c>
      <c r="AX1334" s="13" t="s">
        <v>23</v>
      </c>
      <c r="AY1334" s="244" t="s">
        <v>199</v>
      </c>
    </row>
    <row r="1335" s="2" customFormat="1" ht="16.5" customHeight="1">
      <c r="A1335" s="40"/>
      <c r="B1335" s="41"/>
      <c r="C1335" s="220" t="s">
        <v>2018</v>
      </c>
      <c r="D1335" s="220" t="s">
        <v>201</v>
      </c>
      <c r="E1335" s="221" t="s">
        <v>2019</v>
      </c>
      <c r="F1335" s="222" t="s">
        <v>2020</v>
      </c>
      <c r="G1335" s="223" t="s">
        <v>549</v>
      </c>
      <c r="H1335" s="224">
        <v>1179.4300000000001</v>
      </c>
      <c r="I1335" s="225"/>
      <c r="J1335" s="226">
        <f>ROUND(I1335*H1335,2)</f>
        <v>0</v>
      </c>
      <c r="K1335" s="222" t="s">
        <v>205</v>
      </c>
      <c r="L1335" s="46"/>
      <c r="M1335" s="227" t="s">
        <v>22</v>
      </c>
      <c r="N1335" s="228" t="s">
        <v>49</v>
      </c>
      <c r="O1335" s="86"/>
      <c r="P1335" s="229">
        <f>O1335*H1335</f>
        <v>0</v>
      </c>
      <c r="Q1335" s="229">
        <v>0.00020000000000000001</v>
      </c>
      <c r="R1335" s="229">
        <f>Q1335*H1335</f>
        <v>0.23588600000000001</v>
      </c>
      <c r="S1335" s="229">
        <v>0</v>
      </c>
      <c r="T1335" s="230">
        <f>S1335*H1335</f>
        <v>0</v>
      </c>
      <c r="U1335" s="40"/>
      <c r="V1335" s="40"/>
      <c r="W1335" s="40"/>
      <c r="X1335" s="40"/>
      <c r="Y1335" s="40"/>
      <c r="Z1335" s="40"/>
      <c r="AA1335" s="40"/>
      <c r="AB1335" s="40"/>
      <c r="AC1335" s="40"/>
      <c r="AD1335" s="40"/>
      <c r="AE1335" s="40"/>
      <c r="AR1335" s="231" t="s">
        <v>272</v>
      </c>
      <c r="AT1335" s="231" t="s">
        <v>201</v>
      </c>
      <c r="AU1335" s="231" t="s">
        <v>87</v>
      </c>
      <c r="AY1335" s="19" t="s">
        <v>199</v>
      </c>
      <c r="BE1335" s="232">
        <f>IF(N1335="základní",J1335,0)</f>
        <v>0</v>
      </c>
      <c r="BF1335" s="232">
        <f>IF(N1335="snížená",J1335,0)</f>
        <v>0</v>
      </c>
      <c r="BG1335" s="232">
        <f>IF(N1335="zákl. přenesená",J1335,0)</f>
        <v>0</v>
      </c>
      <c r="BH1335" s="232">
        <f>IF(N1335="sníž. přenesená",J1335,0)</f>
        <v>0</v>
      </c>
      <c r="BI1335" s="232">
        <f>IF(N1335="nulová",J1335,0)</f>
        <v>0</v>
      </c>
      <c r="BJ1335" s="19" t="s">
        <v>23</v>
      </c>
      <c r="BK1335" s="232">
        <f>ROUND(I1335*H1335,2)</f>
        <v>0</v>
      </c>
      <c r="BL1335" s="19" t="s">
        <v>272</v>
      </c>
      <c r="BM1335" s="231" t="s">
        <v>2021</v>
      </c>
    </row>
    <row r="1336" s="15" customFormat="1">
      <c r="A1336" s="15"/>
      <c r="B1336" s="256"/>
      <c r="C1336" s="257"/>
      <c r="D1336" s="235" t="s">
        <v>207</v>
      </c>
      <c r="E1336" s="258" t="s">
        <v>22</v>
      </c>
      <c r="F1336" s="259" t="s">
        <v>2022</v>
      </c>
      <c r="G1336" s="257"/>
      <c r="H1336" s="258" t="s">
        <v>22</v>
      </c>
      <c r="I1336" s="260"/>
      <c r="J1336" s="257"/>
      <c r="K1336" s="257"/>
      <c r="L1336" s="261"/>
      <c r="M1336" s="262"/>
      <c r="N1336" s="263"/>
      <c r="O1336" s="263"/>
      <c r="P1336" s="263"/>
      <c r="Q1336" s="263"/>
      <c r="R1336" s="263"/>
      <c r="S1336" s="263"/>
      <c r="T1336" s="264"/>
      <c r="U1336" s="15"/>
      <c r="V1336" s="15"/>
      <c r="W1336" s="15"/>
      <c r="X1336" s="15"/>
      <c r="Y1336" s="15"/>
      <c r="Z1336" s="15"/>
      <c r="AA1336" s="15"/>
      <c r="AB1336" s="15"/>
      <c r="AC1336" s="15"/>
      <c r="AD1336" s="15"/>
      <c r="AE1336" s="15"/>
      <c r="AT1336" s="265" t="s">
        <v>207</v>
      </c>
      <c r="AU1336" s="265" t="s">
        <v>87</v>
      </c>
      <c r="AV1336" s="15" t="s">
        <v>23</v>
      </c>
      <c r="AW1336" s="15" t="s">
        <v>39</v>
      </c>
      <c r="AX1336" s="15" t="s">
        <v>78</v>
      </c>
      <c r="AY1336" s="265" t="s">
        <v>199</v>
      </c>
    </row>
    <row r="1337" s="13" customFormat="1">
      <c r="A1337" s="13"/>
      <c r="B1337" s="233"/>
      <c r="C1337" s="234"/>
      <c r="D1337" s="235" t="s">
        <v>207</v>
      </c>
      <c r="E1337" s="236" t="s">
        <v>22</v>
      </c>
      <c r="F1337" s="237" t="s">
        <v>2023</v>
      </c>
      <c r="G1337" s="234"/>
      <c r="H1337" s="238">
        <v>6.3499999999999996</v>
      </c>
      <c r="I1337" s="239"/>
      <c r="J1337" s="234"/>
      <c r="K1337" s="234"/>
      <c r="L1337" s="240"/>
      <c r="M1337" s="241"/>
      <c r="N1337" s="242"/>
      <c r="O1337" s="242"/>
      <c r="P1337" s="242"/>
      <c r="Q1337" s="242"/>
      <c r="R1337" s="242"/>
      <c r="S1337" s="242"/>
      <c r="T1337" s="243"/>
      <c r="U1337" s="13"/>
      <c r="V1337" s="13"/>
      <c r="W1337" s="13"/>
      <c r="X1337" s="13"/>
      <c r="Y1337" s="13"/>
      <c r="Z1337" s="13"/>
      <c r="AA1337" s="13"/>
      <c r="AB1337" s="13"/>
      <c r="AC1337" s="13"/>
      <c r="AD1337" s="13"/>
      <c r="AE1337" s="13"/>
      <c r="AT1337" s="244" t="s">
        <v>207</v>
      </c>
      <c r="AU1337" s="244" t="s">
        <v>87</v>
      </c>
      <c r="AV1337" s="13" t="s">
        <v>87</v>
      </c>
      <c r="AW1337" s="13" t="s">
        <v>39</v>
      </c>
      <c r="AX1337" s="13" t="s">
        <v>78</v>
      </c>
      <c r="AY1337" s="244" t="s">
        <v>199</v>
      </c>
    </row>
    <row r="1338" s="13" customFormat="1">
      <c r="A1338" s="13"/>
      <c r="B1338" s="233"/>
      <c r="C1338" s="234"/>
      <c r="D1338" s="235" t="s">
        <v>207</v>
      </c>
      <c r="E1338" s="236" t="s">
        <v>22</v>
      </c>
      <c r="F1338" s="237" t="s">
        <v>2024</v>
      </c>
      <c r="G1338" s="234"/>
      <c r="H1338" s="238">
        <v>34.759999999999998</v>
      </c>
      <c r="I1338" s="239"/>
      <c r="J1338" s="234"/>
      <c r="K1338" s="234"/>
      <c r="L1338" s="240"/>
      <c r="M1338" s="241"/>
      <c r="N1338" s="242"/>
      <c r="O1338" s="242"/>
      <c r="P1338" s="242"/>
      <c r="Q1338" s="242"/>
      <c r="R1338" s="242"/>
      <c r="S1338" s="242"/>
      <c r="T1338" s="243"/>
      <c r="U1338" s="13"/>
      <c r="V1338" s="13"/>
      <c r="W1338" s="13"/>
      <c r="X1338" s="13"/>
      <c r="Y1338" s="13"/>
      <c r="Z1338" s="13"/>
      <c r="AA1338" s="13"/>
      <c r="AB1338" s="13"/>
      <c r="AC1338" s="13"/>
      <c r="AD1338" s="13"/>
      <c r="AE1338" s="13"/>
      <c r="AT1338" s="244" t="s">
        <v>207</v>
      </c>
      <c r="AU1338" s="244" t="s">
        <v>87</v>
      </c>
      <c r="AV1338" s="13" t="s">
        <v>87</v>
      </c>
      <c r="AW1338" s="13" t="s">
        <v>39</v>
      </c>
      <c r="AX1338" s="13" t="s">
        <v>78</v>
      </c>
      <c r="AY1338" s="244" t="s">
        <v>199</v>
      </c>
    </row>
    <row r="1339" s="13" customFormat="1">
      <c r="A1339" s="13"/>
      <c r="B1339" s="233"/>
      <c r="C1339" s="234"/>
      <c r="D1339" s="235" t="s">
        <v>207</v>
      </c>
      <c r="E1339" s="236" t="s">
        <v>22</v>
      </c>
      <c r="F1339" s="237" t="s">
        <v>2025</v>
      </c>
      <c r="G1339" s="234"/>
      <c r="H1339" s="238">
        <v>21.16</v>
      </c>
      <c r="I1339" s="239"/>
      <c r="J1339" s="234"/>
      <c r="K1339" s="234"/>
      <c r="L1339" s="240"/>
      <c r="M1339" s="241"/>
      <c r="N1339" s="242"/>
      <c r="O1339" s="242"/>
      <c r="P1339" s="242"/>
      <c r="Q1339" s="242"/>
      <c r="R1339" s="242"/>
      <c r="S1339" s="242"/>
      <c r="T1339" s="243"/>
      <c r="U1339" s="13"/>
      <c r="V1339" s="13"/>
      <c r="W1339" s="13"/>
      <c r="X1339" s="13"/>
      <c r="Y1339" s="13"/>
      <c r="Z1339" s="13"/>
      <c r="AA1339" s="13"/>
      <c r="AB1339" s="13"/>
      <c r="AC1339" s="13"/>
      <c r="AD1339" s="13"/>
      <c r="AE1339" s="13"/>
      <c r="AT1339" s="244" t="s">
        <v>207</v>
      </c>
      <c r="AU1339" s="244" t="s">
        <v>87</v>
      </c>
      <c r="AV1339" s="13" t="s">
        <v>87</v>
      </c>
      <c r="AW1339" s="13" t="s">
        <v>39</v>
      </c>
      <c r="AX1339" s="13" t="s">
        <v>78</v>
      </c>
      <c r="AY1339" s="244" t="s">
        <v>199</v>
      </c>
    </row>
    <row r="1340" s="13" customFormat="1">
      <c r="A1340" s="13"/>
      <c r="B1340" s="233"/>
      <c r="C1340" s="234"/>
      <c r="D1340" s="235" t="s">
        <v>207</v>
      </c>
      <c r="E1340" s="236" t="s">
        <v>22</v>
      </c>
      <c r="F1340" s="237" t="s">
        <v>2026</v>
      </c>
      <c r="G1340" s="234"/>
      <c r="H1340" s="238">
        <v>36.159999999999997</v>
      </c>
      <c r="I1340" s="239"/>
      <c r="J1340" s="234"/>
      <c r="K1340" s="234"/>
      <c r="L1340" s="240"/>
      <c r="M1340" s="241"/>
      <c r="N1340" s="242"/>
      <c r="O1340" s="242"/>
      <c r="P1340" s="242"/>
      <c r="Q1340" s="242"/>
      <c r="R1340" s="242"/>
      <c r="S1340" s="242"/>
      <c r="T1340" s="243"/>
      <c r="U1340" s="13"/>
      <c r="V1340" s="13"/>
      <c r="W1340" s="13"/>
      <c r="X1340" s="13"/>
      <c r="Y1340" s="13"/>
      <c r="Z1340" s="13"/>
      <c r="AA1340" s="13"/>
      <c r="AB1340" s="13"/>
      <c r="AC1340" s="13"/>
      <c r="AD1340" s="13"/>
      <c r="AE1340" s="13"/>
      <c r="AT1340" s="244" t="s">
        <v>207</v>
      </c>
      <c r="AU1340" s="244" t="s">
        <v>87</v>
      </c>
      <c r="AV1340" s="13" t="s">
        <v>87</v>
      </c>
      <c r="AW1340" s="13" t="s">
        <v>39</v>
      </c>
      <c r="AX1340" s="13" t="s">
        <v>78</v>
      </c>
      <c r="AY1340" s="244" t="s">
        <v>199</v>
      </c>
    </row>
    <row r="1341" s="13" customFormat="1">
      <c r="A1341" s="13"/>
      <c r="B1341" s="233"/>
      <c r="C1341" s="234"/>
      <c r="D1341" s="235" t="s">
        <v>207</v>
      </c>
      <c r="E1341" s="236" t="s">
        <v>22</v>
      </c>
      <c r="F1341" s="237" t="s">
        <v>2027</v>
      </c>
      <c r="G1341" s="234"/>
      <c r="H1341" s="238">
        <v>35</v>
      </c>
      <c r="I1341" s="239"/>
      <c r="J1341" s="234"/>
      <c r="K1341" s="234"/>
      <c r="L1341" s="240"/>
      <c r="M1341" s="241"/>
      <c r="N1341" s="242"/>
      <c r="O1341" s="242"/>
      <c r="P1341" s="242"/>
      <c r="Q1341" s="242"/>
      <c r="R1341" s="242"/>
      <c r="S1341" s="242"/>
      <c r="T1341" s="243"/>
      <c r="U1341" s="13"/>
      <c r="V1341" s="13"/>
      <c r="W1341" s="13"/>
      <c r="X1341" s="13"/>
      <c r="Y1341" s="13"/>
      <c r="Z1341" s="13"/>
      <c r="AA1341" s="13"/>
      <c r="AB1341" s="13"/>
      <c r="AC1341" s="13"/>
      <c r="AD1341" s="13"/>
      <c r="AE1341" s="13"/>
      <c r="AT1341" s="244" t="s">
        <v>207</v>
      </c>
      <c r="AU1341" s="244" t="s">
        <v>87</v>
      </c>
      <c r="AV1341" s="13" t="s">
        <v>87</v>
      </c>
      <c r="AW1341" s="13" t="s">
        <v>39</v>
      </c>
      <c r="AX1341" s="13" t="s">
        <v>78</v>
      </c>
      <c r="AY1341" s="244" t="s">
        <v>199</v>
      </c>
    </row>
    <row r="1342" s="13" customFormat="1">
      <c r="A1342" s="13"/>
      <c r="B1342" s="233"/>
      <c r="C1342" s="234"/>
      <c r="D1342" s="235" t="s">
        <v>207</v>
      </c>
      <c r="E1342" s="236" t="s">
        <v>22</v>
      </c>
      <c r="F1342" s="237" t="s">
        <v>2028</v>
      </c>
      <c r="G1342" s="234"/>
      <c r="H1342" s="238">
        <v>19.859999999999999</v>
      </c>
      <c r="I1342" s="239"/>
      <c r="J1342" s="234"/>
      <c r="K1342" s="234"/>
      <c r="L1342" s="240"/>
      <c r="M1342" s="241"/>
      <c r="N1342" s="242"/>
      <c r="O1342" s="242"/>
      <c r="P1342" s="242"/>
      <c r="Q1342" s="242"/>
      <c r="R1342" s="242"/>
      <c r="S1342" s="242"/>
      <c r="T1342" s="243"/>
      <c r="U1342" s="13"/>
      <c r="V1342" s="13"/>
      <c r="W1342" s="13"/>
      <c r="X1342" s="13"/>
      <c r="Y1342" s="13"/>
      <c r="Z1342" s="13"/>
      <c r="AA1342" s="13"/>
      <c r="AB1342" s="13"/>
      <c r="AC1342" s="13"/>
      <c r="AD1342" s="13"/>
      <c r="AE1342" s="13"/>
      <c r="AT1342" s="244" t="s">
        <v>207</v>
      </c>
      <c r="AU1342" s="244" t="s">
        <v>87</v>
      </c>
      <c r="AV1342" s="13" t="s">
        <v>87</v>
      </c>
      <c r="AW1342" s="13" t="s">
        <v>39</v>
      </c>
      <c r="AX1342" s="13" t="s">
        <v>78</v>
      </c>
      <c r="AY1342" s="244" t="s">
        <v>199</v>
      </c>
    </row>
    <row r="1343" s="13" customFormat="1">
      <c r="A1343" s="13"/>
      <c r="B1343" s="233"/>
      <c r="C1343" s="234"/>
      <c r="D1343" s="235" t="s">
        <v>207</v>
      </c>
      <c r="E1343" s="236" t="s">
        <v>22</v>
      </c>
      <c r="F1343" s="237" t="s">
        <v>2029</v>
      </c>
      <c r="G1343" s="234"/>
      <c r="H1343" s="238">
        <v>23.34</v>
      </c>
      <c r="I1343" s="239"/>
      <c r="J1343" s="234"/>
      <c r="K1343" s="234"/>
      <c r="L1343" s="240"/>
      <c r="M1343" s="241"/>
      <c r="N1343" s="242"/>
      <c r="O1343" s="242"/>
      <c r="P1343" s="242"/>
      <c r="Q1343" s="242"/>
      <c r="R1343" s="242"/>
      <c r="S1343" s="242"/>
      <c r="T1343" s="243"/>
      <c r="U1343" s="13"/>
      <c r="V1343" s="13"/>
      <c r="W1343" s="13"/>
      <c r="X1343" s="13"/>
      <c r="Y1343" s="13"/>
      <c r="Z1343" s="13"/>
      <c r="AA1343" s="13"/>
      <c r="AB1343" s="13"/>
      <c r="AC1343" s="13"/>
      <c r="AD1343" s="13"/>
      <c r="AE1343" s="13"/>
      <c r="AT1343" s="244" t="s">
        <v>207</v>
      </c>
      <c r="AU1343" s="244" t="s">
        <v>87</v>
      </c>
      <c r="AV1343" s="13" t="s">
        <v>87</v>
      </c>
      <c r="AW1343" s="13" t="s">
        <v>39</v>
      </c>
      <c r="AX1343" s="13" t="s">
        <v>78</v>
      </c>
      <c r="AY1343" s="244" t="s">
        <v>199</v>
      </c>
    </row>
    <row r="1344" s="13" customFormat="1">
      <c r="A1344" s="13"/>
      <c r="B1344" s="233"/>
      <c r="C1344" s="234"/>
      <c r="D1344" s="235" t="s">
        <v>207</v>
      </c>
      <c r="E1344" s="236" t="s">
        <v>22</v>
      </c>
      <c r="F1344" s="237" t="s">
        <v>2030</v>
      </c>
      <c r="G1344" s="234"/>
      <c r="H1344" s="238">
        <v>6.9400000000000004</v>
      </c>
      <c r="I1344" s="239"/>
      <c r="J1344" s="234"/>
      <c r="K1344" s="234"/>
      <c r="L1344" s="240"/>
      <c r="M1344" s="241"/>
      <c r="N1344" s="242"/>
      <c r="O1344" s="242"/>
      <c r="P1344" s="242"/>
      <c r="Q1344" s="242"/>
      <c r="R1344" s="242"/>
      <c r="S1344" s="242"/>
      <c r="T1344" s="243"/>
      <c r="U1344" s="13"/>
      <c r="V1344" s="13"/>
      <c r="W1344" s="13"/>
      <c r="X1344" s="13"/>
      <c r="Y1344" s="13"/>
      <c r="Z1344" s="13"/>
      <c r="AA1344" s="13"/>
      <c r="AB1344" s="13"/>
      <c r="AC1344" s="13"/>
      <c r="AD1344" s="13"/>
      <c r="AE1344" s="13"/>
      <c r="AT1344" s="244" t="s">
        <v>207</v>
      </c>
      <c r="AU1344" s="244" t="s">
        <v>87</v>
      </c>
      <c r="AV1344" s="13" t="s">
        <v>87</v>
      </c>
      <c r="AW1344" s="13" t="s">
        <v>39</v>
      </c>
      <c r="AX1344" s="13" t="s">
        <v>78</v>
      </c>
      <c r="AY1344" s="244" t="s">
        <v>199</v>
      </c>
    </row>
    <row r="1345" s="13" customFormat="1">
      <c r="A1345" s="13"/>
      <c r="B1345" s="233"/>
      <c r="C1345" s="234"/>
      <c r="D1345" s="235" t="s">
        <v>207</v>
      </c>
      <c r="E1345" s="236" t="s">
        <v>22</v>
      </c>
      <c r="F1345" s="237" t="s">
        <v>2031</v>
      </c>
      <c r="G1345" s="234"/>
      <c r="H1345" s="238">
        <v>21.98</v>
      </c>
      <c r="I1345" s="239"/>
      <c r="J1345" s="234"/>
      <c r="K1345" s="234"/>
      <c r="L1345" s="240"/>
      <c r="M1345" s="241"/>
      <c r="N1345" s="242"/>
      <c r="O1345" s="242"/>
      <c r="P1345" s="242"/>
      <c r="Q1345" s="242"/>
      <c r="R1345" s="242"/>
      <c r="S1345" s="242"/>
      <c r="T1345" s="243"/>
      <c r="U1345" s="13"/>
      <c r="V1345" s="13"/>
      <c r="W1345" s="13"/>
      <c r="X1345" s="13"/>
      <c r="Y1345" s="13"/>
      <c r="Z1345" s="13"/>
      <c r="AA1345" s="13"/>
      <c r="AB1345" s="13"/>
      <c r="AC1345" s="13"/>
      <c r="AD1345" s="13"/>
      <c r="AE1345" s="13"/>
      <c r="AT1345" s="244" t="s">
        <v>207</v>
      </c>
      <c r="AU1345" s="244" t="s">
        <v>87</v>
      </c>
      <c r="AV1345" s="13" t="s">
        <v>87</v>
      </c>
      <c r="AW1345" s="13" t="s">
        <v>39</v>
      </c>
      <c r="AX1345" s="13" t="s">
        <v>78</v>
      </c>
      <c r="AY1345" s="244" t="s">
        <v>199</v>
      </c>
    </row>
    <row r="1346" s="13" customFormat="1">
      <c r="A1346" s="13"/>
      <c r="B1346" s="233"/>
      <c r="C1346" s="234"/>
      <c r="D1346" s="235" t="s">
        <v>207</v>
      </c>
      <c r="E1346" s="236" t="s">
        <v>22</v>
      </c>
      <c r="F1346" s="237" t="s">
        <v>2032</v>
      </c>
      <c r="G1346" s="234"/>
      <c r="H1346" s="238">
        <v>17</v>
      </c>
      <c r="I1346" s="239"/>
      <c r="J1346" s="234"/>
      <c r="K1346" s="234"/>
      <c r="L1346" s="240"/>
      <c r="M1346" s="241"/>
      <c r="N1346" s="242"/>
      <c r="O1346" s="242"/>
      <c r="P1346" s="242"/>
      <c r="Q1346" s="242"/>
      <c r="R1346" s="242"/>
      <c r="S1346" s="242"/>
      <c r="T1346" s="243"/>
      <c r="U1346" s="13"/>
      <c r="V1346" s="13"/>
      <c r="W1346" s="13"/>
      <c r="X1346" s="13"/>
      <c r="Y1346" s="13"/>
      <c r="Z1346" s="13"/>
      <c r="AA1346" s="13"/>
      <c r="AB1346" s="13"/>
      <c r="AC1346" s="13"/>
      <c r="AD1346" s="13"/>
      <c r="AE1346" s="13"/>
      <c r="AT1346" s="244" t="s">
        <v>207</v>
      </c>
      <c r="AU1346" s="244" t="s">
        <v>87</v>
      </c>
      <c r="AV1346" s="13" t="s">
        <v>87</v>
      </c>
      <c r="AW1346" s="13" t="s">
        <v>39</v>
      </c>
      <c r="AX1346" s="13" t="s">
        <v>78</v>
      </c>
      <c r="AY1346" s="244" t="s">
        <v>199</v>
      </c>
    </row>
    <row r="1347" s="13" customFormat="1">
      <c r="A1347" s="13"/>
      <c r="B1347" s="233"/>
      <c r="C1347" s="234"/>
      <c r="D1347" s="235" t="s">
        <v>207</v>
      </c>
      <c r="E1347" s="236" t="s">
        <v>22</v>
      </c>
      <c r="F1347" s="237" t="s">
        <v>2033</v>
      </c>
      <c r="G1347" s="234"/>
      <c r="H1347" s="238">
        <v>18.960000000000001</v>
      </c>
      <c r="I1347" s="239"/>
      <c r="J1347" s="234"/>
      <c r="K1347" s="234"/>
      <c r="L1347" s="240"/>
      <c r="M1347" s="241"/>
      <c r="N1347" s="242"/>
      <c r="O1347" s="242"/>
      <c r="P1347" s="242"/>
      <c r="Q1347" s="242"/>
      <c r="R1347" s="242"/>
      <c r="S1347" s="242"/>
      <c r="T1347" s="243"/>
      <c r="U1347" s="13"/>
      <c r="V1347" s="13"/>
      <c r="W1347" s="13"/>
      <c r="X1347" s="13"/>
      <c r="Y1347" s="13"/>
      <c r="Z1347" s="13"/>
      <c r="AA1347" s="13"/>
      <c r="AB1347" s="13"/>
      <c r="AC1347" s="13"/>
      <c r="AD1347" s="13"/>
      <c r="AE1347" s="13"/>
      <c r="AT1347" s="244" t="s">
        <v>207</v>
      </c>
      <c r="AU1347" s="244" t="s">
        <v>87</v>
      </c>
      <c r="AV1347" s="13" t="s">
        <v>87</v>
      </c>
      <c r="AW1347" s="13" t="s">
        <v>39</v>
      </c>
      <c r="AX1347" s="13" t="s">
        <v>78</v>
      </c>
      <c r="AY1347" s="244" t="s">
        <v>199</v>
      </c>
    </row>
    <row r="1348" s="13" customFormat="1">
      <c r="A1348" s="13"/>
      <c r="B1348" s="233"/>
      <c r="C1348" s="234"/>
      <c r="D1348" s="235" t="s">
        <v>207</v>
      </c>
      <c r="E1348" s="236" t="s">
        <v>22</v>
      </c>
      <c r="F1348" s="237" t="s">
        <v>2034</v>
      </c>
      <c r="G1348" s="234"/>
      <c r="H1348" s="238">
        <v>24.859999999999999</v>
      </c>
      <c r="I1348" s="239"/>
      <c r="J1348" s="234"/>
      <c r="K1348" s="234"/>
      <c r="L1348" s="240"/>
      <c r="M1348" s="241"/>
      <c r="N1348" s="242"/>
      <c r="O1348" s="242"/>
      <c r="P1348" s="242"/>
      <c r="Q1348" s="242"/>
      <c r="R1348" s="242"/>
      <c r="S1348" s="242"/>
      <c r="T1348" s="243"/>
      <c r="U1348" s="13"/>
      <c r="V1348" s="13"/>
      <c r="W1348" s="13"/>
      <c r="X1348" s="13"/>
      <c r="Y1348" s="13"/>
      <c r="Z1348" s="13"/>
      <c r="AA1348" s="13"/>
      <c r="AB1348" s="13"/>
      <c r="AC1348" s="13"/>
      <c r="AD1348" s="13"/>
      <c r="AE1348" s="13"/>
      <c r="AT1348" s="244" t="s">
        <v>207</v>
      </c>
      <c r="AU1348" s="244" t="s">
        <v>87</v>
      </c>
      <c r="AV1348" s="13" t="s">
        <v>87</v>
      </c>
      <c r="AW1348" s="13" t="s">
        <v>39</v>
      </c>
      <c r="AX1348" s="13" t="s">
        <v>78</v>
      </c>
      <c r="AY1348" s="244" t="s">
        <v>199</v>
      </c>
    </row>
    <row r="1349" s="13" customFormat="1">
      <c r="A1349" s="13"/>
      <c r="B1349" s="233"/>
      <c r="C1349" s="234"/>
      <c r="D1349" s="235" t="s">
        <v>207</v>
      </c>
      <c r="E1349" s="236" t="s">
        <v>22</v>
      </c>
      <c r="F1349" s="237" t="s">
        <v>2035</v>
      </c>
      <c r="G1349" s="234"/>
      <c r="H1349" s="238">
        <v>35.259999999999998</v>
      </c>
      <c r="I1349" s="239"/>
      <c r="J1349" s="234"/>
      <c r="K1349" s="234"/>
      <c r="L1349" s="240"/>
      <c r="M1349" s="241"/>
      <c r="N1349" s="242"/>
      <c r="O1349" s="242"/>
      <c r="P1349" s="242"/>
      <c r="Q1349" s="242"/>
      <c r="R1349" s="242"/>
      <c r="S1349" s="242"/>
      <c r="T1349" s="243"/>
      <c r="U1349" s="13"/>
      <c r="V1349" s="13"/>
      <c r="W1349" s="13"/>
      <c r="X1349" s="13"/>
      <c r="Y1349" s="13"/>
      <c r="Z1349" s="13"/>
      <c r="AA1349" s="13"/>
      <c r="AB1349" s="13"/>
      <c r="AC1349" s="13"/>
      <c r="AD1349" s="13"/>
      <c r="AE1349" s="13"/>
      <c r="AT1349" s="244" t="s">
        <v>207</v>
      </c>
      <c r="AU1349" s="244" t="s">
        <v>87</v>
      </c>
      <c r="AV1349" s="13" t="s">
        <v>87</v>
      </c>
      <c r="AW1349" s="13" t="s">
        <v>39</v>
      </c>
      <c r="AX1349" s="13" t="s">
        <v>78</v>
      </c>
      <c r="AY1349" s="244" t="s">
        <v>199</v>
      </c>
    </row>
    <row r="1350" s="13" customFormat="1">
      <c r="A1350" s="13"/>
      <c r="B1350" s="233"/>
      <c r="C1350" s="234"/>
      <c r="D1350" s="235" t="s">
        <v>207</v>
      </c>
      <c r="E1350" s="236" t="s">
        <v>22</v>
      </c>
      <c r="F1350" s="237" t="s">
        <v>2036</v>
      </c>
      <c r="G1350" s="234"/>
      <c r="H1350" s="238">
        <v>21.440000000000001</v>
      </c>
      <c r="I1350" s="239"/>
      <c r="J1350" s="234"/>
      <c r="K1350" s="234"/>
      <c r="L1350" s="240"/>
      <c r="M1350" s="241"/>
      <c r="N1350" s="242"/>
      <c r="O1350" s="242"/>
      <c r="P1350" s="242"/>
      <c r="Q1350" s="242"/>
      <c r="R1350" s="242"/>
      <c r="S1350" s="242"/>
      <c r="T1350" s="243"/>
      <c r="U1350" s="13"/>
      <c r="V1350" s="13"/>
      <c r="W1350" s="13"/>
      <c r="X1350" s="13"/>
      <c r="Y1350" s="13"/>
      <c r="Z1350" s="13"/>
      <c r="AA1350" s="13"/>
      <c r="AB1350" s="13"/>
      <c r="AC1350" s="13"/>
      <c r="AD1350" s="13"/>
      <c r="AE1350" s="13"/>
      <c r="AT1350" s="244" t="s">
        <v>207</v>
      </c>
      <c r="AU1350" s="244" t="s">
        <v>87</v>
      </c>
      <c r="AV1350" s="13" t="s">
        <v>87</v>
      </c>
      <c r="AW1350" s="13" t="s">
        <v>39</v>
      </c>
      <c r="AX1350" s="13" t="s">
        <v>78</v>
      </c>
      <c r="AY1350" s="244" t="s">
        <v>199</v>
      </c>
    </row>
    <row r="1351" s="13" customFormat="1">
      <c r="A1351" s="13"/>
      <c r="B1351" s="233"/>
      <c r="C1351" s="234"/>
      <c r="D1351" s="235" t="s">
        <v>207</v>
      </c>
      <c r="E1351" s="236" t="s">
        <v>22</v>
      </c>
      <c r="F1351" s="237" t="s">
        <v>2037</v>
      </c>
      <c r="G1351" s="234"/>
      <c r="H1351" s="238">
        <v>36.759999999999998</v>
      </c>
      <c r="I1351" s="239"/>
      <c r="J1351" s="234"/>
      <c r="K1351" s="234"/>
      <c r="L1351" s="240"/>
      <c r="M1351" s="241"/>
      <c r="N1351" s="242"/>
      <c r="O1351" s="242"/>
      <c r="P1351" s="242"/>
      <c r="Q1351" s="242"/>
      <c r="R1351" s="242"/>
      <c r="S1351" s="242"/>
      <c r="T1351" s="243"/>
      <c r="U1351" s="13"/>
      <c r="V1351" s="13"/>
      <c r="W1351" s="13"/>
      <c r="X1351" s="13"/>
      <c r="Y1351" s="13"/>
      <c r="Z1351" s="13"/>
      <c r="AA1351" s="13"/>
      <c r="AB1351" s="13"/>
      <c r="AC1351" s="13"/>
      <c r="AD1351" s="13"/>
      <c r="AE1351" s="13"/>
      <c r="AT1351" s="244" t="s">
        <v>207</v>
      </c>
      <c r="AU1351" s="244" t="s">
        <v>87</v>
      </c>
      <c r="AV1351" s="13" t="s">
        <v>87</v>
      </c>
      <c r="AW1351" s="13" t="s">
        <v>39</v>
      </c>
      <c r="AX1351" s="13" t="s">
        <v>78</v>
      </c>
      <c r="AY1351" s="244" t="s">
        <v>199</v>
      </c>
    </row>
    <row r="1352" s="13" customFormat="1">
      <c r="A1352" s="13"/>
      <c r="B1352" s="233"/>
      <c r="C1352" s="234"/>
      <c r="D1352" s="235" t="s">
        <v>207</v>
      </c>
      <c r="E1352" s="236" t="s">
        <v>22</v>
      </c>
      <c r="F1352" s="237" t="s">
        <v>2038</v>
      </c>
      <c r="G1352" s="234"/>
      <c r="H1352" s="238">
        <v>34.799999999999997</v>
      </c>
      <c r="I1352" s="239"/>
      <c r="J1352" s="234"/>
      <c r="K1352" s="234"/>
      <c r="L1352" s="240"/>
      <c r="M1352" s="241"/>
      <c r="N1352" s="242"/>
      <c r="O1352" s="242"/>
      <c r="P1352" s="242"/>
      <c r="Q1352" s="242"/>
      <c r="R1352" s="242"/>
      <c r="S1352" s="242"/>
      <c r="T1352" s="243"/>
      <c r="U1352" s="13"/>
      <c r="V1352" s="13"/>
      <c r="W1352" s="13"/>
      <c r="X1352" s="13"/>
      <c r="Y1352" s="13"/>
      <c r="Z1352" s="13"/>
      <c r="AA1352" s="13"/>
      <c r="AB1352" s="13"/>
      <c r="AC1352" s="13"/>
      <c r="AD1352" s="13"/>
      <c r="AE1352" s="13"/>
      <c r="AT1352" s="244" t="s">
        <v>207</v>
      </c>
      <c r="AU1352" s="244" t="s">
        <v>87</v>
      </c>
      <c r="AV1352" s="13" t="s">
        <v>87</v>
      </c>
      <c r="AW1352" s="13" t="s">
        <v>39</v>
      </c>
      <c r="AX1352" s="13" t="s">
        <v>78</v>
      </c>
      <c r="AY1352" s="244" t="s">
        <v>199</v>
      </c>
    </row>
    <row r="1353" s="13" customFormat="1">
      <c r="A1353" s="13"/>
      <c r="B1353" s="233"/>
      <c r="C1353" s="234"/>
      <c r="D1353" s="235" t="s">
        <v>207</v>
      </c>
      <c r="E1353" s="236" t="s">
        <v>22</v>
      </c>
      <c r="F1353" s="237" t="s">
        <v>2039</v>
      </c>
      <c r="G1353" s="234"/>
      <c r="H1353" s="238">
        <v>19.859999999999999</v>
      </c>
      <c r="I1353" s="239"/>
      <c r="J1353" s="234"/>
      <c r="K1353" s="234"/>
      <c r="L1353" s="240"/>
      <c r="M1353" s="241"/>
      <c r="N1353" s="242"/>
      <c r="O1353" s="242"/>
      <c r="P1353" s="242"/>
      <c r="Q1353" s="242"/>
      <c r="R1353" s="242"/>
      <c r="S1353" s="242"/>
      <c r="T1353" s="243"/>
      <c r="U1353" s="13"/>
      <c r="V1353" s="13"/>
      <c r="W1353" s="13"/>
      <c r="X1353" s="13"/>
      <c r="Y1353" s="13"/>
      <c r="Z1353" s="13"/>
      <c r="AA1353" s="13"/>
      <c r="AB1353" s="13"/>
      <c r="AC1353" s="13"/>
      <c r="AD1353" s="13"/>
      <c r="AE1353" s="13"/>
      <c r="AT1353" s="244" t="s">
        <v>207</v>
      </c>
      <c r="AU1353" s="244" t="s">
        <v>87</v>
      </c>
      <c r="AV1353" s="13" t="s">
        <v>87</v>
      </c>
      <c r="AW1353" s="13" t="s">
        <v>39</v>
      </c>
      <c r="AX1353" s="13" t="s">
        <v>78</v>
      </c>
      <c r="AY1353" s="244" t="s">
        <v>199</v>
      </c>
    </row>
    <row r="1354" s="13" customFormat="1">
      <c r="A1354" s="13"/>
      <c r="B1354" s="233"/>
      <c r="C1354" s="234"/>
      <c r="D1354" s="235" t="s">
        <v>207</v>
      </c>
      <c r="E1354" s="236" t="s">
        <v>22</v>
      </c>
      <c r="F1354" s="237" t="s">
        <v>2040</v>
      </c>
      <c r="G1354" s="234"/>
      <c r="H1354" s="238">
        <v>33.240000000000002</v>
      </c>
      <c r="I1354" s="239"/>
      <c r="J1354" s="234"/>
      <c r="K1354" s="234"/>
      <c r="L1354" s="240"/>
      <c r="M1354" s="241"/>
      <c r="N1354" s="242"/>
      <c r="O1354" s="242"/>
      <c r="P1354" s="242"/>
      <c r="Q1354" s="242"/>
      <c r="R1354" s="242"/>
      <c r="S1354" s="242"/>
      <c r="T1354" s="243"/>
      <c r="U1354" s="13"/>
      <c r="V1354" s="13"/>
      <c r="W1354" s="13"/>
      <c r="X1354" s="13"/>
      <c r="Y1354" s="13"/>
      <c r="Z1354" s="13"/>
      <c r="AA1354" s="13"/>
      <c r="AB1354" s="13"/>
      <c r="AC1354" s="13"/>
      <c r="AD1354" s="13"/>
      <c r="AE1354" s="13"/>
      <c r="AT1354" s="244" t="s">
        <v>207</v>
      </c>
      <c r="AU1354" s="244" t="s">
        <v>87</v>
      </c>
      <c r="AV1354" s="13" t="s">
        <v>87</v>
      </c>
      <c r="AW1354" s="13" t="s">
        <v>39</v>
      </c>
      <c r="AX1354" s="13" t="s">
        <v>78</v>
      </c>
      <c r="AY1354" s="244" t="s">
        <v>199</v>
      </c>
    </row>
    <row r="1355" s="13" customFormat="1">
      <c r="A1355" s="13"/>
      <c r="B1355" s="233"/>
      <c r="C1355" s="234"/>
      <c r="D1355" s="235" t="s">
        <v>207</v>
      </c>
      <c r="E1355" s="236" t="s">
        <v>22</v>
      </c>
      <c r="F1355" s="237" t="s">
        <v>2041</v>
      </c>
      <c r="G1355" s="234"/>
      <c r="H1355" s="238">
        <v>43.200000000000003</v>
      </c>
      <c r="I1355" s="239"/>
      <c r="J1355" s="234"/>
      <c r="K1355" s="234"/>
      <c r="L1355" s="240"/>
      <c r="M1355" s="241"/>
      <c r="N1355" s="242"/>
      <c r="O1355" s="242"/>
      <c r="P1355" s="242"/>
      <c r="Q1355" s="242"/>
      <c r="R1355" s="242"/>
      <c r="S1355" s="242"/>
      <c r="T1355" s="243"/>
      <c r="U1355" s="13"/>
      <c r="V1355" s="13"/>
      <c r="W1355" s="13"/>
      <c r="X1355" s="13"/>
      <c r="Y1355" s="13"/>
      <c r="Z1355" s="13"/>
      <c r="AA1355" s="13"/>
      <c r="AB1355" s="13"/>
      <c r="AC1355" s="13"/>
      <c r="AD1355" s="13"/>
      <c r="AE1355" s="13"/>
      <c r="AT1355" s="244" t="s">
        <v>207</v>
      </c>
      <c r="AU1355" s="244" t="s">
        <v>87</v>
      </c>
      <c r="AV1355" s="13" t="s">
        <v>87</v>
      </c>
      <c r="AW1355" s="13" t="s">
        <v>39</v>
      </c>
      <c r="AX1355" s="13" t="s">
        <v>78</v>
      </c>
      <c r="AY1355" s="244" t="s">
        <v>199</v>
      </c>
    </row>
    <row r="1356" s="13" customFormat="1">
      <c r="A1356" s="13"/>
      <c r="B1356" s="233"/>
      <c r="C1356" s="234"/>
      <c r="D1356" s="235" t="s">
        <v>207</v>
      </c>
      <c r="E1356" s="236" t="s">
        <v>22</v>
      </c>
      <c r="F1356" s="237" t="s">
        <v>2042</v>
      </c>
      <c r="G1356" s="234"/>
      <c r="H1356" s="238">
        <v>17.600000000000001</v>
      </c>
      <c r="I1356" s="239"/>
      <c r="J1356" s="234"/>
      <c r="K1356" s="234"/>
      <c r="L1356" s="240"/>
      <c r="M1356" s="241"/>
      <c r="N1356" s="242"/>
      <c r="O1356" s="242"/>
      <c r="P1356" s="242"/>
      <c r="Q1356" s="242"/>
      <c r="R1356" s="242"/>
      <c r="S1356" s="242"/>
      <c r="T1356" s="243"/>
      <c r="U1356" s="13"/>
      <c r="V1356" s="13"/>
      <c r="W1356" s="13"/>
      <c r="X1356" s="13"/>
      <c r="Y1356" s="13"/>
      <c r="Z1356" s="13"/>
      <c r="AA1356" s="13"/>
      <c r="AB1356" s="13"/>
      <c r="AC1356" s="13"/>
      <c r="AD1356" s="13"/>
      <c r="AE1356" s="13"/>
      <c r="AT1356" s="244" t="s">
        <v>207</v>
      </c>
      <c r="AU1356" s="244" t="s">
        <v>87</v>
      </c>
      <c r="AV1356" s="13" t="s">
        <v>87</v>
      </c>
      <c r="AW1356" s="13" t="s">
        <v>39</v>
      </c>
      <c r="AX1356" s="13" t="s">
        <v>78</v>
      </c>
      <c r="AY1356" s="244" t="s">
        <v>199</v>
      </c>
    </row>
    <row r="1357" s="13" customFormat="1">
      <c r="A1357" s="13"/>
      <c r="B1357" s="233"/>
      <c r="C1357" s="234"/>
      <c r="D1357" s="235" t="s">
        <v>207</v>
      </c>
      <c r="E1357" s="236" t="s">
        <v>22</v>
      </c>
      <c r="F1357" s="237" t="s">
        <v>2043</v>
      </c>
      <c r="G1357" s="234"/>
      <c r="H1357" s="238">
        <v>31.66</v>
      </c>
      <c r="I1357" s="239"/>
      <c r="J1357" s="234"/>
      <c r="K1357" s="234"/>
      <c r="L1357" s="240"/>
      <c r="M1357" s="241"/>
      <c r="N1357" s="242"/>
      <c r="O1357" s="242"/>
      <c r="P1357" s="242"/>
      <c r="Q1357" s="242"/>
      <c r="R1357" s="242"/>
      <c r="S1357" s="242"/>
      <c r="T1357" s="243"/>
      <c r="U1357" s="13"/>
      <c r="V1357" s="13"/>
      <c r="W1357" s="13"/>
      <c r="X1357" s="13"/>
      <c r="Y1357" s="13"/>
      <c r="Z1357" s="13"/>
      <c r="AA1357" s="13"/>
      <c r="AB1357" s="13"/>
      <c r="AC1357" s="13"/>
      <c r="AD1357" s="13"/>
      <c r="AE1357" s="13"/>
      <c r="AT1357" s="244" t="s">
        <v>207</v>
      </c>
      <c r="AU1357" s="244" t="s">
        <v>87</v>
      </c>
      <c r="AV1357" s="13" t="s">
        <v>87</v>
      </c>
      <c r="AW1357" s="13" t="s">
        <v>39</v>
      </c>
      <c r="AX1357" s="13" t="s">
        <v>78</v>
      </c>
      <c r="AY1357" s="244" t="s">
        <v>199</v>
      </c>
    </row>
    <row r="1358" s="13" customFormat="1">
      <c r="A1358" s="13"/>
      <c r="B1358" s="233"/>
      <c r="C1358" s="234"/>
      <c r="D1358" s="235" t="s">
        <v>207</v>
      </c>
      <c r="E1358" s="236" t="s">
        <v>22</v>
      </c>
      <c r="F1358" s="237" t="s">
        <v>2044</v>
      </c>
      <c r="G1358" s="234"/>
      <c r="H1358" s="238">
        <v>29.399999999999999</v>
      </c>
      <c r="I1358" s="239"/>
      <c r="J1358" s="234"/>
      <c r="K1358" s="234"/>
      <c r="L1358" s="240"/>
      <c r="M1358" s="241"/>
      <c r="N1358" s="242"/>
      <c r="O1358" s="242"/>
      <c r="P1358" s="242"/>
      <c r="Q1358" s="242"/>
      <c r="R1358" s="242"/>
      <c r="S1358" s="242"/>
      <c r="T1358" s="243"/>
      <c r="U1358" s="13"/>
      <c r="V1358" s="13"/>
      <c r="W1358" s="13"/>
      <c r="X1358" s="13"/>
      <c r="Y1358" s="13"/>
      <c r="Z1358" s="13"/>
      <c r="AA1358" s="13"/>
      <c r="AB1358" s="13"/>
      <c r="AC1358" s="13"/>
      <c r="AD1358" s="13"/>
      <c r="AE1358" s="13"/>
      <c r="AT1358" s="244" t="s">
        <v>207</v>
      </c>
      <c r="AU1358" s="244" t="s">
        <v>87</v>
      </c>
      <c r="AV1358" s="13" t="s">
        <v>87</v>
      </c>
      <c r="AW1358" s="13" t="s">
        <v>39</v>
      </c>
      <c r="AX1358" s="13" t="s">
        <v>78</v>
      </c>
      <c r="AY1358" s="244" t="s">
        <v>199</v>
      </c>
    </row>
    <row r="1359" s="13" customFormat="1">
      <c r="A1359" s="13"/>
      <c r="B1359" s="233"/>
      <c r="C1359" s="234"/>
      <c r="D1359" s="235" t="s">
        <v>207</v>
      </c>
      <c r="E1359" s="236" t="s">
        <v>22</v>
      </c>
      <c r="F1359" s="237" t="s">
        <v>2045</v>
      </c>
      <c r="G1359" s="234"/>
      <c r="H1359" s="238">
        <v>19.899999999999999</v>
      </c>
      <c r="I1359" s="239"/>
      <c r="J1359" s="234"/>
      <c r="K1359" s="234"/>
      <c r="L1359" s="240"/>
      <c r="M1359" s="241"/>
      <c r="N1359" s="242"/>
      <c r="O1359" s="242"/>
      <c r="P1359" s="242"/>
      <c r="Q1359" s="242"/>
      <c r="R1359" s="242"/>
      <c r="S1359" s="242"/>
      <c r="T1359" s="243"/>
      <c r="U1359" s="13"/>
      <c r="V1359" s="13"/>
      <c r="W1359" s="13"/>
      <c r="X1359" s="13"/>
      <c r="Y1359" s="13"/>
      <c r="Z1359" s="13"/>
      <c r="AA1359" s="13"/>
      <c r="AB1359" s="13"/>
      <c r="AC1359" s="13"/>
      <c r="AD1359" s="13"/>
      <c r="AE1359" s="13"/>
      <c r="AT1359" s="244" t="s">
        <v>207</v>
      </c>
      <c r="AU1359" s="244" t="s">
        <v>87</v>
      </c>
      <c r="AV1359" s="13" t="s">
        <v>87</v>
      </c>
      <c r="AW1359" s="13" t="s">
        <v>39</v>
      </c>
      <c r="AX1359" s="13" t="s">
        <v>78</v>
      </c>
      <c r="AY1359" s="244" t="s">
        <v>199</v>
      </c>
    </row>
    <row r="1360" s="13" customFormat="1">
      <c r="A1360" s="13"/>
      <c r="B1360" s="233"/>
      <c r="C1360" s="234"/>
      <c r="D1360" s="235" t="s">
        <v>207</v>
      </c>
      <c r="E1360" s="236" t="s">
        <v>22</v>
      </c>
      <c r="F1360" s="237" t="s">
        <v>2046</v>
      </c>
      <c r="G1360" s="234"/>
      <c r="H1360" s="238">
        <v>21</v>
      </c>
      <c r="I1360" s="239"/>
      <c r="J1360" s="234"/>
      <c r="K1360" s="234"/>
      <c r="L1360" s="240"/>
      <c r="M1360" s="241"/>
      <c r="N1360" s="242"/>
      <c r="O1360" s="242"/>
      <c r="P1360" s="242"/>
      <c r="Q1360" s="242"/>
      <c r="R1360" s="242"/>
      <c r="S1360" s="242"/>
      <c r="T1360" s="243"/>
      <c r="U1360" s="13"/>
      <c r="V1360" s="13"/>
      <c r="W1360" s="13"/>
      <c r="X1360" s="13"/>
      <c r="Y1360" s="13"/>
      <c r="Z1360" s="13"/>
      <c r="AA1360" s="13"/>
      <c r="AB1360" s="13"/>
      <c r="AC1360" s="13"/>
      <c r="AD1360" s="13"/>
      <c r="AE1360" s="13"/>
      <c r="AT1360" s="244" t="s">
        <v>207</v>
      </c>
      <c r="AU1360" s="244" t="s">
        <v>87</v>
      </c>
      <c r="AV1360" s="13" t="s">
        <v>87</v>
      </c>
      <c r="AW1360" s="13" t="s">
        <v>39</v>
      </c>
      <c r="AX1360" s="13" t="s">
        <v>78</v>
      </c>
      <c r="AY1360" s="244" t="s">
        <v>199</v>
      </c>
    </row>
    <row r="1361" s="13" customFormat="1">
      <c r="A1361" s="13"/>
      <c r="B1361" s="233"/>
      <c r="C1361" s="234"/>
      <c r="D1361" s="235" t="s">
        <v>207</v>
      </c>
      <c r="E1361" s="236" t="s">
        <v>22</v>
      </c>
      <c r="F1361" s="237" t="s">
        <v>2047</v>
      </c>
      <c r="G1361" s="234"/>
      <c r="H1361" s="238">
        <v>21.399999999999999</v>
      </c>
      <c r="I1361" s="239"/>
      <c r="J1361" s="234"/>
      <c r="K1361" s="234"/>
      <c r="L1361" s="240"/>
      <c r="M1361" s="241"/>
      <c r="N1361" s="242"/>
      <c r="O1361" s="242"/>
      <c r="P1361" s="242"/>
      <c r="Q1361" s="242"/>
      <c r="R1361" s="242"/>
      <c r="S1361" s="242"/>
      <c r="T1361" s="243"/>
      <c r="U1361" s="13"/>
      <c r="V1361" s="13"/>
      <c r="W1361" s="13"/>
      <c r="X1361" s="13"/>
      <c r="Y1361" s="13"/>
      <c r="Z1361" s="13"/>
      <c r="AA1361" s="13"/>
      <c r="AB1361" s="13"/>
      <c r="AC1361" s="13"/>
      <c r="AD1361" s="13"/>
      <c r="AE1361" s="13"/>
      <c r="AT1361" s="244" t="s">
        <v>207</v>
      </c>
      <c r="AU1361" s="244" t="s">
        <v>87</v>
      </c>
      <c r="AV1361" s="13" t="s">
        <v>87</v>
      </c>
      <c r="AW1361" s="13" t="s">
        <v>39</v>
      </c>
      <c r="AX1361" s="13" t="s">
        <v>78</v>
      </c>
      <c r="AY1361" s="244" t="s">
        <v>199</v>
      </c>
    </row>
    <row r="1362" s="13" customFormat="1">
      <c r="A1362" s="13"/>
      <c r="B1362" s="233"/>
      <c r="C1362" s="234"/>
      <c r="D1362" s="235" t="s">
        <v>207</v>
      </c>
      <c r="E1362" s="236" t="s">
        <v>22</v>
      </c>
      <c r="F1362" s="237" t="s">
        <v>2048</v>
      </c>
      <c r="G1362" s="234"/>
      <c r="H1362" s="238">
        <v>10.84</v>
      </c>
      <c r="I1362" s="239"/>
      <c r="J1362" s="234"/>
      <c r="K1362" s="234"/>
      <c r="L1362" s="240"/>
      <c r="M1362" s="241"/>
      <c r="N1362" s="242"/>
      <c r="O1362" s="242"/>
      <c r="P1362" s="242"/>
      <c r="Q1362" s="242"/>
      <c r="R1362" s="242"/>
      <c r="S1362" s="242"/>
      <c r="T1362" s="243"/>
      <c r="U1362" s="13"/>
      <c r="V1362" s="13"/>
      <c r="W1362" s="13"/>
      <c r="X1362" s="13"/>
      <c r="Y1362" s="13"/>
      <c r="Z1362" s="13"/>
      <c r="AA1362" s="13"/>
      <c r="AB1362" s="13"/>
      <c r="AC1362" s="13"/>
      <c r="AD1362" s="13"/>
      <c r="AE1362" s="13"/>
      <c r="AT1362" s="244" t="s">
        <v>207</v>
      </c>
      <c r="AU1362" s="244" t="s">
        <v>87</v>
      </c>
      <c r="AV1362" s="13" t="s">
        <v>87</v>
      </c>
      <c r="AW1362" s="13" t="s">
        <v>39</v>
      </c>
      <c r="AX1362" s="13" t="s">
        <v>78</v>
      </c>
      <c r="AY1362" s="244" t="s">
        <v>199</v>
      </c>
    </row>
    <row r="1363" s="13" customFormat="1">
      <c r="A1363" s="13"/>
      <c r="B1363" s="233"/>
      <c r="C1363" s="234"/>
      <c r="D1363" s="235" t="s">
        <v>207</v>
      </c>
      <c r="E1363" s="236" t="s">
        <v>22</v>
      </c>
      <c r="F1363" s="237" t="s">
        <v>2049</v>
      </c>
      <c r="G1363" s="234"/>
      <c r="H1363" s="238">
        <v>20.039999999999999</v>
      </c>
      <c r="I1363" s="239"/>
      <c r="J1363" s="234"/>
      <c r="K1363" s="234"/>
      <c r="L1363" s="240"/>
      <c r="M1363" s="241"/>
      <c r="N1363" s="242"/>
      <c r="O1363" s="242"/>
      <c r="P1363" s="242"/>
      <c r="Q1363" s="242"/>
      <c r="R1363" s="242"/>
      <c r="S1363" s="242"/>
      <c r="T1363" s="243"/>
      <c r="U1363" s="13"/>
      <c r="V1363" s="13"/>
      <c r="W1363" s="13"/>
      <c r="X1363" s="13"/>
      <c r="Y1363" s="13"/>
      <c r="Z1363" s="13"/>
      <c r="AA1363" s="13"/>
      <c r="AB1363" s="13"/>
      <c r="AC1363" s="13"/>
      <c r="AD1363" s="13"/>
      <c r="AE1363" s="13"/>
      <c r="AT1363" s="244" t="s">
        <v>207</v>
      </c>
      <c r="AU1363" s="244" t="s">
        <v>87</v>
      </c>
      <c r="AV1363" s="13" t="s">
        <v>87</v>
      </c>
      <c r="AW1363" s="13" t="s">
        <v>39</v>
      </c>
      <c r="AX1363" s="13" t="s">
        <v>78</v>
      </c>
      <c r="AY1363" s="244" t="s">
        <v>199</v>
      </c>
    </row>
    <row r="1364" s="13" customFormat="1">
      <c r="A1364" s="13"/>
      <c r="B1364" s="233"/>
      <c r="C1364" s="234"/>
      <c r="D1364" s="235" t="s">
        <v>207</v>
      </c>
      <c r="E1364" s="236" t="s">
        <v>22</v>
      </c>
      <c r="F1364" s="237" t="s">
        <v>2050</v>
      </c>
      <c r="G1364" s="234"/>
      <c r="H1364" s="238">
        <v>21.399999999999999</v>
      </c>
      <c r="I1364" s="239"/>
      <c r="J1364" s="234"/>
      <c r="K1364" s="234"/>
      <c r="L1364" s="240"/>
      <c r="M1364" s="241"/>
      <c r="N1364" s="242"/>
      <c r="O1364" s="242"/>
      <c r="P1364" s="242"/>
      <c r="Q1364" s="242"/>
      <c r="R1364" s="242"/>
      <c r="S1364" s="242"/>
      <c r="T1364" s="243"/>
      <c r="U1364" s="13"/>
      <c r="V1364" s="13"/>
      <c r="W1364" s="13"/>
      <c r="X1364" s="13"/>
      <c r="Y1364" s="13"/>
      <c r="Z1364" s="13"/>
      <c r="AA1364" s="13"/>
      <c r="AB1364" s="13"/>
      <c r="AC1364" s="13"/>
      <c r="AD1364" s="13"/>
      <c r="AE1364" s="13"/>
      <c r="AT1364" s="244" t="s">
        <v>207</v>
      </c>
      <c r="AU1364" s="244" t="s">
        <v>87</v>
      </c>
      <c r="AV1364" s="13" t="s">
        <v>87</v>
      </c>
      <c r="AW1364" s="13" t="s">
        <v>39</v>
      </c>
      <c r="AX1364" s="13" t="s">
        <v>78</v>
      </c>
      <c r="AY1364" s="244" t="s">
        <v>199</v>
      </c>
    </row>
    <row r="1365" s="13" customFormat="1">
      <c r="A1365" s="13"/>
      <c r="B1365" s="233"/>
      <c r="C1365" s="234"/>
      <c r="D1365" s="235" t="s">
        <v>207</v>
      </c>
      <c r="E1365" s="236" t="s">
        <v>22</v>
      </c>
      <c r="F1365" s="237" t="s">
        <v>2051</v>
      </c>
      <c r="G1365" s="234"/>
      <c r="H1365" s="238">
        <v>25.34</v>
      </c>
      <c r="I1365" s="239"/>
      <c r="J1365" s="234"/>
      <c r="K1365" s="234"/>
      <c r="L1365" s="240"/>
      <c r="M1365" s="241"/>
      <c r="N1365" s="242"/>
      <c r="O1365" s="242"/>
      <c r="P1365" s="242"/>
      <c r="Q1365" s="242"/>
      <c r="R1365" s="242"/>
      <c r="S1365" s="242"/>
      <c r="T1365" s="243"/>
      <c r="U1365" s="13"/>
      <c r="V1365" s="13"/>
      <c r="W1365" s="13"/>
      <c r="X1365" s="13"/>
      <c r="Y1365" s="13"/>
      <c r="Z1365" s="13"/>
      <c r="AA1365" s="13"/>
      <c r="AB1365" s="13"/>
      <c r="AC1365" s="13"/>
      <c r="AD1365" s="13"/>
      <c r="AE1365" s="13"/>
      <c r="AT1365" s="244" t="s">
        <v>207</v>
      </c>
      <c r="AU1365" s="244" t="s">
        <v>87</v>
      </c>
      <c r="AV1365" s="13" t="s">
        <v>87</v>
      </c>
      <c r="AW1365" s="13" t="s">
        <v>39</v>
      </c>
      <c r="AX1365" s="13" t="s">
        <v>78</v>
      </c>
      <c r="AY1365" s="244" t="s">
        <v>199</v>
      </c>
    </row>
    <row r="1366" s="13" customFormat="1">
      <c r="A1366" s="13"/>
      <c r="B1366" s="233"/>
      <c r="C1366" s="234"/>
      <c r="D1366" s="235" t="s">
        <v>207</v>
      </c>
      <c r="E1366" s="236" t="s">
        <v>22</v>
      </c>
      <c r="F1366" s="237" t="s">
        <v>2052</v>
      </c>
      <c r="G1366" s="234"/>
      <c r="H1366" s="238">
        <v>35.18</v>
      </c>
      <c r="I1366" s="239"/>
      <c r="J1366" s="234"/>
      <c r="K1366" s="234"/>
      <c r="L1366" s="240"/>
      <c r="M1366" s="241"/>
      <c r="N1366" s="242"/>
      <c r="O1366" s="242"/>
      <c r="P1366" s="242"/>
      <c r="Q1366" s="242"/>
      <c r="R1366" s="242"/>
      <c r="S1366" s="242"/>
      <c r="T1366" s="243"/>
      <c r="U1366" s="13"/>
      <c r="V1366" s="13"/>
      <c r="W1366" s="13"/>
      <c r="X1366" s="13"/>
      <c r="Y1366" s="13"/>
      <c r="Z1366" s="13"/>
      <c r="AA1366" s="13"/>
      <c r="AB1366" s="13"/>
      <c r="AC1366" s="13"/>
      <c r="AD1366" s="13"/>
      <c r="AE1366" s="13"/>
      <c r="AT1366" s="244" t="s">
        <v>207</v>
      </c>
      <c r="AU1366" s="244" t="s">
        <v>87</v>
      </c>
      <c r="AV1366" s="13" t="s">
        <v>87</v>
      </c>
      <c r="AW1366" s="13" t="s">
        <v>39</v>
      </c>
      <c r="AX1366" s="13" t="s">
        <v>78</v>
      </c>
      <c r="AY1366" s="244" t="s">
        <v>199</v>
      </c>
    </row>
    <row r="1367" s="13" customFormat="1">
      <c r="A1367" s="13"/>
      <c r="B1367" s="233"/>
      <c r="C1367" s="234"/>
      <c r="D1367" s="235" t="s">
        <v>207</v>
      </c>
      <c r="E1367" s="236" t="s">
        <v>22</v>
      </c>
      <c r="F1367" s="237" t="s">
        <v>2053</v>
      </c>
      <c r="G1367" s="234"/>
      <c r="H1367" s="238">
        <v>21.379999999999999</v>
      </c>
      <c r="I1367" s="239"/>
      <c r="J1367" s="234"/>
      <c r="K1367" s="234"/>
      <c r="L1367" s="240"/>
      <c r="M1367" s="241"/>
      <c r="N1367" s="242"/>
      <c r="O1367" s="242"/>
      <c r="P1367" s="242"/>
      <c r="Q1367" s="242"/>
      <c r="R1367" s="242"/>
      <c r="S1367" s="242"/>
      <c r="T1367" s="243"/>
      <c r="U1367" s="13"/>
      <c r="V1367" s="13"/>
      <c r="W1367" s="13"/>
      <c r="X1367" s="13"/>
      <c r="Y1367" s="13"/>
      <c r="Z1367" s="13"/>
      <c r="AA1367" s="13"/>
      <c r="AB1367" s="13"/>
      <c r="AC1367" s="13"/>
      <c r="AD1367" s="13"/>
      <c r="AE1367" s="13"/>
      <c r="AT1367" s="244" t="s">
        <v>207</v>
      </c>
      <c r="AU1367" s="244" t="s">
        <v>87</v>
      </c>
      <c r="AV1367" s="13" t="s">
        <v>87</v>
      </c>
      <c r="AW1367" s="13" t="s">
        <v>39</v>
      </c>
      <c r="AX1367" s="13" t="s">
        <v>78</v>
      </c>
      <c r="AY1367" s="244" t="s">
        <v>199</v>
      </c>
    </row>
    <row r="1368" s="13" customFormat="1">
      <c r="A1368" s="13"/>
      <c r="B1368" s="233"/>
      <c r="C1368" s="234"/>
      <c r="D1368" s="235" t="s">
        <v>207</v>
      </c>
      <c r="E1368" s="236" t="s">
        <v>22</v>
      </c>
      <c r="F1368" s="237" t="s">
        <v>2054</v>
      </c>
      <c r="G1368" s="234"/>
      <c r="H1368" s="238">
        <v>37.140000000000001</v>
      </c>
      <c r="I1368" s="239"/>
      <c r="J1368" s="234"/>
      <c r="K1368" s="234"/>
      <c r="L1368" s="240"/>
      <c r="M1368" s="241"/>
      <c r="N1368" s="242"/>
      <c r="O1368" s="242"/>
      <c r="P1368" s="242"/>
      <c r="Q1368" s="242"/>
      <c r="R1368" s="242"/>
      <c r="S1368" s="242"/>
      <c r="T1368" s="243"/>
      <c r="U1368" s="13"/>
      <c r="V1368" s="13"/>
      <c r="W1368" s="13"/>
      <c r="X1368" s="13"/>
      <c r="Y1368" s="13"/>
      <c r="Z1368" s="13"/>
      <c r="AA1368" s="13"/>
      <c r="AB1368" s="13"/>
      <c r="AC1368" s="13"/>
      <c r="AD1368" s="13"/>
      <c r="AE1368" s="13"/>
      <c r="AT1368" s="244" t="s">
        <v>207</v>
      </c>
      <c r="AU1368" s="244" t="s">
        <v>87</v>
      </c>
      <c r="AV1368" s="13" t="s">
        <v>87</v>
      </c>
      <c r="AW1368" s="13" t="s">
        <v>39</v>
      </c>
      <c r="AX1368" s="13" t="s">
        <v>78</v>
      </c>
      <c r="AY1368" s="244" t="s">
        <v>199</v>
      </c>
    </row>
    <row r="1369" s="13" customFormat="1">
      <c r="A1369" s="13"/>
      <c r="B1369" s="233"/>
      <c r="C1369" s="234"/>
      <c r="D1369" s="235" t="s">
        <v>207</v>
      </c>
      <c r="E1369" s="236" t="s">
        <v>22</v>
      </c>
      <c r="F1369" s="237" t="s">
        <v>2055</v>
      </c>
      <c r="G1369" s="234"/>
      <c r="H1369" s="238">
        <v>34.840000000000003</v>
      </c>
      <c r="I1369" s="239"/>
      <c r="J1369" s="234"/>
      <c r="K1369" s="234"/>
      <c r="L1369" s="240"/>
      <c r="M1369" s="241"/>
      <c r="N1369" s="242"/>
      <c r="O1369" s="242"/>
      <c r="P1369" s="242"/>
      <c r="Q1369" s="242"/>
      <c r="R1369" s="242"/>
      <c r="S1369" s="242"/>
      <c r="T1369" s="243"/>
      <c r="U1369" s="13"/>
      <c r="V1369" s="13"/>
      <c r="W1369" s="13"/>
      <c r="X1369" s="13"/>
      <c r="Y1369" s="13"/>
      <c r="Z1369" s="13"/>
      <c r="AA1369" s="13"/>
      <c r="AB1369" s="13"/>
      <c r="AC1369" s="13"/>
      <c r="AD1369" s="13"/>
      <c r="AE1369" s="13"/>
      <c r="AT1369" s="244" t="s">
        <v>207</v>
      </c>
      <c r="AU1369" s="244" t="s">
        <v>87</v>
      </c>
      <c r="AV1369" s="13" t="s">
        <v>87</v>
      </c>
      <c r="AW1369" s="13" t="s">
        <v>39</v>
      </c>
      <c r="AX1369" s="13" t="s">
        <v>78</v>
      </c>
      <c r="AY1369" s="244" t="s">
        <v>199</v>
      </c>
    </row>
    <row r="1370" s="13" customFormat="1">
      <c r="A1370" s="13"/>
      <c r="B1370" s="233"/>
      <c r="C1370" s="234"/>
      <c r="D1370" s="235" t="s">
        <v>207</v>
      </c>
      <c r="E1370" s="236" t="s">
        <v>22</v>
      </c>
      <c r="F1370" s="237" t="s">
        <v>2056</v>
      </c>
      <c r="G1370" s="234"/>
      <c r="H1370" s="238">
        <v>20.079999999999998</v>
      </c>
      <c r="I1370" s="239"/>
      <c r="J1370" s="234"/>
      <c r="K1370" s="234"/>
      <c r="L1370" s="240"/>
      <c r="M1370" s="241"/>
      <c r="N1370" s="242"/>
      <c r="O1370" s="242"/>
      <c r="P1370" s="242"/>
      <c r="Q1370" s="242"/>
      <c r="R1370" s="242"/>
      <c r="S1370" s="242"/>
      <c r="T1370" s="243"/>
      <c r="U1370" s="13"/>
      <c r="V1370" s="13"/>
      <c r="W1370" s="13"/>
      <c r="X1370" s="13"/>
      <c r="Y1370" s="13"/>
      <c r="Z1370" s="13"/>
      <c r="AA1370" s="13"/>
      <c r="AB1370" s="13"/>
      <c r="AC1370" s="13"/>
      <c r="AD1370" s="13"/>
      <c r="AE1370" s="13"/>
      <c r="AT1370" s="244" t="s">
        <v>207</v>
      </c>
      <c r="AU1370" s="244" t="s">
        <v>87</v>
      </c>
      <c r="AV1370" s="13" t="s">
        <v>87</v>
      </c>
      <c r="AW1370" s="13" t="s">
        <v>39</v>
      </c>
      <c r="AX1370" s="13" t="s">
        <v>78</v>
      </c>
      <c r="AY1370" s="244" t="s">
        <v>199</v>
      </c>
    </row>
    <row r="1371" s="13" customFormat="1">
      <c r="A1371" s="13"/>
      <c r="B1371" s="233"/>
      <c r="C1371" s="234"/>
      <c r="D1371" s="235" t="s">
        <v>207</v>
      </c>
      <c r="E1371" s="236" t="s">
        <v>22</v>
      </c>
      <c r="F1371" s="237" t="s">
        <v>2057</v>
      </c>
      <c r="G1371" s="234"/>
      <c r="H1371" s="238">
        <v>33.200000000000003</v>
      </c>
      <c r="I1371" s="239"/>
      <c r="J1371" s="234"/>
      <c r="K1371" s="234"/>
      <c r="L1371" s="240"/>
      <c r="M1371" s="241"/>
      <c r="N1371" s="242"/>
      <c r="O1371" s="242"/>
      <c r="P1371" s="242"/>
      <c r="Q1371" s="242"/>
      <c r="R1371" s="242"/>
      <c r="S1371" s="242"/>
      <c r="T1371" s="243"/>
      <c r="U1371" s="13"/>
      <c r="V1371" s="13"/>
      <c r="W1371" s="13"/>
      <c r="X1371" s="13"/>
      <c r="Y1371" s="13"/>
      <c r="Z1371" s="13"/>
      <c r="AA1371" s="13"/>
      <c r="AB1371" s="13"/>
      <c r="AC1371" s="13"/>
      <c r="AD1371" s="13"/>
      <c r="AE1371" s="13"/>
      <c r="AT1371" s="244" t="s">
        <v>207</v>
      </c>
      <c r="AU1371" s="244" t="s">
        <v>87</v>
      </c>
      <c r="AV1371" s="13" t="s">
        <v>87</v>
      </c>
      <c r="AW1371" s="13" t="s">
        <v>39</v>
      </c>
      <c r="AX1371" s="13" t="s">
        <v>78</v>
      </c>
      <c r="AY1371" s="244" t="s">
        <v>199</v>
      </c>
    </row>
    <row r="1372" s="13" customFormat="1">
      <c r="A1372" s="13"/>
      <c r="B1372" s="233"/>
      <c r="C1372" s="234"/>
      <c r="D1372" s="235" t="s">
        <v>207</v>
      </c>
      <c r="E1372" s="236" t="s">
        <v>22</v>
      </c>
      <c r="F1372" s="237" t="s">
        <v>2058</v>
      </c>
      <c r="G1372" s="234"/>
      <c r="H1372" s="238">
        <v>8.9000000000000004</v>
      </c>
      <c r="I1372" s="239"/>
      <c r="J1372" s="234"/>
      <c r="K1372" s="234"/>
      <c r="L1372" s="240"/>
      <c r="M1372" s="241"/>
      <c r="N1372" s="242"/>
      <c r="O1372" s="242"/>
      <c r="P1372" s="242"/>
      <c r="Q1372" s="242"/>
      <c r="R1372" s="242"/>
      <c r="S1372" s="242"/>
      <c r="T1372" s="243"/>
      <c r="U1372" s="13"/>
      <c r="V1372" s="13"/>
      <c r="W1372" s="13"/>
      <c r="X1372" s="13"/>
      <c r="Y1372" s="13"/>
      <c r="Z1372" s="13"/>
      <c r="AA1372" s="13"/>
      <c r="AB1372" s="13"/>
      <c r="AC1372" s="13"/>
      <c r="AD1372" s="13"/>
      <c r="AE1372" s="13"/>
      <c r="AT1372" s="244" t="s">
        <v>207</v>
      </c>
      <c r="AU1372" s="244" t="s">
        <v>87</v>
      </c>
      <c r="AV1372" s="13" t="s">
        <v>87</v>
      </c>
      <c r="AW1372" s="13" t="s">
        <v>39</v>
      </c>
      <c r="AX1372" s="13" t="s">
        <v>78</v>
      </c>
      <c r="AY1372" s="244" t="s">
        <v>199</v>
      </c>
    </row>
    <row r="1373" s="13" customFormat="1">
      <c r="A1373" s="13"/>
      <c r="B1373" s="233"/>
      <c r="C1373" s="234"/>
      <c r="D1373" s="235" t="s">
        <v>207</v>
      </c>
      <c r="E1373" s="236" t="s">
        <v>22</v>
      </c>
      <c r="F1373" s="237" t="s">
        <v>2059</v>
      </c>
      <c r="G1373" s="234"/>
      <c r="H1373" s="238">
        <v>15.1</v>
      </c>
      <c r="I1373" s="239"/>
      <c r="J1373" s="234"/>
      <c r="K1373" s="234"/>
      <c r="L1373" s="240"/>
      <c r="M1373" s="241"/>
      <c r="N1373" s="242"/>
      <c r="O1373" s="242"/>
      <c r="P1373" s="242"/>
      <c r="Q1373" s="242"/>
      <c r="R1373" s="242"/>
      <c r="S1373" s="242"/>
      <c r="T1373" s="243"/>
      <c r="U1373" s="13"/>
      <c r="V1373" s="13"/>
      <c r="W1373" s="13"/>
      <c r="X1373" s="13"/>
      <c r="Y1373" s="13"/>
      <c r="Z1373" s="13"/>
      <c r="AA1373" s="13"/>
      <c r="AB1373" s="13"/>
      <c r="AC1373" s="13"/>
      <c r="AD1373" s="13"/>
      <c r="AE1373" s="13"/>
      <c r="AT1373" s="244" t="s">
        <v>207</v>
      </c>
      <c r="AU1373" s="244" t="s">
        <v>87</v>
      </c>
      <c r="AV1373" s="13" t="s">
        <v>87</v>
      </c>
      <c r="AW1373" s="13" t="s">
        <v>39</v>
      </c>
      <c r="AX1373" s="13" t="s">
        <v>78</v>
      </c>
      <c r="AY1373" s="244" t="s">
        <v>199</v>
      </c>
    </row>
    <row r="1374" s="13" customFormat="1">
      <c r="A1374" s="13"/>
      <c r="B1374" s="233"/>
      <c r="C1374" s="234"/>
      <c r="D1374" s="235" t="s">
        <v>207</v>
      </c>
      <c r="E1374" s="236" t="s">
        <v>22</v>
      </c>
      <c r="F1374" s="237" t="s">
        <v>2060</v>
      </c>
      <c r="G1374" s="234"/>
      <c r="H1374" s="238">
        <v>23.399999999999999</v>
      </c>
      <c r="I1374" s="239"/>
      <c r="J1374" s="234"/>
      <c r="K1374" s="234"/>
      <c r="L1374" s="240"/>
      <c r="M1374" s="241"/>
      <c r="N1374" s="242"/>
      <c r="O1374" s="242"/>
      <c r="P1374" s="242"/>
      <c r="Q1374" s="242"/>
      <c r="R1374" s="242"/>
      <c r="S1374" s="242"/>
      <c r="T1374" s="243"/>
      <c r="U1374" s="13"/>
      <c r="V1374" s="13"/>
      <c r="W1374" s="13"/>
      <c r="X1374" s="13"/>
      <c r="Y1374" s="13"/>
      <c r="Z1374" s="13"/>
      <c r="AA1374" s="13"/>
      <c r="AB1374" s="13"/>
      <c r="AC1374" s="13"/>
      <c r="AD1374" s="13"/>
      <c r="AE1374" s="13"/>
      <c r="AT1374" s="244" t="s">
        <v>207</v>
      </c>
      <c r="AU1374" s="244" t="s">
        <v>87</v>
      </c>
      <c r="AV1374" s="13" t="s">
        <v>87</v>
      </c>
      <c r="AW1374" s="13" t="s">
        <v>39</v>
      </c>
      <c r="AX1374" s="13" t="s">
        <v>78</v>
      </c>
      <c r="AY1374" s="244" t="s">
        <v>199</v>
      </c>
    </row>
    <row r="1375" s="13" customFormat="1">
      <c r="A1375" s="13"/>
      <c r="B1375" s="233"/>
      <c r="C1375" s="234"/>
      <c r="D1375" s="235" t="s">
        <v>207</v>
      </c>
      <c r="E1375" s="236" t="s">
        <v>22</v>
      </c>
      <c r="F1375" s="237" t="s">
        <v>2061</v>
      </c>
      <c r="G1375" s="234"/>
      <c r="H1375" s="238">
        <v>33.5</v>
      </c>
      <c r="I1375" s="239"/>
      <c r="J1375" s="234"/>
      <c r="K1375" s="234"/>
      <c r="L1375" s="240"/>
      <c r="M1375" s="241"/>
      <c r="N1375" s="242"/>
      <c r="O1375" s="242"/>
      <c r="P1375" s="242"/>
      <c r="Q1375" s="242"/>
      <c r="R1375" s="242"/>
      <c r="S1375" s="242"/>
      <c r="T1375" s="243"/>
      <c r="U1375" s="13"/>
      <c r="V1375" s="13"/>
      <c r="W1375" s="13"/>
      <c r="X1375" s="13"/>
      <c r="Y1375" s="13"/>
      <c r="Z1375" s="13"/>
      <c r="AA1375" s="13"/>
      <c r="AB1375" s="13"/>
      <c r="AC1375" s="13"/>
      <c r="AD1375" s="13"/>
      <c r="AE1375" s="13"/>
      <c r="AT1375" s="244" t="s">
        <v>207</v>
      </c>
      <c r="AU1375" s="244" t="s">
        <v>87</v>
      </c>
      <c r="AV1375" s="13" t="s">
        <v>87</v>
      </c>
      <c r="AW1375" s="13" t="s">
        <v>39</v>
      </c>
      <c r="AX1375" s="13" t="s">
        <v>78</v>
      </c>
      <c r="AY1375" s="244" t="s">
        <v>199</v>
      </c>
    </row>
    <row r="1376" s="13" customFormat="1">
      <c r="A1376" s="13"/>
      <c r="B1376" s="233"/>
      <c r="C1376" s="234"/>
      <c r="D1376" s="235" t="s">
        <v>207</v>
      </c>
      <c r="E1376" s="236" t="s">
        <v>22</v>
      </c>
      <c r="F1376" s="237" t="s">
        <v>2062</v>
      </c>
      <c r="G1376" s="234"/>
      <c r="H1376" s="238">
        <v>25.300000000000001</v>
      </c>
      <c r="I1376" s="239"/>
      <c r="J1376" s="234"/>
      <c r="K1376" s="234"/>
      <c r="L1376" s="240"/>
      <c r="M1376" s="241"/>
      <c r="N1376" s="242"/>
      <c r="O1376" s="242"/>
      <c r="P1376" s="242"/>
      <c r="Q1376" s="242"/>
      <c r="R1376" s="242"/>
      <c r="S1376" s="242"/>
      <c r="T1376" s="243"/>
      <c r="U1376" s="13"/>
      <c r="V1376" s="13"/>
      <c r="W1376" s="13"/>
      <c r="X1376" s="13"/>
      <c r="Y1376" s="13"/>
      <c r="Z1376" s="13"/>
      <c r="AA1376" s="13"/>
      <c r="AB1376" s="13"/>
      <c r="AC1376" s="13"/>
      <c r="AD1376" s="13"/>
      <c r="AE1376" s="13"/>
      <c r="AT1376" s="244" t="s">
        <v>207</v>
      </c>
      <c r="AU1376" s="244" t="s">
        <v>87</v>
      </c>
      <c r="AV1376" s="13" t="s">
        <v>87</v>
      </c>
      <c r="AW1376" s="13" t="s">
        <v>39</v>
      </c>
      <c r="AX1376" s="13" t="s">
        <v>78</v>
      </c>
      <c r="AY1376" s="244" t="s">
        <v>199</v>
      </c>
    </row>
    <row r="1377" s="13" customFormat="1">
      <c r="A1377" s="13"/>
      <c r="B1377" s="233"/>
      <c r="C1377" s="234"/>
      <c r="D1377" s="235" t="s">
        <v>207</v>
      </c>
      <c r="E1377" s="236" t="s">
        <v>22</v>
      </c>
      <c r="F1377" s="237" t="s">
        <v>2063</v>
      </c>
      <c r="G1377" s="234"/>
      <c r="H1377" s="238">
        <v>35.100000000000001</v>
      </c>
      <c r="I1377" s="239"/>
      <c r="J1377" s="234"/>
      <c r="K1377" s="234"/>
      <c r="L1377" s="240"/>
      <c r="M1377" s="241"/>
      <c r="N1377" s="242"/>
      <c r="O1377" s="242"/>
      <c r="P1377" s="242"/>
      <c r="Q1377" s="242"/>
      <c r="R1377" s="242"/>
      <c r="S1377" s="242"/>
      <c r="T1377" s="243"/>
      <c r="U1377" s="13"/>
      <c r="V1377" s="13"/>
      <c r="W1377" s="13"/>
      <c r="X1377" s="13"/>
      <c r="Y1377" s="13"/>
      <c r="Z1377" s="13"/>
      <c r="AA1377" s="13"/>
      <c r="AB1377" s="13"/>
      <c r="AC1377" s="13"/>
      <c r="AD1377" s="13"/>
      <c r="AE1377" s="13"/>
      <c r="AT1377" s="244" t="s">
        <v>207</v>
      </c>
      <c r="AU1377" s="244" t="s">
        <v>87</v>
      </c>
      <c r="AV1377" s="13" t="s">
        <v>87</v>
      </c>
      <c r="AW1377" s="13" t="s">
        <v>39</v>
      </c>
      <c r="AX1377" s="13" t="s">
        <v>78</v>
      </c>
      <c r="AY1377" s="244" t="s">
        <v>199</v>
      </c>
    </row>
    <row r="1378" s="13" customFormat="1">
      <c r="A1378" s="13"/>
      <c r="B1378" s="233"/>
      <c r="C1378" s="234"/>
      <c r="D1378" s="235" t="s">
        <v>207</v>
      </c>
      <c r="E1378" s="236" t="s">
        <v>22</v>
      </c>
      <c r="F1378" s="237" t="s">
        <v>2064</v>
      </c>
      <c r="G1378" s="234"/>
      <c r="H1378" s="238">
        <v>21.300000000000001</v>
      </c>
      <c r="I1378" s="239"/>
      <c r="J1378" s="234"/>
      <c r="K1378" s="234"/>
      <c r="L1378" s="240"/>
      <c r="M1378" s="241"/>
      <c r="N1378" s="242"/>
      <c r="O1378" s="242"/>
      <c r="P1378" s="242"/>
      <c r="Q1378" s="242"/>
      <c r="R1378" s="242"/>
      <c r="S1378" s="242"/>
      <c r="T1378" s="243"/>
      <c r="U1378" s="13"/>
      <c r="V1378" s="13"/>
      <c r="W1378" s="13"/>
      <c r="X1378" s="13"/>
      <c r="Y1378" s="13"/>
      <c r="Z1378" s="13"/>
      <c r="AA1378" s="13"/>
      <c r="AB1378" s="13"/>
      <c r="AC1378" s="13"/>
      <c r="AD1378" s="13"/>
      <c r="AE1378" s="13"/>
      <c r="AT1378" s="244" t="s">
        <v>207</v>
      </c>
      <c r="AU1378" s="244" t="s">
        <v>87</v>
      </c>
      <c r="AV1378" s="13" t="s">
        <v>87</v>
      </c>
      <c r="AW1378" s="13" t="s">
        <v>39</v>
      </c>
      <c r="AX1378" s="13" t="s">
        <v>78</v>
      </c>
      <c r="AY1378" s="244" t="s">
        <v>199</v>
      </c>
    </row>
    <row r="1379" s="13" customFormat="1">
      <c r="A1379" s="13"/>
      <c r="B1379" s="233"/>
      <c r="C1379" s="234"/>
      <c r="D1379" s="235" t="s">
        <v>207</v>
      </c>
      <c r="E1379" s="236" t="s">
        <v>22</v>
      </c>
      <c r="F1379" s="237" t="s">
        <v>2065</v>
      </c>
      <c r="G1379" s="234"/>
      <c r="H1379" s="238">
        <v>37.200000000000003</v>
      </c>
      <c r="I1379" s="239"/>
      <c r="J1379" s="234"/>
      <c r="K1379" s="234"/>
      <c r="L1379" s="240"/>
      <c r="M1379" s="241"/>
      <c r="N1379" s="242"/>
      <c r="O1379" s="242"/>
      <c r="P1379" s="242"/>
      <c r="Q1379" s="242"/>
      <c r="R1379" s="242"/>
      <c r="S1379" s="242"/>
      <c r="T1379" s="243"/>
      <c r="U1379" s="13"/>
      <c r="V1379" s="13"/>
      <c r="W1379" s="13"/>
      <c r="X1379" s="13"/>
      <c r="Y1379" s="13"/>
      <c r="Z1379" s="13"/>
      <c r="AA1379" s="13"/>
      <c r="AB1379" s="13"/>
      <c r="AC1379" s="13"/>
      <c r="AD1379" s="13"/>
      <c r="AE1379" s="13"/>
      <c r="AT1379" s="244" t="s">
        <v>207</v>
      </c>
      <c r="AU1379" s="244" t="s">
        <v>87</v>
      </c>
      <c r="AV1379" s="13" t="s">
        <v>87</v>
      </c>
      <c r="AW1379" s="13" t="s">
        <v>39</v>
      </c>
      <c r="AX1379" s="13" t="s">
        <v>78</v>
      </c>
      <c r="AY1379" s="244" t="s">
        <v>199</v>
      </c>
    </row>
    <row r="1380" s="13" customFormat="1">
      <c r="A1380" s="13"/>
      <c r="B1380" s="233"/>
      <c r="C1380" s="234"/>
      <c r="D1380" s="235" t="s">
        <v>207</v>
      </c>
      <c r="E1380" s="236" t="s">
        <v>22</v>
      </c>
      <c r="F1380" s="237" t="s">
        <v>2066</v>
      </c>
      <c r="G1380" s="234"/>
      <c r="H1380" s="238">
        <v>34.899999999999999</v>
      </c>
      <c r="I1380" s="239"/>
      <c r="J1380" s="234"/>
      <c r="K1380" s="234"/>
      <c r="L1380" s="240"/>
      <c r="M1380" s="241"/>
      <c r="N1380" s="242"/>
      <c r="O1380" s="242"/>
      <c r="P1380" s="242"/>
      <c r="Q1380" s="242"/>
      <c r="R1380" s="242"/>
      <c r="S1380" s="242"/>
      <c r="T1380" s="243"/>
      <c r="U1380" s="13"/>
      <c r="V1380" s="13"/>
      <c r="W1380" s="13"/>
      <c r="X1380" s="13"/>
      <c r="Y1380" s="13"/>
      <c r="Z1380" s="13"/>
      <c r="AA1380" s="13"/>
      <c r="AB1380" s="13"/>
      <c r="AC1380" s="13"/>
      <c r="AD1380" s="13"/>
      <c r="AE1380" s="13"/>
      <c r="AT1380" s="244" t="s">
        <v>207</v>
      </c>
      <c r="AU1380" s="244" t="s">
        <v>87</v>
      </c>
      <c r="AV1380" s="13" t="s">
        <v>87</v>
      </c>
      <c r="AW1380" s="13" t="s">
        <v>39</v>
      </c>
      <c r="AX1380" s="13" t="s">
        <v>78</v>
      </c>
      <c r="AY1380" s="244" t="s">
        <v>199</v>
      </c>
    </row>
    <row r="1381" s="13" customFormat="1">
      <c r="A1381" s="13"/>
      <c r="B1381" s="233"/>
      <c r="C1381" s="234"/>
      <c r="D1381" s="235" t="s">
        <v>207</v>
      </c>
      <c r="E1381" s="236" t="s">
        <v>22</v>
      </c>
      <c r="F1381" s="237" t="s">
        <v>2067</v>
      </c>
      <c r="G1381" s="234"/>
      <c r="H1381" s="238">
        <v>20.199999999999999</v>
      </c>
      <c r="I1381" s="239"/>
      <c r="J1381" s="234"/>
      <c r="K1381" s="234"/>
      <c r="L1381" s="240"/>
      <c r="M1381" s="241"/>
      <c r="N1381" s="242"/>
      <c r="O1381" s="242"/>
      <c r="P1381" s="242"/>
      <c r="Q1381" s="242"/>
      <c r="R1381" s="242"/>
      <c r="S1381" s="242"/>
      <c r="T1381" s="243"/>
      <c r="U1381" s="13"/>
      <c r="V1381" s="13"/>
      <c r="W1381" s="13"/>
      <c r="X1381" s="13"/>
      <c r="Y1381" s="13"/>
      <c r="Z1381" s="13"/>
      <c r="AA1381" s="13"/>
      <c r="AB1381" s="13"/>
      <c r="AC1381" s="13"/>
      <c r="AD1381" s="13"/>
      <c r="AE1381" s="13"/>
      <c r="AT1381" s="244" t="s">
        <v>207</v>
      </c>
      <c r="AU1381" s="244" t="s">
        <v>87</v>
      </c>
      <c r="AV1381" s="13" t="s">
        <v>87</v>
      </c>
      <c r="AW1381" s="13" t="s">
        <v>39</v>
      </c>
      <c r="AX1381" s="13" t="s">
        <v>78</v>
      </c>
      <c r="AY1381" s="244" t="s">
        <v>199</v>
      </c>
    </row>
    <row r="1382" s="13" customFormat="1">
      <c r="A1382" s="13"/>
      <c r="B1382" s="233"/>
      <c r="C1382" s="234"/>
      <c r="D1382" s="235" t="s">
        <v>207</v>
      </c>
      <c r="E1382" s="236" t="s">
        <v>22</v>
      </c>
      <c r="F1382" s="237" t="s">
        <v>2068</v>
      </c>
      <c r="G1382" s="234"/>
      <c r="H1382" s="238">
        <v>33.200000000000003</v>
      </c>
      <c r="I1382" s="239"/>
      <c r="J1382" s="234"/>
      <c r="K1382" s="234"/>
      <c r="L1382" s="240"/>
      <c r="M1382" s="241"/>
      <c r="N1382" s="242"/>
      <c r="O1382" s="242"/>
      <c r="P1382" s="242"/>
      <c r="Q1382" s="242"/>
      <c r="R1382" s="242"/>
      <c r="S1382" s="242"/>
      <c r="T1382" s="243"/>
      <c r="U1382" s="13"/>
      <c r="V1382" s="13"/>
      <c r="W1382" s="13"/>
      <c r="X1382" s="13"/>
      <c r="Y1382" s="13"/>
      <c r="Z1382" s="13"/>
      <c r="AA1382" s="13"/>
      <c r="AB1382" s="13"/>
      <c r="AC1382" s="13"/>
      <c r="AD1382" s="13"/>
      <c r="AE1382" s="13"/>
      <c r="AT1382" s="244" t="s">
        <v>207</v>
      </c>
      <c r="AU1382" s="244" t="s">
        <v>87</v>
      </c>
      <c r="AV1382" s="13" t="s">
        <v>87</v>
      </c>
      <c r="AW1382" s="13" t="s">
        <v>39</v>
      </c>
      <c r="AX1382" s="13" t="s">
        <v>78</v>
      </c>
      <c r="AY1382" s="244" t="s">
        <v>199</v>
      </c>
    </row>
    <row r="1383" s="14" customFormat="1">
      <c r="A1383" s="14"/>
      <c r="B1383" s="245"/>
      <c r="C1383" s="246"/>
      <c r="D1383" s="235" t="s">
        <v>207</v>
      </c>
      <c r="E1383" s="247" t="s">
        <v>22</v>
      </c>
      <c r="F1383" s="248" t="s">
        <v>252</v>
      </c>
      <c r="G1383" s="246"/>
      <c r="H1383" s="249">
        <v>1179.4300000000001</v>
      </c>
      <c r="I1383" s="250"/>
      <c r="J1383" s="246"/>
      <c r="K1383" s="246"/>
      <c r="L1383" s="251"/>
      <c r="M1383" s="252"/>
      <c r="N1383" s="253"/>
      <c r="O1383" s="253"/>
      <c r="P1383" s="253"/>
      <c r="Q1383" s="253"/>
      <c r="R1383" s="253"/>
      <c r="S1383" s="253"/>
      <c r="T1383" s="254"/>
      <c r="U1383" s="14"/>
      <c r="V1383" s="14"/>
      <c r="W1383" s="14"/>
      <c r="X1383" s="14"/>
      <c r="Y1383" s="14"/>
      <c r="Z1383" s="14"/>
      <c r="AA1383" s="14"/>
      <c r="AB1383" s="14"/>
      <c r="AC1383" s="14"/>
      <c r="AD1383" s="14"/>
      <c r="AE1383" s="14"/>
      <c r="AT1383" s="255" t="s">
        <v>207</v>
      </c>
      <c r="AU1383" s="255" t="s">
        <v>87</v>
      </c>
      <c r="AV1383" s="14" t="s">
        <v>103</v>
      </c>
      <c r="AW1383" s="14" t="s">
        <v>39</v>
      </c>
      <c r="AX1383" s="14" t="s">
        <v>23</v>
      </c>
      <c r="AY1383" s="255" t="s">
        <v>199</v>
      </c>
    </row>
    <row r="1384" s="2" customFormat="1" ht="16.5" customHeight="1">
      <c r="A1384" s="40"/>
      <c r="B1384" s="41"/>
      <c r="C1384" s="220" t="s">
        <v>2069</v>
      </c>
      <c r="D1384" s="220" t="s">
        <v>201</v>
      </c>
      <c r="E1384" s="221" t="s">
        <v>2070</v>
      </c>
      <c r="F1384" s="222" t="s">
        <v>2071</v>
      </c>
      <c r="G1384" s="223" t="s">
        <v>233</v>
      </c>
      <c r="H1384" s="224">
        <v>4.7629999999999999</v>
      </c>
      <c r="I1384" s="225"/>
      <c r="J1384" s="226">
        <f>ROUND(I1384*H1384,2)</f>
        <v>0</v>
      </c>
      <c r="K1384" s="222" t="s">
        <v>205</v>
      </c>
      <c r="L1384" s="46"/>
      <c r="M1384" s="227" t="s">
        <v>22</v>
      </c>
      <c r="N1384" s="228" t="s">
        <v>49</v>
      </c>
      <c r="O1384" s="86"/>
      <c r="P1384" s="229">
        <f>O1384*H1384</f>
        <v>0</v>
      </c>
      <c r="Q1384" s="229">
        <v>0</v>
      </c>
      <c r="R1384" s="229">
        <f>Q1384*H1384</f>
        <v>0</v>
      </c>
      <c r="S1384" s="229">
        <v>0</v>
      </c>
      <c r="T1384" s="230">
        <f>S1384*H1384</f>
        <v>0</v>
      </c>
      <c r="U1384" s="40"/>
      <c r="V1384" s="40"/>
      <c r="W1384" s="40"/>
      <c r="X1384" s="40"/>
      <c r="Y1384" s="40"/>
      <c r="Z1384" s="40"/>
      <c r="AA1384" s="40"/>
      <c r="AB1384" s="40"/>
      <c r="AC1384" s="40"/>
      <c r="AD1384" s="40"/>
      <c r="AE1384" s="40"/>
      <c r="AR1384" s="231" t="s">
        <v>272</v>
      </c>
      <c r="AT1384" s="231" t="s">
        <v>201</v>
      </c>
      <c r="AU1384" s="231" t="s">
        <v>87</v>
      </c>
      <c r="AY1384" s="19" t="s">
        <v>199</v>
      </c>
      <c r="BE1384" s="232">
        <f>IF(N1384="základní",J1384,0)</f>
        <v>0</v>
      </c>
      <c r="BF1384" s="232">
        <f>IF(N1384="snížená",J1384,0)</f>
        <v>0</v>
      </c>
      <c r="BG1384" s="232">
        <f>IF(N1384="zákl. přenesená",J1384,0)</f>
        <v>0</v>
      </c>
      <c r="BH1384" s="232">
        <f>IF(N1384="sníž. přenesená",J1384,0)</f>
        <v>0</v>
      </c>
      <c r="BI1384" s="232">
        <f>IF(N1384="nulová",J1384,0)</f>
        <v>0</v>
      </c>
      <c r="BJ1384" s="19" t="s">
        <v>23</v>
      </c>
      <c r="BK1384" s="232">
        <f>ROUND(I1384*H1384,2)</f>
        <v>0</v>
      </c>
      <c r="BL1384" s="19" t="s">
        <v>272</v>
      </c>
      <c r="BM1384" s="231" t="s">
        <v>2072</v>
      </c>
    </row>
    <row r="1385" s="15" customFormat="1">
      <c r="A1385" s="15"/>
      <c r="B1385" s="256"/>
      <c r="C1385" s="257"/>
      <c r="D1385" s="235" t="s">
        <v>207</v>
      </c>
      <c r="E1385" s="258" t="s">
        <v>22</v>
      </c>
      <c r="F1385" s="259" t="s">
        <v>2022</v>
      </c>
      <c r="G1385" s="257"/>
      <c r="H1385" s="258" t="s">
        <v>22</v>
      </c>
      <c r="I1385" s="260"/>
      <c r="J1385" s="257"/>
      <c r="K1385" s="257"/>
      <c r="L1385" s="261"/>
      <c r="M1385" s="262"/>
      <c r="N1385" s="263"/>
      <c r="O1385" s="263"/>
      <c r="P1385" s="263"/>
      <c r="Q1385" s="263"/>
      <c r="R1385" s="263"/>
      <c r="S1385" s="263"/>
      <c r="T1385" s="264"/>
      <c r="U1385" s="15"/>
      <c r="V1385" s="15"/>
      <c r="W1385" s="15"/>
      <c r="X1385" s="15"/>
      <c r="Y1385" s="15"/>
      <c r="Z1385" s="15"/>
      <c r="AA1385" s="15"/>
      <c r="AB1385" s="15"/>
      <c r="AC1385" s="15"/>
      <c r="AD1385" s="15"/>
      <c r="AE1385" s="15"/>
      <c r="AT1385" s="265" t="s">
        <v>207</v>
      </c>
      <c r="AU1385" s="265" t="s">
        <v>87</v>
      </c>
      <c r="AV1385" s="15" t="s">
        <v>23</v>
      </c>
      <c r="AW1385" s="15" t="s">
        <v>39</v>
      </c>
      <c r="AX1385" s="15" t="s">
        <v>78</v>
      </c>
      <c r="AY1385" s="265" t="s">
        <v>199</v>
      </c>
    </row>
    <row r="1386" s="13" customFormat="1">
      <c r="A1386" s="13"/>
      <c r="B1386" s="233"/>
      <c r="C1386" s="234"/>
      <c r="D1386" s="235" t="s">
        <v>207</v>
      </c>
      <c r="E1386" s="236" t="s">
        <v>22</v>
      </c>
      <c r="F1386" s="237" t="s">
        <v>2073</v>
      </c>
      <c r="G1386" s="234"/>
      <c r="H1386" s="238">
        <v>4.7629999999999999</v>
      </c>
      <c r="I1386" s="239"/>
      <c r="J1386" s="234"/>
      <c r="K1386" s="234"/>
      <c r="L1386" s="240"/>
      <c r="M1386" s="241"/>
      <c r="N1386" s="242"/>
      <c r="O1386" s="242"/>
      <c r="P1386" s="242"/>
      <c r="Q1386" s="242"/>
      <c r="R1386" s="242"/>
      <c r="S1386" s="242"/>
      <c r="T1386" s="243"/>
      <c r="U1386" s="13"/>
      <c r="V1386" s="13"/>
      <c r="W1386" s="13"/>
      <c r="X1386" s="13"/>
      <c r="Y1386" s="13"/>
      <c r="Z1386" s="13"/>
      <c r="AA1386" s="13"/>
      <c r="AB1386" s="13"/>
      <c r="AC1386" s="13"/>
      <c r="AD1386" s="13"/>
      <c r="AE1386" s="13"/>
      <c r="AT1386" s="244" t="s">
        <v>207</v>
      </c>
      <c r="AU1386" s="244" t="s">
        <v>87</v>
      </c>
      <c r="AV1386" s="13" t="s">
        <v>87</v>
      </c>
      <c r="AW1386" s="13" t="s">
        <v>39</v>
      </c>
      <c r="AX1386" s="13" t="s">
        <v>23</v>
      </c>
      <c r="AY1386" s="244" t="s">
        <v>199</v>
      </c>
    </row>
    <row r="1387" s="2" customFormat="1" ht="16.5" customHeight="1">
      <c r="A1387" s="40"/>
      <c r="B1387" s="41"/>
      <c r="C1387" s="277" t="s">
        <v>2074</v>
      </c>
      <c r="D1387" s="277" t="s">
        <v>407</v>
      </c>
      <c r="E1387" s="278" t="s">
        <v>2075</v>
      </c>
      <c r="F1387" s="279" t="s">
        <v>2076</v>
      </c>
      <c r="G1387" s="280" t="s">
        <v>233</v>
      </c>
      <c r="H1387" s="281">
        <v>5.2389999999999999</v>
      </c>
      <c r="I1387" s="282"/>
      <c r="J1387" s="283">
        <f>ROUND(I1387*H1387,2)</f>
        <v>0</v>
      </c>
      <c r="K1387" s="279" t="s">
        <v>22</v>
      </c>
      <c r="L1387" s="284"/>
      <c r="M1387" s="285" t="s">
        <v>22</v>
      </c>
      <c r="N1387" s="286" t="s">
        <v>49</v>
      </c>
      <c r="O1387" s="86"/>
      <c r="P1387" s="229">
        <f>O1387*H1387</f>
        <v>0</v>
      </c>
      <c r="Q1387" s="229">
        <v>0.0035000000000000001</v>
      </c>
      <c r="R1387" s="229">
        <f>Q1387*H1387</f>
        <v>0.018336499999999999</v>
      </c>
      <c r="S1387" s="229">
        <v>0</v>
      </c>
      <c r="T1387" s="230">
        <f>S1387*H1387</f>
        <v>0</v>
      </c>
      <c r="U1387" s="40"/>
      <c r="V1387" s="40"/>
      <c r="W1387" s="40"/>
      <c r="X1387" s="40"/>
      <c r="Y1387" s="40"/>
      <c r="Z1387" s="40"/>
      <c r="AA1387" s="40"/>
      <c r="AB1387" s="40"/>
      <c r="AC1387" s="40"/>
      <c r="AD1387" s="40"/>
      <c r="AE1387" s="40"/>
      <c r="AR1387" s="231" t="s">
        <v>367</v>
      </c>
      <c r="AT1387" s="231" t="s">
        <v>407</v>
      </c>
      <c r="AU1387" s="231" t="s">
        <v>87</v>
      </c>
      <c r="AY1387" s="19" t="s">
        <v>199</v>
      </c>
      <c r="BE1387" s="232">
        <f>IF(N1387="základní",J1387,0)</f>
        <v>0</v>
      </c>
      <c r="BF1387" s="232">
        <f>IF(N1387="snížená",J1387,0)</f>
        <v>0</v>
      </c>
      <c r="BG1387" s="232">
        <f>IF(N1387="zákl. přenesená",J1387,0)</f>
        <v>0</v>
      </c>
      <c r="BH1387" s="232">
        <f>IF(N1387="sníž. přenesená",J1387,0)</f>
        <v>0</v>
      </c>
      <c r="BI1387" s="232">
        <f>IF(N1387="nulová",J1387,0)</f>
        <v>0</v>
      </c>
      <c r="BJ1387" s="19" t="s">
        <v>23</v>
      </c>
      <c r="BK1387" s="232">
        <f>ROUND(I1387*H1387,2)</f>
        <v>0</v>
      </c>
      <c r="BL1387" s="19" t="s">
        <v>272</v>
      </c>
      <c r="BM1387" s="231" t="s">
        <v>2077</v>
      </c>
    </row>
    <row r="1388" s="13" customFormat="1">
      <c r="A1388" s="13"/>
      <c r="B1388" s="233"/>
      <c r="C1388" s="234"/>
      <c r="D1388" s="235" t="s">
        <v>207</v>
      </c>
      <c r="E1388" s="236" t="s">
        <v>22</v>
      </c>
      <c r="F1388" s="237" t="s">
        <v>2078</v>
      </c>
      <c r="G1388" s="234"/>
      <c r="H1388" s="238">
        <v>5.2389999999999999</v>
      </c>
      <c r="I1388" s="239"/>
      <c r="J1388" s="234"/>
      <c r="K1388" s="234"/>
      <c r="L1388" s="240"/>
      <c r="M1388" s="241"/>
      <c r="N1388" s="242"/>
      <c r="O1388" s="242"/>
      <c r="P1388" s="242"/>
      <c r="Q1388" s="242"/>
      <c r="R1388" s="242"/>
      <c r="S1388" s="242"/>
      <c r="T1388" s="243"/>
      <c r="U1388" s="13"/>
      <c r="V1388" s="13"/>
      <c r="W1388" s="13"/>
      <c r="X1388" s="13"/>
      <c r="Y1388" s="13"/>
      <c r="Z1388" s="13"/>
      <c r="AA1388" s="13"/>
      <c r="AB1388" s="13"/>
      <c r="AC1388" s="13"/>
      <c r="AD1388" s="13"/>
      <c r="AE1388" s="13"/>
      <c r="AT1388" s="244" t="s">
        <v>207</v>
      </c>
      <c r="AU1388" s="244" t="s">
        <v>87</v>
      </c>
      <c r="AV1388" s="13" t="s">
        <v>87</v>
      </c>
      <c r="AW1388" s="13" t="s">
        <v>39</v>
      </c>
      <c r="AX1388" s="13" t="s">
        <v>23</v>
      </c>
      <c r="AY1388" s="244" t="s">
        <v>199</v>
      </c>
    </row>
    <row r="1389" s="2" customFormat="1" ht="33" customHeight="1">
      <c r="A1389" s="40"/>
      <c r="B1389" s="41"/>
      <c r="C1389" s="220" t="s">
        <v>2079</v>
      </c>
      <c r="D1389" s="220" t="s">
        <v>201</v>
      </c>
      <c r="E1389" s="221" t="s">
        <v>2080</v>
      </c>
      <c r="F1389" s="222" t="s">
        <v>2081</v>
      </c>
      <c r="G1389" s="223" t="s">
        <v>279</v>
      </c>
      <c r="H1389" s="224">
        <v>19.164999999999999</v>
      </c>
      <c r="I1389" s="225"/>
      <c r="J1389" s="226">
        <f>ROUND(I1389*H1389,2)</f>
        <v>0</v>
      </c>
      <c r="K1389" s="222" t="s">
        <v>205</v>
      </c>
      <c r="L1389" s="46"/>
      <c r="M1389" s="227" t="s">
        <v>22</v>
      </c>
      <c r="N1389" s="228" t="s">
        <v>49</v>
      </c>
      <c r="O1389" s="86"/>
      <c r="P1389" s="229">
        <f>O1389*H1389</f>
        <v>0</v>
      </c>
      <c r="Q1389" s="229">
        <v>0</v>
      </c>
      <c r="R1389" s="229">
        <f>Q1389*H1389</f>
        <v>0</v>
      </c>
      <c r="S1389" s="229">
        <v>0</v>
      </c>
      <c r="T1389" s="230">
        <f>S1389*H1389</f>
        <v>0</v>
      </c>
      <c r="U1389" s="40"/>
      <c r="V1389" s="40"/>
      <c r="W1389" s="40"/>
      <c r="X1389" s="40"/>
      <c r="Y1389" s="40"/>
      <c r="Z1389" s="40"/>
      <c r="AA1389" s="40"/>
      <c r="AB1389" s="40"/>
      <c r="AC1389" s="40"/>
      <c r="AD1389" s="40"/>
      <c r="AE1389" s="40"/>
      <c r="AR1389" s="231" t="s">
        <v>272</v>
      </c>
      <c r="AT1389" s="231" t="s">
        <v>201</v>
      </c>
      <c r="AU1389" s="231" t="s">
        <v>87</v>
      </c>
      <c r="AY1389" s="19" t="s">
        <v>199</v>
      </c>
      <c r="BE1389" s="232">
        <f>IF(N1389="základní",J1389,0)</f>
        <v>0</v>
      </c>
      <c r="BF1389" s="232">
        <f>IF(N1389="snížená",J1389,0)</f>
        <v>0</v>
      </c>
      <c r="BG1389" s="232">
        <f>IF(N1389="zákl. přenesená",J1389,0)</f>
        <v>0</v>
      </c>
      <c r="BH1389" s="232">
        <f>IF(N1389="sníž. přenesená",J1389,0)</f>
        <v>0</v>
      </c>
      <c r="BI1389" s="232">
        <f>IF(N1389="nulová",J1389,0)</f>
        <v>0</v>
      </c>
      <c r="BJ1389" s="19" t="s">
        <v>23</v>
      </c>
      <c r="BK1389" s="232">
        <f>ROUND(I1389*H1389,2)</f>
        <v>0</v>
      </c>
      <c r="BL1389" s="19" t="s">
        <v>272</v>
      </c>
      <c r="BM1389" s="231" t="s">
        <v>2082</v>
      </c>
    </row>
    <row r="1390" s="2" customFormat="1" ht="21.75" customHeight="1">
      <c r="A1390" s="40"/>
      <c r="B1390" s="41"/>
      <c r="C1390" s="220" t="s">
        <v>2083</v>
      </c>
      <c r="D1390" s="220" t="s">
        <v>201</v>
      </c>
      <c r="E1390" s="221" t="s">
        <v>2084</v>
      </c>
      <c r="F1390" s="222" t="s">
        <v>2085</v>
      </c>
      <c r="G1390" s="223" t="s">
        <v>279</v>
      </c>
      <c r="H1390" s="224">
        <v>19.164999999999999</v>
      </c>
      <c r="I1390" s="225"/>
      <c r="J1390" s="226">
        <f>ROUND(I1390*H1390,2)</f>
        <v>0</v>
      </c>
      <c r="K1390" s="222" t="s">
        <v>205</v>
      </c>
      <c r="L1390" s="46"/>
      <c r="M1390" s="227" t="s">
        <v>22</v>
      </c>
      <c r="N1390" s="228" t="s">
        <v>49</v>
      </c>
      <c r="O1390" s="86"/>
      <c r="P1390" s="229">
        <f>O1390*H1390</f>
        <v>0</v>
      </c>
      <c r="Q1390" s="229">
        <v>0</v>
      </c>
      <c r="R1390" s="229">
        <f>Q1390*H1390</f>
        <v>0</v>
      </c>
      <c r="S1390" s="229">
        <v>0</v>
      </c>
      <c r="T1390" s="230">
        <f>S1390*H1390</f>
        <v>0</v>
      </c>
      <c r="U1390" s="40"/>
      <c r="V1390" s="40"/>
      <c r="W1390" s="40"/>
      <c r="X1390" s="40"/>
      <c r="Y1390" s="40"/>
      <c r="Z1390" s="40"/>
      <c r="AA1390" s="40"/>
      <c r="AB1390" s="40"/>
      <c r="AC1390" s="40"/>
      <c r="AD1390" s="40"/>
      <c r="AE1390" s="40"/>
      <c r="AR1390" s="231" t="s">
        <v>272</v>
      </c>
      <c r="AT1390" s="231" t="s">
        <v>201</v>
      </c>
      <c r="AU1390" s="231" t="s">
        <v>87</v>
      </c>
      <c r="AY1390" s="19" t="s">
        <v>199</v>
      </c>
      <c r="BE1390" s="232">
        <f>IF(N1390="základní",J1390,0)</f>
        <v>0</v>
      </c>
      <c r="BF1390" s="232">
        <f>IF(N1390="snížená",J1390,0)</f>
        <v>0</v>
      </c>
      <c r="BG1390" s="232">
        <f>IF(N1390="zákl. přenesená",J1390,0)</f>
        <v>0</v>
      </c>
      <c r="BH1390" s="232">
        <f>IF(N1390="sníž. přenesená",J1390,0)</f>
        <v>0</v>
      </c>
      <c r="BI1390" s="232">
        <f>IF(N1390="nulová",J1390,0)</f>
        <v>0</v>
      </c>
      <c r="BJ1390" s="19" t="s">
        <v>23</v>
      </c>
      <c r="BK1390" s="232">
        <f>ROUND(I1390*H1390,2)</f>
        <v>0</v>
      </c>
      <c r="BL1390" s="19" t="s">
        <v>272</v>
      </c>
      <c r="BM1390" s="231" t="s">
        <v>2086</v>
      </c>
    </row>
    <row r="1391" s="12" customFormat="1" ht="22.8" customHeight="1">
      <c r="A1391" s="12"/>
      <c r="B1391" s="204"/>
      <c r="C1391" s="205"/>
      <c r="D1391" s="206" t="s">
        <v>77</v>
      </c>
      <c r="E1391" s="218" t="s">
        <v>2087</v>
      </c>
      <c r="F1391" s="218" t="s">
        <v>2088</v>
      </c>
      <c r="G1391" s="205"/>
      <c r="H1391" s="205"/>
      <c r="I1391" s="208"/>
      <c r="J1391" s="219">
        <f>BK1391</f>
        <v>0</v>
      </c>
      <c r="K1391" s="205"/>
      <c r="L1391" s="210"/>
      <c r="M1391" s="211"/>
      <c r="N1391" s="212"/>
      <c r="O1391" s="212"/>
      <c r="P1391" s="213">
        <f>SUM(P1392:P1399)</f>
        <v>0</v>
      </c>
      <c r="Q1391" s="212"/>
      <c r="R1391" s="213">
        <f>SUM(R1392:R1399)</f>
        <v>0</v>
      </c>
      <c r="S1391" s="212"/>
      <c r="T1391" s="214">
        <f>SUM(T1392:T1399)</f>
        <v>1.5225635</v>
      </c>
      <c r="U1391" s="12"/>
      <c r="V1391" s="12"/>
      <c r="W1391" s="12"/>
      <c r="X1391" s="12"/>
      <c r="Y1391" s="12"/>
      <c r="Z1391" s="12"/>
      <c r="AA1391" s="12"/>
      <c r="AB1391" s="12"/>
      <c r="AC1391" s="12"/>
      <c r="AD1391" s="12"/>
      <c r="AE1391" s="12"/>
      <c r="AR1391" s="215" t="s">
        <v>87</v>
      </c>
      <c r="AT1391" s="216" t="s">
        <v>77</v>
      </c>
      <c r="AU1391" s="216" t="s">
        <v>23</v>
      </c>
      <c r="AY1391" s="215" t="s">
        <v>199</v>
      </c>
      <c r="BK1391" s="217">
        <f>SUM(BK1392:BK1399)</f>
        <v>0</v>
      </c>
    </row>
    <row r="1392" s="2" customFormat="1" ht="21.75" customHeight="1">
      <c r="A1392" s="40"/>
      <c r="B1392" s="41"/>
      <c r="C1392" s="220" t="s">
        <v>2089</v>
      </c>
      <c r="D1392" s="220" t="s">
        <v>201</v>
      </c>
      <c r="E1392" s="221" t="s">
        <v>2090</v>
      </c>
      <c r="F1392" s="222" t="s">
        <v>2091</v>
      </c>
      <c r="G1392" s="223" t="s">
        <v>233</v>
      </c>
      <c r="H1392" s="224">
        <v>86.049999999999997</v>
      </c>
      <c r="I1392" s="225"/>
      <c r="J1392" s="226">
        <f>ROUND(I1392*H1392,2)</f>
        <v>0</v>
      </c>
      <c r="K1392" s="222" t="s">
        <v>205</v>
      </c>
      <c r="L1392" s="46"/>
      <c r="M1392" s="227" t="s">
        <v>22</v>
      </c>
      <c r="N1392" s="228" t="s">
        <v>49</v>
      </c>
      <c r="O1392" s="86"/>
      <c r="P1392" s="229">
        <f>O1392*H1392</f>
        <v>0</v>
      </c>
      <c r="Q1392" s="229">
        <v>0</v>
      </c>
      <c r="R1392" s="229">
        <f>Q1392*H1392</f>
        <v>0</v>
      </c>
      <c r="S1392" s="229">
        <v>0.01721</v>
      </c>
      <c r="T1392" s="230">
        <f>S1392*H1392</f>
        <v>1.4809204999999999</v>
      </c>
      <c r="U1392" s="40"/>
      <c r="V1392" s="40"/>
      <c r="W1392" s="40"/>
      <c r="X1392" s="40"/>
      <c r="Y1392" s="40"/>
      <c r="Z1392" s="40"/>
      <c r="AA1392" s="40"/>
      <c r="AB1392" s="40"/>
      <c r="AC1392" s="40"/>
      <c r="AD1392" s="40"/>
      <c r="AE1392" s="40"/>
      <c r="AR1392" s="231" t="s">
        <v>272</v>
      </c>
      <c r="AT1392" s="231" t="s">
        <v>201</v>
      </c>
      <c r="AU1392" s="231" t="s">
        <v>87</v>
      </c>
      <c r="AY1392" s="19" t="s">
        <v>199</v>
      </c>
      <c r="BE1392" s="232">
        <f>IF(N1392="základní",J1392,0)</f>
        <v>0</v>
      </c>
      <c r="BF1392" s="232">
        <f>IF(N1392="snížená",J1392,0)</f>
        <v>0</v>
      </c>
      <c r="BG1392" s="232">
        <f>IF(N1392="zákl. přenesená",J1392,0)</f>
        <v>0</v>
      </c>
      <c r="BH1392" s="232">
        <f>IF(N1392="sníž. přenesená",J1392,0)</f>
        <v>0</v>
      </c>
      <c r="BI1392" s="232">
        <f>IF(N1392="nulová",J1392,0)</f>
        <v>0</v>
      </c>
      <c r="BJ1392" s="19" t="s">
        <v>23</v>
      </c>
      <c r="BK1392" s="232">
        <f>ROUND(I1392*H1392,2)</f>
        <v>0</v>
      </c>
      <c r="BL1392" s="19" t="s">
        <v>272</v>
      </c>
      <c r="BM1392" s="231" t="s">
        <v>2092</v>
      </c>
    </row>
    <row r="1393" s="13" customFormat="1">
      <c r="A1393" s="13"/>
      <c r="B1393" s="233"/>
      <c r="C1393" s="234"/>
      <c r="D1393" s="235" t="s">
        <v>207</v>
      </c>
      <c r="E1393" s="236" t="s">
        <v>22</v>
      </c>
      <c r="F1393" s="237" t="s">
        <v>2093</v>
      </c>
      <c r="G1393" s="234"/>
      <c r="H1393" s="238">
        <v>30.25</v>
      </c>
      <c r="I1393" s="239"/>
      <c r="J1393" s="234"/>
      <c r="K1393" s="234"/>
      <c r="L1393" s="240"/>
      <c r="M1393" s="241"/>
      <c r="N1393" s="242"/>
      <c r="O1393" s="242"/>
      <c r="P1393" s="242"/>
      <c r="Q1393" s="242"/>
      <c r="R1393" s="242"/>
      <c r="S1393" s="242"/>
      <c r="T1393" s="243"/>
      <c r="U1393" s="13"/>
      <c r="V1393" s="13"/>
      <c r="W1393" s="13"/>
      <c r="X1393" s="13"/>
      <c r="Y1393" s="13"/>
      <c r="Z1393" s="13"/>
      <c r="AA1393" s="13"/>
      <c r="AB1393" s="13"/>
      <c r="AC1393" s="13"/>
      <c r="AD1393" s="13"/>
      <c r="AE1393" s="13"/>
      <c r="AT1393" s="244" t="s">
        <v>207</v>
      </c>
      <c r="AU1393" s="244" t="s">
        <v>87</v>
      </c>
      <c r="AV1393" s="13" t="s">
        <v>87</v>
      </c>
      <c r="AW1393" s="13" t="s">
        <v>39</v>
      </c>
      <c r="AX1393" s="13" t="s">
        <v>78</v>
      </c>
      <c r="AY1393" s="244" t="s">
        <v>199</v>
      </c>
    </row>
    <row r="1394" s="13" customFormat="1">
      <c r="A1394" s="13"/>
      <c r="B1394" s="233"/>
      <c r="C1394" s="234"/>
      <c r="D1394" s="235" t="s">
        <v>207</v>
      </c>
      <c r="E1394" s="236" t="s">
        <v>22</v>
      </c>
      <c r="F1394" s="237" t="s">
        <v>2094</v>
      </c>
      <c r="G1394" s="234"/>
      <c r="H1394" s="238">
        <v>39</v>
      </c>
      <c r="I1394" s="239"/>
      <c r="J1394" s="234"/>
      <c r="K1394" s="234"/>
      <c r="L1394" s="240"/>
      <c r="M1394" s="241"/>
      <c r="N1394" s="242"/>
      <c r="O1394" s="242"/>
      <c r="P1394" s="242"/>
      <c r="Q1394" s="242"/>
      <c r="R1394" s="242"/>
      <c r="S1394" s="242"/>
      <c r="T1394" s="243"/>
      <c r="U1394" s="13"/>
      <c r="V1394" s="13"/>
      <c r="W1394" s="13"/>
      <c r="X1394" s="13"/>
      <c r="Y1394" s="13"/>
      <c r="Z1394" s="13"/>
      <c r="AA1394" s="13"/>
      <c r="AB1394" s="13"/>
      <c r="AC1394" s="13"/>
      <c r="AD1394" s="13"/>
      <c r="AE1394" s="13"/>
      <c r="AT1394" s="244" t="s">
        <v>207</v>
      </c>
      <c r="AU1394" s="244" t="s">
        <v>87</v>
      </c>
      <c r="AV1394" s="13" t="s">
        <v>87</v>
      </c>
      <c r="AW1394" s="13" t="s">
        <v>39</v>
      </c>
      <c r="AX1394" s="13" t="s">
        <v>78</v>
      </c>
      <c r="AY1394" s="244" t="s">
        <v>199</v>
      </c>
    </row>
    <row r="1395" s="13" customFormat="1">
      <c r="A1395" s="13"/>
      <c r="B1395" s="233"/>
      <c r="C1395" s="234"/>
      <c r="D1395" s="235" t="s">
        <v>207</v>
      </c>
      <c r="E1395" s="236" t="s">
        <v>22</v>
      </c>
      <c r="F1395" s="237" t="s">
        <v>2095</v>
      </c>
      <c r="G1395" s="234"/>
      <c r="H1395" s="238">
        <v>16.800000000000001</v>
      </c>
      <c r="I1395" s="239"/>
      <c r="J1395" s="234"/>
      <c r="K1395" s="234"/>
      <c r="L1395" s="240"/>
      <c r="M1395" s="241"/>
      <c r="N1395" s="242"/>
      <c r="O1395" s="242"/>
      <c r="P1395" s="242"/>
      <c r="Q1395" s="242"/>
      <c r="R1395" s="242"/>
      <c r="S1395" s="242"/>
      <c r="T1395" s="243"/>
      <c r="U1395" s="13"/>
      <c r="V1395" s="13"/>
      <c r="W1395" s="13"/>
      <c r="X1395" s="13"/>
      <c r="Y1395" s="13"/>
      <c r="Z1395" s="13"/>
      <c r="AA1395" s="13"/>
      <c r="AB1395" s="13"/>
      <c r="AC1395" s="13"/>
      <c r="AD1395" s="13"/>
      <c r="AE1395" s="13"/>
      <c r="AT1395" s="244" t="s">
        <v>207</v>
      </c>
      <c r="AU1395" s="244" t="s">
        <v>87</v>
      </c>
      <c r="AV1395" s="13" t="s">
        <v>87</v>
      </c>
      <c r="AW1395" s="13" t="s">
        <v>39</v>
      </c>
      <c r="AX1395" s="13" t="s">
        <v>78</v>
      </c>
      <c r="AY1395" s="244" t="s">
        <v>199</v>
      </c>
    </row>
    <row r="1396" s="14" customFormat="1">
      <c r="A1396" s="14"/>
      <c r="B1396" s="245"/>
      <c r="C1396" s="246"/>
      <c r="D1396" s="235" t="s">
        <v>207</v>
      </c>
      <c r="E1396" s="247" t="s">
        <v>22</v>
      </c>
      <c r="F1396" s="248" t="s">
        <v>252</v>
      </c>
      <c r="G1396" s="246"/>
      <c r="H1396" s="249">
        <v>86.049999999999997</v>
      </c>
      <c r="I1396" s="250"/>
      <c r="J1396" s="246"/>
      <c r="K1396" s="246"/>
      <c r="L1396" s="251"/>
      <c r="M1396" s="252"/>
      <c r="N1396" s="253"/>
      <c r="O1396" s="253"/>
      <c r="P1396" s="253"/>
      <c r="Q1396" s="253"/>
      <c r="R1396" s="253"/>
      <c r="S1396" s="253"/>
      <c r="T1396" s="254"/>
      <c r="U1396" s="14"/>
      <c r="V1396" s="14"/>
      <c r="W1396" s="14"/>
      <c r="X1396" s="14"/>
      <c r="Y1396" s="14"/>
      <c r="Z1396" s="14"/>
      <c r="AA1396" s="14"/>
      <c r="AB1396" s="14"/>
      <c r="AC1396" s="14"/>
      <c r="AD1396" s="14"/>
      <c r="AE1396" s="14"/>
      <c r="AT1396" s="255" t="s">
        <v>207</v>
      </c>
      <c r="AU1396" s="255" t="s">
        <v>87</v>
      </c>
      <c r="AV1396" s="14" t="s">
        <v>103</v>
      </c>
      <c r="AW1396" s="14" t="s">
        <v>39</v>
      </c>
      <c r="AX1396" s="14" t="s">
        <v>23</v>
      </c>
      <c r="AY1396" s="255" t="s">
        <v>199</v>
      </c>
    </row>
    <row r="1397" s="2" customFormat="1" ht="16.5" customHeight="1">
      <c r="A1397" s="40"/>
      <c r="B1397" s="41"/>
      <c r="C1397" s="220" t="s">
        <v>2096</v>
      </c>
      <c r="D1397" s="220" t="s">
        <v>201</v>
      </c>
      <c r="E1397" s="221" t="s">
        <v>2097</v>
      </c>
      <c r="F1397" s="222" t="s">
        <v>2098</v>
      </c>
      <c r="G1397" s="223" t="s">
        <v>233</v>
      </c>
      <c r="H1397" s="224">
        <v>19.829999999999998</v>
      </c>
      <c r="I1397" s="225"/>
      <c r="J1397" s="226">
        <f>ROUND(I1397*H1397,2)</f>
        <v>0</v>
      </c>
      <c r="K1397" s="222" t="s">
        <v>205</v>
      </c>
      <c r="L1397" s="46"/>
      <c r="M1397" s="227" t="s">
        <v>22</v>
      </c>
      <c r="N1397" s="228" t="s">
        <v>49</v>
      </c>
      <c r="O1397" s="86"/>
      <c r="P1397" s="229">
        <f>O1397*H1397</f>
        <v>0</v>
      </c>
      <c r="Q1397" s="229">
        <v>0</v>
      </c>
      <c r="R1397" s="229">
        <f>Q1397*H1397</f>
        <v>0</v>
      </c>
      <c r="S1397" s="229">
        <v>0.0020999999999999999</v>
      </c>
      <c r="T1397" s="230">
        <f>S1397*H1397</f>
        <v>0.041642999999999993</v>
      </c>
      <c r="U1397" s="40"/>
      <c r="V1397" s="40"/>
      <c r="W1397" s="40"/>
      <c r="X1397" s="40"/>
      <c r="Y1397" s="40"/>
      <c r="Z1397" s="40"/>
      <c r="AA1397" s="40"/>
      <c r="AB1397" s="40"/>
      <c r="AC1397" s="40"/>
      <c r="AD1397" s="40"/>
      <c r="AE1397" s="40"/>
      <c r="AR1397" s="231" t="s">
        <v>272</v>
      </c>
      <c r="AT1397" s="231" t="s">
        <v>201</v>
      </c>
      <c r="AU1397" s="231" t="s">
        <v>87</v>
      </c>
      <c r="AY1397" s="19" t="s">
        <v>199</v>
      </c>
      <c r="BE1397" s="232">
        <f>IF(N1397="základní",J1397,0)</f>
        <v>0</v>
      </c>
      <c r="BF1397" s="232">
        <f>IF(N1397="snížená",J1397,0)</f>
        <v>0</v>
      </c>
      <c r="BG1397" s="232">
        <f>IF(N1397="zákl. přenesená",J1397,0)</f>
        <v>0</v>
      </c>
      <c r="BH1397" s="232">
        <f>IF(N1397="sníž. přenesená",J1397,0)</f>
        <v>0</v>
      </c>
      <c r="BI1397" s="232">
        <f>IF(N1397="nulová",J1397,0)</f>
        <v>0</v>
      </c>
      <c r="BJ1397" s="19" t="s">
        <v>23</v>
      </c>
      <c r="BK1397" s="232">
        <f>ROUND(I1397*H1397,2)</f>
        <v>0</v>
      </c>
      <c r="BL1397" s="19" t="s">
        <v>272</v>
      </c>
      <c r="BM1397" s="231" t="s">
        <v>2099</v>
      </c>
    </row>
    <row r="1398" s="15" customFormat="1">
      <c r="A1398" s="15"/>
      <c r="B1398" s="256"/>
      <c r="C1398" s="257"/>
      <c r="D1398" s="235" t="s">
        <v>207</v>
      </c>
      <c r="E1398" s="258" t="s">
        <v>22</v>
      </c>
      <c r="F1398" s="259" t="s">
        <v>2022</v>
      </c>
      <c r="G1398" s="257"/>
      <c r="H1398" s="258" t="s">
        <v>22</v>
      </c>
      <c r="I1398" s="260"/>
      <c r="J1398" s="257"/>
      <c r="K1398" s="257"/>
      <c r="L1398" s="261"/>
      <c r="M1398" s="262"/>
      <c r="N1398" s="263"/>
      <c r="O1398" s="263"/>
      <c r="P1398" s="263"/>
      <c r="Q1398" s="263"/>
      <c r="R1398" s="263"/>
      <c r="S1398" s="263"/>
      <c r="T1398" s="264"/>
      <c r="U1398" s="15"/>
      <c r="V1398" s="15"/>
      <c r="W1398" s="15"/>
      <c r="X1398" s="15"/>
      <c r="Y1398" s="15"/>
      <c r="Z1398" s="15"/>
      <c r="AA1398" s="15"/>
      <c r="AB1398" s="15"/>
      <c r="AC1398" s="15"/>
      <c r="AD1398" s="15"/>
      <c r="AE1398" s="15"/>
      <c r="AT1398" s="265" t="s">
        <v>207</v>
      </c>
      <c r="AU1398" s="265" t="s">
        <v>87</v>
      </c>
      <c r="AV1398" s="15" t="s">
        <v>23</v>
      </c>
      <c r="AW1398" s="15" t="s">
        <v>39</v>
      </c>
      <c r="AX1398" s="15" t="s">
        <v>78</v>
      </c>
      <c r="AY1398" s="265" t="s">
        <v>199</v>
      </c>
    </row>
    <row r="1399" s="13" customFormat="1">
      <c r="A1399" s="13"/>
      <c r="B1399" s="233"/>
      <c r="C1399" s="234"/>
      <c r="D1399" s="235" t="s">
        <v>207</v>
      </c>
      <c r="E1399" s="236" t="s">
        <v>22</v>
      </c>
      <c r="F1399" s="237" t="s">
        <v>2100</v>
      </c>
      <c r="G1399" s="234"/>
      <c r="H1399" s="238">
        <v>19.829999999999998</v>
      </c>
      <c r="I1399" s="239"/>
      <c r="J1399" s="234"/>
      <c r="K1399" s="234"/>
      <c r="L1399" s="240"/>
      <c r="M1399" s="241"/>
      <c r="N1399" s="242"/>
      <c r="O1399" s="242"/>
      <c r="P1399" s="242"/>
      <c r="Q1399" s="242"/>
      <c r="R1399" s="242"/>
      <c r="S1399" s="242"/>
      <c r="T1399" s="243"/>
      <c r="U1399" s="13"/>
      <c r="V1399" s="13"/>
      <c r="W1399" s="13"/>
      <c r="X1399" s="13"/>
      <c r="Y1399" s="13"/>
      <c r="Z1399" s="13"/>
      <c r="AA1399" s="13"/>
      <c r="AB1399" s="13"/>
      <c r="AC1399" s="13"/>
      <c r="AD1399" s="13"/>
      <c r="AE1399" s="13"/>
      <c r="AT1399" s="244" t="s">
        <v>207</v>
      </c>
      <c r="AU1399" s="244" t="s">
        <v>87</v>
      </c>
      <c r="AV1399" s="13" t="s">
        <v>87</v>
      </c>
      <c r="AW1399" s="13" t="s">
        <v>39</v>
      </c>
      <c r="AX1399" s="13" t="s">
        <v>23</v>
      </c>
      <c r="AY1399" s="244" t="s">
        <v>199</v>
      </c>
    </row>
    <row r="1400" s="12" customFormat="1" ht="22.8" customHeight="1">
      <c r="A1400" s="12"/>
      <c r="B1400" s="204"/>
      <c r="C1400" s="205"/>
      <c r="D1400" s="206" t="s">
        <v>77</v>
      </c>
      <c r="E1400" s="218" t="s">
        <v>2101</v>
      </c>
      <c r="F1400" s="218" t="s">
        <v>2102</v>
      </c>
      <c r="G1400" s="205"/>
      <c r="H1400" s="205"/>
      <c r="I1400" s="208"/>
      <c r="J1400" s="219">
        <f>BK1400</f>
        <v>0</v>
      </c>
      <c r="K1400" s="205"/>
      <c r="L1400" s="210"/>
      <c r="M1400" s="211"/>
      <c r="N1400" s="212"/>
      <c r="O1400" s="212"/>
      <c r="P1400" s="213">
        <f>SUM(P1401:P1434)</f>
        <v>0</v>
      </c>
      <c r="Q1400" s="212"/>
      <c r="R1400" s="213">
        <f>SUM(R1401:R1434)</f>
        <v>0.22743149999999998</v>
      </c>
      <c r="S1400" s="212"/>
      <c r="T1400" s="214">
        <f>SUM(T1401:T1434)</f>
        <v>0</v>
      </c>
      <c r="U1400" s="12"/>
      <c r="V1400" s="12"/>
      <c r="W1400" s="12"/>
      <c r="X1400" s="12"/>
      <c r="Y1400" s="12"/>
      <c r="Z1400" s="12"/>
      <c r="AA1400" s="12"/>
      <c r="AB1400" s="12"/>
      <c r="AC1400" s="12"/>
      <c r="AD1400" s="12"/>
      <c r="AE1400" s="12"/>
      <c r="AR1400" s="215" t="s">
        <v>87</v>
      </c>
      <c r="AT1400" s="216" t="s">
        <v>77</v>
      </c>
      <c r="AU1400" s="216" t="s">
        <v>23</v>
      </c>
      <c r="AY1400" s="215" t="s">
        <v>199</v>
      </c>
      <c r="BK1400" s="217">
        <f>SUM(BK1401:BK1434)</f>
        <v>0</v>
      </c>
    </row>
    <row r="1401" s="2" customFormat="1" ht="21.75" customHeight="1">
      <c r="A1401" s="40"/>
      <c r="B1401" s="41"/>
      <c r="C1401" s="220" t="s">
        <v>2103</v>
      </c>
      <c r="D1401" s="220" t="s">
        <v>201</v>
      </c>
      <c r="E1401" s="221" t="s">
        <v>2104</v>
      </c>
      <c r="F1401" s="222" t="s">
        <v>2105</v>
      </c>
      <c r="G1401" s="223" t="s">
        <v>549</v>
      </c>
      <c r="H1401" s="224">
        <v>9</v>
      </c>
      <c r="I1401" s="225"/>
      <c r="J1401" s="226">
        <f>ROUND(I1401*H1401,2)</f>
        <v>0</v>
      </c>
      <c r="K1401" s="222" t="s">
        <v>205</v>
      </c>
      <c r="L1401" s="46"/>
      <c r="M1401" s="227" t="s">
        <v>22</v>
      </c>
      <c r="N1401" s="228" t="s">
        <v>49</v>
      </c>
      <c r="O1401" s="86"/>
      <c r="P1401" s="229">
        <f>O1401*H1401</f>
        <v>0</v>
      </c>
      <c r="Q1401" s="229">
        <v>0.0035699999999999998</v>
      </c>
      <c r="R1401" s="229">
        <f>Q1401*H1401</f>
        <v>0.032129999999999999</v>
      </c>
      <c r="S1401" s="229">
        <v>0</v>
      </c>
      <c r="T1401" s="230">
        <f>S1401*H1401</f>
        <v>0</v>
      </c>
      <c r="U1401" s="40"/>
      <c r="V1401" s="40"/>
      <c r="W1401" s="40"/>
      <c r="X1401" s="40"/>
      <c r="Y1401" s="40"/>
      <c r="Z1401" s="40"/>
      <c r="AA1401" s="40"/>
      <c r="AB1401" s="40"/>
      <c r="AC1401" s="40"/>
      <c r="AD1401" s="40"/>
      <c r="AE1401" s="40"/>
      <c r="AR1401" s="231" t="s">
        <v>272</v>
      </c>
      <c r="AT1401" s="231" t="s">
        <v>201</v>
      </c>
      <c r="AU1401" s="231" t="s">
        <v>87</v>
      </c>
      <c r="AY1401" s="19" t="s">
        <v>199</v>
      </c>
      <c r="BE1401" s="232">
        <f>IF(N1401="základní",J1401,0)</f>
        <v>0</v>
      </c>
      <c r="BF1401" s="232">
        <f>IF(N1401="snížená",J1401,0)</f>
        <v>0</v>
      </c>
      <c r="BG1401" s="232">
        <f>IF(N1401="zákl. přenesená",J1401,0)</f>
        <v>0</v>
      </c>
      <c r="BH1401" s="232">
        <f>IF(N1401="sníž. přenesená",J1401,0)</f>
        <v>0</v>
      </c>
      <c r="BI1401" s="232">
        <f>IF(N1401="nulová",J1401,0)</f>
        <v>0</v>
      </c>
      <c r="BJ1401" s="19" t="s">
        <v>23</v>
      </c>
      <c r="BK1401" s="232">
        <f>ROUND(I1401*H1401,2)</f>
        <v>0</v>
      </c>
      <c r="BL1401" s="19" t="s">
        <v>272</v>
      </c>
      <c r="BM1401" s="231" t="s">
        <v>2106</v>
      </c>
    </row>
    <row r="1402" s="15" customFormat="1">
      <c r="A1402" s="15"/>
      <c r="B1402" s="256"/>
      <c r="C1402" s="257"/>
      <c r="D1402" s="235" t="s">
        <v>207</v>
      </c>
      <c r="E1402" s="258" t="s">
        <v>22</v>
      </c>
      <c r="F1402" s="259" t="s">
        <v>2107</v>
      </c>
      <c r="G1402" s="257"/>
      <c r="H1402" s="258" t="s">
        <v>22</v>
      </c>
      <c r="I1402" s="260"/>
      <c r="J1402" s="257"/>
      <c r="K1402" s="257"/>
      <c r="L1402" s="261"/>
      <c r="M1402" s="262"/>
      <c r="N1402" s="263"/>
      <c r="O1402" s="263"/>
      <c r="P1402" s="263"/>
      <c r="Q1402" s="263"/>
      <c r="R1402" s="263"/>
      <c r="S1402" s="263"/>
      <c r="T1402" s="264"/>
      <c r="U1402" s="15"/>
      <c r="V1402" s="15"/>
      <c r="W1402" s="15"/>
      <c r="X1402" s="15"/>
      <c r="Y1402" s="15"/>
      <c r="Z1402" s="15"/>
      <c r="AA1402" s="15"/>
      <c r="AB1402" s="15"/>
      <c r="AC1402" s="15"/>
      <c r="AD1402" s="15"/>
      <c r="AE1402" s="15"/>
      <c r="AT1402" s="265" t="s">
        <v>207</v>
      </c>
      <c r="AU1402" s="265" t="s">
        <v>87</v>
      </c>
      <c r="AV1402" s="15" t="s">
        <v>23</v>
      </c>
      <c r="AW1402" s="15" t="s">
        <v>39</v>
      </c>
      <c r="AX1402" s="15" t="s">
        <v>78</v>
      </c>
      <c r="AY1402" s="265" t="s">
        <v>199</v>
      </c>
    </row>
    <row r="1403" s="15" customFormat="1">
      <c r="A1403" s="15"/>
      <c r="B1403" s="256"/>
      <c r="C1403" s="257"/>
      <c r="D1403" s="235" t="s">
        <v>207</v>
      </c>
      <c r="E1403" s="258" t="s">
        <v>22</v>
      </c>
      <c r="F1403" s="259" t="s">
        <v>1757</v>
      </c>
      <c r="G1403" s="257"/>
      <c r="H1403" s="258" t="s">
        <v>22</v>
      </c>
      <c r="I1403" s="260"/>
      <c r="J1403" s="257"/>
      <c r="K1403" s="257"/>
      <c r="L1403" s="261"/>
      <c r="M1403" s="262"/>
      <c r="N1403" s="263"/>
      <c r="O1403" s="263"/>
      <c r="P1403" s="263"/>
      <c r="Q1403" s="263"/>
      <c r="R1403" s="263"/>
      <c r="S1403" s="263"/>
      <c r="T1403" s="264"/>
      <c r="U1403" s="15"/>
      <c r="V1403" s="15"/>
      <c r="W1403" s="15"/>
      <c r="X1403" s="15"/>
      <c r="Y1403" s="15"/>
      <c r="Z1403" s="15"/>
      <c r="AA1403" s="15"/>
      <c r="AB1403" s="15"/>
      <c r="AC1403" s="15"/>
      <c r="AD1403" s="15"/>
      <c r="AE1403" s="15"/>
      <c r="AT1403" s="265" t="s">
        <v>207</v>
      </c>
      <c r="AU1403" s="265" t="s">
        <v>87</v>
      </c>
      <c r="AV1403" s="15" t="s">
        <v>23</v>
      </c>
      <c r="AW1403" s="15" t="s">
        <v>39</v>
      </c>
      <c r="AX1403" s="15" t="s">
        <v>78</v>
      </c>
      <c r="AY1403" s="265" t="s">
        <v>199</v>
      </c>
    </row>
    <row r="1404" s="13" customFormat="1">
      <c r="A1404" s="13"/>
      <c r="B1404" s="233"/>
      <c r="C1404" s="234"/>
      <c r="D1404" s="235" t="s">
        <v>207</v>
      </c>
      <c r="E1404" s="236" t="s">
        <v>22</v>
      </c>
      <c r="F1404" s="237" t="s">
        <v>1778</v>
      </c>
      <c r="G1404" s="234"/>
      <c r="H1404" s="238">
        <v>3.6000000000000001</v>
      </c>
      <c r="I1404" s="239"/>
      <c r="J1404" s="234"/>
      <c r="K1404" s="234"/>
      <c r="L1404" s="240"/>
      <c r="M1404" s="241"/>
      <c r="N1404" s="242"/>
      <c r="O1404" s="242"/>
      <c r="P1404" s="242"/>
      <c r="Q1404" s="242"/>
      <c r="R1404" s="242"/>
      <c r="S1404" s="242"/>
      <c r="T1404" s="243"/>
      <c r="U1404" s="13"/>
      <c r="V1404" s="13"/>
      <c r="W1404" s="13"/>
      <c r="X1404" s="13"/>
      <c r="Y1404" s="13"/>
      <c r="Z1404" s="13"/>
      <c r="AA1404" s="13"/>
      <c r="AB1404" s="13"/>
      <c r="AC1404" s="13"/>
      <c r="AD1404" s="13"/>
      <c r="AE1404" s="13"/>
      <c r="AT1404" s="244" t="s">
        <v>207</v>
      </c>
      <c r="AU1404" s="244" t="s">
        <v>87</v>
      </c>
      <c r="AV1404" s="13" t="s">
        <v>87</v>
      </c>
      <c r="AW1404" s="13" t="s">
        <v>39</v>
      </c>
      <c r="AX1404" s="13" t="s">
        <v>78</v>
      </c>
      <c r="AY1404" s="244" t="s">
        <v>199</v>
      </c>
    </row>
    <row r="1405" s="13" customFormat="1">
      <c r="A1405" s="13"/>
      <c r="B1405" s="233"/>
      <c r="C1405" s="234"/>
      <c r="D1405" s="235" t="s">
        <v>207</v>
      </c>
      <c r="E1405" s="236" t="s">
        <v>22</v>
      </c>
      <c r="F1405" s="237" t="s">
        <v>1760</v>
      </c>
      <c r="G1405" s="234"/>
      <c r="H1405" s="238">
        <v>5.4000000000000004</v>
      </c>
      <c r="I1405" s="239"/>
      <c r="J1405" s="234"/>
      <c r="K1405" s="234"/>
      <c r="L1405" s="240"/>
      <c r="M1405" s="241"/>
      <c r="N1405" s="242"/>
      <c r="O1405" s="242"/>
      <c r="P1405" s="242"/>
      <c r="Q1405" s="242"/>
      <c r="R1405" s="242"/>
      <c r="S1405" s="242"/>
      <c r="T1405" s="243"/>
      <c r="U1405" s="13"/>
      <c r="V1405" s="13"/>
      <c r="W1405" s="13"/>
      <c r="X1405" s="13"/>
      <c r="Y1405" s="13"/>
      <c r="Z1405" s="13"/>
      <c r="AA1405" s="13"/>
      <c r="AB1405" s="13"/>
      <c r="AC1405" s="13"/>
      <c r="AD1405" s="13"/>
      <c r="AE1405" s="13"/>
      <c r="AT1405" s="244" t="s">
        <v>207</v>
      </c>
      <c r="AU1405" s="244" t="s">
        <v>87</v>
      </c>
      <c r="AV1405" s="13" t="s">
        <v>87</v>
      </c>
      <c r="AW1405" s="13" t="s">
        <v>39</v>
      </c>
      <c r="AX1405" s="13" t="s">
        <v>78</v>
      </c>
      <c r="AY1405" s="244" t="s">
        <v>199</v>
      </c>
    </row>
    <row r="1406" s="14" customFormat="1">
      <c r="A1406" s="14"/>
      <c r="B1406" s="245"/>
      <c r="C1406" s="246"/>
      <c r="D1406" s="235" t="s">
        <v>207</v>
      </c>
      <c r="E1406" s="247" t="s">
        <v>22</v>
      </c>
      <c r="F1406" s="248" t="s">
        <v>252</v>
      </c>
      <c r="G1406" s="246"/>
      <c r="H1406" s="249">
        <v>9</v>
      </c>
      <c r="I1406" s="250"/>
      <c r="J1406" s="246"/>
      <c r="K1406" s="246"/>
      <c r="L1406" s="251"/>
      <c r="M1406" s="252"/>
      <c r="N1406" s="253"/>
      <c r="O1406" s="253"/>
      <c r="P1406" s="253"/>
      <c r="Q1406" s="253"/>
      <c r="R1406" s="253"/>
      <c r="S1406" s="253"/>
      <c r="T1406" s="254"/>
      <c r="U1406" s="14"/>
      <c r="V1406" s="14"/>
      <c r="W1406" s="14"/>
      <c r="X1406" s="14"/>
      <c r="Y1406" s="14"/>
      <c r="Z1406" s="14"/>
      <c r="AA1406" s="14"/>
      <c r="AB1406" s="14"/>
      <c r="AC1406" s="14"/>
      <c r="AD1406" s="14"/>
      <c r="AE1406" s="14"/>
      <c r="AT1406" s="255" t="s">
        <v>207</v>
      </c>
      <c r="AU1406" s="255" t="s">
        <v>87</v>
      </c>
      <c r="AV1406" s="14" t="s">
        <v>103</v>
      </c>
      <c r="AW1406" s="14" t="s">
        <v>39</v>
      </c>
      <c r="AX1406" s="14" t="s">
        <v>23</v>
      </c>
      <c r="AY1406" s="255" t="s">
        <v>199</v>
      </c>
    </row>
    <row r="1407" s="2" customFormat="1" ht="21.75" customHeight="1">
      <c r="A1407" s="40"/>
      <c r="B1407" s="41"/>
      <c r="C1407" s="220" t="s">
        <v>2108</v>
      </c>
      <c r="D1407" s="220" t="s">
        <v>201</v>
      </c>
      <c r="E1407" s="221" t="s">
        <v>2109</v>
      </c>
      <c r="F1407" s="222" t="s">
        <v>2110</v>
      </c>
      <c r="G1407" s="223" t="s">
        <v>549</v>
      </c>
      <c r="H1407" s="224">
        <v>1.25</v>
      </c>
      <c r="I1407" s="225"/>
      <c r="J1407" s="226">
        <f>ROUND(I1407*H1407,2)</f>
        <v>0</v>
      </c>
      <c r="K1407" s="222" t="s">
        <v>205</v>
      </c>
      <c r="L1407" s="46"/>
      <c r="M1407" s="227" t="s">
        <v>22</v>
      </c>
      <c r="N1407" s="228" t="s">
        <v>49</v>
      </c>
      <c r="O1407" s="86"/>
      <c r="P1407" s="229">
        <f>O1407*H1407</f>
        <v>0</v>
      </c>
      <c r="Q1407" s="229">
        <v>0.0026900000000000001</v>
      </c>
      <c r="R1407" s="229">
        <f>Q1407*H1407</f>
        <v>0.0033625</v>
      </c>
      <c r="S1407" s="229">
        <v>0</v>
      </c>
      <c r="T1407" s="230">
        <f>S1407*H1407</f>
        <v>0</v>
      </c>
      <c r="U1407" s="40"/>
      <c r="V1407" s="40"/>
      <c r="W1407" s="40"/>
      <c r="X1407" s="40"/>
      <c r="Y1407" s="40"/>
      <c r="Z1407" s="40"/>
      <c r="AA1407" s="40"/>
      <c r="AB1407" s="40"/>
      <c r="AC1407" s="40"/>
      <c r="AD1407" s="40"/>
      <c r="AE1407" s="40"/>
      <c r="AR1407" s="231" t="s">
        <v>272</v>
      </c>
      <c r="AT1407" s="231" t="s">
        <v>201</v>
      </c>
      <c r="AU1407" s="231" t="s">
        <v>87</v>
      </c>
      <c r="AY1407" s="19" t="s">
        <v>199</v>
      </c>
      <c r="BE1407" s="232">
        <f>IF(N1407="základní",J1407,0)</f>
        <v>0</v>
      </c>
      <c r="BF1407" s="232">
        <f>IF(N1407="snížená",J1407,0)</f>
        <v>0</v>
      </c>
      <c r="BG1407" s="232">
        <f>IF(N1407="zákl. přenesená",J1407,0)</f>
        <v>0</v>
      </c>
      <c r="BH1407" s="232">
        <f>IF(N1407="sníž. přenesená",J1407,0)</f>
        <v>0</v>
      </c>
      <c r="BI1407" s="232">
        <f>IF(N1407="nulová",J1407,0)</f>
        <v>0</v>
      </c>
      <c r="BJ1407" s="19" t="s">
        <v>23</v>
      </c>
      <c r="BK1407" s="232">
        <f>ROUND(I1407*H1407,2)</f>
        <v>0</v>
      </c>
      <c r="BL1407" s="19" t="s">
        <v>272</v>
      </c>
      <c r="BM1407" s="231" t="s">
        <v>2111</v>
      </c>
    </row>
    <row r="1408" s="13" customFormat="1">
      <c r="A1408" s="13"/>
      <c r="B1408" s="233"/>
      <c r="C1408" s="234"/>
      <c r="D1408" s="235" t="s">
        <v>207</v>
      </c>
      <c r="E1408" s="236" t="s">
        <v>22</v>
      </c>
      <c r="F1408" s="237" t="s">
        <v>2112</v>
      </c>
      <c r="G1408" s="234"/>
      <c r="H1408" s="238">
        <v>1.25</v>
      </c>
      <c r="I1408" s="239"/>
      <c r="J1408" s="234"/>
      <c r="K1408" s="234"/>
      <c r="L1408" s="240"/>
      <c r="M1408" s="241"/>
      <c r="N1408" s="242"/>
      <c r="O1408" s="242"/>
      <c r="P1408" s="242"/>
      <c r="Q1408" s="242"/>
      <c r="R1408" s="242"/>
      <c r="S1408" s="242"/>
      <c r="T1408" s="243"/>
      <c r="U1408" s="13"/>
      <c r="V1408" s="13"/>
      <c r="W1408" s="13"/>
      <c r="X1408" s="13"/>
      <c r="Y1408" s="13"/>
      <c r="Z1408" s="13"/>
      <c r="AA1408" s="13"/>
      <c r="AB1408" s="13"/>
      <c r="AC1408" s="13"/>
      <c r="AD1408" s="13"/>
      <c r="AE1408" s="13"/>
      <c r="AT1408" s="244" t="s">
        <v>207</v>
      </c>
      <c r="AU1408" s="244" t="s">
        <v>87</v>
      </c>
      <c r="AV1408" s="13" t="s">
        <v>87</v>
      </c>
      <c r="AW1408" s="13" t="s">
        <v>39</v>
      </c>
      <c r="AX1408" s="13" t="s">
        <v>23</v>
      </c>
      <c r="AY1408" s="244" t="s">
        <v>199</v>
      </c>
    </row>
    <row r="1409" s="2" customFormat="1" ht="21.75" customHeight="1">
      <c r="A1409" s="40"/>
      <c r="B1409" s="41"/>
      <c r="C1409" s="220" t="s">
        <v>2113</v>
      </c>
      <c r="D1409" s="220" t="s">
        <v>201</v>
      </c>
      <c r="E1409" s="221" t="s">
        <v>2114</v>
      </c>
      <c r="F1409" s="222" t="s">
        <v>2115</v>
      </c>
      <c r="G1409" s="223" t="s">
        <v>549</v>
      </c>
      <c r="H1409" s="224">
        <v>8.5</v>
      </c>
      <c r="I1409" s="225"/>
      <c r="J1409" s="226">
        <f>ROUND(I1409*H1409,2)</f>
        <v>0</v>
      </c>
      <c r="K1409" s="222" t="s">
        <v>205</v>
      </c>
      <c r="L1409" s="46"/>
      <c r="M1409" s="227" t="s">
        <v>22</v>
      </c>
      <c r="N1409" s="228" t="s">
        <v>49</v>
      </c>
      <c r="O1409" s="86"/>
      <c r="P1409" s="229">
        <f>O1409*H1409</f>
        <v>0</v>
      </c>
      <c r="Q1409" s="229">
        <v>0.0035799999999999998</v>
      </c>
      <c r="R1409" s="229">
        <f>Q1409*H1409</f>
        <v>0.030429999999999999</v>
      </c>
      <c r="S1409" s="229">
        <v>0</v>
      </c>
      <c r="T1409" s="230">
        <f>S1409*H1409</f>
        <v>0</v>
      </c>
      <c r="U1409" s="40"/>
      <c r="V1409" s="40"/>
      <c r="W1409" s="40"/>
      <c r="X1409" s="40"/>
      <c r="Y1409" s="40"/>
      <c r="Z1409" s="40"/>
      <c r="AA1409" s="40"/>
      <c r="AB1409" s="40"/>
      <c r="AC1409" s="40"/>
      <c r="AD1409" s="40"/>
      <c r="AE1409" s="40"/>
      <c r="AR1409" s="231" t="s">
        <v>272</v>
      </c>
      <c r="AT1409" s="231" t="s">
        <v>201</v>
      </c>
      <c r="AU1409" s="231" t="s">
        <v>87</v>
      </c>
      <c r="AY1409" s="19" t="s">
        <v>199</v>
      </c>
      <c r="BE1409" s="232">
        <f>IF(N1409="základní",J1409,0)</f>
        <v>0</v>
      </c>
      <c r="BF1409" s="232">
        <f>IF(N1409="snížená",J1409,0)</f>
        <v>0</v>
      </c>
      <c r="BG1409" s="232">
        <f>IF(N1409="zákl. přenesená",J1409,0)</f>
        <v>0</v>
      </c>
      <c r="BH1409" s="232">
        <f>IF(N1409="sníž. přenesená",J1409,0)</f>
        <v>0</v>
      </c>
      <c r="BI1409" s="232">
        <f>IF(N1409="nulová",J1409,0)</f>
        <v>0</v>
      </c>
      <c r="BJ1409" s="19" t="s">
        <v>23</v>
      </c>
      <c r="BK1409" s="232">
        <f>ROUND(I1409*H1409,2)</f>
        <v>0</v>
      </c>
      <c r="BL1409" s="19" t="s">
        <v>272</v>
      </c>
      <c r="BM1409" s="231" t="s">
        <v>2116</v>
      </c>
    </row>
    <row r="1410" s="13" customFormat="1">
      <c r="A1410" s="13"/>
      <c r="B1410" s="233"/>
      <c r="C1410" s="234"/>
      <c r="D1410" s="235" t="s">
        <v>207</v>
      </c>
      <c r="E1410" s="236" t="s">
        <v>22</v>
      </c>
      <c r="F1410" s="237" t="s">
        <v>2117</v>
      </c>
      <c r="G1410" s="234"/>
      <c r="H1410" s="238">
        <v>1.3500000000000001</v>
      </c>
      <c r="I1410" s="239"/>
      <c r="J1410" s="234"/>
      <c r="K1410" s="234"/>
      <c r="L1410" s="240"/>
      <c r="M1410" s="241"/>
      <c r="N1410" s="242"/>
      <c r="O1410" s="242"/>
      <c r="P1410" s="242"/>
      <c r="Q1410" s="242"/>
      <c r="R1410" s="242"/>
      <c r="S1410" s="242"/>
      <c r="T1410" s="243"/>
      <c r="U1410" s="13"/>
      <c r="V1410" s="13"/>
      <c r="W1410" s="13"/>
      <c r="X1410" s="13"/>
      <c r="Y1410" s="13"/>
      <c r="Z1410" s="13"/>
      <c r="AA1410" s="13"/>
      <c r="AB1410" s="13"/>
      <c r="AC1410" s="13"/>
      <c r="AD1410" s="13"/>
      <c r="AE1410" s="13"/>
      <c r="AT1410" s="244" t="s">
        <v>207</v>
      </c>
      <c r="AU1410" s="244" t="s">
        <v>87</v>
      </c>
      <c r="AV1410" s="13" t="s">
        <v>87</v>
      </c>
      <c r="AW1410" s="13" t="s">
        <v>39</v>
      </c>
      <c r="AX1410" s="13" t="s">
        <v>78</v>
      </c>
      <c r="AY1410" s="244" t="s">
        <v>199</v>
      </c>
    </row>
    <row r="1411" s="13" customFormat="1">
      <c r="A1411" s="13"/>
      <c r="B1411" s="233"/>
      <c r="C1411" s="234"/>
      <c r="D1411" s="235" t="s">
        <v>207</v>
      </c>
      <c r="E1411" s="236" t="s">
        <v>22</v>
      </c>
      <c r="F1411" s="237" t="s">
        <v>2118</v>
      </c>
      <c r="G1411" s="234"/>
      <c r="H1411" s="238">
        <v>3.7000000000000002</v>
      </c>
      <c r="I1411" s="239"/>
      <c r="J1411" s="234"/>
      <c r="K1411" s="234"/>
      <c r="L1411" s="240"/>
      <c r="M1411" s="241"/>
      <c r="N1411" s="242"/>
      <c r="O1411" s="242"/>
      <c r="P1411" s="242"/>
      <c r="Q1411" s="242"/>
      <c r="R1411" s="242"/>
      <c r="S1411" s="242"/>
      <c r="T1411" s="243"/>
      <c r="U1411" s="13"/>
      <c r="V1411" s="13"/>
      <c r="W1411" s="13"/>
      <c r="X1411" s="13"/>
      <c r="Y1411" s="13"/>
      <c r="Z1411" s="13"/>
      <c r="AA1411" s="13"/>
      <c r="AB1411" s="13"/>
      <c r="AC1411" s="13"/>
      <c r="AD1411" s="13"/>
      <c r="AE1411" s="13"/>
      <c r="AT1411" s="244" t="s">
        <v>207</v>
      </c>
      <c r="AU1411" s="244" t="s">
        <v>87</v>
      </c>
      <c r="AV1411" s="13" t="s">
        <v>87</v>
      </c>
      <c r="AW1411" s="13" t="s">
        <v>39</v>
      </c>
      <c r="AX1411" s="13" t="s">
        <v>78</v>
      </c>
      <c r="AY1411" s="244" t="s">
        <v>199</v>
      </c>
    </row>
    <row r="1412" s="13" customFormat="1">
      <c r="A1412" s="13"/>
      <c r="B1412" s="233"/>
      <c r="C1412" s="234"/>
      <c r="D1412" s="235" t="s">
        <v>207</v>
      </c>
      <c r="E1412" s="236" t="s">
        <v>22</v>
      </c>
      <c r="F1412" s="237" t="s">
        <v>2119</v>
      </c>
      <c r="G1412" s="234"/>
      <c r="H1412" s="238">
        <v>3.4500000000000002</v>
      </c>
      <c r="I1412" s="239"/>
      <c r="J1412" s="234"/>
      <c r="K1412" s="234"/>
      <c r="L1412" s="240"/>
      <c r="M1412" s="241"/>
      <c r="N1412" s="242"/>
      <c r="O1412" s="242"/>
      <c r="P1412" s="242"/>
      <c r="Q1412" s="242"/>
      <c r="R1412" s="242"/>
      <c r="S1412" s="242"/>
      <c r="T1412" s="243"/>
      <c r="U1412" s="13"/>
      <c r="V1412" s="13"/>
      <c r="W1412" s="13"/>
      <c r="X1412" s="13"/>
      <c r="Y1412" s="13"/>
      <c r="Z1412" s="13"/>
      <c r="AA1412" s="13"/>
      <c r="AB1412" s="13"/>
      <c r="AC1412" s="13"/>
      <c r="AD1412" s="13"/>
      <c r="AE1412" s="13"/>
      <c r="AT1412" s="244" t="s">
        <v>207</v>
      </c>
      <c r="AU1412" s="244" t="s">
        <v>87</v>
      </c>
      <c r="AV1412" s="13" t="s">
        <v>87</v>
      </c>
      <c r="AW1412" s="13" t="s">
        <v>39</v>
      </c>
      <c r="AX1412" s="13" t="s">
        <v>78</v>
      </c>
      <c r="AY1412" s="244" t="s">
        <v>199</v>
      </c>
    </row>
    <row r="1413" s="14" customFormat="1">
      <c r="A1413" s="14"/>
      <c r="B1413" s="245"/>
      <c r="C1413" s="246"/>
      <c r="D1413" s="235" t="s">
        <v>207</v>
      </c>
      <c r="E1413" s="247" t="s">
        <v>22</v>
      </c>
      <c r="F1413" s="248" t="s">
        <v>252</v>
      </c>
      <c r="G1413" s="246"/>
      <c r="H1413" s="249">
        <v>8.5</v>
      </c>
      <c r="I1413" s="250"/>
      <c r="J1413" s="246"/>
      <c r="K1413" s="246"/>
      <c r="L1413" s="251"/>
      <c r="M1413" s="252"/>
      <c r="N1413" s="253"/>
      <c r="O1413" s="253"/>
      <c r="P1413" s="253"/>
      <c r="Q1413" s="253"/>
      <c r="R1413" s="253"/>
      <c r="S1413" s="253"/>
      <c r="T1413" s="254"/>
      <c r="U1413" s="14"/>
      <c r="V1413" s="14"/>
      <c r="W1413" s="14"/>
      <c r="X1413" s="14"/>
      <c r="Y1413" s="14"/>
      <c r="Z1413" s="14"/>
      <c r="AA1413" s="14"/>
      <c r="AB1413" s="14"/>
      <c r="AC1413" s="14"/>
      <c r="AD1413" s="14"/>
      <c r="AE1413" s="14"/>
      <c r="AT1413" s="255" t="s">
        <v>207</v>
      </c>
      <c r="AU1413" s="255" t="s">
        <v>87</v>
      </c>
      <c r="AV1413" s="14" t="s">
        <v>103</v>
      </c>
      <c r="AW1413" s="14" t="s">
        <v>39</v>
      </c>
      <c r="AX1413" s="14" t="s">
        <v>23</v>
      </c>
      <c r="AY1413" s="255" t="s">
        <v>199</v>
      </c>
    </row>
    <row r="1414" s="2" customFormat="1" ht="21.75" customHeight="1">
      <c r="A1414" s="40"/>
      <c r="B1414" s="41"/>
      <c r="C1414" s="220" t="s">
        <v>2120</v>
      </c>
      <c r="D1414" s="220" t="s">
        <v>201</v>
      </c>
      <c r="E1414" s="221" t="s">
        <v>2121</v>
      </c>
      <c r="F1414" s="222" t="s">
        <v>2122</v>
      </c>
      <c r="G1414" s="223" t="s">
        <v>549</v>
      </c>
      <c r="H1414" s="224">
        <v>6.5</v>
      </c>
      <c r="I1414" s="225"/>
      <c r="J1414" s="226">
        <f>ROUND(I1414*H1414,2)</f>
        <v>0</v>
      </c>
      <c r="K1414" s="222" t="s">
        <v>205</v>
      </c>
      <c r="L1414" s="46"/>
      <c r="M1414" s="227" t="s">
        <v>22</v>
      </c>
      <c r="N1414" s="228" t="s">
        <v>49</v>
      </c>
      <c r="O1414" s="86"/>
      <c r="P1414" s="229">
        <f>O1414*H1414</f>
        <v>0</v>
      </c>
      <c r="Q1414" s="229">
        <v>0.0035000000000000001</v>
      </c>
      <c r="R1414" s="229">
        <f>Q1414*H1414</f>
        <v>0.022749999999999999</v>
      </c>
      <c r="S1414" s="229">
        <v>0</v>
      </c>
      <c r="T1414" s="230">
        <f>S1414*H1414</f>
        <v>0</v>
      </c>
      <c r="U1414" s="40"/>
      <c r="V1414" s="40"/>
      <c r="W1414" s="40"/>
      <c r="X1414" s="40"/>
      <c r="Y1414" s="40"/>
      <c r="Z1414" s="40"/>
      <c r="AA1414" s="40"/>
      <c r="AB1414" s="40"/>
      <c r="AC1414" s="40"/>
      <c r="AD1414" s="40"/>
      <c r="AE1414" s="40"/>
      <c r="AR1414" s="231" t="s">
        <v>272</v>
      </c>
      <c r="AT1414" s="231" t="s">
        <v>201</v>
      </c>
      <c r="AU1414" s="231" t="s">
        <v>87</v>
      </c>
      <c r="AY1414" s="19" t="s">
        <v>199</v>
      </c>
      <c r="BE1414" s="232">
        <f>IF(N1414="základní",J1414,0)</f>
        <v>0</v>
      </c>
      <c r="BF1414" s="232">
        <f>IF(N1414="snížená",J1414,0)</f>
        <v>0</v>
      </c>
      <c r="BG1414" s="232">
        <f>IF(N1414="zákl. přenesená",J1414,0)</f>
        <v>0</v>
      </c>
      <c r="BH1414" s="232">
        <f>IF(N1414="sníž. přenesená",J1414,0)</f>
        <v>0</v>
      </c>
      <c r="BI1414" s="232">
        <f>IF(N1414="nulová",J1414,0)</f>
        <v>0</v>
      </c>
      <c r="BJ1414" s="19" t="s">
        <v>23</v>
      </c>
      <c r="BK1414" s="232">
        <f>ROUND(I1414*H1414,2)</f>
        <v>0</v>
      </c>
      <c r="BL1414" s="19" t="s">
        <v>272</v>
      </c>
      <c r="BM1414" s="231" t="s">
        <v>2123</v>
      </c>
    </row>
    <row r="1415" s="15" customFormat="1">
      <c r="A1415" s="15"/>
      <c r="B1415" s="256"/>
      <c r="C1415" s="257"/>
      <c r="D1415" s="235" t="s">
        <v>207</v>
      </c>
      <c r="E1415" s="258" t="s">
        <v>22</v>
      </c>
      <c r="F1415" s="259" t="s">
        <v>335</v>
      </c>
      <c r="G1415" s="257"/>
      <c r="H1415" s="258" t="s">
        <v>22</v>
      </c>
      <c r="I1415" s="260"/>
      <c r="J1415" s="257"/>
      <c r="K1415" s="257"/>
      <c r="L1415" s="261"/>
      <c r="M1415" s="262"/>
      <c r="N1415" s="263"/>
      <c r="O1415" s="263"/>
      <c r="P1415" s="263"/>
      <c r="Q1415" s="263"/>
      <c r="R1415" s="263"/>
      <c r="S1415" s="263"/>
      <c r="T1415" s="264"/>
      <c r="U1415" s="15"/>
      <c r="V1415" s="15"/>
      <c r="W1415" s="15"/>
      <c r="X1415" s="15"/>
      <c r="Y1415" s="15"/>
      <c r="Z1415" s="15"/>
      <c r="AA1415" s="15"/>
      <c r="AB1415" s="15"/>
      <c r="AC1415" s="15"/>
      <c r="AD1415" s="15"/>
      <c r="AE1415" s="15"/>
      <c r="AT1415" s="265" t="s">
        <v>207</v>
      </c>
      <c r="AU1415" s="265" t="s">
        <v>87</v>
      </c>
      <c r="AV1415" s="15" t="s">
        <v>23</v>
      </c>
      <c r="AW1415" s="15" t="s">
        <v>39</v>
      </c>
      <c r="AX1415" s="15" t="s">
        <v>78</v>
      </c>
      <c r="AY1415" s="265" t="s">
        <v>199</v>
      </c>
    </row>
    <row r="1416" s="13" customFormat="1">
      <c r="A1416" s="13"/>
      <c r="B1416" s="233"/>
      <c r="C1416" s="234"/>
      <c r="D1416" s="235" t="s">
        <v>207</v>
      </c>
      <c r="E1416" s="236" t="s">
        <v>22</v>
      </c>
      <c r="F1416" s="237" t="s">
        <v>2124</v>
      </c>
      <c r="G1416" s="234"/>
      <c r="H1416" s="238">
        <v>6.5</v>
      </c>
      <c r="I1416" s="239"/>
      <c r="J1416" s="234"/>
      <c r="K1416" s="234"/>
      <c r="L1416" s="240"/>
      <c r="M1416" s="241"/>
      <c r="N1416" s="242"/>
      <c r="O1416" s="242"/>
      <c r="P1416" s="242"/>
      <c r="Q1416" s="242"/>
      <c r="R1416" s="242"/>
      <c r="S1416" s="242"/>
      <c r="T1416" s="243"/>
      <c r="U1416" s="13"/>
      <c r="V1416" s="13"/>
      <c r="W1416" s="13"/>
      <c r="X1416" s="13"/>
      <c r="Y1416" s="13"/>
      <c r="Z1416" s="13"/>
      <c r="AA1416" s="13"/>
      <c r="AB1416" s="13"/>
      <c r="AC1416" s="13"/>
      <c r="AD1416" s="13"/>
      <c r="AE1416" s="13"/>
      <c r="AT1416" s="244" t="s">
        <v>207</v>
      </c>
      <c r="AU1416" s="244" t="s">
        <v>87</v>
      </c>
      <c r="AV1416" s="13" t="s">
        <v>87</v>
      </c>
      <c r="AW1416" s="13" t="s">
        <v>39</v>
      </c>
      <c r="AX1416" s="13" t="s">
        <v>23</v>
      </c>
      <c r="AY1416" s="244" t="s">
        <v>199</v>
      </c>
    </row>
    <row r="1417" s="2" customFormat="1" ht="16.5" customHeight="1">
      <c r="A1417" s="40"/>
      <c r="B1417" s="41"/>
      <c r="C1417" s="220" t="s">
        <v>2125</v>
      </c>
      <c r="D1417" s="220" t="s">
        <v>201</v>
      </c>
      <c r="E1417" s="221" t="s">
        <v>2126</v>
      </c>
      <c r="F1417" s="222" t="s">
        <v>2127</v>
      </c>
      <c r="G1417" s="223" t="s">
        <v>549</v>
      </c>
      <c r="H1417" s="224">
        <v>22.899999999999999</v>
      </c>
      <c r="I1417" s="225"/>
      <c r="J1417" s="226">
        <f>ROUND(I1417*H1417,2)</f>
        <v>0</v>
      </c>
      <c r="K1417" s="222" t="s">
        <v>205</v>
      </c>
      <c r="L1417" s="46"/>
      <c r="M1417" s="227" t="s">
        <v>22</v>
      </c>
      <c r="N1417" s="228" t="s">
        <v>49</v>
      </c>
      <c r="O1417" s="86"/>
      <c r="P1417" s="229">
        <f>O1417*H1417</f>
        <v>0</v>
      </c>
      <c r="Q1417" s="229">
        <v>0.0016299999999999999</v>
      </c>
      <c r="R1417" s="229">
        <f>Q1417*H1417</f>
        <v>0.037326999999999999</v>
      </c>
      <c r="S1417" s="229">
        <v>0</v>
      </c>
      <c r="T1417" s="230">
        <f>S1417*H1417</f>
        <v>0</v>
      </c>
      <c r="U1417" s="40"/>
      <c r="V1417" s="40"/>
      <c r="W1417" s="40"/>
      <c r="X1417" s="40"/>
      <c r="Y1417" s="40"/>
      <c r="Z1417" s="40"/>
      <c r="AA1417" s="40"/>
      <c r="AB1417" s="40"/>
      <c r="AC1417" s="40"/>
      <c r="AD1417" s="40"/>
      <c r="AE1417" s="40"/>
      <c r="AR1417" s="231" t="s">
        <v>272</v>
      </c>
      <c r="AT1417" s="231" t="s">
        <v>201</v>
      </c>
      <c r="AU1417" s="231" t="s">
        <v>87</v>
      </c>
      <c r="AY1417" s="19" t="s">
        <v>199</v>
      </c>
      <c r="BE1417" s="232">
        <f>IF(N1417="základní",J1417,0)</f>
        <v>0</v>
      </c>
      <c r="BF1417" s="232">
        <f>IF(N1417="snížená",J1417,0)</f>
        <v>0</v>
      </c>
      <c r="BG1417" s="232">
        <f>IF(N1417="zákl. přenesená",J1417,0)</f>
        <v>0</v>
      </c>
      <c r="BH1417" s="232">
        <f>IF(N1417="sníž. přenesená",J1417,0)</f>
        <v>0</v>
      </c>
      <c r="BI1417" s="232">
        <f>IF(N1417="nulová",J1417,0)</f>
        <v>0</v>
      </c>
      <c r="BJ1417" s="19" t="s">
        <v>23</v>
      </c>
      <c r="BK1417" s="232">
        <f>ROUND(I1417*H1417,2)</f>
        <v>0</v>
      </c>
      <c r="BL1417" s="19" t="s">
        <v>272</v>
      </c>
      <c r="BM1417" s="231" t="s">
        <v>2128</v>
      </c>
    </row>
    <row r="1418" s="13" customFormat="1">
      <c r="A1418" s="13"/>
      <c r="B1418" s="233"/>
      <c r="C1418" s="234"/>
      <c r="D1418" s="235" t="s">
        <v>207</v>
      </c>
      <c r="E1418" s="236" t="s">
        <v>22</v>
      </c>
      <c r="F1418" s="237" t="s">
        <v>2129</v>
      </c>
      <c r="G1418" s="234"/>
      <c r="H1418" s="238">
        <v>19.300000000000001</v>
      </c>
      <c r="I1418" s="239"/>
      <c r="J1418" s="234"/>
      <c r="K1418" s="234"/>
      <c r="L1418" s="240"/>
      <c r="M1418" s="241"/>
      <c r="N1418" s="242"/>
      <c r="O1418" s="242"/>
      <c r="P1418" s="242"/>
      <c r="Q1418" s="242"/>
      <c r="R1418" s="242"/>
      <c r="S1418" s="242"/>
      <c r="T1418" s="243"/>
      <c r="U1418" s="13"/>
      <c r="V1418" s="13"/>
      <c r="W1418" s="13"/>
      <c r="X1418" s="13"/>
      <c r="Y1418" s="13"/>
      <c r="Z1418" s="13"/>
      <c r="AA1418" s="13"/>
      <c r="AB1418" s="13"/>
      <c r="AC1418" s="13"/>
      <c r="AD1418" s="13"/>
      <c r="AE1418" s="13"/>
      <c r="AT1418" s="244" t="s">
        <v>207</v>
      </c>
      <c r="AU1418" s="244" t="s">
        <v>87</v>
      </c>
      <c r="AV1418" s="13" t="s">
        <v>87</v>
      </c>
      <c r="AW1418" s="13" t="s">
        <v>39</v>
      </c>
      <c r="AX1418" s="13" t="s">
        <v>78</v>
      </c>
      <c r="AY1418" s="244" t="s">
        <v>199</v>
      </c>
    </row>
    <row r="1419" s="13" customFormat="1">
      <c r="A1419" s="13"/>
      <c r="B1419" s="233"/>
      <c r="C1419" s="234"/>
      <c r="D1419" s="235" t="s">
        <v>207</v>
      </c>
      <c r="E1419" s="236" t="s">
        <v>22</v>
      </c>
      <c r="F1419" s="237" t="s">
        <v>2130</v>
      </c>
      <c r="G1419" s="234"/>
      <c r="H1419" s="238">
        <v>3.6000000000000001</v>
      </c>
      <c r="I1419" s="239"/>
      <c r="J1419" s="234"/>
      <c r="K1419" s="234"/>
      <c r="L1419" s="240"/>
      <c r="M1419" s="241"/>
      <c r="N1419" s="242"/>
      <c r="O1419" s="242"/>
      <c r="P1419" s="242"/>
      <c r="Q1419" s="242"/>
      <c r="R1419" s="242"/>
      <c r="S1419" s="242"/>
      <c r="T1419" s="243"/>
      <c r="U1419" s="13"/>
      <c r="V1419" s="13"/>
      <c r="W1419" s="13"/>
      <c r="X1419" s="13"/>
      <c r="Y1419" s="13"/>
      <c r="Z1419" s="13"/>
      <c r="AA1419" s="13"/>
      <c r="AB1419" s="13"/>
      <c r="AC1419" s="13"/>
      <c r="AD1419" s="13"/>
      <c r="AE1419" s="13"/>
      <c r="AT1419" s="244" t="s">
        <v>207</v>
      </c>
      <c r="AU1419" s="244" t="s">
        <v>87</v>
      </c>
      <c r="AV1419" s="13" t="s">
        <v>87</v>
      </c>
      <c r="AW1419" s="13" t="s">
        <v>39</v>
      </c>
      <c r="AX1419" s="13" t="s">
        <v>78</v>
      </c>
      <c r="AY1419" s="244" t="s">
        <v>199</v>
      </c>
    </row>
    <row r="1420" s="14" customFormat="1">
      <c r="A1420" s="14"/>
      <c r="B1420" s="245"/>
      <c r="C1420" s="246"/>
      <c r="D1420" s="235" t="s">
        <v>207</v>
      </c>
      <c r="E1420" s="247" t="s">
        <v>22</v>
      </c>
      <c r="F1420" s="248" t="s">
        <v>252</v>
      </c>
      <c r="G1420" s="246"/>
      <c r="H1420" s="249">
        <v>22.899999999999999</v>
      </c>
      <c r="I1420" s="250"/>
      <c r="J1420" s="246"/>
      <c r="K1420" s="246"/>
      <c r="L1420" s="251"/>
      <c r="M1420" s="252"/>
      <c r="N1420" s="253"/>
      <c r="O1420" s="253"/>
      <c r="P1420" s="253"/>
      <c r="Q1420" s="253"/>
      <c r="R1420" s="253"/>
      <c r="S1420" s="253"/>
      <c r="T1420" s="254"/>
      <c r="U1420" s="14"/>
      <c r="V1420" s="14"/>
      <c r="W1420" s="14"/>
      <c r="X1420" s="14"/>
      <c r="Y1420" s="14"/>
      <c r="Z1420" s="14"/>
      <c r="AA1420" s="14"/>
      <c r="AB1420" s="14"/>
      <c r="AC1420" s="14"/>
      <c r="AD1420" s="14"/>
      <c r="AE1420" s="14"/>
      <c r="AT1420" s="255" t="s">
        <v>207</v>
      </c>
      <c r="AU1420" s="255" t="s">
        <v>87</v>
      </c>
      <c r="AV1420" s="14" t="s">
        <v>103</v>
      </c>
      <c r="AW1420" s="14" t="s">
        <v>39</v>
      </c>
      <c r="AX1420" s="14" t="s">
        <v>23</v>
      </c>
      <c r="AY1420" s="255" t="s">
        <v>199</v>
      </c>
    </row>
    <row r="1421" s="2" customFormat="1" ht="21.75" customHeight="1">
      <c r="A1421" s="40"/>
      <c r="B1421" s="41"/>
      <c r="C1421" s="220" t="s">
        <v>2131</v>
      </c>
      <c r="D1421" s="220" t="s">
        <v>201</v>
      </c>
      <c r="E1421" s="221" t="s">
        <v>2132</v>
      </c>
      <c r="F1421" s="222" t="s">
        <v>2133</v>
      </c>
      <c r="G1421" s="223" t="s">
        <v>333</v>
      </c>
      <c r="H1421" s="224">
        <v>3</v>
      </c>
      <c r="I1421" s="225"/>
      <c r="J1421" s="226">
        <f>ROUND(I1421*H1421,2)</f>
        <v>0</v>
      </c>
      <c r="K1421" s="222" t="s">
        <v>205</v>
      </c>
      <c r="L1421" s="46"/>
      <c r="M1421" s="227" t="s">
        <v>22</v>
      </c>
      <c r="N1421" s="228" t="s">
        <v>49</v>
      </c>
      <c r="O1421" s="86"/>
      <c r="P1421" s="229">
        <f>O1421*H1421</f>
        <v>0</v>
      </c>
      <c r="Q1421" s="229">
        <v>0.00020000000000000001</v>
      </c>
      <c r="R1421" s="229">
        <f>Q1421*H1421</f>
        <v>0.00060000000000000006</v>
      </c>
      <c r="S1421" s="229">
        <v>0</v>
      </c>
      <c r="T1421" s="230">
        <f>S1421*H1421</f>
        <v>0</v>
      </c>
      <c r="U1421" s="40"/>
      <c r="V1421" s="40"/>
      <c r="W1421" s="40"/>
      <c r="X1421" s="40"/>
      <c r="Y1421" s="40"/>
      <c r="Z1421" s="40"/>
      <c r="AA1421" s="40"/>
      <c r="AB1421" s="40"/>
      <c r="AC1421" s="40"/>
      <c r="AD1421" s="40"/>
      <c r="AE1421" s="40"/>
      <c r="AR1421" s="231" t="s">
        <v>272</v>
      </c>
      <c r="AT1421" s="231" t="s">
        <v>201</v>
      </c>
      <c r="AU1421" s="231" t="s">
        <v>87</v>
      </c>
      <c r="AY1421" s="19" t="s">
        <v>199</v>
      </c>
      <c r="BE1421" s="232">
        <f>IF(N1421="základní",J1421,0)</f>
        <v>0</v>
      </c>
      <c r="BF1421" s="232">
        <f>IF(N1421="snížená",J1421,0)</f>
        <v>0</v>
      </c>
      <c r="BG1421" s="232">
        <f>IF(N1421="zákl. přenesená",J1421,0)</f>
        <v>0</v>
      </c>
      <c r="BH1421" s="232">
        <f>IF(N1421="sníž. přenesená",J1421,0)</f>
        <v>0</v>
      </c>
      <c r="BI1421" s="232">
        <f>IF(N1421="nulová",J1421,0)</f>
        <v>0</v>
      </c>
      <c r="BJ1421" s="19" t="s">
        <v>23</v>
      </c>
      <c r="BK1421" s="232">
        <f>ROUND(I1421*H1421,2)</f>
        <v>0</v>
      </c>
      <c r="BL1421" s="19" t="s">
        <v>272</v>
      </c>
      <c r="BM1421" s="231" t="s">
        <v>2134</v>
      </c>
    </row>
    <row r="1422" s="13" customFormat="1">
      <c r="A1422" s="13"/>
      <c r="B1422" s="233"/>
      <c r="C1422" s="234"/>
      <c r="D1422" s="235" t="s">
        <v>207</v>
      </c>
      <c r="E1422" s="236" t="s">
        <v>22</v>
      </c>
      <c r="F1422" s="237" t="s">
        <v>2135</v>
      </c>
      <c r="G1422" s="234"/>
      <c r="H1422" s="238">
        <v>3</v>
      </c>
      <c r="I1422" s="239"/>
      <c r="J1422" s="234"/>
      <c r="K1422" s="234"/>
      <c r="L1422" s="240"/>
      <c r="M1422" s="241"/>
      <c r="N1422" s="242"/>
      <c r="O1422" s="242"/>
      <c r="P1422" s="242"/>
      <c r="Q1422" s="242"/>
      <c r="R1422" s="242"/>
      <c r="S1422" s="242"/>
      <c r="T1422" s="243"/>
      <c r="U1422" s="13"/>
      <c r="V1422" s="13"/>
      <c r="W1422" s="13"/>
      <c r="X1422" s="13"/>
      <c r="Y1422" s="13"/>
      <c r="Z1422" s="13"/>
      <c r="AA1422" s="13"/>
      <c r="AB1422" s="13"/>
      <c r="AC1422" s="13"/>
      <c r="AD1422" s="13"/>
      <c r="AE1422" s="13"/>
      <c r="AT1422" s="244" t="s">
        <v>207</v>
      </c>
      <c r="AU1422" s="244" t="s">
        <v>87</v>
      </c>
      <c r="AV1422" s="13" t="s">
        <v>87</v>
      </c>
      <c r="AW1422" s="13" t="s">
        <v>39</v>
      </c>
      <c r="AX1422" s="13" t="s">
        <v>23</v>
      </c>
      <c r="AY1422" s="244" t="s">
        <v>199</v>
      </c>
    </row>
    <row r="1423" s="2" customFormat="1" ht="21.75" customHeight="1">
      <c r="A1423" s="40"/>
      <c r="B1423" s="41"/>
      <c r="C1423" s="220" t="s">
        <v>2136</v>
      </c>
      <c r="D1423" s="220" t="s">
        <v>201</v>
      </c>
      <c r="E1423" s="221" t="s">
        <v>2137</v>
      </c>
      <c r="F1423" s="222" t="s">
        <v>2138</v>
      </c>
      <c r="G1423" s="223" t="s">
        <v>333</v>
      </c>
      <c r="H1423" s="224">
        <v>4</v>
      </c>
      <c r="I1423" s="225"/>
      <c r="J1423" s="226">
        <f>ROUND(I1423*H1423,2)</f>
        <v>0</v>
      </c>
      <c r="K1423" s="222" t="s">
        <v>205</v>
      </c>
      <c r="L1423" s="46"/>
      <c r="M1423" s="227" t="s">
        <v>22</v>
      </c>
      <c r="N1423" s="228" t="s">
        <v>49</v>
      </c>
      <c r="O1423" s="86"/>
      <c r="P1423" s="229">
        <f>O1423*H1423</f>
        <v>0</v>
      </c>
      <c r="Q1423" s="229">
        <v>0.00025000000000000001</v>
      </c>
      <c r="R1423" s="229">
        <f>Q1423*H1423</f>
        <v>0.001</v>
      </c>
      <c r="S1423" s="229">
        <v>0</v>
      </c>
      <c r="T1423" s="230">
        <f>S1423*H1423</f>
        <v>0</v>
      </c>
      <c r="U1423" s="40"/>
      <c r="V1423" s="40"/>
      <c r="W1423" s="40"/>
      <c r="X1423" s="40"/>
      <c r="Y1423" s="40"/>
      <c r="Z1423" s="40"/>
      <c r="AA1423" s="40"/>
      <c r="AB1423" s="40"/>
      <c r="AC1423" s="40"/>
      <c r="AD1423" s="40"/>
      <c r="AE1423" s="40"/>
      <c r="AR1423" s="231" t="s">
        <v>272</v>
      </c>
      <c r="AT1423" s="231" t="s">
        <v>201</v>
      </c>
      <c r="AU1423" s="231" t="s">
        <v>87</v>
      </c>
      <c r="AY1423" s="19" t="s">
        <v>199</v>
      </c>
      <c r="BE1423" s="232">
        <f>IF(N1423="základní",J1423,0)</f>
        <v>0</v>
      </c>
      <c r="BF1423" s="232">
        <f>IF(N1423="snížená",J1423,0)</f>
        <v>0</v>
      </c>
      <c r="BG1423" s="232">
        <f>IF(N1423="zákl. přenesená",J1423,0)</f>
        <v>0</v>
      </c>
      <c r="BH1423" s="232">
        <f>IF(N1423="sníž. přenesená",J1423,0)</f>
        <v>0</v>
      </c>
      <c r="BI1423" s="232">
        <f>IF(N1423="nulová",J1423,0)</f>
        <v>0</v>
      </c>
      <c r="BJ1423" s="19" t="s">
        <v>23</v>
      </c>
      <c r="BK1423" s="232">
        <f>ROUND(I1423*H1423,2)</f>
        <v>0</v>
      </c>
      <c r="BL1423" s="19" t="s">
        <v>272</v>
      </c>
      <c r="BM1423" s="231" t="s">
        <v>2139</v>
      </c>
    </row>
    <row r="1424" s="13" customFormat="1">
      <c r="A1424" s="13"/>
      <c r="B1424" s="233"/>
      <c r="C1424" s="234"/>
      <c r="D1424" s="235" t="s">
        <v>207</v>
      </c>
      <c r="E1424" s="236" t="s">
        <v>22</v>
      </c>
      <c r="F1424" s="237" t="s">
        <v>2140</v>
      </c>
      <c r="G1424" s="234"/>
      <c r="H1424" s="238">
        <v>3</v>
      </c>
      <c r="I1424" s="239"/>
      <c r="J1424" s="234"/>
      <c r="K1424" s="234"/>
      <c r="L1424" s="240"/>
      <c r="M1424" s="241"/>
      <c r="N1424" s="242"/>
      <c r="O1424" s="242"/>
      <c r="P1424" s="242"/>
      <c r="Q1424" s="242"/>
      <c r="R1424" s="242"/>
      <c r="S1424" s="242"/>
      <c r="T1424" s="243"/>
      <c r="U1424" s="13"/>
      <c r="V1424" s="13"/>
      <c r="W1424" s="13"/>
      <c r="X1424" s="13"/>
      <c r="Y1424" s="13"/>
      <c r="Z1424" s="13"/>
      <c r="AA1424" s="13"/>
      <c r="AB1424" s="13"/>
      <c r="AC1424" s="13"/>
      <c r="AD1424" s="13"/>
      <c r="AE1424" s="13"/>
      <c r="AT1424" s="244" t="s">
        <v>207</v>
      </c>
      <c r="AU1424" s="244" t="s">
        <v>87</v>
      </c>
      <c r="AV1424" s="13" t="s">
        <v>87</v>
      </c>
      <c r="AW1424" s="13" t="s">
        <v>39</v>
      </c>
      <c r="AX1424" s="13" t="s">
        <v>78</v>
      </c>
      <c r="AY1424" s="244" t="s">
        <v>199</v>
      </c>
    </row>
    <row r="1425" s="13" customFormat="1">
      <c r="A1425" s="13"/>
      <c r="B1425" s="233"/>
      <c r="C1425" s="234"/>
      <c r="D1425" s="235" t="s">
        <v>207</v>
      </c>
      <c r="E1425" s="236" t="s">
        <v>22</v>
      </c>
      <c r="F1425" s="237" t="s">
        <v>2141</v>
      </c>
      <c r="G1425" s="234"/>
      <c r="H1425" s="238">
        <v>1</v>
      </c>
      <c r="I1425" s="239"/>
      <c r="J1425" s="234"/>
      <c r="K1425" s="234"/>
      <c r="L1425" s="240"/>
      <c r="M1425" s="241"/>
      <c r="N1425" s="242"/>
      <c r="O1425" s="242"/>
      <c r="P1425" s="242"/>
      <c r="Q1425" s="242"/>
      <c r="R1425" s="242"/>
      <c r="S1425" s="242"/>
      <c r="T1425" s="243"/>
      <c r="U1425" s="13"/>
      <c r="V1425" s="13"/>
      <c r="W1425" s="13"/>
      <c r="X1425" s="13"/>
      <c r="Y1425" s="13"/>
      <c r="Z1425" s="13"/>
      <c r="AA1425" s="13"/>
      <c r="AB1425" s="13"/>
      <c r="AC1425" s="13"/>
      <c r="AD1425" s="13"/>
      <c r="AE1425" s="13"/>
      <c r="AT1425" s="244" t="s">
        <v>207</v>
      </c>
      <c r="AU1425" s="244" t="s">
        <v>87</v>
      </c>
      <c r="AV1425" s="13" t="s">
        <v>87</v>
      </c>
      <c r="AW1425" s="13" t="s">
        <v>39</v>
      </c>
      <c r="AX1425" s="13" t="s">
        <v>78</v>
      </c>
      <c r="AY1425" s="244" t="s">
        <v>199</v>
      </c>
    </row>
    <row r="1426" s="14" customFormat="1">
      <c r="A1426" s="14"/>
      <c r="B1426" s="245"/>
      <c r="C1426" s="246"/>
      <c r="D1426" s="235" t="s">
        <v>207</v>
      </c>
      <c r="E1426" s="247" t="s">
        <v>22</v>
      </c>
      <c r="F1426" s="248" t="s">
        <v>252</v>
      </c>
      <c r="G1426" s="246"/>
      <c r="H1426" s="249">
        <v>4</v>
      </c>
      <c r="I1426" s="250"/>
      <c r="J1426" s="246"/>
      <c r="K1426" s="246"/>
      <c r="L1426" s="251"/>
      <c r="M1426" s="252"/>
      <c r="N1426" s="253"/>
      <c r="O1426" s="253"/>
      <c r="P1426" s="253"/>
      <c r="Q1426" s="253"/>
      <c r="R1426" s="253"/>
      <c r="S1426" s="253"/>
      <c r="T1426" s="254"/>
      <c r="U1426" s="14"/>
      <c r="V1426" s="14"/>
      <c r="W1426" s="14"/>
      <c r="X1426" s="14"/>
      <c r="Y1426" s="14"/>
      <c r="Z1426" s="14"/>
      <c r="AA1426" s="14"/>
      <c r="AB1426" s="14"/>
      <c r="AC1426" s="14"/>
      <c r="AD1426" s="14"/>
      <c r="AE1426" s="14"/>
      <c r="AT1426" s="255" t="s">
        <v>207</v>
      </c>
      <c r="AU1426" s="255" t="s">
        <v>87</v>
      </c>
      <c r="AV1426" s="14" t="s">
        <v>103</v>
      </c>
      <c r="AW1426" s="14" t="s">
        <v>39</v>
      </c>
      <c r="AX1426" s="14" t="s">
        <v>23</v>
      </c>
      <c r="AY1426" s="255" t="s">
        <v>199</v>
      </c>
    </row>
    <row r="1427" s="2" customFormat="1" ht="21.75" customHeight="1">
      <c r="A1427" s="40"/>
      <c r="B1427" s="41"/>
      <c r="C1427" s="220" t="s">
        <v>2142</v>
      </c>
      <c r="D1427" s="220" t="s">
        <v>201</v>
      </c>
      <c r="E1427" s="221" t="s">
        <v>2143</v>
      </c>
      <c r="F1427" s="222" t="s">
        <v>2144</v>
      </c>
      <c r="G1427" s="223" t="s">
        <v>549</v>
      </c>
      <c r="H1427" s="224">
        <v>33.600000000000001</v>
      </c>
      <c r="I1427" s="225"/>
      <c r="J1427" s="226">
        <f>ROUND(I1427*H1427,2)</f>
        <v>0</v>
      </c>
      <c r="K1427" s="222" t="s">
        <v>205</v>
      </c>
      <c r="L1427" s="46"/>
      <c r="M1427" s="227" t="s">
        <v>22</v>
      </c>
      <c r="N1427" s="228" t="s">
        <v>49</v>
      </c>
      <c r="O1427" s="86"/>
      <c r="P1427" s="229">
        <f>O1427*H1427</f>
        <v>0</v>
      </c>
      <c r="Q1427" s="229">
        <v>0.0021199999999999999</v>
      </c>
      <c r="R1427" s="229">
        <f>Q1427*H1427</f>
        <v>0.071232000000000004</v>
      </c>
      <c r="S1427" s="229">
        <v>0</v>
      </c>
      <c r="T1427" s="230">
        <f>S1427*H1427</f>
        <v>0</v>
      </c>
      <c r="U1427" s="40"/>
      <c r="V1427" s="40"/>
      <c r="W1427" s="40"/>
      <c r="X1427" s="40"/>
      <c r="Y1427" s="40"/>
      <c r="Z1427" s="40"/>
      <c r="AA1427" s="40"/>
      <c r="AB1427" s="40"/>
      <c r="AC1427" s="40"/>
      <c r="AD1427" s="40"/>
      <c r="AE1427" s="40"/>
      <c r="AR1427" s="231" t="s">
        <v>272</v>
      </c>
      <c r="AT1427" s="231" t="s">
        <v>201</v>
      </c>
      <c r="AU1427" s="231" t="s">
        <v>87</v>
      </c>
      <c r="AY1427" s="19" t="s">
        <v>199</v>
      </c>
      <c r="BE1427" s="232">
        <f>IF(N1427="základní",J1427,0)</f>
        <v>0</v>
      </c>
      <c r="BF1427" s="232">
        <f>IF(N1427="snížená",J1427,0)</f>
        <v>0</v>
      </c>
      <c r="BG1427" s="232">
        <f>IF(N1427="zákl. přenesená",J1427,0)</f>
        <v>0</v>
      </c>
      <c r="BH1427" s="232">
        <f>IF(N1427="sníž. přenesená",J1427,0)</f>
        <v>0</v>
      </c>
      <c r="BI1427" s="232">
        <f>IF(N1427="nulová",J1427,0)</f>
        <v>0</v>
      </c>
      <c r="BJ1427" s="19" t="s">
        <v>23</v>
      </c>
      <c r="BK1427" s="232">
        <f>ROUND(I1427*H1427,2)</f>
        <v>0</v>
      </c>
      <c r="BL1427" s="19" t="s">
        <v>272</v>
      </c>
      <c r="BM1427" s="231" t="s">
        <v>2145</v>
      </c>
    </row>
    <row r="1428" s="13" customFormat="1">
      <c r="A1428" s="13"/>
      <c r="B1428" s="233"/>
      <c r="C1428" s="234"/>
      <c r="D1428" s="235" t="s">
        <v>207</v>
      </c>
      <c r="E1428" s="236" t="s">
        <v>22</v>
      </c>
      <c r="F1428" s="237" t="s">
        <v>2146</v>
      </c>
      <c r="G1428" s="234"/>
      <c r="H1428" s="238">
        <v>29</v>
      </c>
      <c r="I1428" s="239"/>
      <c r="J1428" s="234"/>
      <c r="K1428" s="234"/>
      <c r="L1428" s="240"/>
      <c r="M1428" s="241"/>
      <c r="N1428" s="242"/>
      <c r="O1428" s="242"/>
      <c r="P1428" s="242"/>
      <c r="Q1428" s="242"/>
      <c r="R1428" s="242"/>
      <c r="S1428" s="242"/>
      <c r="T1428" s="243"/>
      <c r="U1428" s="13"/>
      <c r="V1428" s="13"/>
      <c r="W1428" s="13"/>
      <c r="X1428" s="13"/>
      <c r="Y1428" s="13"/>
      <c r="Z1428" s="13"/>
      <c r="AA1428" s="13"/>
      <c r="AB1428" s="13"/>
      <c r="AC1428" s="13"/>
      <c r="AD1428" s="13"/>
      <c r="AE1428" s="13"/>
      <c r="AT1428" s="244" t="s">
        <v>207</v>
      </c>
      <c r="AU1428" s="244" t="s">
        <v>87</v>
      </c>
      <c r="AV1428" s="13" t="s">
        <v>87</v>
      </c>
      <c r="AW1428" s="13" t="s">
        <v>39</v>
      </c>
      <c r="AX1428" s="13" t="s">
        <v>78</v>
      </c>
      <c r="AY1428" s="244" t="s">
        <v>199</v>
      </c>
    </row>
    <row r="1429" s="13" customFormat="1">
      <c r="A1429" s="13"/>
      <c r="B1429" s="233"/>
      <c r="C1429" s="234"/>
      <c r="D1429" s="235" t="s">
        <v>207</v>
      </c>
      <c r="E1429" s="236" t="s">
        <v>22</v>
      </c>
      <c r="F1429" s="237" t="s">
        <v>2147</v>
      </c>
      <c r="G1429" s="234"/>
      <c r="H1429" s="238">
        <v>4.5999999999999996</v>
      </c>
      <c r="I1429" s="239"/>
      <c r="J1429" s="234"/>
      <c r="K1429" s="234"/>
      <c r="L1429" s="240"/>
      <c r="M1429" s="241"/>
      <c r="N1429" s="242"/>
      <c r="O1429" s="242"/>
      <c r="P1429" s="242"/>
      <c r="Q1429" s="242"/>
      <c r="R1429" s="242"/>
      <c r="S1429" s="242"/>
      <c r="T1429" s="243"/>
      <c r="U1429" s="13"/>
      <c r="V1429" s="13"/>
      <c r="W1429" s="13"/>
      <c r="X1429" s="13"/>
      <c r="Y1429" s="13"/>
      <c r="Z1429" s="13"/>
      <c r="AA1429" s="13"/>
      <c r="AB1429" s="13"/>
      <c r="AC1429" s="13"/>
      <c r="AD1429" s="13"/>
      <c r="AE1429" s="13"/>
      <c r="AT1429" s="244" t="s">
        <v>207</v>
      </c>
      <c r="AU1429" s="244" t="s">
        <v>87</v>
      </c>
      <c r="AV1429" s="13" t="s">
        <v>87</v>
      </c>
      <c r="AW1429" s="13" t="s">
        <v>39</v>
      </c>
      <c r="AX1429" s="13" t="s">
        <v>78</v>
      </c>
      <c r="AY1429" s="244" t="s">
        <v>199</v>
      </c>
    </row>
    <row r="1430" s="14" customFormat="1">
      <c r="A1430" s="14"/>
      <c r="B1430" s="245"/>
      <c r="C1430" s="246"/>
      <c r="D1430" s="235" t="s">
        <v>207</v>
      </c>
      <c r="E1430" s="247" t="s">
        <v>22</v>
      </c>
      <c r="F1430" s="248" t="s">
        <v>252</v>
      </c>
      <c r="G1430" s="246"/>
      <c r="H1430" s="249">
        <v>33.600000000000001</v>
      </c>
      <c r="I1430" s="250"/>
      <c r="J1430" s="246"/>
      <c r="K1430" s="246"/>
      <c r="L1430" s="251"/>
      <c r="M1430" s="252"/>
      <c r="N1430" s="253"/>
      <c r="O1430" s="253"/>
      <c r="P1430" s="253"/>
      <c r="Q1430" s="253"/>
      <c r="R1430" s="253"/>
      <c r="S1430" s="253"/>
      <c r="T1430" s="254"/>
      <c r="U1430" s="14"/>
      <c r="V1430" s="14"/>
      <c r="W1430" s="14"/>
      <c r="X1430" s="14"/>
      <c r="Y1430" s="14"/>
      <c r="Z1430" s="14"/>
      <c r="AA1430" s="14"/>
      <c r="AB1430" s="14"/>
      <c r="AC1430" s="14"/>
      <c r="AD1430" s="14"/>
      <c r="AE1430" s="14"/>
      <c r="AT1430" s="255" t="s">
        <v>207</v>
      </c>
      <c r="AU1430" s="255" t="s">
        <v>87</v>
      </c>
      <c r="AV1430" s="14" t="s">
        <v>103</v>
      </c>
      <c r="AW1430" s="14" t="s">
        <v>39</v>
      </c>
      <c r="AX1430" s="14" t="s">
        <v>23</v>
      </c>
      <c r="AY1430" s="255" t="s">
        <v>199</v>
      </c>
    </row>
    <row r="1431" s="2" customFormat="1" ht="21.75" customHeight="1">
      <c r="A1431" s="40"/>
      <c r="B1431" s="41"/>
      <c r="C1431" s="220" t="s">
        <v>2148</v>
      </c>
      <c r="D1431" s="220" t="s">
        <v>201</v>
      </c>
      <c r="E1431" s="221" t="s">
        <v>2149</v>
      </c>
      <c r="F1431" s="222" t="s">
        <v>2150</v>
      </c>
      <c r="G1431" s="223" t="s">
        <v>549</v>
      </c>
      <c r="H1431" s="224">
        <v>10</v>
      </c>
      <c r="I1431" s="225"/>
      <c r="J1431" s="226">
        <f>ROUND(I1431*H1431,2)</f>
        <v>0</v>
      </c>
      <c r="K1431" s="222" t="s">
        <v>205</v>
      </c>
      <c r="L1431" s="46"/>
      <c r="M1431" s="227" t="s">
        <v>22</v>
      </c>
      <c r="N1431" s="228" t="s">
        <v>49</v>
      </c>
      <c r="O1431" s="86"/>
      <c r="P1431" s="229">
        <f>O1431*H1431</f>
        <v>0</v>
      </c>
      <c r="Q1431" s="229">
        <v>0.0028600000000000001</v>
      </c>
      <c r="R1431" s="229">
        <f>Q1431*H1431</f>
        <v>0.0286</v>
      </c>
      <c r="S1431" s="229">
        <v>0</v>
      </c>
      <c r="T1431" s="230">
        <f>S1431*H1431</f>
        <v>0</v>
      </c>
      <c r="U1431" s="40"/>
      <c r="V1431" s="40"/>
      <c r="W1431" s="40"/>
      <c r="X1431" s="40"/>
      <c r="Y1431" s="40"/>
      <c r="Z1431" s="40"/>
      <c r="AA1431" s="40"/>
      <c r="AB1431" s="40"/>
      <c r="AC1431" s="40"/>
      <c r="AD1431" s="40"/>
      <c r="AE1431" s="40"/>
      <c r="AR1431" s="231" t="s">
        <v>272</v>
      </c>
      <c r="AT1431" s="231" t="s">
        <v>201</v>
      </c>
      <c r="AU1431" s="231" t="s">
        <v>87</v>
      </c>
      <c r="AY1431" s="19" t="s">
        <v>199</v>
      </c>
      <c r="BE1431" s="232">
        <f>IF(N1431="základní",J1431,0)</f>
        <v>0</v>
      </c>
      <c r="BF1431" s="232">
        <f>IF(N1431="snížená",J1431,0)</f>
        <v>0</v>
      </c>
      <c r="BG1431" s="232">
        <f>IF(N1431="zákl. přenesená",J1431,0)</f>
        <v>0</v>
      </c>
      <c r="BH1431" s="232">
        <f>IF(N1431="sníž. přenesená",J1431,0)</f>
        <v>0</v>
      </c>
      <c r="BI1431" s="232">
        <f>IF(N1431="nulová",J1431,0)</f>
        <v>0</v>
      </c>
      <c r="BJ1431" s="19" t="s">
        <v>23</v>
      </c>
      <c r="BK1431" s="232">
        <f>ROUND(I1431*H1431,2)</f>
        <v>0</v>
      </c>
      <c r="BL1431" s="19" t="s">
        <v>272</v>
      </c>
      <c r="BM1431" s="231" t="s">
        <v>2151</v>
      </c>
    </row>
    <row r="1432" s="13" customFormat="1">
      <c r="A1432" s="13"/>
      <c r="B1432" s="233"/>
      <c r="C1432" s="234"/>
      <c r="D1432" s="235" t="s">
        <v>207</v>
      </c>
      <c r="E1432" s="236" t="s">
        <v>22</v>
      </c>
      <c r="F1432" s="237" t="s">
        <v>2152</v>
      </c>
      <c r="G1432" s="234"/>
      <c r="H1432" s="238">
        <v>10</v>
      </c>
      <c r="I1432" s="239"/>
      <c r="J1432" s="234"/>
      <c r="K1432" s="234"/>
      <c r="L1432" s="240"/>
      <c r="M1432" s="241"/>
      <c r="N1432" s="242"/>
      <c r="O1432" s="242"/>
      <c r="P1432" s="242"/>
      <c r="Q1432" s="242"/>
      <c r="R1432" s="242"/>
      <c r="S1432" s="242"/>
      <c r="T1432" s="243"/>
      <c r="U1432" s="13"/>
      <c r="V1432" s="13"/>
      <c r="W1432" s="13"/>
      <c r="X1432" s="13"/>
      <c r="Y1432" s="13"/>
      <c r="Z1432" s="13"/>
      <c r="AA1432" s="13"/>
      <c r="AB1432" s="13"/>
      <c r="AC1432" s="13"/>
      <c r="AD1432" s="13"/>
      <c r="AE1432" s="13"/>
      <c r="AT1432" s="244" t="s">
        <v>207</v>
      </c>
      <c r="AU1432" s="244" t="s">
        <v>87</v>
      </c>
      <c r="AV1432" s="13" t="s">
        <v>87</v>
      </c>
      <c r="AW1432" s="13" t="s">
        <v>39</v>
      </c>
      <c r="AX1432" s="13" t="s">
        <v>23</v>
      </c>
      <c r="AY1432" s="244" t="s">
        <v>199</v>
      </c>
    </row>
    <row r="1433" s="2" customFormat="1" ht="21.75" customHeight="1">
      <c r="A1433" s="40"/>
      <c r="B1433" s="41"/>
      <c r="C1433" s="220" t="s">
        <v>2153</v>
      </c>
      <c r="D1433" s="220" t="s">
        <v>201</v>
      </c>
      <c r="E1433" s="221" t="s">
        <v>2154</v>
      </c>
      <c r="F1433" s="222" t="s">
        <v>2155</v>
      </c>
      <c r="G1433" s="223" t="s">
        <v>279</v>
      </c>
      <c r="H1433" s="224">
        <v>0.22700000000000001</v>
      </c>
      <c r="I1433" s="225"/>
      <c r="J1433" s="226">
        <f>ROUND(I1433*H1433,2)</f>
        <v>0</v>
      </c>
      <c r="K1433" s="222" t="s">
        <v>205</v>
      </c>
      <c r="L1433" s="46"/>
      <c r="M1433" s="227" t="s">
        <v>22</v>
      </c>
      <c r="N1433" s="228" t="s">
        <v>49</v>
      </c>
      <c r="O1433" s="86"/>
      <c r="P1433" s="229">
        <f>O1433*H1433</f>
        <v>0</v>
      </c>
      <c r="Q1433" s="229">
        <v>0</v>
      </c>
      <c r="R1433" s="229">
        <f>Q1433*H1433</f>
        <v>0</v>
      </c>
      <c r="S1433" s="229">
        <v>0</v>
      </c>
      <c r="T1433" s="230">
        <f>S1433*H1433</f>
        <v>0</v>
      </c>
      <c r="U1433" s="40"/>
      <c r="V1433" s="40"/>
      <c r="W1433" s="40"/>
      <c r="X1433" s="40"/>
      <c r="Y1433" s="40"/>
      <c r="Z1433" s="40"/>
      <c r="AA1433" s="40"/>
      <c r="AB1433" s="40"/>
      <c r="AC1433" s="40"/>
      <c r="AD1433" s="40"/>
      <c r="AE1433" s="40"/>
      <c r="AR1433" s="231" t="s">
        <v>272</v>
      </c>
      <c r="AT1433" s="231" t="s">
        <v>201</v>
      </c>
      <c r="AU1433" s="231" t="s">
        <v>87</v>
      </c>
      <c r="AY1433" s="19" t="s">
        <v>199</v>
      </c>
      <c r="BE1433" s="232">
        <f>IF(N1433="základní",J1433,0)</f>
        <v>0</v>
      </c>
      <c r="BF1433" s="232">
        <f>IF(N1433="snížená",J1433,0)</f>
        <v>0</v>
      </c>
      <c r="BG1433" s="232">
        <f>IF(N1433="zákl. přenesená",J1433,0)</f>
        <v>0</v>
      </c>
      <c r="BH1433" s="232">
        <f>IF(N1433="sníž. přenesená",J1433,0)</f>
        <v>0</v>
      </c>
      <c r="BI1433" s="232">
        <f>IF(N1433="nulová",J1433,0)</f>
        <v>0</v>
      </c>
      <c r="BJ1433" s="19" t="s">
        <v>23</v>
      </c>
      <c r="BK1433" s="232">
        <f>ROUND(I1433*H1433,2)</f>
        <v>0</v>
      </c>
      <c r="BL1433" s="19" t="s">
        <v>272</v>
      </c>
      <c r="BM1433" s="231" t="s">
        <v>2156</v>
      </c>
    </row>
    <row r="1434" s="2" customFormat="1" ht="21.75" customHeight="1">
      <c r="A1434" s="40"/>
      <c r="B1434" s="41"/>
      <c r="C1434" s="220" t="s">
        <v>2157</v>
      </c>
      <c r="D1434" s="220" t="s">
        <v>201</v>
      </c>
      <c r="E1434" s="221" t="s">
        <v>2158</v>
      </c>
      <c r="F1434" s="222" t="s">
        <v>2159</v>
      </c>
      <c r="G1434" s="223" t="s">
        <v>279</v>
      </c>
      <c r="H1434" s="224">
        <v>0.22700000000000001</v>
      </c>
      <c r="I1434" s="225"/>
      <c r="J1434" s="226">
        <f>ROUND(I1434*H1434,2)</f>
        <v>0</v>
      </c>
      <c r="K1434" s="222" t="s">
        <v>205</v>
      </c>
      <c r="L1434" s="46"/>
      <c r="M1434" s="227" t="s">
        <v>22</v>
      </c>
      <c r="N1434" s="228" t="s">
        <v>49</v>
      </c>
      <c r="O1434" s="86"/>
      <c r="P1434" s="229">
        <f>O1434*H1434</f>
        <v>0</v>
      </c>
      <c r="Q1434" s="229">
        <v>0</v>
      </c>
      <c r="R1434" s="229">
        <f>Q1434*H1434</f>
        <v>0</v>
      </c>
      <c r="S1434" s="229">
        <v>0</v>
      </c>
      <c r="T1434" s="230">
        <f>S1434*H1434</f>
        <v>0</v>
      </c>
      <c r="U1434" s="40"/>
      <c r="V1434" s="40"/>
      <c r="W1434" s="40"/>
      <c r="X1434" s="40"/>
      <c r="Y1434" s="40"/>
      <c r="Z1434" s="40"/>
      <c r="AA1434" s="40"/>
      <c r="AB1434" s="40"/>
      <c r="AC1434" s="40"/>
      <c r="AD1434" s="40"/>
      <c r="AE1434" s="40"/>
      <c r="AR1434" s="231" t="s">
        <v>272</v>
      </c>
      <c r="AT1434" s="231" t="s">
        <v>201</v>
      </c>
      <c r="AU1434" s="231" t="s">
        <v>87</v>
      </c>
      <c r="AY1434" s="19" t="s">
        <v>199</v>
      </c>
      <c r="BE1434" s="232">
        <f>IF(N1434="základní",J1434,0)</f>
        <v>0</v>
      </c>
      <c r="BF1434" s="232">
        <f>IF(N1434="snížená",J1434,0)</f>
        <v>0</v>
      </c>
      <c r="BG1434" s="232">
        <f>IF(N1434="zákl. přenesená",J1434,0)</f>
        <v>0</v>
      </c>
      <c r="BH1434" s="232">
        <f>IF(N1434="sníž. přenesená",J1434,0)</f>
        <v>0</v>
      </c>
      <c r="BI1434" s="232">
        <f>IF(N1434="nulová",J1434,0)</f>
        <v>0</v>
      </c>
      <c r="BJ1434" s="19" t="s">
        <v>23</v>
      </c>
      <c r="BK1434" s="232">
        <f>ROUND(I1434*H1434,2)</f>
        <v>0</v>
      </c>
      <c r="BL1434" s="19" t="s">
        <v>272</v>
      </c>
      <c r="BM1434" s="231" t="s">
        <v>2160</v>
      </c>
    </row>
    <row r="1435" s="12" customFormat="1" ht="22.8" customHeight="1">
      <c r="A1435" s="12"/>
      <c r="B1435" s="204"/>
      <c r="C1435" s="205"/>
      <c r="D1435" s="206" t="s">
        <v>77</v>
      </c>
      <c r="E1435" s="218" t="s">
        <v>2161</v>
      </c>
      <c r="F1435" s="218" t="s">
        <v>2162</v>
      </c>
      <c r="G1435" s="205"/>
      <c r="H1435" s="205"/>
      <c r="I1435" s="208"/>
      <c r="J1435" s="219">
        <f>BK1435</f>
        <v>0</v>
      </c>
      <c r="K1435" s="205"/>
      <c r="L1435" s="210"/>
      <c r="M1435" s="211"/>
      <c r="N1435" s="212"/>
      <c r="O1435" s="212"/>
      <c r="P1435" s="213">
        <f>SUM(P1436:P1452)</f>
        <v>0</v>
      </c>
      <c r="Q1435" s="212"/>
      <c r="R1435" s="213">
        <f>SUM(R1436:R1452)</f>
        <v>0</v>
      </c>
      <c r="S1435" s="212"/>
      <c r="T1435" s="214">
        <f>SUM(T1436:T1452)</f>
        <v>0.29705241999999998</v>
      </c>
      <c r="U1435" s="12"/>
      <c r="V1435" s="12"/>
      <c r="W1435" s="12"/>
      <c r="X1435" s="12"/>
      <c r="Y1435" s="12"/>
      <c r="Z1435" s="12"/>
      <c r="AA1435" s="12"/>
      <c r="AB1435" s="12"/>
      <c r="AC1435" s="12"/>
      <c r="AD1435" s="12"/>
      <c r="AE1435" s="12"/>
      <c r="AR1435" s="215" t="s">
        <v>87</v>
      </c>
      <c r="AT1435" s="216" t="s">
        <v>77</v>
      </c>
      <c r="AU1435" s="216" t="s">
        <v>23</v>
      </c>
      <c r="AY1435" s="215" t="s">
        <v>199</v>
      </c>
      <c r="BK1435" s="217">
        <f>SUM(BK1436:BK1452)</f>
        <v>0</v>
      </c>
    </row>
    <row r="1436" s="2" customFormat="1" ht="16.5" customHeight="1">
      <c r="A1436" s="40"/>
      <c r="B1436" s="41"/>
      <c r="C1436" s="220" t="s">
        <v>2163</v>
      </c>
      <c r="D1436" s="220" t="s">
        <v>201</v>
      </c>
      <c r="E1436" s="221" t="s">
        <v>2164</v>
      </c>
      <c r="F1436" s="222" t="s">
        <v>2165</v>
      </c>
      <c r="G1436" s="223" t="s">
        <v>233</v>
      </c>
      <c r="H1436" s="224">
        <v>17.358000000000001</v>
      </c>
      <c r="I1436" s="225"/>
      <c r="J1436" s="226">
        <f>ROUND(I1436*H1436,2)</f>
        <v>0</v>
      </c>
      <c r="K1436" s="222" t="s">
        <v>205</v>
      </c>
      <c r="L1436" s="46"/>
      <c r="M1436" s="227" t="s">
        <v>22</v>
      </c>
      <c r="N1436" s="228" t="s">
        <v>49</v>
      </c>
      <c r="O1436" s="86"/>
      <c r="P1436" s="229">
        <f>O1436*H1436</f>
        <v>0</v>
      </c>
      <c r="Q1436" s="229">
        <v>0</v>
      </c>
      <c r="R1436" s="229">
        <f>Q1436*H1436</f>
        <v>0</v>
      </c>
      <c r="S1436" s="229">
        <v>0.00594</v>
      </c>
      <c r="T1436" s="230">
        <f>S1436*H1436</f>
        <v>0.10310652000000001</v>
      </c>
      <c r="U1436" s="40"/>
      <c r="V1436" s="40"/>
      <c r="W1436" s="40"/>
      <c r="X1436" s="40"/>
      <c r="Y1436" s="40"/>
      <c r="Z1436" s="40"/>
      <c r="AA1436" s="40"/>
      <c r="AB1436" s="40"/>
      <c r="AC1436" s="40"/>
      <c r="AD1436" s="40"/>
      <c r="AE1436" s="40"/>
      <c r="AR1436" s="231" t="s">
        <v>272</v>
      </c>
      <c r="AT1436" s="231" t="s">
        <v>201</v>
      </c>
      <c r="AU1436" s="231" t="s">
        <v>87</v>
      </c>
      <c r="AY1436" s="19" t="s">
        <v>199</v>
      </c>
      <c r="BE1436" s="232">
        <f>IF(N1436="základní",J1436,0)</f>
        <v>0</v>
      </c>
      <c r="BF1436" s="232">
        <f>IF(N1436="snížená",J1436,0)</f>
        <v>0</v>
      </c>
      <c r="BG1436" s="232">
        <f>IF(N1436="zákl. přenesená",J1436,0)</f>
        <v>0</v>
      </c>
      <c r="BH1436" s="232">
        <f>IF(N1436="sníž. přenesená",J1436,0)</f>
        <v>0</v>
      </c>
      <c r="BI1436" s="232">
        <f>IF(N1436="nulová",J1436,0)</f>
        <v>0</v>
      </c>
      <c r="BJ1436" s="19" t="s">
        <v>23</v>
      </c>
      <c r="BK1436" s="232">
        <f>ROUND(I1436*H1436,2)</f>
        <v>0</v>
      </c>
      <c r="BL1436" s="19" t="s">
        <v>272</v>
      </c>
      <c r="BM1436" s="231" t="s">
        <v>2166</v>
      </c>
    </row>
    <row r="1437" s="13" customFormat="1">
      <c r="A1437" s="13"/>
      <c r="B1437" s="233"/>
      <c r="C1437" s="234"/>
      <c r="D1437" s="235" t="s">
        <v>207</v>
      </c>
      <c r="E1437" s="236" t="s">
        <v>22</v>
      </c>
      <c r="F1437" s="237" t="s">
        <v>2167</v>
      </c>
      <c r="G1437" s="234"/>
      <c r="H1437" s="238">
        <v>17.358000000000001</v>
      </c>
      <c r="I1437" s="239"/>
      <c r="J1437" s="234"/>
      <c r="K1437" s="234"/>
      <c r="L1437" s="240"/>
      <c r="M1437" s="241"/>
      <c r="N1437" s="242"/>
      <c r="O1437" s="242"/>
      <c r="P1437" s="242"/>
      <c r="Q1437" s="242"/>
      <c r="R1437" s="242"/>
      <c r="S1437" s="242"/>
      <c r="T1437" s="243"/>
      <c r="U1437" s="13"/>
      <c r="V1437" s="13"/>
      <c r="W1437" s="13"/>
      <c r="X1437" s="13"/>
      <c r="Y1437" s="13"/>
      <c r="Z1437" s="13"/>
      <c r="AA1437" s="13"/>
      <c r="AB1437" s="13"/>
      <c r="AC1437" s="13"/>
      <c r="AD1437" s="13"/>
      <c r="AE1437" s="13"/>
      <c r="AT1437" s="244" t="s">
        <v>207</v>
      </c>
      <c r="AU1437" s="244" t="s">
        <v>87</v>
      </c>
      <c r="AV1437" s="13" t="s">
        <v>87</v>
      </c>
      <c r="AW1437" s="13" t="s">
        <v>39</v>
      </c>
      <c r="AX1437" s="13" t="s">
        <v>23</v>
      </c>
      <c r="AY1437" s="244" t="s">
        <v>199</v>
      </c>
    </row>
    <row r="1438" s="2" customFormat="1" ht="16.5" customHeight="1">
      <c r="A1438" s="40"/>
      <c r="B1438" s="41"/>
      <c r="C1438" s="220" t="s">
        <v>2168</v>
      </c>
      <c r="D1438" s="220" t="s">
        <v>201</v>
      </c>
      <c r="E1438" s="221" t="s">
        <v>2169</v>
      </c>
      <c r="F1438" s="222" t="s">
        <v>2170</v>
      </c>
      <c r="G1438" s="223" t="s">
        <v>549</v>
      </c>
      <c r="H1438" s="224">
        <v>11.77</v>
      </c>
      <c r="I1438" s="225"/>
      <c r="J1438" s="226">
        <f>ROUND(I1438*H1438,2)</f>
        <v>0</v>
      </c>
      <c r="K1438" s="222" t="s">
        <v>205</v>
      </c>
      <c r="L1438" s="46"/>
      <c r="M1438" s="227" t="s">
        <v>22</v>
      </c>
      <c r="N1438" s="228" t="s">
        <v>49</v>
      </c>
      <c r="O1438" s="86"/>
      <c r="P1438" s="229">
        <f>O1438*H1438</f>
        <v>0</v>
      </c>
      <c r="Q1438" s="229">
        <v>0</v>
      </c>
      <c r="R1438" s="229">
        <f>Q1438*H1438</f>
        <v>0</v>
      </c>
      <c r="S1438" s="229">
        <v>0.00167</v>
      </c>
      <c r="T1438" s="230">
        <f>S1438*H1438</f>
        <v>0.0196559</v>
      </c>
      <c r="U1438" s="40"/>
      <c r="V1438" s="40"/>
      <c r="W1438" s="40"/>
      <c r="X1438" s="40"/>
      <c r="Y1438" s="40"/>
      <c r="Z1438" s="40"/>
      <c r="AA1438" s="40"/>
      <c r="AB1438" s="40"/>
      <c r="AC1438" s="40"/>
      <c r="AD1438" s="40"/>
      <c r="AE1438" s="40"/>
      <c r="AR1438" s="231" t="s">
        <v>272</v>
      </c>
      <c r="AT1438" s="231" t="s">
        <v>201</v>
      </c>
      <c r="AU1438" s="231" t="s">
        <v>87</v>
      </c>
      <c r="AY1438" s="19" t="s">
        <v>199</v>
      </c>
      <c r="BE1438" s="232">
        <f>IF(N1438="základní",J1438,0)</f>
        <v>0</v>
      </c>
      <c r="BF1438" s="232">
        <f>IF(N1438="snížená",J1438,0)</f>
        <v>0</v>
      </c>
      <c r="BG1438" s="232">
        <f>IF(N1438="zákl. přenesená",J1438,0)</f>
        <v>0</v>
      </c>
      <c r="BH1438" s="232">
        <f>IF(N1438="sníž. přenesená",J1438,0)</f>
        <v>0</v>
      </c>
      <c r="BI1438" s="232">
        <f>IF(N1438="nulová",J1438,0)</f>
        <v>0</v>
      </c>
      <c r="BJ1438" s="19" t="s">
        <v>23</v>
      </c>
      <c r="BK1438" s="232">
        <f>ROUND(I1438*H1438,2)</f>
        <v>0</v>
      </c>
      <c r="BL1438" s="19" t="s">
        <v>272</v>
      </c>
      <c r="BM1438" s="231" t="s">
        <v>2171</v>
      </c>
    </row>
    <row r="1439" s="13" customFormat="1">
      <c r="A1439" s="13"/>
      <c r="B1439" s="233"/>
      <c r="C1439" s="234"/>
      <c r="D1439" s="235" t="s">
        <v>207</v>
      </c>
      <c r="E1439" s="236" t="s">
        <v>22</v>
      </c>
      <c r="F1439" s="237" t="s">
        <v>2172</v>
      </c>
      <c r="G1439" s="234"/>
      <c r="H1439" s="238">
        <v>1.3</v>
      </c>
      <c r="I1439" s="239"/>
      <c r="J1439" s="234"/>
      <c r="K1439" s="234"/>
      <c r="L1439" s="240"/>
      <c r="M1439" s="241"/>
      <c r="N1439" s="242"/>
      <c r="O1439" s="242"/>
      <c r="P1439" s="242"/>
      <c r="Q1439" s="242"/>
      <c r="R1439" s="242"/>
      <c r="S1439" s="242"/>
      <c r="T1439" s="243"/>
      <c r="U1439" s="13"/>
      <c r="V1439" s="13"/>
      <c r="W1439" s="13"/>
      <c r="X1439" s="13"/>
      <c r="Y1439" s="13"/>
      <c r="Z1439" s="13"/>
      <c r="AA1439" s="13"/>
      <c r="AB1439" s="13"/>
      <c r="AC1439" s="13"/>
      <c r="AD1439" s="13"/>
      <c r="AE1439" s="13"/>
      <c r="AT1439" s="244" t="s">
        <v>207</v>
      </c>
      <c r="AU1439" s="244" t="s">
        <v>87</v>
      </c>
      <c r="AV1439" s="13" t="s">
        <v>87</v>
      </c>
      <c r="AW1439" s="13" t="s">
        <v>39</v>
      </c>
      <c r="AX1439" s="13" t="s">
        <v>78</v>
      </c>
      <c r="AY1439" s="244" t="s">
        <v>199</v>
      </c>
    </row>
    <row r="1440" s="13" customFormat="1">
      <c r="A1440" s="13"/>
      <c r="B1440" s="233"/>
      <c r="C1440" s="234"/>
      <c r="D1440" s="235" t="s">
        <v>207</v>
      </c>
      <c r="E1440" s="236" t="s">
        <v>22</v>
      </c>
      <c r="F1440" s="237" t="s">
        <v>2173</v>
      </c>
      <c r="G1440" s="234"/>
      <c r="H1440" s="238">
        <v>1.3500000000000001</v>
      </c>
      <c r="I1440" s="239"/>
      <c r="J1440" s="234"/>
      <c r="K1440" s="234"/>
      <c r="L1440" s="240"/>
      <c r="M1440" s="241"/>
      <c r="N1440" s="242"/>
      <c r="O1440" s="242"/>
      <c r="P1440" s="242"/>
      <c r="Q1440" s="242"/>
      <c r="R1440" s="242"/>
      <c r="S1440" s="242"/>
      <c r="T1440" s="243"/>
      <c r="U1440" s="13"/>
      <c r="V1440" s="13"/>
      <c r="W1440" s="13"/>
      <c r="X1440" s="13"/>
      <c r="Y1440" s="13"/>
      <c r="Z1440" s="13"/>
      <c r="AA1440" s="13"/>
      <c r="AB1440" s="13"/>
      <c r="AC1440" s="13"/>
      <c r="AD1440" s="13"/>
      <c r="AE1440" s="13"/>
      <c r="AT1440" s="244" t="s">
        <v>207</v>
      </c>
      <c r="AU1440" s="244" t="s">
        <v>87</v>
      </c>
      <c r="AV1440" s="13" t="s">
        <v>87</v>
      </c>
      <c r="AW1440" s="13" t="s">
        <v>39</v>
      </c>
      <c r="AX1440" s="13" t="s">
        <v>78</v>
      </c>
      <c r="AY1440" s="244" t="s">
        <v>199</v>
      </c>
    </row>
    <row r="1441" s="13" customFormat="1">
      <c r="A1441" s="13"/>
      <c r="B1441" s="233"/>
      <c r="C1441" s="234"/>
      <c r="D1441" s="235" t="s">
        <v>207</v>
      </c>
      <c r="E1441" s="236" t="s">
        <v>22</v>
      </c>
      <c r="F1441" s="237" t="s">
        <v>2174</v>
      </c>
      <c r="G1441" s="234"/>
      <c r="H1441" s="238">
        <v>0.94999999999999996</v>
      </c>
      <c r="I1441" s="239"/>
      <c r="J1441" s="234"/>
      <c r="K1441" s="234"/>
      <c r="L1441" s="240"/>
      <c r="M1441" s="241"/>
      <c r="N1441" s="242"/>
      <c r="O1441" s="242"/>
      <c r="P1441" s="242"/>
      <c r="Q1441" s="242"/>
      <c r="R1441" s="242"/>
      <c r="S1441" s="242"/>
      <c r="T1441" s="243"/>
      <c r="U1441" s="13"/>
      <c r="V1441" s="13"/>
      <c r="W1441" s="13"/>
      <c r="X1441" s="13"/>
      <c r="Y1441" s="13"/>
      <c r="Z1441" s="13"/>
      <c r="AA1441" s="13"/>
      <c r="AB1441" s="13"/>
      <c r="AC1441" s="13"/>
      <c r="AD1441" s="13"/>
      <c r="AE1441" s="13"/>
      <c r="AT1441" s="244" t="s">
        <v>207</v>
      </c>
      <c r="AU1441" s="244" t="s">
        <v>87</v>
      </c>
      <c r="AV1441" s="13" t="s">
        <v>87</v>
      </c>
      <c r="AW1441" s="13" t="s">
        <v>39</v>
      </c>
      <c r="AX1441" s="13" t="s">
        <v>78</v>
      </c>
      <c r="AY1441" s="244" t="s">
        <v>199</v>
      </c>
    </row>
    <row r="1442" s="13" customFormat="1">
      <c r="A1442" s="13"/>
      <c r="B1442" s="233"/>
      <c r="C1442" s="234"/>
      <c r="D1442" s="235" t="s">
        <v>207</v>
      </c>
      <c r="E1442" s="236" t="s">
        <v>22</v>
      </c>
      <c r="F1442" s="237" t="s">
        <v>2175</v>
      </c>
      <c r="G1442" s="234"/>
      <c r="H1442" s="238">
        <v>3.6299999999999999</v>
      </c>
      <c r="I1442" s="239"/>
      <c r="J1442" s="234"/>
      <c r="K1442" s="234"/>
      <c r="L1442" s="240"/>
      <c r="M1442" s="241"/>
      <c r="N1442" s="242"/>
      <c r="O1442" s="242"/>
      <c r="P1442" s="242"/>
      <c r="Q1442" s="242"/>
      <c r="R1442" s="242"/>
      <c r="S1442" s="242"/>
      <c r="T1442" s="243"/>
      <c r="U1442" s="13"/>
      <c r="V1442" s="13"/>
      <c r="W1442" s="13"/>
      <c r="X1442" s="13"/>
      <c r="Y1442" s="13"/>
      <c r="Z1442" s="13"/>
      <c r="AA1442" s="13"/>
      <c r="AB1442" s="13"/>
      <c r="AC1442" s="13"/>
      <c r="AD1442" s="13"/>
      <c r="AE1442" s="13"/>
      <c r="AT1442" s="244" t="s">
        <v>207</v>
      </c>
      <c r="AU1442" s="244" t="s">
        <v>87</v>
      </c>
      <c r="AV1442" s="13" t="s">
        <v>87</v>
      </c>
      <c r="AW1442" s="13" t="s">
        <v>39</v>
      </c>
      <c r="AX1442" s="13" t="s">
        <v>78</v>
      </c>
      <c r="AY1442" s="244" t="s">
        <v>199</v>
      </c>
    </row>
    <row r="1443" s="13" customFormat="1">
      <c r="A1443" s="13"/>
      <c r="B1443" s="233"/>
      <c r="C1443" s="234"/>
      <c r="D1443" s="235" t="s">
        <v>207</v>
      </c>
      <c r="E1443" s="236" t="s">
        <v>22</v>
      </c>
      <c r="F1443" s="237" t="s">
        <v>2176</v>
      </c>
      <c r="G1443" s="234"/>
      <c r="H1443" s="238">
        <v>2.1200000000000001</v>
      </c>
      <c r="I1443" s="239"/>
      <c r="J1443" s="234"/>
      <c r="K1443" s="234"/>
      <c r="L1443" s="240"/>
      <c r="M1443" s="241"/>
      <c r="N1443" s="242"/>
      <c r="O1443" s="242"/>
      <c r="P1443" s="242"/>
      <c r="Q1443" s="242"/>
      <c r="R1443" s="242"/>
      <c r="S1443" s="242"/>
      <c r="T1443" s="243"/>
      <c r="U1443" s="13"/>
      <c r="V1443" s="13"/>
      <c r="W1443" s="13"/>
      <c r="X1443" s="13"/>
      <c r="Y1443" s="13"/>
      <c r="Z1443" s="13"/>
      <c r="AA1443" s="13"/>
      <c r="AB1443" s="13"/>
      <c r="AC1443" s="13"/>
      <c r="AD1443" s="13"/>
      <c r="AE1443" s="13"/>
      <c r="AT1443" s="244" t="s">
        <v>207</v>
      </c>
      <c r="AU1443" s="244" t="s">
        <v>87</v>
      </c>
      <c r="AV1443" s="13" t="s">
        <v>87</v>
      </c>
      <c r="AW1443" s="13" t="s">
        <v>39</v>
      </c>
      <c r="AX1443" s="13" t="s">
        <v>78</v>
      </c>
      <c r="AY1443" s="244" t="s">
        <v>199</v>
      </c>
    </row>
    <row r="1444" s="13" customFormat="1">
      <c r="A1444" s="13"/>
      <c r="B1444" s="233"/>
      <c r="C1444" s="234"/>
      <c r="D1444" s="235" t="s">
        <v>207</v>
      </c>
      <c r="E1444" s="236" t="s">
        <v>22</v>
      </c>
      <c r="F1444" s="237" t="s">
        <v>2177</v>
      </c>
      <c r="G1444" s="234"/>
      <c r="H1444" s="238">
        <v>1.21</v>
      </c>
      <c r="I1444" s="239"/>
      <c r="J1444" s="234"/>
      <c r="K1444" s="234"/>
      <c r="L1444" s="240"/>
      <c r="M1444" s="241"/>
      <c r="N1444" s="242"/>
      <c r="O1444" s="242"/>
      <c r="P1444" s="242"/>
      <c r="Q1444" s="242"/>
      <c r="R1444" s="242"/>
      <c r="S1444" s="242"/>
      <c r="T1444" s="243"/>
      <c r="U1444" s="13"/>
      <c r="V1444" s="13"/>
      <c r="W1444" s="13"/>
      <c r="X1444" s="13"/>
      <c r="Y1444" s="13"/>
      <c r="Z1444" s="13"/>
      <c r="AA1444" s="13"/>
      <c r="AB1444" s="13"/>
      <c r="AC1444" s="13"/>
      <c r="AD1444" s="13"/>
      <c r="AE1444" s="13"/>
      <c r="AT1444" s="244" t="s">
        <v>207</v>
      </c>
      <c r="AU1444" s="244" t="s">
        <v>87</v>
      </c>
      <c r="AV1444" s="13" t="s">
        <v>87</v>
      </c>
      <c r="AW1444" s="13" t="s">
        <v>39</v>
      </c>
      <c r="AX1444" s="13" t="s">
        <v>78</v>
      </c>
      <c r="AY1444" s="244" t="s">
        <v>199</v>
      </c>
    </row>
    <row r="1445" s="13" customFormat="1">
      <c r="A1445" s="13"/>
      <c r="B1445" s="233"/>
      <c r="C1445" s="234"/>
      <c r="D1445" s="235" t="s">
        <v>207</v>
      </c>
      <c r="E1445" s="236" t="s">
        <v>22</v>
      </c>
      <c r="F1445" s="237" t="s">
        <v>2178</v>
      </c>
      <c r="G1445" s="234"/>
      <c r="H1445" s="238">
        <v>1.21</v>
      </c>
      <c r="I1445" s="239"/>
      <c r="J1445" s="234"/>
      <c r="K1445" s="234"/>
      <c r="L1445" s="240"/>
      <c r="M1445" s="241"/>
      <c r="N1445" s="242"/>
      <c r="O1445" s="242"/>
      <c r="P1445" s="242"/>
      <c r="Q1445" s="242"/>
      <c r="R1445" s="242"/>
      <c r="S1445" s="242"/>
      <c r="T1445" s="243"/>
      <c r="U1445" s="13"/>
      <c r="V1445" s="13"/>
      <c r="W1445" s="13"/>
      <c r="X1445" s="13"/>
      <c r="Y1445" s="13"/>
      <c r="Z1445" s="13"/>
      <c r="AA1445" s="13"/>
      <c r="AB1445" s="13"/>
      <c r="AC1445" s="13"/>
      <c r="AD1445" s="13"/>
      <c r="AE1445" s="13"/>
      <c r="AT1445" s="244" t="s">
        <v>207</v>
      </c>
      <c r="AU1445" s="244" t="s">
        <v>87</v>
      </c>
      <c r="AV1445" s="13" t="s">
        <v>87</v>
      </c>
      <c r="AW1445" s="13" t="s">
        <v>39</v>
      </c>
      <c r="AX1445" s="13" t="s">
        <v>78</v>
      </c>
      <c r="AY1445" s="244" t="s">
        <v>199</v>
      </c>
    </row>
    <row r="1446" s="14" customFormat="1">
      <c r="A1446" s="14"/>
      <c r="B1446" s="245"/>
      <c r="C1446" s="246"/>
      <c r="D1446" s="235" t="s">
        <v>207</v>
      </c>
      <c r="E1446" s="247" t="s">
        <v>22</v>
      </c>
      <c r="F1446" s="248" t="s">
        <v>252</v>
      </c>
      <c r="G1446" s="246"/>
      <c r="H1446" s="249">
        <v>11.77</v>
      </c>
      <c r="I1446" s="250"/>
      <c r="J1446" s="246"/>
      <c r="K1446" s="246"/>
      <c r="L1446" s="251"/>
      <c r="M1446" s="252"/>
      <c r="N1446" s="253"/>
      <c r="O1446" s="253"/>
      <c r="P1446" s="253"/>
      <c r="Q1446" s="253"/>
      <c r="R1446" s="253"/>
      <c r="S1446" s="253"/>
      <c r="T1446" s="254"/>
      <c r="U1446" s="14"/>
      <c r="V1446" s="14"/>
      <c r="W1446" s="14"/>
      <c r="X1446" s="14"/>
      <c r="Y1446" s="14"/>
      <c r="Z1446" s="14"/>
      <c r="AA1446" s="14"/>
      <c r="AB1446" s="14"/>
      <c r="AC1446" s="14"/>
      <c r="AD1446" s="14"/>
      <c r="AE1446" s="14"/>
      <c r="AT1446" s="255" t="s">
        <v>207</v>
      </c>
      <c r="AU1446" s="255" t="s">
        <v>87</v>
      </c>
      <c r="AV1446" s="14" t="s">
        <v>103</v>
      </c>
      <c r="AW1446" s="14" t="s">
        <v>39</v>
      </c>
      <c r="AX1446" s="14" t="s">
        <v>23</v>
      </c>
      <c r="AY1446" s="255" t="s">
        <v>199</v>
      </c>
    </row>
    <row r="1447" s="2" customFormat="1" ht="16.5" customHeight="1">
      <c r="A1447" s="40"/>
      <c r="B1447" s="41"/>
      <c r="C1447" s="220" t="s">
        <v>2179</v>
      </c>
      <c r="D1447" s="220" t="s">
        <v>201</v>
      </c>
      <c r="E1447" s="221" t="s">
        <v>2180</v>
      </c>
      <c r="F1447" s="222" t="s">
        <v>2181</v>
      </c>
      <c r="G1447" s="223" t="s">
        <v>549</v>
      </c>
      <c r="H1447" s="224">
        <v>19.300000000000001</v>
      </c>
      <c r="I1447" s="225"/>
      <c r="J1447" s="226">
        <f>ROUND(I1447*H1447,2)</f>
        <v>0</v>
      </c>
      <c r="K1447" s="222" t="s">
        <v>205</v>
      </c>
      <c r="L1447" s="46"/>
      <c r="M1447" s="227" t="s">
        <v>22</v>
      </c>
      <c r="N1447" s="228" t="s">
        <v>49</v>
      </c>
      <c r="O1447" s="86"/>
      <c r="P1447" s="229">
        <f>O1447*H1447</f>
        <v>0</v>
      </c>
      <c r="Q1447" s="229">
        <v>0</v>
      </c>
      <c r="R1447" s="229">
        <f>Q1447*H1447</f>
        <v>0</v>
      </c>
      <c r="S1447" s="229">
        <v>0.0025999999999999999</v>
      </c>
      <c r="T1447" s="230">
        <f>S1447*H1447</f>
        <v>0.050180000000000002</v>
      </c>
      <c r="U1447" s="40"/>
      <c r="V1447" s="40"/>
      <c r="W1447" s="40"/>
      <c r="X1447" s="40"/>
      <c r="Y1447" s="40"/>
      <c r="Z1447" s="40"/>
      <c r="AA1447" s="40"/>
      <c r="AB1447" s="40"/>
      <c r="AC1447" s="40"/>
      <c r="AD1447" s="40"/>
      <c r="AE1447" s="40"/>
      <c r="AR1447" s="231" t="s">
        <v>272</v>
      </c>
      <c r="AT1447" s="231" t="s">
        <v>201</v>
      </c>
      <c r="AU1447" s="231" t="s">
        <v>87</v>
      </c>
      <c r="AY1447" s="19" t="s">
        <v>199</v>
      </c>
      <c r="BE1447" s="232">
        <f>IF(N1447="základní",J1447,0)</f>
        <v>0</v>
      </c>
      <c r="BF1447" s="232">
        <f>IF(N1447="snížená",J1447,0)</f>
        <v>0</v>
      </c>
      <c r="BG1447" s="232">
        <f>IF(N1447="zákl. přenesená",J1447,0)</f>
        <v>0</v>
      </c>
      <c r="BH1447" s="232">
        <f>IF(N1447="sníž. přenesená",J1447,0)</f>
        <v>0</v>
      </c>
      <c r="BI1447" s="232">
        <f>IF(N1447="nulová",J1447,0)</f>
        <v>0</v>
      </c>
      <c r="BJ1447" s="19" t="s">
        <v>23</v>
      </c>
      <c r="BK1447" s="232">
        <f>ROUND(I1447*H1447,2)</f>
        <v>0</v>
      </c>
      <c r="BL1447" s="19" t="s">
        <v>272</v>
      </c>
      <c r="BM1447" s="231" t="s">
        <v>2182</v>
      </c>
    </row>
    <row r="1448" s="13" customFormat="1">
      <c r="A1448" s="13"/>
      <c r="B1448" s="233"/>
      <c r="C1448" s="234"/>
      <c r="D1448" s="235" t="s">
        <v>207</v>
      </c>
      <c r="E1448" s="236" t="s">
        <v>22</v>
      </c>
      <c r="F1448" s="237" t="s">
        <v>2183</v>
      </c>
      <c r="G1448" s="234"/>
      <c r="H1448" s="238">
        <v>19.300000000000001</v>
      </c>
      <c r="I1448" s="239"/>
      <c r="J1448" s="234"/>
      <c r="K1448" s="234"/>
      <c r="L1448" s="240"/>
      <c r="M1448" s="241"/>
      <c r="N1448" s="242"/>
      <c r="O1448" s="242"/>
      <c r="P1448" s="242"/>
      <c r="Q1448" s="242"/>
      <c r="R1448" s="242"/>
      <c r="S1448" s="242"/>
      <c r="T1448" s="243"/>
      <c r="U1448" s="13"/>
      <c r="V1448" s="13"/>
      <c r="W1448" s="13"/>
      <c r="X1448" s="13"/>
      <c r="Y1448" s="13"/>
      <c r="Z1448" s="13"/>
      <c r="AA1448" s="13"/>
      <c r="AB1448" s="13"/>
      <c r="AC1448" s="13"/>
      <c r="AD1448" s="13"/>
      <c r="AE1448" s="13"/>
      <c r="AT1448" s="244" t="s">
        <v>207</v>
      </c>
      <c r="AU1448" s="244" t="s">
        <v>87</v>
      </c>
      <c r="AV1448" s="13" t="s">
        <v>87</v>
      </c>
      <c r="AW1448" s="13" t="s">
        <v>39</v>
      </c>
      <c r="AX1448" s="13" t="s">
        <v>23</v>
      </c>
      <c r="AY1448" s="244" t="s">
        <v>199</v>
      </c>
    </row>
    <row r="1449" s="2" customFormat="1" ht="16.5" customHeight="1">
      <c r="A1449" s="40"/>
      <c r="B1449" s="41"/>
      <c r="C1449" s="220" t="s">
        <v>2184</v>
      </c>
      <c r="D1449" s="220" t="s">
        <v>201</v>
      </c>
      <c r="E1449" s="221" t="s">
        <v>2185</v>
      </c>
      <c r="F1449" s="222" t="s">
        <v>2186</v>
      </c>
      <c r="G1449" s="223" t="s">
        <v>549</v>
      </c>
      <c r="H1449" s="224">
        <v>31.5</v>
      </c>
      <c r="I1449" s="225"/>
      <c r="J1449" s="226">
        <f>ROUND(I1449*H1449,2)</f>
        <v>0</v>
      </c>
      <c r="K1449" s="222" t="s">
        <v>205</v>
      </c>
      <c r="L1449" s="46"/>
      <c r="M1449" s="227" t="s">
        <v>22</v>
      </c>
      <c r="N1449" s="228" t="s">
        <v>49</v>
      </c>
      <c r="O1449" s="86"/>
      <c r="P1449" s="229">
        <f>O1449*H1449</f>
        <v>0</v>
      </c>
      <c r="Q1449" s="229">
        <v>0</v>
      </c>
      <c r="R1449" s="229">
        <f>Q1449*H1449</f>
        <v>0</v>
      </c>
      <c r="S1449" s="229">
        <v>0.0039399999999999999</v>
      </c>
      <c r="T1449" s="230">
        <f>S1449*H1449</f>
        <v>0.12411</v>
      </c>
      <c r="U1449" s="40"/>
      <c r="V1449" s="40"/>
      <c r="W1449" s="40"/>
      <c r="X1449" s="40"/>
      <c r="Y1449" s="40"/>
      <c r="Z1449" s="40"/>
      <c r="AA1449" s="40"/>
      <c r="AB1449" s="40"/>
      <c r="AC1449" s="40"/>
      <c r="AD1449" s="40"/>
      <c r="AE1449" s="40"/>
      <c r="AR1449" s="231" t="s">
        <v>272</v>
      </c>
      <c r="AT1449" s="231" t="s">
        <v>201</v>
      </c>
      <c r="AU1449" s="231" t="s">
        <v>87</v>
      </c>
      <c r="AY1449" s="19" t="s">
        <v>199</v>
      </c>
      <c r="BE1449" s="232">
        <f>IF(N1449="základní",J1449,0)</f>
        <v>0</v>
      </c>
      <c r="BF1449" s="232">
        <f>IF(N1449="snížená",J1449,0)</f>
        <v>0</v>
      </c>
      <c r="BG1449" s="232">
        <f>IF(N1449="zákl. přenesená",J1449,0)</f>
        <v>0</v>
      </c>
      <c r="BH1449" s="232">
        <f>IF(N1449="sníž. přenesená",J1449,0)</f>
        <v>0</v>
      </c>
      <c r="BI1449" s="232">
        <f>IF(N1449="nulová",J1449,0)</f>
        <v>0</v>
      </c>
      <c r="BJ1449" s="19" t="s">
        <v>23</v>
      </c>
      <c r="BK1449" s="232">
        <f>ROUND(I1449*H1449,2)</f>
        <v>0</v>
      </c>
      <c r="BL1449" s="19" t="s">
        <v>272</v>
      </c>
      <c r="BM1449" s="231" t="s">
        <v>2187</v>
      </c>
    </row>
    <row r="1450" s="13" customFormat="1">
      <c r="A1450" s="13"/>
      <c r="B1450" s="233"/>
      <c r="C1450" s="234"/>
      <c r="D1450" s="235" t="s">
        <v>207</v>
      </c>
      <c r="E1450" s="236" t="s">
        <v>22</v>
      </c>
      <c r="F1450" s="237" t="s">
        <v>2188</v>
      </c>
      <c r="G1450" s="234"/>
      <c r="H1450" s="238">
        <v>25</v>
      </c>
      <c r="I1450" s="239"/>
      <c r="J1450" s="234"/>
      <c r="K1450" s="234"/>
      <c r="L1450" s="240"/>
      <c r="M1450" s="241"/>
      <c r="N1450" s="242"/>
      <c r="O1450" s="242"/>
      <c r="P1450" s="242"/>
      <c r="Q1450" s="242"/>
      <c r="R1450" s="242"/>
      <c r="S1450" s="242"/>
      <c r="T1450" s="243"/>
      <c r="U1450" s="13"/>
      <c r="V1450" s="13"/>
      <c r="W1450" s="13"/>
      <c r="X1450" s="13"/>
      <c r="Y1450" s="13"/>
      <c r="Z1450" s="13"/>
      <c r="AA1450" s="13"/>
      <c r="AB1450" s="13"/>
      <c r="AC1450" s="13"/>
      <c r="AD1450" s="13"/>
      <c r="AE1450" s="13"/>
      <c r="AT1450" s="244" t="s">
        <v>207</v>
      </c>
      <c r="AU1450" s="244" t="s">
        <v>87</v>
      </c>
      <c r="AV1450" s="13" t="s">
        <v>87</v>
      </c>
      <c r="AW1450" s="13" t="s">
        <v>39</v>
      </c>
      <c r="AX1450" s="13" t="s">
        <v>78</v>
      </c>
      <c r="AY1450" s="244" t="s">
        <v>199</v>
      </c>
    </row>
    <row r="1451" s="13" customFormat="1">
      <c r="A1451" s="13"/>
      <c r="B1451" s="233"/>
      <c r="C1451" s="234"/>
      <c r="D1451" s="235" t="s">
        <v>207</v>
      </c>
      <c r="E1451" s="236" t="s">
        <v>22</v>
      </c>
      <c r="F1451" s="237" t="s">
        <v>2189</v>
      </c>
      <c r="G1451" s="234"/>
      <c r="H1451" s="238">
        <v>6.5</v>
      </c>
      <c r="I1451" s="239"/>
      <c r="J1451" s="234"/>
      <c r="K1451" s="234"/>
      <c r="L1451" s="240"/>
      <c r="M1451" s="241"/>
      <c r="N1451" s="242"/>
      <c r="O1451" s="242"/>
      <c r="P1451" s="242"/>
      <c r="Q1451" s="242"/>
      <c r="R1451" s="242"/>
      <c r="S1451" s="242"/>
      <c r="T1451" s="243"/>
      <c r="U1451" s="13"/>
      <c r="V1451" s="13"/>
      <c r="W1451" s="13"/>
      <c r="X1451" s="13"/>
      <c r="Y1451" s="13"/>
      <c r="Z1451" s="13"/>
      <c r="AA1451" s="13"/>
      <c r="AB1451" s="13"/>
      <c r="AC1451" s="13"/>
      <c r="AD1451" s="13"/>
      <c r="AE1451" s="13"/>
      <c r="AT1451" s="244" t="s">
        <v>207</v>
      </c>
      <c r="AU1451" s="244" t="s">
        <v>87</v>
      </c>
      <c r="AV1451" s="13" t="s">
        <v>87</v>
      </c>
      <c r="AW1451" s="13" t="s">
        <v>39</v>
      </c>
      <c r="AX1451" s="13" t="s">
        <v>78</v>
      </c>
      <c r="AY1451" s="244" t="s">
        <v>199</v>
      </c>
    </row>
    <row r="1452" s="14" customFormat="1">
      <c r="A1452" s="14"/>
      <c r="B1452" s="245"/>
      <c r="C1452" s="246"/>
      <c r="D1452" s="235" t="s">
        <v>207</v>
      </c>
      <c r="E1452" s="247" t="s">
        <v>22</v>
      </c>
      <c r="F1452" s="248" t="s">
        <v>252</v>
      </c>
      <c r="G1452" s="246"/>
      <c r="H1452" s="249">
        <v>31.5</v>
      </c>
      <c r="I1452" s="250"/>
      <c r="J1452" s="246"/>
      <c r="K1452" s="246"/>
      <c r="L1452" s="251"/>
      <c r="M1452" s="252"/>
      <c r="N1452" s="253"/>
      <c r="O1452" s="253"/>
      <c r="P1452" s="253"/>
      <c r="Q1452" s="253"/>
      <c r="R1452" s="253"/>
      <c r="S1452" s="253"/>
      <c r="T1452" s="254"/>
      <c r="U1452" s="14"/>
      <c r="V1452" s="14"/>
      <c r="W1452" s="14"/>
      <c r="X1452" s="14"/>
      <c r="Y1452" s="14"/>
      <c r="Z1452" s="14"/>
      <c r="AA1452" s="14"/>
      <c r="AB1452" s="14"/>
      <c r="AC1452" s="14"/>
      <c r="AD1452" s="14"/>
      <c r="AE1452" s="14"/>
      <c r="AT1452" s="255" t="s">
        <v>207</v>
      </c>
      <c r="AU1452" s="255" t="s">
        <v>87</v>
      </c>
      <c r="AV1452" s="14" t="s">
        <v>103</v>
      </c>
      <c r="AW1452" s="14" t="s">
        <v>39</v>
      </c>
      <c r="AX1452" s="14" t="s">
        <v>23</v>
      </c>
      <c r="AY1452" s="255" t="s">
        <v>199</v>
      </c>
    </row>
    <row r="1453" s="12" customFormat="1" ht="22.8" customHeight="1">
      <c r="A1453" s="12"/>
      <c r="B1453" s="204"/>
      <c r="C1453" s="205"/>
      <c r="D1453" s="206" t="s">
        <v>77</v>
      </c>
      <c r="E1453" s="218" t="s">
        <v>2190</v>
      </c>
      <c r="F1453" s="218" t="s">
        <v>2191</v>
      </c>
      <c r="G1453" s="205"/>
      <c r="H1453" s="205"/>
      <c r="I1453" s="208"/>
      <c r="J1453" s="219">
        <f>BK1453</f>
        <v>0</v>
      </c>
      <c r="K1453" s="205"/>
      <c r="L1453" s="210"/>
      <c r="M1453" s="211"/>
      <c r="N1453" s="212"/>
      <c r="O1453" s="212"/>
      <c r="P1453" s="213">
        <f>SUM(P1454:P1519)</f>
        <v>0</v>
      </c>
      <c r="Q1453" s="212"/>
      <c r="R1453" s="213">
        <f>SUM(R1454:R1519)</f>
        <v>1.2939803399999998</v>
      </c>
      <c r="S1453" s="212"/>
      <c r="T1453" s="214">
        <f>SUM(T1454:T1519)</f>
        <v>0</v>
      </c>
      <c r="U1453" s="12"/>
      <c r="V1453" s="12"/>
      <c r="W1453" s="12"/>
      <c r="X1453" s="12"/>
      <c r="Y1453" s="12"/>
      <c r="Z1453" s="12"/>
      <c r="AA1453" s="12"/>
      <c r="AB1453" s="12"/>
      <c r="AC1453" s="12"/>
      <c r="AD1453" s="12"/>
      <c r="AE1453" s="12"/>
      <c r="AR1453" s="215" t="s">
        <v>87</v>
      </c>
      <c r="AT1453" s="216" t="s">
        <v>77</v>
      </c>
      <c r="AU1453" s="216" t="s">
        <v>23</v>
      </c>
      <c r="AY1453" s="215" t="s">
        <v>199</v>
      </c>
      <c r="BK1453" s="217">
        <f>SUM(BK1454:BK1519)</f>
        <v>0</v>
      </c>
    </row>
    <row r="1454" s="2" customFormat="1" ht="16.5" customHeight="1">
      <c r="A1454" s="40"/>
      <c r="B1454" s="41"/>
      <c r="C1454" s="220" t="s">
        <v>2192</v>
      </c>
      <c r="D1454" s="220" t="s">
        <v>201</v>
      </c>
      <c r="E1454" s="221" t="s">
        <v>2193</v>
      </c>
      <c r="F1454" s="222" t="s">
        <v>2194</v>
      </c>
      <c r="G1454" s="223" t="s">
        <v>233</v>
      </c>
      <c r="H1454" s="224">
        <v>8.6020000000000003</v>
      </c>
      <c r="I1454" s="225"/>
      <c r="J1454" s="226">
        <f>ROUND(I1454*H1454,2)</f>
        <v>0</v>
      </c>
      <c r="K1454" s="222" t="s">
        <v>205</v>
      </c>
      <c r="L1454" s="46"/>
      <c r="M1454" s="227" t="s">
        <v>22</v>
      </c>
      <c r="N1454" s="228" t="s">
        <v>49</v>
      </c>
      <c r="O1454" s="86"/>
      <c r="P1454" s="229">
        <f>O1454*H1454</f>
        <v>0</v>
      </c>
      <c r="Q1454" s="229">
        <v>0.00027</v>
      </c>
      <c r="R1454" s="229">
        <f>Q1454*H1454</f>
        <v>0.0023225400000000001</v>
      </c>
      <c r="S1454" s="229">
        <v>0</v>
      </c>
      <c r="T1454" s="230">
        <f>S1454*H1454</f>
        <v>0</v>
      </c>
      <c r="U1454" s="40"/>
      <c r="V1454" s="40"/>
      <c r="W1454" s="40"/>
      <c r="X1454" s="40"/>
      <c r="Y1454" s="40"/>
      <c r="Z1454" s="40"/>
      <c r="AA1454" s="40"/>
      <c r="AB1454" s="40"/>
      <c r="AC1454" s="40"/>
      <c r="AD1454" s="40"/>
      <c r="AE1454" s="40"/>
      <c r="AR1454" s="231" t="s">
        <v>272</v>
      </c>
      <c r="AT1454" s="231" t="s">
        <v>201</v>
      </c>
      <c r="AU1454" s="231" t="s">
        <v>87</v>
      </c>
      <c r="AY1454" s="19" t="s">
        <v>199</v>
      </c>
      <c r="BE1454" s="232">
        <f>IF(N1454="základní",J1454,0)</f>
        <v>0</v>
      </c>
      <c r="BF1454" s="232">
        <f>IF(N1454="snížená",J1454,0)</f>
        <v>0</v>
      </c>
      <c r="BG1454" s="232">
        <f>IF(N1454="zákl. přenesená",J1454,0)</f>
        <v>0</v>
      </c>
      <c r="BH1454" s="232">
        <f>IF(N1454="sníž. přenesená",J1454,0)</f>
        <v>0</v>
      </c>
      <c r="BI1454" s="232">
        <f>IF(N1454="nulová",J1454,0)</f>
        <v>0</v>
      </c>
      <c r="BJ1454" s="19" t="s">
        <v>23</v>
      </c>
      <c r="BK1454" s="232">
        <f>ROUND(I1454*H1454,2)</f>
        <v>0</v>
      </c>
      <c r="BL1454" s="19" t="s">
        <v>272</v>
      </c>
      <c r="BM1454" s="231" t="s">
        <v>2195</v>
      </c>
    </row>
    <row r="1455" s="13" customFormat="1">
      <c r="A1455" s="13"/>
      <c r="B1455" s="233"/>
      <c r="C1455" s="234"/>
      <c r="D1455" s="235" t="s">
        <v>207</v>
      </c>
      <c r="E1455" s="236" t="s">
        <v>22</v>
      </c>
      <c r="F1455" s="237" t="s">
        <v>2196</v>
      </c>
      <c r="G1455" s="234"/>
      <c r="H1455" s="238">
        <v>8.6020000000000003</v>
      </c>
      <c r="I1455" s="239"/>
      <c r="J1455" s="234"/>
      <c r="K1455" s="234"/>
      <c r="L1455" s="240"/>
      <c r="M1455" s="241"/>
      <c r="N1455" s="242"/>
      <c r="O1455" s="242"/>
      <c r="P1455" s="242"/>
      <c r="Q1455" s="242"/>
      <c r="R1455" s="242"/>
      <c r="S1455" s="242"/>
      <c r="T1455" s="243"/>
      <c r="U1455" s="13"/>
      <c r="V1455" s="13"/>
      <c r="W1455" s="13"/>
      <c r="X1455" s="13"/>
      <c r="Y1455" s="13"/>
      <c r="Z1455" s="13"/>
      <c r="AA1455" s="13"/>
      <c r="AB1455" s="13"/>
      <c r="AC1455" s="13"/>
      <c r="AD1455" s="13"/>
      <c r="AE1455" s="13"/>
      <c r="AT1455" s="244" t="s">
        <v>207</v>
      </c>
      <c r="AU1455" s="244" t="s">
        <v>87</v>
      </c>
      <c r="AV1455" s="13" t="s">
        <v>87</v>
      </c>
      <c r="AW1455" s="13" t="s">
        <v>39</v>
      </c>
      <c r="AX1455" s="13" t="s">
        <v>23</v>
      </c>
      <c r="AY1455" s="244" t="s">
        <v>199</v>
      </c>
    </row>
    <row r="1456" s="2" customFormat="1" ht="16.5" customHeight="1">
      <c r="A1456" s="40"/>
      <c r="B1456" s="41"/>
      <c r="C1456" s="277" t="s">
        <v>2197</v>
      </c>
      <c r="D1456" s="277" t="s">
        <v>407</v>
      </c>
      <c r="E1456" s="278" t="s">
        <v>2198</v>
      </c>
      <c r="F1456" s="279" t="s">
        <v>2199</v>
      </c>
      <c r="G1456" s="280" t="s">
        <v>333</v>
      </c>
      <c r="H1456" s="281">
        <v>1</v>
      </c>
      <c r="I1456" s="282"/>
      <c r="J1456" s="283">
        <f>ROUND(I1456*H1456,2)</f>
        <v>0</v>
      </c>
      <c r="K1456" s="279" t="s">
        <v>22</v>
      </c>
      <c r="L1456" s="284"/>
      <c r="M1456" s="285" t="s">
        <v>22</v>
      </c>
      <c r="N1456" s="286" t="s">
        <v>49</v>
      </c>
      <c r="O1456" s="86"/>
      <c r="P1456" s="229">
        <f>O1456*H1456</f>
        <v>0</v>
      </c>
      <c r="Q1456" s="229">
        <v>0.084000000000000005</v>
      </c>
      <c r="R1456" s="229">
        <f>Q1456*H1456</f>
        <v>0.084000000000000005</v>
      </c>
      <c r="S1456" s="229">
        <v>0</v>
      </c>
      <c r="T1456" s="230">
        <f>S1456*H1456</f>
        <v>0</v>
      </c>
      <c r="U1456" s="40"/>
      <c r="V1456" s="40"/>
      <c r="W1456" s="40"/>
      <c r="X1456" s="40"/>
      <c r="Y1456" s="40"/>
      <c r="Z1456" s="40"/>
      <c r="AA1456" s="40"/>
      <c r="AB1456" s="40"/>
      <c r="AC1456" s="40"/>
      <c r="AD1456" s="40"/>
      <c r="AE1456" s="40"/>
      <c r="AR1456" s="231" t="s">
        <v>367</v>
      </c>
      <c r="AT1456" s="231" t="s">
        <v>407</v>
      </c>
      <c r="AU1456" s="231" t="s">
        <v>87</v>
      </c>
      <c r="AY1456" s="19" t="s">
        <v>199</v>
      </c>
      <c r="BE1456" s="232">
        <f>IF(N1456="základní",J1456,0)</f>
        <v>0</v>
      </c>
      <c r="BF1456" s="232">
        <f>IF(N1456="snížená",J1456,0)</f>
        <v>0</v>
      </c>
      <c r="BG1456" s="232">
        <f>IF(N1456="zákl. přenesená",J1456,0)</f>
        <v>0</v>
      </c>
      <c r="BH1456" s="232">
        <f>IF(N1456="sníž. přenesená",J1456,0)</f>
        <v>0</v>
      </c>
      <c r="BI1456" s="232">
        <f>IF(N1456="nulová",J1456,0)</f>
        <v>0</v>
      </c>
      <c r="BJ1456" s="19" t="s">
        <v>23</v>
      </c>
      <c r="BK1456" s="232">
        <f>ROUND(I1456*H1456,2)</f>
        <v>0</v>
      </c>
      <c r="BL1456" s="19" t="s">
        <v>272</v>
      </c>
      <c r="BM1456" s="231" t="s">
        <v>2200</v>
      </c>
    </row>
    <row r="1457" s="2" customFormat="1" ht="16.5" customHeight="1">
      <c r="A1457" s="40"/>
      <c r="B1457" s="41"/>
      <c r="C1457" s="277" t="s">
        <v>2201</v>
      </c>
      <c r="D1457" s="277" t="s">
        <v>407</v>
      </c>
      <c r="E1457" s="278" t="s">
        <v>2202</v>
      </c>
      <c r="F1457" s="279" t="s">
        <v>2203</v>
      </c>
      <c r="G1457" s="280" t="s">
        <v>333</v>
      </c>
      <c r="H1457" s="281">
        <v>1</v>
      </c>
      <c r="I1457" s="282"/>
      <c r="J1457" s="283">
        <f>ROUND(I1457*H1457,2)</f>
        <v>0</v>
      </c>
      <c r="K1457" s="279" t="s">
        <v>22</v>
      </c>
      <c r="L1457" s="284"/>
      <c r="M1457" s="285" t="s">
        <v>22</v>
      </c>
      <c r="N1457" s="286" t="s">
        <v>49</v>
      </c>
      <c r="O1457" s="86"/>
      <c r="P1457" s="229">
        <f>O1457*H1457</f>
        <v>0</v>
      </c>
      <c r="Q1457" s="229">
        <v>0.0395</v>
      </c>
      <c r="R1457" s="229">
        <f>Q1457*H1457</f>
        <v>0.0395</v>
      </c>
      <c r="S1457" s="229">
        <v>0</v>
      </c>
      <c r="T1457" s="230">
        <f>S1457*H1457</f>
        <v>0</v>
      </c>
      <c r="U1457" s="40"/>
      <c r="V1457" s="40"/>
      <c r="W1457" s="40"/>
      <c r="X1457" s="40"/>
      <c r="Y1457" s="40"/>
      <c r="Z1457" s="40"/>
      <c r="AA1457" s="40"/>
      <c r="AB1457" s="40"/>
      <c r="AC1457" s="40"/>
      <c r="AD1457" s="40"/>
      <c r="AE1457" s="40"/>
      <c r="AR1457" s="231" t="s">
        <v>367</v>
      </c>
      <c r="AT1457" s="231" t="s">
        <v>407</v>
      </c>
      <c r="AU1457" s="231" t="s">
        <v>87</v>
      </c>
      <c r="AY1457" s="19" t="s">
        <v>199</v>
      </c>
      <c r="BE1457" s="232">
        <f>IF(N1457="základní",J1457,0)</f>
        <v>0</v>
      </c>
      <c r="BF1457" s="232">
        <f>IF(N1457="snížená",J1457,0)</f>
        <v>0</v>
      </c>
      <c r="BG1457" s="232">
        <f>IF(N1457="zákl. přenesená",J1457,0)</f>
        <v>0</v>
      </c>
      <c r="BH1457" s="232">
        <f>IF(N1457="sníž. přenesená",J1457,0)</f>
        <v>0</v>
      </c>
      <c r="BI1457" s="232">
        <f>IF(N1457="nulová",J1457,0)</f>
        <v>0</v>
      </c>
      <c r="BJ1457" s="19" t="s">
        <v>23</v>
      </c>
      <c r="BK1457" s="232">
        <f>ROUND(I1457*H1457,2)</f>
        <v>0</v>
      </c>
      <c r="BL1457" s="19" t="s">
        <v>272</v>
      </c>
      <c r="BM1457" s="231" t="s">
        <v>2204</v>
      </c>
    </row>
    <row r="1458" s="2" customFormat="1" ht="16.5" customHeight="1">
      <c r="A1458" s="40"/>
      <c r="B1458" s="41"/>
      <c r="C1458" s="277" t="s">
        <v>2205</v>
      </c>
      <c r="D1458" s="277" t="s">
        <v>407</v>
      </c>
      <c r="E1458" s="278" t="s">
        <v>2206</v>
      </c>
      <c r="F1458" s="279" t="s">
        <v>2207</v>
      </c>
      <c r="G1458" s="280" t="s">
        <v>333</v>
      </c>
      <c r="H1458" s="281">
        <v>1</v>
      </c>
      <c r="I1458" s="282"/>
      <c r="J1458" s="283">
        <f>ROUND(I1458*H1458,2)</f>
        <v>0</v>
      </c>
      <c r="K1458" s="279" t="s">
        <v>22</v>
      </c>
      <c r="L1458" s="284"/>
      <c r="M1458" s="285" t="s">
        <v>22</v>
      </c>
      <c r="N1458" s="286" t="s">
        <v>49</v>
      </c>
      <c r="O1458" s="86"/>
      <c r="P1458" s="229">
        <f>O1458*H1458</f>
        <v>0</v>
      </c>
      <c r="Q1458" s="229">
        <v>0.056000000000000001</v>
      </c>
      <c r="R1458" s="229">
        <f>Q1458*H1458</f>
        <v>0.056000000000000001</v>
      </c>
      <c r="S1458" s="229">
        <v>0</v>
      </c>
      <c r="T1458" s="230">
        <f>S1458*H1458</f>
        <v>0</v>
      </c>
      <c r="U1458" s="40"/>
      <c r="V1458" s="40"/>
      <c r="W1458" s="40"/>
      <c r="X1458" s="40"/>
      <c r="Y1458" s="40"/>
      <c r="Z1458" s="40"/>
      <c r="AA1458" s="40"/>
      <c r="AB1458" s="40"/>
      <c r="AC1458" s="40"/>
      <c r="AD1458" s="40"/>
      <c r="AE1458" s="40"/>
      <c r="AR1458" s="231" t="s">
        <v>367</v>
      </c>
      <c r="AT1458" s="231" t="s">
        <v>407</v>
      </c>
      <c r="AU1458" s="231" t="s">
        <v>87</v>
      </c>
      <c r="AY1458" s="19" t="s">
        <v>199</v>
      </c>
      <c r="BE1458" s="232">
        <f>IF(N1458="základní",J1458,0)</f>
        <v>0</v>
      </c>
      <c r="BF1458" s="232">
        <f>IF(N1458="snížená",J1458,0)</f>
        <v>0</v>
      </c>
      <c r="BG1458" s="232">
        <f>IF(N1458="zákl. přenesená",J1458,0)</f>
        <v>0</v>
      </c>
      <c r="BH1458" s="232">
        <f>IF(N1458="sníž. přenesená",J1458,0)</f>
        <v>0</v>
      </c>
      <c r="BI1458" s="232">
        <f>IF(N1458="nulová",J1458,0)</f>
        <v>0</v>
      </c>
      <c r="BJ1458" s="19" t="s">
        <v>23</v>
      </c>
      <c r="BK1458" s="232">
        <f>ROUND(I1458*H1458,2)</f>
        <v>0</v>
      </c>
      <c r="BL1458" s="19" t="s">
        <v>272</v>
      </c>
      <c r="BM1458" s="231" t="s">
        <v>2208</v>
      </c>
    </row>
    <row r="1459" s="2" customFormat="1" ht="16.5" customHeight="1">
      <c r="A1459" s="40"/>
      <c r="B1459" s="41"/>
      <c r="C1459" s="277" t="s">
        <v>2209</v>
      </c>
      <c r="D1459" s="277" t="s">
        <v>407</v>
      </c>
      <c r="E1459" s="278" t="s">
        <v>2210</v>
      </c>
      <c r="F1459" s="279" t="s">
        <v>2211</v>
      </c>
      <c r="G1459" s="280" t="s">
        <v>333</v>
      </c>
      <c r="H1459" s="281">
        <v>1</v>
      </c>
      <c r="I1459" s="282"/>
      <c r="J1459" s="283">
        <f>ROUND(I1459*H1459,2)</f>
        <v>0</v>
      </c>
      <c r="K1459" s="279" t="s">
        <v>22</v>
      </c>
      <c r="L1459" s="284"/>
      <c r="M1459" s="285" t="s">
        <v>22</v>
      </c>
      <c r="N1459" s="286" t="s">
        <v>49</v>
      </c>
      <c r="O1459" s="86"/>
      <c r="P1459" s="229">
        <f>O1459*H1459</f>
        <v>0</v>
      </c>
      <c r="Q1459" s="229">
        <v>0.037999999999999999</v>
      </c>
      <c r="R1459" s="229">
        <f>Q1459*H1459</f>
        <v>0.037999999999999999</v>
      </c>
      <c r="S1459" s="229">
        <v>0</v>
      </c>
      <c r="T1459" s="230">
        <f>S1459*H1459</f>
        <v>0</v>
      </c>
      <c r="U1459" s="40"/>
      <c r="V1459" s="40"/>
      <c r="W1459" s="40"/>
      <c r="X1459" s="40"/>
      <c r="Y1459" s="40"/>
      <c r="Z1459" s="40"/>
      <c r="AA1459" s="40"/>
      <c r="AB1459" s="40"/>
      <c r="AC1459" s="40"/>
      <c r="AD1459" s="40"/>
      <c r="AE1459" s="40"/>
      <c r="AR1459" s="231" t="s">
        <v>367</v>
      </c>
      <c r="AT1459" s="231" t="s">
        <v>407</v>
      </c>
      <c r="AU1459" s="231" t="s">
        <v>87</v>
      </c>
      <c r="AY1459" s="19" t="s">
        <v>199</v>
      </c>
      <c r="BE1459" s="232">
        <f>IF(N1459="základní",J1459,0)</f>
        <v>0</v>
      </c>
      <c r="BF1459" s="232">
        <f>IF(N1459="snížená",J1459,0)</f>
        <v>0</v>
      </c>
      <c r="BG1459" s="232">
        <f>IF(N1459="zákl. přenesená",J1459,0)</f>
        <v>0</v>
      </c>
      <c r="BH1459" s="232">
        <f>IF(N1459="sníž. přenesená",J1459,0)</f>
        <v>0</v>
      </c>
      <c r="BI1459" s="232">
        <f>IF(N1459="nulová",J1459,0)</f>
        <v>0</v>
      </c>
      <c r="BJ1459" s="19" t="s">
        <v>23</v>
      </c>
      <c r="BK1459" s="232">
        <f>ROUND(I1459*H1459,2)</f>
        <v>0</v>
      </c>
      <c r="BL1459" s="19" t="s">
        <v>272</v>
      </c>
      <c r="BM1459" s="231" t="s">
        <v>2212</v>
      </c>
    </row>
    <row r="1460" s="2" customFormat="1" ht="16.5" customHeight="1">
      <c r="A1460" s="40"/>
      <c r="B1460" s="41"/>
      <c r="C1460" s="220" t="s">
        <v>2213</v>
      </c>
      <c r="D1460" s="220" t="s">
        <v>201</v>
      </c>
      <c r="E1460" s="221" t="s">
        <v>2214</v>
      </c>
      <c r="F1460" s="222" t="s">
        <v>2215</v>
      </c>
      <c r="G1460" s="223" t="s">
        <v>233</v>
      </c>
      <c r="H1460" s="224">
        <v>3</v>
      </c>
      <c r="I1460" s="225"/>
      <c r="J1460" s="226">
        <f>ROUND(I1460*H1460,2)</f>
        <v>0</v>
      </c>
      <c r="K1460" s="222" t="s">
        <v>205</v>
      </c>
      <c r="L1460" s="46"/>
      <c r="M1460" s="227" t="s">
        <v>22</v>
      </c>
      <c r="N1460" s="228" t="s">
        <v>49</v>
      </c>
      <c r="O1460" s="86"/>
      <c r="P1460" s="229">
        <f>O1460*H1460</f>
        <v>0</v>
      </c>
      <c r="Q1460" s="229">
        <v>0.00025999999999999998</v>
      </c>
      <c r="R1460" s="229">
        <f>Q1460*H1460</f>
        <v>0.00077999999999999988</v>
      </c>
      <c r="S1460" s="229">
        <v>0</v>
      </c>
      <c r="T1460" s="230">
        <f>S1460*H1460</f>
        <v>0</v>
      </c>
      <c r="U1460" s="40"/>
      <c r="V1460" s="40"/>
      <c r="W1460" s="40"/>
      <c r="X1460" s="40"/>
      <c r="Y1460" s="40"/>
      <c r="Z1460" s="40"/>
      <c r="AA1460" s="40"/>
      <c r="AB1460" s="40"/>
      <c r="AC1460" s="40"/>
      <c r="AD1460" s="40"/>
      <c r="AE1460" s="40"/>
      <c r="AR1460" s="231" t="s">
        <v>272</v>
      </c>
      <c r="AT1460" s="231" t="s">
        <v>201</v>
      </c>
      <c r="AU1460" s="231" t="s">
        <v>87</v>
      </c>
      <c r="AY1460" s="19" t="s">
        <v>199</v>
      </c>
      <c r="BE1460" s="232">
        <f>IF(N1460="základní",J1460,0)</f>
        <v>0</v>
      </c>
      <c r="BF1460" s="232">
        <f>IF(N1460="snížená",J1460,0)</f>
        <v>0</v>
      </c>
      <c r="BG1460" s="232">
        <f>IF(N1460="zákl. přenesená",J1460,0)</f>
        <v>0</v>
      </c>
      <c r="BH1460" s="232">
        <f>IF(N1460="sníž. přenesená",J1460,0)</f>
        <v>0</v>
      </c>
      <c r="BI1460" s="232">
        <f>IF(N1460="nulová",J1460,0)</f>
        <v>0</v>
      </c>
      <c r="BJ1460" s="19" t="s">
        <v>23</v>
      </c>
      <c r="BK1460" s="232">
        <f>ROUND(I1460*H1460,2)</f>
        <v>0</v>
      </c>
      <c r="BL1460" s="19" t="s">
        <v>272</v>
      </c>
      <c r="BM1460" s="231" t="s">
        <v>2216</v>
      </c>
    </row>
    <row r="1461" s="13" customFormat="1">
      <c r="A1461" s="13"/>
      <c r="B1461" s="233"/>
      <c r="C1461" s="234"/>
      <c r="D1461" s="235" t="s">
        <v>207</v>
      </c>
      <c r="E1461" s="236" t="s">
        <v>22</v>
      </c>
      <c r="F1461" s="237" t="s">
        <v>2217</v>
      </c>
      <c r="G1461" s="234"/>
      <c r="H1461" s="238">
        <v>3</v>
      </c>
      <c r="I1461" s="239"/>
      <c r="J1461" s="234"/>
      <c r="K1461" s="234"/>
      <c r="L1461" s="240"/>
      <c r="M1461" s="241"/>
      <c r="N1461" s="242"/>
      <c r="O1461" s="242"/>
      <c r="P1461" s="242"/>
      <c r="Q1461" s="242"/>
      <c r="R1461" s="242"/>
      <c r="S1461" s="242"/>
      <c r="T1461" s="243"/>
      <c r="U1461" s="13"/>
      <c r="V1461" s="13"/>
      <c r="W1461" s="13"/>
      <c r="X1461" s="13"/>
      <c r="Y1461" s="13"/>
      <c r="Z1461" s="13"/>
      <c r="AA1461" s="13"/>
      <c r="AB1461" s="13"/>
      <c r="AC1461" s="13"/>
      <c r="AD1461" s="13"/>
      <c r="AE1461" s="13"/>
      <c r="AT1461" s="244" t="s">
        <v>207</v>
      </c>
      <c r="AU1461" s="244" t="s">
        <v>87</v>
      </c>
      <c r="AV1461" s="13" t="s">
        <v>87</v>
      </c>
      <c r="AW1461" s="13" t="s">
        <v>39</v>
      </c>
      <c r="AX1461" s="13" t="s">
        <v>23</v>
      </c>
      <c r="AY1461" s="244" t="s">
        <v>199</v>
      </c>
    </row>
    <row r="1462" s="2" customFormat="1" ht="16.5" customHeight="1">
      <c r="A1462" s="40"/>
      <c r="B1462" s="41"/>
      <c r="C1462" s="277" t="s">
        <v>2218</v>
      </c>
      <c r="D1462" s="277" t="s">
        <v>407</v>
      </c>
      <c r="E1462" s="278" t="s">
        <v>2219</v>
      </c>
      <c r="F1462" s="279" t="s">
        <v>2220</v>
      </c>
      <c r="G1462" s="280" t="s">
        <v>333</v>
      </c>
      <c r="H1462" s="281">
        <v>1</v>
      </c>
      <c r="I1462" s="282"/>
      <c r="J1462" s="283">
        <f>ROUND(I1462*H1462,2)</f>
        <v>0</v>
      </c>
      <c r="K1462" s="279" t="s">
        <v>22</v>
      </c>
      <c r="L1462" s="284"/>
      <c r="M1462" s="285" t="s">
        <v>22</v>
      </c>
      <c r="N1462" s="286" t="s">
        <v>49</v>
      </c>
      <c r="O1462" s="86"/>
      <c r="P1462" s="229">
        <f>O1462*H1462</f>
        <v>0</v>
      </c>
      <c r="Q1462" s="229">
        <v>0.056000000000000001</v>
      </c>
      <c r="R1462" s="229">
        <f>Q1462*H1462</f>
        <v>0.056000000000000001</v>
      </c>
      <c r="S1462" s="229">
        <v>0</v>
      </c>
      <c r="T1462" s="230">
        <f>S1462*H1462</f>
        <v>0</v>
      </c>
      <c r="U1462" s="40"/>
      <c r="V1462" s="40"/>
      <c r="W1462" s="40"/>
      <c r="X1462" s="40"/>
      <c r="Y1462" s="40"/>
      <c r="Z1462" s="40"/>
      <c r="AA1462" s="40"/>
      <c r="AB1462" s="40"/>
      <c r="AC1462" s="40"/>
      <c r="AD1462" s="40"/>
      <c r="AE1462" s="40"/>
      <c r="AR1462" s="231" t="s">
        <v>367</v>
      </c>
      <c r="AT1462" s="231" t="s">
        <v>407</v>
      </c>
      <c r="AU1462" s="231" t="s">
        <v>87</v>
      </c>
      <c r="AY1462" s="19" t="s">
        <v>199</v>
      </c>
      <c r="BE1462" s="232">
        <f>IF(N1462="základní",J1462,0)</f>
        <v>0</v>
      </c>
      <c r="BF1462" s="232">
        <f>IF(N1462="snížená",J1462,0)</f>
        <v>0</v>
      </c>
      <c r="BG1462" s="232">
        <f>IF(N1462="zákl. přenesená",J1462,0)</f>
        <v>0</v>
      </c>
      <c r="BH1462" s="232">
        <f>IF(N1462="sníž. přenesená",J1462,0)</f>
        <v>0</v>
      </c>
      <c r="BI1462" s="232">
        <f>IF(N1462="nulová",J1462,0)</f>
        <v>0</v>
      </c>
      <c r="BJ1462" s="19" t="s">
        <v>23</v>
      </c>
      <c r="BK1462" s="232">
        <f>ROUND(I1462*H1462,2)</f>
        <v>0</v>
      </c>
      <c r="BL1462" s="19" t="s">
        <v>272</v>
      </c>
      <c r="BM1462" s="231" t="s">
        <v>2221</v>
      </c>
    </row>
    <row r="1463" s="2" customFormat="1" ht="16.5" customHeight="1">
      <c r="A1463" s="40"/>
      <c r="B1463" s="41"/>
      <c r="C1463" s="277" t="s">
        <v>2222</v>
      </c>
      <c r="D1463" s="277" t="s">
        <v>407</v>
      </c>
      <c r="E1463" s="278" t="s">
        <v>2223</v>
      </c>
      <c r="F1463" s="279" t="s">
        <v>2224</v>
      </c>
      <c r="G1463" s="280" t="s">
        <v>333</v>
      </c>
      <c r="H1463" s="281">
        <v>1</v>
      </c>
      <c r="I1463" s="282"/>
      <c r="J1463" s="283">
        <f>ROUND(I1463*H1463,2)</f>
        <v>0</v>
      </c>
      <c r="K1463" s="279" t="s">
        <v>22</v>
      </c>
      <c r="L1463" s="284"/>
      <c r="M1463" s="285" t="s">
        <v>22</v>
      </c>
      <c r="N1463" s="286" t="s">
        <v>49</v>
      </c>
      <c r="O1463" s="86"/>
      <c r="P1463" s="229">
        <f>O1463*H1463</f>
        <v>0</v>
      </c>
      <c r="Q1463" s="229">
        <v>0.037199999999999997</v>
      </c>
      <c r="R1463" s="229">
        <f>Q1463*H1463</f>
        <v>0.037199999999999997</v>
      </c>
      <c r="S1463" s="229">
        <v>0</v>
      </c>
      <c r="T1463" s="230">
        <f>S1463*H1463</f>
        <v>0</v>
      </c>
      <c r="U1463" s="40"/>
      <c r="V1463" s="40"/>
      <c r="W1463" s="40"/>
      <c r="X1463" s="40"/>
      <c r="Y1463" s="40"/>
      <c r="Z1463" s="40"/>
      <c r="AA1463" s="40"/>
      <c r="AB1463" s="40"/>
      <c r="AC1463" s="40"/>
      <c r="AD1463" s="40"/>
      <c r="AE1463" s="40"/>
      <c r="AR1463" s="231" t="s">
        <v>367</v>
      </c>
      <c r="AT1463" s="231" t="s">
        <v>407</v>
      </c>
      <c r="AU1463" s="231" t="s">
        <v>87</v>
      </c>
      <c r="AY1463" s="19" t="s">
        <v>199</v>
      </c>
      <c r="BE1463" s="232">
        <f>IF(N1463="základní",J1463,0)</f>
        <v>0</v>
      </c>
      <c r="BF1463" s="232">
        <f>IF(N1463="snížená",J1463,0)</f>
        <v>0</v>
      </c>
      <c r="BG1463" s="232">
        <f>IF(N1463="zákl. přenesená",J1463,0)</f>
        <v>0</v>
      </c>
      <c r="BH1463" s="232">
        <f>IF(N1463="sníž. přenesená",J1463,0)</f>
        <v>0</v>
      </c>
      <c r="BI1463" s="232">
        <f>IF(N1463="nulová",J1463,0)</f>
        <v>0</v>
      </c>
      <c r="BJ1463" s="19" t="s">
        <v>23</v>
      </c>
      <c r="BK1463" s="232">
        <f>ROUND(I1463*H1463,2)</f>
        <v>0</v>
      </c>
      <c r="BL1463" s="19" t="s">
        <v>272</v>
      </c>
      <c r="BM1463" s="231" t="s">
        <v>2225</v>
      </c>
    </row>
    <row r="1464" s="2" customFormat="1" ht="21.75" customHeight="1">
      <c r="A1464" s="40"/>
      <c r="B1464" s="41"/>
      <c r="C1464" s="220" t="s">
        <v>2226</v>
      </c>
      <c r="D1464" s="220" t="s">
        <v>201</v>
      </c>
      <c r="E1464" s="221" t="s">
        <v>2227</v>
      </c>
      <c r="F1464" s="222" t="s">
        <v>2228</v>
      </c>
      <c r="G1464" s="223" t="s">
        <v>333</v>
      </c>
      <c r="H1464" s="224">
        <v>11</v>
      </c>
      <c r="I1464" s="225"/>
      <c r="J1464" s="226">
        <f>ROUND(I1464*H1464,2)</f>
        <v>0</v>
      </c>
      <c r="K1464" s="222" t="s">
        <v>205</v>
      </c>
      <c r="L1464" s="46"/>
      <c r="M1464" s="227" t="s">
        <v>22</v>
      </c>
      <c r="N1464" s="228" t="s">
        <v>49</v>
      </c>
      <c r="O1464" s="86"/>
      <c r="P1464" s="229">
        <f>O1464*H1464</f>
        <v>0</v>
      </c>
      <c r="Q1464" s="229">
        <v>0</v>
      </c>
      <c r="R1464" s="229">
        <f>Q1464*H1464</f>
        <v>0</v>
      </c>
      <c r="S1464" s="229">
        <v>0</v>
      </c>
      <c r="T1464" s="230">
        <f>S1464*H1464</f>
        <v>0</v>
      </c>
      <c r="U1464" s="40"/>
      <c r="V1464" s="40"/>
      <c r="W1464" s="40"/>
      <c r="X1464" s="40"/>
      <c r="Y1464" s="40"/>
      <c r="Z1464" s="40"/>
      <c r="AA1464" s="40"/>
      <c r="AB1464" s="40"/>
      <c r="AC1464" s="40"/>
      <c r="AD1464" s="40"/>
      <c r="AE1464" s="40"/>
      <c r="AR1464" s="231" t="s">
        <v>272</v>
      </c>
      <c r="AT1464" s="231" t="s">
        <v>201</v>
      </c>
      <c r="AU1464" s="231" t="s">
        <v>87</v>
      </c>
      <c r="AY1464" s="19" t="s">
        <v>199</v>
      </c>
      <c r="BE1464" s="232">
        <f>IF(N1464="základní",J1464,0)</f>
        <v>0</v>
      </c>
      <c r="BF1464" s="232">
        <f>IF(N1464="snížená",J1464,0)</f>
        <v>0</v>
      </c>
      <c r="BG1464" s="232">
        <f>IF(N1464="zákl. přenesená",J1464,0)</f>
        <v>0</v>
      </c>
      <c r="BH1464" s="232">
        <f>IF(N1464="sníž. přenesená",J1464,0)</f>
        <v>0</v>
      </c>
      <c r="BI1464" s="232">
        <f>IF(N1464="nulová",J1464,0)</f>
        <v>0</v>
      </c>
      <c r="BJ1464" s="19" t="s">
        <v>23</v>
      </c>
      <c r="BK1464" s="232">
        <f>ROUND(I1464*H1464,2)</f>
        <v>0</v>
      </c>
      <c r="BL1464" s="19" t="s">
        <v>272</v>
      </c>
      <c r="BM1464" s="231" t="s">
        <v>2229</v>
      </c>
    </row>
    <row r="1465" s="13" customFormat="1">
      <c r="A1465" s="13"/>
      <c r="B1465" s="233"/>
      <c r="C1465" s="234"/>
      <c r="D1465" s="235" t="s">
        <v>207</v>
      </c>
      <c r="E1465" s="236" t="s">
        <v>22</v>
      </c>
      <c r="F1465" s="237" t="s">
        <v>2230</v>
      </c>
      <c r="G1465" s="234"/>
      <c r="H1465" s="238">
        <v>11</v>
      </c>
      <c r="I1465" s="239"/>
      <c r="J1465" s="234"/>
      <c r="K1465" s="234"/>
      <c r="L1465" s="240"/>
      <c r="M1465" s="241"/>
      <c r="N1465" s="242"/>
      <c r="O1465" s="242"/>
      <c r="P1465" s="242"/>
      <c r="Q1465" s="242"/>
      <c r="R1465" s="242"/>
      <c r="S1465" s="242"/>
      <c r="T1465" s="243"/>
      <c r="U1465" s="13"/>
      <c r="V1465" s="13"/>
      <c r="W1465" s="13"/>
      <c r="X1465" s="13"/>
      <c r="Y1465" s="13"/>
      <c r="Z1465" s="13"/>
      <c r="AA1465" s="13"/>
      <c r="AB1465" s="13"/>
      <c r="AC1465" s="13"/>
      <c r="AD1465" s="13"/>
      <c r="AE1465" s="13"/>
      <c r="AT1465" s="244" t="s">
        <v>207</v>
      </c>
      <c r="AU1465" s="244" t="s">
        <v>87</v>
      </c>
      <c r="AV1465" s="13" t="s">
        <v>87</v>
      </c>
      <c r="AW1465" s="13" t="s">
        <v>39</v>
      </c>
      <c r="AX1465" s="13" t="s">
        <v>23</v>
      </c>
      <c r="AY1465" s="244" t="s">
        <v>199</v>
      </c>
    </row>
    <row r="1466" s="2" customFormat="1" ht="21.75" customHeight="1">
      <c r="A1466" s="40"/>
      <c r="B1466" s="41"/>
      <c r="C1466" s="277" t="s">
        <v>2231</v>
      </c>
      <c r="D1466" s="277" t="s">
        <v>407</v>
      </c>
      <c r="E1466" s="278" t="s">
        <v>2232</v>
      </c>
      <c r="F1466" s="279" t="s">
        <v>2233</v>
      </c>
      <c r="G1466" s="280" t="s">
        <v>333</v>
      </c>
      <c r="H1466" s="281">
        <v>3</v>
      </c>
      <c r="I1466" s="282"/>
      <c r="J1466" s="283">
        <f>ROUND(I1466*H1466,2)</f>
        <v>0</v>
      </c>
      <c r="K1466" s="279" t="s">
        <v>22</v>
      </c>
      <c r="L1466" s="284"/>
      <c r="M1466" s="285" t="s">
        <v>22</v>
      </c>
      <c r="N1466" s="286" t="s">
        <v>49</v>
      </c>
      <c r="O1466" s="86"/>
      <c r="P1466" s="229">
        <f>O1466*H1466</f>
        <v>0</v>
      </c>
      <c r="Q1466" s="229">
        <v>0.02</v>
      </c>
      <c r="R1466" s="229">
        <f>Q1466*H1466</f>
        <v>0.059999999999999998</v>
      </c>
      <c r="S1466" s="229">
        <v>0</v>
      </c>
      <c r="T1466" s="230">
        <f>S1466*H1466</f>
        <v>0</v>
      </c>
      <c r="U1466" s="40"/>
      <c r="V1466" s="40"/>
      <c r="W1466" s="40"/>
      <c r="X1466" s="40"/>
      <c r="Y1466" s="40"/>
      <c r="Z1466" s="40"/>
      <c r="AA1466" s="40"/>
      <c r="AB1466" s="40"/>
      <c r="AC1466" s="40"/>
      <c r="AD1466" s="40"/>
      <c r="AE1466" s="40"/>
      <c r="AR1466" s="231" t="s">
        <v>367</v>
      </c>
      <c r="AT1466" s="231" t="s">
        <v>407</v>
      </c>
      <c r="AU1466" s="231" t="s">
        <v>87</v>
      </c>
      <c r="AY1466" s="19" t="s">
        <v>199</v>
      </c>
      <c r="BE1466" s="232">
        <f>IF(N1466="základní",J1466,0)</f>
        <v>0</v>
      </c>
      <c r="BF1466" s="232">
        <f>IF(N1466="snížená",J1466,0)</f>
        <v>0</v>
      </c>
      <c r="BG1466" s="232">
        <f>IF(N1466="zákl. přenesená",J1466,0)</f>
        <v>0</v>
      </c>
      <c r="BH1466" s="232">
        <f>IF(N1466="sníž. přenesená",J1466,0)</f>
        <v>0</v>
      </c>
      <c r="BI1466" s="232">
        <f>IF(N1466="nulová",J1466,0)</f>
        <v>0</v>
      </c>
      <c r="BJ1466" s="19" t="s">
        <v>23</v>
      </c>
      <c r="BK1466" s="232">
        <f>ROUND(I1466*H1466,2)</f>
        <v>0</v>
      </c>
      <c r="BL1466" s="19" t="s">
        <v>272</v>
      </c>
      <c r="BM1466" s="231" t="s">
        <v>2234</v>
      </c>
    </row>
    <row r="1467" s="2" customFormat="1" ht="21.75" customHeight="1">
      <c r="A1467" s="40"/>
      <c r="B1467" s="41"/>
      <c r="C1467" s="277" t="s">
        <v>2235</v>
      </c>
      <c r="D1467" s="277" t="s">
        <v>407</v>
      </c>
      <c r="E1467" s="278" t="s">
        <v>2236</v>
      </c>
      <c r="F1467" s="279" t="s">
        <v>2237</v>
      </c>
      <c r="G1467" s="280" t="s">
        <v>333</v>
      </c>
      <c r="H1467" s="281">
        <v>4</v>
      </c>
      <c r="I1467" s="282"/>
      <c r="J1467" s="283">
        <f>ROUND(I1467*H1467,2)</f>
        <v>0</v>
      </c>
      <c r="K1467" s="279" t="s">
        <v>22</v>
      </c>
      <c r="L1467" s="284"/>
      <c r="M1467" s="285" t="s">
        <v>22</v>
      </c>
      <c r="N1467" s="286" t="s">
        <v>49</v>
      </c>
      <c r="O1467" s="86"/>
      <c r="P1467" s="229">
        <f>O1467*H1467</f>
        <v>0</v>
      </c>
      <c r="Q1467" s="229">
        <v>0.02</v>
      </c>
      <c r="R1467" s="229">
        <f>Q1467*H1467</f>
        <v>0.080000000000000002</v>
      </c>
      <c r="S1467" s="229">
        <v>0</v>
      </c>
      <c r="T1467" s="230">
        <f>S1467*H1467</f>
        <v>0</v>
      </c>
      <c r="U1467" s="40"/>
      <c r="V1467" s="40"/>
      <c r="W1467" s="40"/>
      <c r="X1467" s="40"/>
      <c r="Y1467" s="40"/>
      <c r="Z1467" s="40"/>
      <c r="AA1467" s="40"/>
      <c r="AB1467" s="40"/>
      <c r="AC1467" s="40"/>
      <c r="AD1467" s="40"/>
      <c r="AE1467" s="40"/>
      <c r="AR1467" s="231" t="s">
        <v>367</v>
      </c>
      <c r="AT1467" s="231" t="s">
        <v>407</v>
      </c>
      <c r="AU1467" s="231" t="s">
        <v>87</v>
      </c>
      <c r="AY1467" s="19" t="s">
        <v>199</v>
      </c>
      <c r="BE1467" s="232">
        <f>IF(N1467="základní",J1467,0)</f>
        <v>0</v>
      </c>
      <c r="BF1467" s="232">
        <f>IF(N1467="snížená",J1467,0)</f>
        <v>0</v>
      </c>
      <c r="BG1467" s="232">
        <f>IF(N1467="zákl. přenesená",J1467,0)</f>
        <v>0</v>
      </c>
      <c r="BH1467" s="232">
        <f>IF(N1467="sníž. přenesená",J1467,0)</f>
        <v>0</v>
      </c>
      <c r="BI1467" s="232">
        <f>IF(N1467="nulová",J1467,0)</f>
        <v>0</v>
      </c>
      <c r="BJ1467" s="19" t="s">
        <v>23</v>
      </c>
      <c r="BK1467" s="232">
        <f>ROUND(I1467*H1467,2)</f>
        <v>0</v>
      </c>
      <c r="BL1467" s="19" t="s">
        <v>272</v>
      </c>
      <c r="BM1467" s="231" t="s">
        <v>2238</v>
      </c>
    </row>
    <row r="1468" s="2" customFormat="1" ht="21.75" customHeight="1">
      <c r="A1468" s="40"/>
      <c r="B1468" s="41"/>
      <c r="C1468" s="277" t="s">
        <v>2239</v>
      </c>
      <c r="D1468" s="277" t="s">
        <v>407</v>
      </c>
      <c r="E1468" s="278" t="s">
        <v>2240</v>
      </c>
      <c r="F1468" s="279" t="s">
        <v>2241</v>
      </c>
      <c r="G1468" s="280" t="s">
        <v>333</v>
      </c>
      <c r="H1468" s="281">
        <v>1</v>
      </c>
      <c r="I1468" s="282"/>
      <c r="J1468" s="283">
        <f>ROUND(I1468*H1468,2)</f>
        <v>0</v>
      </c>
      <c r="K1468" s="279" t="s">
        <v>22</v>
      </c>
      <c r="L1468" s="284"/>
      <c r="M1468" s="285" t="s">
        <v>22</v>
      </c>
      <c r="N1468" s="286" t="s">
        <v>49</v>
      </c>
      <c r="O1468" s="86"/>
      <c r="P1468" s="229">
        <f>O1468*H1468</f>
        <v>0</v>
      </c>
      <c r="Q1468" s="229">
        <v>0.021999999999999999</v>
      </c>
      <c r="R1468" s="229">
        <f>Q1468*H1468</f>
        <v>0.021999999999999999</v>
      </c>
      <c r="S1468" s="229">
        <v>0</v>
      </c>
      <c r="T1468" s="230">
        <f>S1468*H1468</f>
        <v>0</v>
      </c>
      <c r="U1468" s="40"/>
      <c r="V1468" s="40"/>
      <c r="W1468" s="40"/>
      <c r="X1468" s="40"/>
      <c r="Y1468" s="40"/>
      <c r="Z1468" s="40"/>
      <c r="AA1468" s="40"/>
      <c r="AB1468" s="40"/>
      <c r="AC1468" s="40"/>
      <c r="AD1468" s="40"/>
      <c r="AE1468" s="40"/>
      <c r="AR1468" s="231" t="s">
        <v>367</v>
      </c>
      <c r="AT1468" s="231" t="s">
        <v>407</v>
      </c>
      <c r="AU1468" s="231" t="s">
        <v>87</v>
      </c>
      <c r="AY1468" s="19" t="s">
        <v>199</v>
      </c>
      <c r="BE1468" s="232">
        <f>IF(N1468="základní",J1468,0)</f>
        <v>0</v>
      </c>
      <c r="BF1468" s="232">
        <f>IF(N1468="snížená",J1468,0)</f>
        <v>0</v>
      </c>
      <c r="BG1468" s="232">
        <f>IF(N1468="zákl. přenesená",J1468,0)</f>
        <v>0</v>
      </c>
      <c r="BH1468" s="232">
        <f>IF(N1468="sníž. přenesená",J1468,0)</f>
        <v>0</v>
      </c>
      <c r="BI1468" s="232">
        <f>IF(N1468="nulová",J1468,0)</f>
        <v>0</v>
      </c>
      <c r="BJ1468" s="19" t="s">
        <v>23</v>
      </c>
      <c r="BK1468" s="232">
        <f>ROUND(I1468*H1468,2)</f>
        <v>0</v>
      </c>
      <c r="BL1468" s="19" t="s">
        <v>272</v>
      </c>
      <c r="BM1468" s="231" t="s">
        <v>2242</v>
      </c>
    </row>
    <row r="1469" s="2" customFormat="1" ht="21.75" customHeight="1">
      <c r="A1469" s="40"/>
      <c r="B1469" s="41"/>
      <c r="C1469" s="277" t="s">
        <v>2243</v>
      </c>
      <c r="D1469" s="277" t="s">
        <v>407</v>
      </c>
      <c r="E1469" s="278" t="s">
        <v>2244</v>
      </c>
      <c r="F1469" s="279" t="s">
        <v>2245</v>
      </c>
      <c r="G1469" s="280" t="s">
        <v>333</v>
      </c>
      <c r="H1469" s="281">
        <v>3</v>
      </c>
      <c r="I1469" s="282"/>
      <c r="J1469" s="283">
        <f>ROUND(I1469*H1469,2)</f>
        <v>0</v>
      </c>
      <c r="K1469" s="279" t="s">
        <v>22</v>
      </c>
      <c r="L1469" s="284"/>
      <c r="M1469" s="285" t="s">
        <v>22</v>
      </c>
      <c r="N1469" s="286" t="s">
        <v>49</v>
      </c>
      <c r="O1469" s="86"/>
      <c r="P1469" s="229">
        <f>O1469*H1469</f>
        <v>0</v>
      </c>
      <c r="Q1469" s="229">
        <v>0.021999999999999999</v>
      </c>
      <c r="R1469" s="229">
        <f>Q1469*H1469</f>
        <v>0.066000000000000003</v>
      </c>
      <c r="S1469" s="229">
        <v>0</v>
      </c>
      <c r="T1469" s="230">
        <f>S1469*H1469</f>
        <v>0</v>
      </c>
      <c r="U1469" s="40"/>
      <c r="V1469" s="40"/>
      <c r="W1469" s="40"/>
      <c r="X1469" s="40"/>
      <c r="Y1469" s="40"/>
      <c r="Z1469" s="40"/>
      <c r="AA1469" s="40"/>
      <c r="AB1469" s="40"/>
      <c r="AC1469" s="40"/>
      <c r="AD1469" s="40"/>
      <c r="AE1469" s="40"/>
      <c r="AR1469" s="231" t="s">
        <v>367</v>
      </c>
      <c r="AT1469" s="231" t="s">
        <v>407</v>
      </c>
      <c r="AU1469" s="231" t="s">
        <v>87</v>
      </c>
      <c r="AY1469" s="19" t="s">
        <v>199</v>
      </c>
      <c r="BE1469" s="232">
        <f>IF(N1469="základní",J1469,0)</f>
        <v>0</v>
      </c>
      <c r="BF1469" s="232">
        <f>IF(N1469="snížená",J1469,0)</f>
        <v>0</v>
      </c>
      <c r="BG1469" s="232">
        <f>IF(N1469="zákl. přenesená",J1469,0)</f>
        <v>0</v>
      </c>
      <c r="BH1469" s="232">
        <f>IF(N1469="sníž. přenesená",J1469,0)</f>
        <v>0</v>
      </c>
      <c r="BI1469" s="232">
        <f>IF(N1469="nulová",J1469,0)</f>
        <v>0</v>
      </c>
      <c r="BJ1469" s="19" t="s">
        <v>23</v>
      </c>
      <c r="BK1469" s="232">
        <f>ROUND(I1469*H1469,2)</f>
        <v>0</v>
      </c>
      <c r="BL1469" s="19" t="s">
        <v>272</v>
      </c>
      <c r="BM1469" s="231" t="s">
        <v>2246</v>
      </c>
    </row>
    <row r="1470" s="2" customFormat="1" ht="21.75" customHeight="1">
      <c r="A1470" s="40"/>
      <c r="B1470" s="41"/>
      <c r="C1470" s="220" t="s">
        <v>2247</v>
      </c>
      <c r="D1470" s="220" t="s">
        <v>201</v>
      </c>
      <c r="E1470" s="221" t="s">
        <v>2248</v>
      </c>
      <c r="F1470" s="222" t="s">
        <v>2249</v>
      </c>
      <c r="G1470" s="223" t="s">
        <v>333</v>
      </c>
      <c r="H1470" s="224">
        <v>5</v>
      </c>
      <c r="I1470" s="225"/>
      <c r="J1470" s="226">
        <f>ROUND(I1470*H1470,2)</f>
        <v>0</v>
      </c>
      <c r="K1470" s="222" t="s">
        <v>205</v>
      </c>
      <c r="L1470" s="46"/>
      <c r="M1470" s="227" t="s">
        <v>22</v>
      </c>
      <c r="N1470" s="228" t="s">
        <v>49</v>
      </c>
      <c r="O1470" s="86"/>
      <c r="P1470" s="229">
        <f>O1470*H1470</f>
        <v>0</v>
      </c>
      <c r="Q1470" s="229">
        <v>0</v>
      </c>
      <c r="R1470" s="229">
        <f>Q1470*H1470</f>
        <v>0</v>
      </c>
      <c r="S1470" s="229">
        <v>0</v>
      </c>
      <c r="T1470" s="230">
        <f>S1470*H1470</f>
        <v>0</v>
      </c>
      <c r="U1470" s="40"/>
      <c r="V1470" s="40"/>
      <c r="W1470" s="40"/>
      <c r="X1470" s="40"/>
      <c r="Y1470" s="40"/>
      <c r="Z1470" s="40"/>
      <c r="AA1470" s="40"/>
      <c r="AB1470" s="40"/>
      <c r="AC1470" s="40"/>
      <c r="AD1470" s="40"/>
      <c r="AE1470" s="40"/>
      <c r="AR1470" s="231" t="s">
        <v>272</v>
      </c>
      <c r="AT1470" s="231" t="s">
        <v>201</v>
      </c>
      <c r="AU1470" s="231" t="s">
        <v>87</v>
      </c>
      <c r="AY1470" s="19" t="s">
        <v>199</v>
      </c>
      <c r="BE1470" s="232">
        <f>IF(N1470="základní",J1470,0)</f>
        <v>0</v>
      </c>
      <c r="BF1470" s="232">
        <f>IF(N1470="snížená",J1470,0)</f>
        <v>0</v>
      </c>
      <c r="BG1470" s="232">
        <f>IF(N1470="zákl. přenesená",J1470,0)</f>
        <v>0</v>
      </c>
      <c r="BH1470" s="232">
        <f>IF(N1470="sníž. přenesená",J1470,0)</f>
        <v>0</v>
      </c>
      <c r="BI1470" s="232">
        <f>IF(N1470="nulová",J1470,0)</f>
        <v>0</v>
      </c>
      <c r="BJ1470" s="19" t="s">
        <v>23</v>
      </c>
      <c r="BK1470" s="232">
        <f>ROUND(I1470*H1470,2)</f>
        <v>0</v>
      </c>
      <c r="BL1470" s="19" t="s">
        <v>272</v>
      </c>
      <c r="BM1470" s="231" t="s">
        <v>2250</v>
      </c>
    </row>
    <row r="1471" s="13" customFormat="1">
      <c r="A1471" s="13"/>
      <c r="B1471" s="233"/>
      <c r="C1471" s="234"/>
      <c r="D1471" s="235" t="s">
        <v>207</v>
      </c>
      <c r="E1471" s="236" t="s">
        <v>22</v>
      </c>
      <c r="F1471" s="237" t="s">
        <v>2251</v>
      </c>
      <c r="G1471" s="234"/>
      <c r="H1471" s="238">
        <v>5</v>
      </c>
      <c r="I1471" s="239"/>
      <c r="J1471" s="234"/>
      <c r="K1471" s="234"/>
      <c r="L1471" s="240"/>
      <c r="M1471" s="241"/>
      <c r="N1471" s="242"/>
      <c r="O1471" s="242"/>
      <c r="P1471" s="242"/>
      <c r="Q1471" s="242"/>
      <c r="R1471" s="242"/>
      <c r="S1471" s="242"/>
      <c r="T1471" s="243"/>
      <c r="U1471" s="13"/>
      <c r="V1471" s="13"/>
      <c r="W1471" s="13"/>
      <c r="X1471" s="13"/>
      <c r="Y1471" s="13"/>
      <c r="Z1471" s="13"/>
      <c r="AA1471" s="13"/>
      <c r="AB1471" s="13"/>
      <c r="AC1471" s="13"/>
      <c r="AD1471" s="13"/>
      <c r="AE1471" s="13"/>
      <c r="AT1471" s="244" t="s">
        <v>207</v>
      </c>
      <c r="AU1471" s="244" t="s">
        <v>87</v>
      </c>
      <c r="AV1471" s="13" t="s">
        <v>87</v>
      </c>
      <c r="AW1471" s="13" t="s">
        <v>39</v>
      </c>
      <c r="AX1471" s="13" t="s">
        <v>23</v>
      </c>
      <c r="AY1471" s="244" t="s">
        <v>199</v>
      </c>
    </row>
    <row r="1472" s="2" customFormat="1" ht="21.75" customHeight="1">
      <c r="A1472" s="40"/>
      <c r="B1472" s="41"/>
      <c r="C1472" s="277" t="s">
        <v>2252</v>
      </c>
      <c r="D1472" s="277" t="s">
        <v>407</v>
      </c>
      <c r="E1472" s="278" t="s">
        <v>2253</v>
      </c>
      <c r="F1472" s="279" t="s">
        <v>2254</v>
      </c>
      <c r="G1472" s="280" t="s">
        <v>333</v>
      </c>
      <c r="H1472" s="281">
        <v>1</v>
      </c>
      <c r="I1472" s="282"/>
      <c r="J1472" s="283">
        <f>ROUND(I1472*H1472,2)</f>
        <v>0</v>
      </c>
      <c r="K1472" s="279" t="s">
        <v>22</v>
      </c>
      <c r="L1472" s="284"/>
      <c r="M1472" s="285" t="s">
        <v>22</v>
      </c>
      <c r="N1472" s="286" t="s">
        <v>49</v>
      </c>
      <c r="O1472" s="86"/>
      <c r="P1472" s="229">
        <f>O1472*H1472</f>
        <v>0</v>
      </c>
      <c r="Q1472" s="229">
        <v>0.024</v>
      </c>
      <c r="R1472" s="229">
        <f>Q1472*H1472</f>
        <v>0.024</v>
      </c>
      <c r="S1472" s="229">
        <v>0</v>
      </c>
      <c r="T1472" s="230">
        <f>S1472*H1472</f>
        <v>0</v>
      </c>
      <c r="U1472" s="40"/>
      <c r="V1472" s="40"/>
      <c r="W1472" s="40"/>
      <c r="X1472" s="40"/>
      <c r="Y1472" s="40"/>
      <c r="Z1472" s="40"/>
      <c r="AA1472" s="40"/>
      <c r="AB1472" s="40"/>
      <c r="AC1472" s="40"/>
      <c r="AD1472" s="40"/>
      <c r="AE1472" s="40"/>
      <c r="AR1472" s="231" t="s">
        <v>367</v>
      </c>
      <c r="AT1472" s="231" t="s">
        <v>407</v>
      </c>
      <c r="AU1472" s="231" t="s">
        <v>87</v>
      </c>
      <c r="AY1472" s="19" t="s">
        <v>199</v>
      </c>
      <c r="BE1472" s="232">
        <f>IF(N1472="základní",J1472,0)</f>
        <v>0</v>
      </c>
      <c r="BF1472" s="232">
        <f>IF(N1472="snížená",J1472,0)</f>
        <v>0</v>
      </c>
      <c r="BG1472" s="232">
        <f>IF(N1472="zákl. přenesená",J1472,0)</f>
        <v>0</v>
      </c>
      <c r="BH1472" s="232">
        <f>IF(N1472="sníž. přenesená",J1472,0)</f>
        <v>0</v>
      </c>
      <c r="BI1472" s="232">
        <f>IF(N1472="nulová",J1472,0)</f>
        <v>0</v>
      </c>
      <c r="BJ1472" s="19" t="s">
        <v>23</v>
      </c>
      <c r="BK1472" s="232">
        <f>ROUND(I1472*H1472,2)</f>
        <v>0</v>
      </c>
      <c r="BL1472" s="19" t="s">
        <v>272</v>
      </c>
      <c r="BM1472" s="231" t="s">
        <v>2255</v>
      </c>
    </row>
    <row r="1473" s="2" customFormat="1" ht="21.75" customHeight="1">
      <c r="A1473" s="40"/>
      <c r="B1473" s="41"/>
      <c r="C1473" s="277" t="s">
        <v>2256</v>
      </c>
      <c r="D1473" s="277" t="s">
        <v>407</v>
      </c>
      <c r="E1473" s="278" t="s">
        <v>2257</v>
      </c>
      <c r="F1473" s="279" t="s">
        <v>2258</v>
      </c>
      <c r="G1473" s="280" t="s">
        <v>333</v>
      </c>
      <c r="H1473" s="281">
        <v>2</v>
      </c>
      <c r="I1473" s="282"/>
      <c r="J1473" s="283">
        <f>ROUND(I1473*H1473,2)</f>
        <v>0</v>
      </c>
      <c r="K1473" s="279" t="s">
        <v>22</v>
      </c>
      <c r="L1473" s="284"/>
      <c r="M1473" s="285" t="s">
        <v>22</v>
      </c>
      <c r="N1473" s="286" t="s">
        <v>49</v>
      </c>
      <c r="O1473" s="86"/>
      <c r="P1473" s="229">
        <f>O1473*H1473</f>
        <v>0</v>
      </c>
      <c r="Q1473" s="229">
        <v>0.024</v>
      </c>
      <c r="R1473" s="229">
        <f>Q1473*H1473</f>
        <v>0.048000000000000001</v>
      </c>
      <c r="S1473" s="229">
        <v>0</v>
      </c>
      <c r="T1473" s="230">
        <f>S1473*H1473</f>
        <v>0</v>
      </c>
      <c r="U1473" s="40"/>
      <c r="V1473" s="40"/>
      <c r="W1473" s="40"/>
      <c r="X1473" s="40"/>
      <c r="Y1473" s="40"/>
      <c r="Z1473" s="40"/>
      <c r="AA1473" s="40"/>
      <c r="AB1473" s="40"/>
      <c r="AC1473" s="40"/>
      <c r="AD1473" s="40"/>
      <c r="AE1473" s="40"/>
      <c r="AR1473" s="231" t="s">
        <v>367</v>
      </c>
      <c r="AT1473" s="231" t="s">
        <v>407</v>
      </c>
      <c r="AU1473" s="231" t="s">
        <v>87</v>
      </c>
      <c r="AY1473" s="19" t="s">
        <v>199</v>
      </c>
      <c r="BE1473" s="232">
        <f>IF(N1473="základní",J1473,0)</f>
        <v>0</v>
      </c>
      <c r="BF1473" s="232">
        <f>IF(N1473="snížená",J1473,0)</f>
        <v>0</v>
      </c>
      <c r="BG1473" s="232">
        <f>IF(N1473="zákl. přenesená",J1473,0)</f>
        <v>0</v>
      </c>
      <c r="BH1473" s="232">
        <f>IF(N1473="sníž. přenesená",J1473,0)</f>
        <v>0</v>
      </c>
      <c r="BI1473" s="232">
        <f>IF(N1473="nulová",J1473,0)</f>
        <v>0</v>
      </c>
      <c r="BJ1473" s="19" t="s">
        <v>23</v>
      </c>
      <c r="BK1473" s="232">
        <f>ROUND(I1473*H1473,2)</f>
        <v>0</v>
      </c>
      <c r="BL1473" s="19" t="s">
        <v>272</v>
      </c>
      <c r="BM1473" s="231" t="s">
        <v>2259</v>
      </c>
    </row>
    <row r="1474" s="2" customFormat="1" ht="21.75" customHeight="1">
      <c r="A1474" s="40"/>
      <c r="B1474" s="41"/>
      <c r="C1474" s="277" t="s">
        <v>2260</v>
      </c>
      <c r="D1474" s="277" t="s">
        <v>407</v>
      </c>
      <c r="E1474" s="278" t="s">
        <v>2261</v>
      </c>
      <c r="F1474" s="279" t="s">
        <v>2254</v>
      </c>
      <c r="G1474" s="280" t="s">
        <v>333</v>
      </c>
      <c r="H1474" s="281">
        <v>2</v>
      </c>
      <c r="I1474" s="282"/>
      <c r="J1474" s="283">
        <f>ROUND(I1474*H1474,2)</f>
        <v>0</v>
      </c>
      <c r="K1474" s="279" t="s">
        <v>22</v>
      </c>
      <c r="L1474" s="284"/>
      <c r="M1474" s="285" t="s">
        <v>22</v>
      </c>
      <c r="N1474" s="286" t="s">
        <v>49</v>
      </c>
      <c r="O1474" s="86"/>
      <c r="P1474" s="229">
        <f>O1474*H1474</f>
        <v>0</v>
      </c>
      <c r="Q1474" s="229">
        <v>0.024</v>
      </c>
      <c r="R1474" s="229">
        <f>Q1474*H1474</f>
        <v>0.048000000000000001</v>
      </c>
      <c r="S1474" s="229">
        <v>0</v>
      </c>
      <c r="T1474" s="230">
        <f>S1474*H1474</f>
        <v>0</v>
      </c>
      <c r="U1474" s="40"/>
      <c r="V1474" s="40"/>
      <c r="W1474" s="40"/>
      <c r="X1474" s="40"/>
      <c r="Y1474" s="40"/>
      <c r="Z1474" s="40"/>
      <c r="AA1474" s="40"/>
      <c r="AB1474" s="40"/>
      <c r="AC1474" s="40"/>
      <c r="AD1474" s="40"/>
      <c r="AE1474" s="40"/>
      <c r="AR1474" s="231" t="s">
        <v>367</v>
      </c>
      <c r="AT1474" s="231" t="s">
        <v>407</v>
      </c>
      <c r="AU1474" s="231" t="s">
        <v>87</v>
      </c>
      <c r="AY1474" s="19" t="s">
        <v>199</v>
      </c>
      <c r="BE1474" s="232">
        <f>IF(N1474="základní",J1474,0)</f>
        <v>0</v>
      </c>
      <c r="BF1474" s="232">
        <f>IF(N1474="snížená",J1474,0)</f>
        <v>0</v>
      </c>
      <c r="BG1474" s="232">
        <f>IF(N1474="zákl. přenesená",J1474,0)</f>
        <v>0</v>
      </c>
      <c r="BH1474" s="232">
        <f>IF(N1474="sníž. přenesená",J1474,0)</f>
        <v>0</v>
      </c>
      <c r="BI1474" s="232">
        <f>IF(N1474="nulová",J1474,0)</f>
        <v>0</v>
      </c>
      <c r="BJ1474" s="19" t="s">
        <v>23</v>
      </c>
      <c r="BK1474" s="232">
        <f>ROUND(I1474*H1474,2)</f>
        <v>0</v>
      </c>
      <c r="BL1474" s="19" t="s">
        <v>272</v>
      </c>
      <c r="BM1474" s="231" t="s">
        <v>2262</v>
      </c>
    </row>
    <row r="1475" s="2" customFormat="1" ht="21.75" customHeight="1">
      <c r="A1475" s="40"/>
      <c r="B1475" s="41"/>
      <c r="C1475" s="220" t="s">
        <v>2263</v>
      </c>
      <c r="D1475" s="220" t="s">
        <v>201</v>
      </c>
      <c r="E1475" s="221" t="s">
        <v>2264</v>
      </c>
      <c r="F1475" s="222" t="s">
        <v>2265</v>
      </c>
      <c r="G1475" s="223" t="s">
        <v>333</v>
      </c>
      <c r="H1475" s="224">
        <v>1</v>
      </c>
      <c r="I1475" s="225"/>
      <c r="J1475" s="226">
        <f>ROUND(I1475*H1475,2)</f>
        <v>0</v>
      </c>
      <c r="K1475" s="222" t="s">
        <v>2266</v>
      </c>
      <c r="L1475" s="46"/>
      <c r="M1475" s="227" t="s">
        <v>22</v>
      </c>
      <c r="N1475" s="228" t="s">
        <v>49</v>
      </c>
      <c r="O1475" s="86"/>
      <c r="P1475" s="229">
        <f>O1475*H1475</f>
        <v>0</v>
      </c>
      <c r="Q1475" s="229">
        <v>0.00093000000000000005</v>
      </c>
      <c r="R1475" s="229">
        <f>Q1475*H1475</f>
        <v>0.00093000000000000005</v>
      </c>
      <c r="S1475" s="229">
        <v>0</v>
      </c>
      <c r="T1475" s="230">
        <f>S1475*H1475</f>
        <v>0</v>
      </c>
      <c r="U1475" s="40"/>
      <c r="V1475" s="40"/>
      <c r="W1475" s="40"/>
      <c r="X1475" s="40"/>
      <c r="Y1475" s="40"/>
      <c r="Z1475" s="40"/>
      <c r="AA1475" s="40"/>
      <c r="AB1475" s="40"/>
      <c r="AC1475" s="40"/>
      <c r="AD1475" s="40"/>
      <c r="AE1475" s="40"/>
      <c r="AR1475" s="231" t="s">
        <v>272</v>
      </c>
      <c r="AT1475" s="231" t="s">
        <v>201</v>
      </c>
      <c r="AU1475" s="231" t="s">
        <v>87</v>
      </c>
      <c r="AY1475" s="19" t="s">
        <v>199</v>
      </c>
      <c r="BE1475" s="232">
        <f>IF(N1475="základní",J1475,0)</f>
        <v>0</v>
      </c>
      <c r="BF1475" s="232">
        <f>IF(N1475="snížená",J1475,0)</f>
        <v>0</v>
      </c>
      <c r="BG1475" s="232">
        <f>IF(N1475="zákl. přenesená",J1475,0)</f>
        <v>0</v>
      </c>
      <c r="BH1475" s="232">
        <f>IF(N1475="sníž. přenesená",J1475,0)</f>
        <v>0</v>
      </c>
      <c r="BI1475" s="232">
        <f>IF(N1475="nulová",J1475,0)</f>
        <v>0</v>
      </c>
      <c r="BJ1475" s="19" t="s">
        <v>23</v>
      </c>
      <c r="BK1475" s="232">
        <f>ROUND(I1475*H1475,2)</f>
        <v>0</v>
      </c>
      <c r="BL1475" s="19" t="s">
        <v>272</v>
      </c>
      <c r="BM1475" s="231" t="s">
        <v>2267</v>
      </c>
    </row>
    <row r="1476" s="2" customFormat="1" ht="16.5" customHeight="1">
      <c r="A1476" s="40"/>
      <c r="B1476" s="41"/>
      <c r="C1476" s="277" t="s">
        <v>2268</v>
      </c>
      <c r="D1476" s="277" t="s">
        <v>407</v>
      </c>
      <c r="E1476" s="278" t="s">
        <v>2269</v>
      </c>
      <c r="F1476" s="279" t="s">
        <v>2270</v>
      </c>
      <c r="G1476" s="280" t="s">
        <v>333</v>
      </c>
      <c r="H1476" s="281">
        <v>1</v>
      </c>
      <c r="I1476" s="282"/>
      <c r="J1476" s="283">
        <f>ROUND(I1476*H1476,2)</f>
        <v>0</v>
      </c>
      <c r="K1476" s="279" t="s">
        <v>22</v>
      </c>
      <c r="L1476" s="284"/>
      <c r="M1476" s="285" t="s">
        <v>22</v>
      </c>
      <c r="N1476" s="286" t="s">
        <v>49</v>
      </c>
      <c r="O1476" s="86"/>
      <c r="P1476" s="229">
        <f>O1476*H1476</f>
        <v>0</v>
      </c>
      <c r="Q1476" s="229">
        <v>0.12139999999999999</v>
      </c>
      <c r="R1476" s="229">
        <f>Q1476*H1476</f>
        <v>0.12139999999999999</v>
      </c>
      <c r="S1476" s="229">
        <v>0</v>
      </c>
      <c r="T1476" s="230">
        <f>S1476*H1476</f>
        <v>0</v>
      </c>
      <c r="U1476" s="40"/>
      <c r="V1476" s="40"/>
      <c r="W1476" s="40"/>
      <c r="X1476" s="40"/>
      <c r="Y1476" s="40"/>
      <c r="Z1476" s="40"/>
      <c r="AA1476" s="40"/>
      <c r="AB1476" s="40"/>
      <c r="AC1476" s="40"/>
      <c r="AD1476" s="40"/>
      <c r="AE1476" s="40"/>
      <c r="AR1476" s="231" t="s">
        <v>367</v>
      </c>
      <c r="AT1476" s="231" t="s">
        <v>407</v>
      </c>
      <c r="AU1476" s="231" t="s">
        <v>87</v>
      </c>
      <c r="AY1476" s="19" t="s">
        <v>199</v>
      </c>
      <c r="BE1476" s="232">
        <f>IF(N1476="základní",J1476,0)</f>
        <v>0</v>
      </c>
      <c r="BF1476" s="232">
        <f>IF(N1476="snížená",J1476,0)</f>
        <v>0</v>
      </c>
      <c r="BG1476" s="232">
        <f>IF(N1476="zákl. přenesená",J1476,0)</f>
        <v>0</v>
      </c>
      <c r="BH1476" s="232">
        <f>IF(N1476="sníž. přenesená",J1476,0)</f>
        <v>0</v>
      </c>
      <c r="BI1476" s="232">
        <f>IF(N1476="nulová",J1476,0)</f>
        <v>0</v>
      </c>
      <c r="BJ1476" s="19" t="s">
        <v>23</v>
      </c>
      <c r="BK1476" s="232">
        <f>ROUND(I1476*H1476,2)</f>
        <v>0</v>
      </c>
      <c r="BL1476" s="19" t="s">
        <v>272</v>
      </c>
      <c r="BM1476" s="231" t="s">
        <v>2271</v>
      </c>
    </row>
    <row r="1477" s="2" customFormat="1" ht="21.75" customHeight="1">
      <c r="A1477" s="40"/>
      <c r="B1477" s="41"/>
      <c r="C1477" s="220" t="s">
        <v>2272</v>
      </c>
      <c r="D1477" s="220" t="s">
        <v>201</v>
      </c>
      <c r="E1477" s="221" t="s">
        <v>2273</v>
      </c>
      <c r="F1477" s="222" t="s">
        <v>2274</v>
      </c>
      <c r="G1477" s="223" t="s">
        <v>333</v>
      </c>
      <c r="H1477" s="224">
        <v>1</v>
      </c>
      <c r="I1477" s="225"/>
      <c r="J1477" s="226">
        <f>ROUND(I1477*H1477,2)</f>
        <v>0</v>
      </c>
      <c r="K1477" s="222" t="s">
        <v>205</v>
      </c>
      <c r="L1477" s="46"/>
      <c r="M1477" s="227" t="s">
        <v>22</v>
      </c>
      <c r="N1477" s="228" t="s">
        <v>49</v>
      </c>
      <c r="O1477" s="86"/>
      <c r="P1477" s="229">
        <f>O1477*H1477</f>
        <v>0</v>
      </c>
      <c r="Q1477" s="229">
        <v>0.00088000000000000003</v>
      </c>
      <c r="R1477" s="229">
        <f>Q1477*H1477</f>
        <v>0.00088000000000000003</v>
      </c>
      <c r="S1477" s="229">
        <v>0</v>
      </c>
      <c r="T1477" s="230">
        <f>S1477*H1477</f>
        <v>0</v>
      </c>
      <c r="U1477" s="40"/>
      <c r="V1477" s="40"/>
      <c r="W1477" s="40"/>
      <c r="X1477" s="40"/>
      <c r="Y1477" s="40"/>
      <c r="Z1477" s="40"/>
      <c r="AA1477" s="40"/>
      <c r="AB1477" s="40"/>
      <c r="AC1477" s="40"/>
      <c r="AD1477" s="40"/>
      <c r="AE1477" s="40"/>
      <c r="AR1477" s="231" t="s">
        <v>272</v>
      </c>
      <c r="AT1477" s="231" t="s">
        <v>201</v>
      </c>
      <c r="AU1477" s="231" t="s">
        <v>87</v>
      </c>
      <c r="AY1477" s="19" t="s">
        <v>199</v>
      </c>
      <c r="BE1477" s="232">
        <f>IF(N1477="základní",J1477,0)</f>
        <v>0</v>
      </c>
      <c r="BF1477" s="232">
        <f>IF(N1477="snížená",J1477,0)</f>
        <v>0</v>
      </c>
      <c r="BG1477" s="232">
        <f>IF(N1477="zákl. přenesená",J1477,0)</f>
        <v>0</v>
      </c>
      <c r="BH1477" s="232">
        <f>IF(N1477="sníž. přenesená",J1477,0)</f>
        <v>0</v>
      </c>
      <c r="BI1477" s="232">
        <f>IF(N1477="nulová",J1477,0)</f>
        <v>0</v>
      </c>
      <c r="BJ1477" s="19" t="s">
        <v>23</v>
      </c>
      <c r="BK1477" s="232">
        <f>ROUND(I1477*H1477,2)</f>
        <v>0</v>
      </c>
      <c r="BL1477" s="19" t="s">
        <v>272</v>
      </c>
      <c r="BM1477" s="231" t="s">
        <v>2275</v>
      </c>
    </row>
    <row r="1478" s="2" customFormat="1" ht="21.75" customHeight="1">
      <c r="A1478" s="40"/>
      <c r="B1478" s="41"/>
      <c r="C1478" s="277" t="s">
        <v>2276</v>
      </c>
      <c r="D1478" s="277" t="s">
        <v>407</v>
      </c>
      <c r="E1478" s="278" t="s">
        <v>2277</v>
      </c>
      <c r="F1478" s="279" t="s">
        <v>2278</v>
      </c>
      <c r="G1478" s="280" t="s">
        <v>333</v>
      </c>
      <c r="H1478" s="281">
        <v>1</v>
      </c>
      <c r="I1478" s="282"/>
      <c r="J1478" s="283">
        <f>ROUND(I1478*H1478,2)</f>
        <v>0</v>
      </c>
      <c r="K1478" s="279" t="s">
        <v>22</v>
      </c>
      <c r="L1478" s="284"/>
      <c r="M1478" s="285" t="s">
        <v>22</v>
      </c>
      <c r="N1478" s="286" t="s">
        <v>49</v>
      </c>
      <c r="O1478" s="86"/>
      <c r="P1478" s="229">
        <f>O1478*H1478</f>
        <v>0</v>
      </c>
      <c r="Q1478" s="229">
        <v>0.14349999999999999</v>
      </c>
      <c r="R1478" s="229">
        <f>Q1478*H1478</f>
        <v>0.14349999999999999</v>
      </c>
      <c r="S1478" s="229">
        <v>0</v>
      </c>
      <c r="T1478" s="230">
        <f>S1478*H1478</f>
        <v>0</v>
      </c>
      <c r="U1478" s="40"/>
      <c r="V1478" s="40"/>
      <c r="W1478" s="40"/>
      <c r="X1478" s="40"/>
      <c r="Y1478" s="40"/>
      <c r="Z1478" s="40"/>
      <c r="AA1478" s="40"/>
      <c r="AB1478" s="40"/>
      <c r="AC1478" s="40"/>
      <c r="AD1478" s="40"/>
      <c r="AE1478" s="40"/>
      <c r="AR1478" s="231" t="s">
        <v>367</v>
      </c>
      <c r="AT1478" s="231" t="s">
        <v>407</v>
      </c>
      <c r="AU1478" s="231" t="s">
        <v>87</v>
      </c>
      <c r="AY1478" s="19" t="s">
        <v>199</v>
      </c>
      <c r="BE1478" s="232">
        <f>IF(N1478="základní",J1478,0)</f>
        <v>0</v>
      </c>
      <c r="BF1478" s="232">
        <f>IF(N1478="snížená",J1478,0)</f>
        <v>0</v>
      </c>
      <c r="BG1478" s="232">
        <f>IF(N1478="zákl. přenesená",J1478,0)</f>
        <v>0</v>
      </c>
      <c r="BH1478" s="232">
        <f>IF(N1478="sníž. přenesená",J1478,0)</f>
        <v>0</v>
      </c>
      <c r="BI1478" s="232">
        <f>IF(N1478="nulová",J1478,0)</f>
        <v>0</v>
      </c>
      <c r="BJ1478" s="19" t="s">
        <v>23</v>
      </c>
      <c r="BK1478" s="232">
        <f>ROUND(I1478*H1478,2)</f>
        <v>0</v>
      </c>
      <c r="BL1478" s="19" t="s">
        <v>272</v>
      </c>
      <c r="BM1478" s="231" t="s">
        <v>2279</v>
      </c>
    </row>
    <row r="1479" s="2" customFormat="1" ht="16.5" customHeight="1">
      <c r="A1479" s="40"/>
      <c r="B1479" s="41"/>
      <c r="C1479" s="220" t="s">
        <v>2280</v>
      </c>
      <c r="D1479" s="220" t="s">
        <v>201</v>
      </c>
      <c r="E1479" s="221" t="s">
        <v>2281</v>
      </c>
      <c r="F1479" s="222" t="s">
        <v>2282</v>
      </c>
      <c r="G1479" s="223" t="s">
        <v>333</v>
      </c>
      <c r="H1479" s="224">
        <v>2</v>
      </c>
      <c r="I1479" s="225"/>
      <c r="J1479" s="226">
        <f>ROUND(I1479*H1479,2)</f>
        <v>0</v>
      </c>
      <c r="K1479" s="222" t="s">
        <v>205</v>
      </c>
      <c r="L1479" s="46"/>
      <c r="M1479" s="227" t="s">
        <v>22</v>
      </c>
      <c r="N1479" s="228" t="s">
        <v>49</v>
      </c>
      <c r="O1479" s="86"/>
      <c r="P1479" s="229">
        <f>O1479*H1479</f>
        <v>0</v>
      </c>
      <c r="Q1479" s="229">
        <v>0</v>
      </c>
      <c r="R1479" s="229">
        <f>Q1479*H1479</f>
        <v>0</v>
      </c>
      <c r="S1479" s="229">
        <v>0</v>
      </c>
      <c r="T1479" s="230">
        <f>S1479*H1479</f>
        <v>0</v>
      </c>
      <c r="U1479" s="40"/>
      <c r="V1479" s="40"/>
      <c r="W1479" s="40"/>
      <c r="X1479" s="40"/>
      <c r="Y1479" s="40"/>
      <c r="Z1479" s="40"/>
      <c r="AA1479" s="40"/>
      <c r="AB1479" s="40"/>
      <c r="AC1479" s="40"/>
      <c r="AD1479" s="40"/>
      <c r="AE1479" s="40"/>
      <c r="AR1479" s="231" t="s">
        <v>272</v>
      </c>
      <c r="AT1479" s="231" t="s">
        <v>201</v>
      </c>
      <c r="AU1479" s="231" t="s">
        <v>87</v>
      </c>
      <c r="AY1479" s="19" t="s">
        <v>199</v>
      </c>
      <c r="BE1479" s="232">
        <f>IF(N1479="základní",J1479,0)</f>
        <v>0</v>
      </c>
      <c r="BF1479" s="232">
        <f>IF(N1479="snížená",J1479,0)</f>
        <v>0</v>
      </c>
      <c r="BG1479" s="232">
        <f>IF(N1479="zákl. přenesená",J1479,0)</f>
        <v>0</v>
      </c>
      <c r="BH1479" s="232">
        <f>IF(N1479="sníž. přenesená",J1479,0)</f>
        <v>0</v>
      </c>
      <c r="BI1479" s="232">
        <f>IF(N1479="nulová",J1479,0)</f>
        <v>0</v>
      </c>
      <c r="BJ1479" s="19" t="s">
        <v>23</v>
      </c>
      <c r="BK1479" s="232">
        <f>ROUND(I1479*H1479,2)</f>
        <v>0</v>
      </c>
      <c r="BL1479" s="19" t="s">
        <v>272</v>
      </c>
      <c r="BM1479" s="231" t="s">
        <v>2283</v>
      </c>
    </row>
    <row r="1480" s="2" customFormat="1" ht="16.5" customHeight="1">
      <c r="A1480" s="40"/>
      <c r="B1480" s="41"/>
      <c r="C1480" s="277" t="s">
        <v>2284</v>
      </c>
      <c r="D1480" s="277" t="s">
        <v>407</v>
      </c>
      <c r="E1480" s="278" t="s">
        <v>2285</v>
      </c>
      <c r="F1480" s="279" t="s">
        <v>2286</v>
      </c>
      <c r="G1480" s="280" t="s">
        <v>333</v>
      </c>
      <c r="H1480" s="281">
        <v>2</v>
      </c>
      <c r="I1480" s="282"/>
      <c r="J1480" s="283">
        <f>ROUND(I1480*H1480,2)</f>
        <v>0</v>
      </c>
      <c r="K1480" s="279" t="s">
        <v>22</v>
      </c>
      <c r="L1480" s="284"/>
      <c r="M1480" s="285" t="s">
        <v>22</v>
      </c>
      <c r="N1480" s="286" t="s">
        <v>49</v>
      </c>
      <c r="O1480" s="86"/>
      <c r="P1480" s="229">
        <f>O1480*H1480</f>
        <v>0</v>
      </c>
      <c r="Q1480" s="229">
        <v>0.00038000000000000002</v>
      </c>
      <c r="R1480" s="229">
        <f>Q1480*H1480</f>
        <v>0.00076000000000000004</v>
      </c>
      <c r="S1480" s="229">
        <v>0</v>
      </c>
      <c r="T1480" s="230">
        <f>S1480*H1480</f>
        <v>0</v>
      </c>
      <c r="U1480" s="40"/>
      <c r="V1480" s="40"/>
      <c r="W1480" s="40"/>
      <c r="X1480" s="40"/>
      <c r="Y1480" s="40"/>
      <c r="Z1480" s="40"/>
      <c r="AA1480" s="40"/>
      <c r="AB1480" s="40"/>
      <c r="AC1480" s="40"/>
      <c r="AD1480" s="40"/>
      <c r="AE1480" s="40"/>
      <c r="AR1480" s="231" t="s">
        <v>367</v>
      </c>
      <c r="AT1480" s="231" t="s">
        <v>407</v>
      </c>
      <c r="AU1480" s="231" t="s">
        <v>87</v>
      </c>
      <c r="AY1480" s="19" t="s">
        <v>199</v>
      </c>
      <c r="BE1480" s="232">
        <f>IF(N1480="základní",J1480,0)</f>
        <v>0</v>
      </c>
      <c r="BF1480" s="232">
        <f>IF(N1480="snížená",J1480,0)</f>
        <v>0</v>
      </c>
      <c r="BG1480" s="232">
        <f>IF(N1480="zákl. přenesená",J1480,0)</f>
        <v>0</v>
      </c>
      <c r="BH1480" s="232">
        <f>IF(N1480="sníž. přenesená",J1480,0)</f>
        <v>0</v>
      </c>
      <c r="BI1480" s="232">
        <f>IF(N1480="nulová",J1480,0)</f>
        <v>0</v>
      </c>
      <c r="BJ1480" s="19" t="s">
        <v>23</v>
      </c>
      <c r="BK1480" s="232">
        <f>ROUND(I1480*H1480,2)</f>
        <v>0</v>
      </c>
      <c r="BL1480" s="19" t="s">
        <v>272</v>
      </c>
      <c r="BM1480" s="231" t="s">
        <v>2287</v>
      </c>
    </row>
    <row r="1481" s="13" customFormat="1">
      <c r="A1481" s="13"/>
      <c r="B1481" s="233"/>
      <c r="C1481" s="234"/>
      <c r="D1481" s="235" t="s">
        <v>207</v>
      </c>
      <c r="E1481" s="236" t="s">
        <v>22</v>
      </c>
      <c r="F1481" s="237" t="s">
        <v>2288</v>
      </c>
      <c r="G1481" s="234"/>
      <c r="H1481" s="238">
        <v>2</v>
      </c>
      <c r="I1481" s="239"/>
      <c r="J1481" s="234"/>
      <c r="K1481" s="234"/>
      <c r="L1481" s="240"/>
      <c r="M1481" s="241"/>
      <c r="N1481" s="242"/>
      <c r="O1481" s="242"/>
      <c r="P1481" s="242"/>
      <c r="Q1481" s="242"/>
      <c r="R1481" s="242"/>
      <c r="S1481" s="242"/>
      <c r="T1481" s="243"/>
      <c r="U1481" s="13"/>
      <c r="V1481" s="13"/>
      <c r="W1481" s="13"/>
      <c r="X1481" s="13"/>
      <c r="Y1481" s="13"/>
      <c r="Z1481" s="13"/>
      <c r="AA1481" s="13"/>
      <c r="AB1481" s="13"/>
      <c r="AC1481" s="13"/>
      <c r="AD1481" s="13"/>
      <c r="AE1481" s="13"/>
      <c r="AT1481" s="244" t="s">
        <v>207</v>
      </c>
      <c r="AU1481" s="244" t="s">
        <v>87</v>
      </c>
      <c r="AV1481" s="13" t="s">
        <v>87</v>
      </c>
      <c r="AW1481" s="13" t="s">
        <v>39</v>
      </c>
      <c r="AX1481" s="13" t="s">
        <v>23</v>
      </c>
      <c r="AY1481" s="244" t="s">
        <v>199</v>
      </c>
    </row>
    <row r="1482" s="2" customFormat="1" ht="44.25" customHeight="1">
      <c r="A1482" s="40"/>
      <c r="B1482" s="41"/>
      <c r="C1482" s="220" t="s">
        <v>2289</v>
      </c>
      <c r="D1482" s="220" t="s">
        <v>201</v>
      </c>
      <c r="E1482" s="221" t="s">
        <v>2290</v>
      </c>
      <c r="F1482" s="222" t="s">
        <v>2291</v>
      </c>
      <c r="G1482" s="223" t="s">
        <v>333</v>
      </c>
      <c r="H1482" s="224">
        <v>3</v>
      </c>
      <c r="I1482" s="225"/>
      <c r="J1482" s="226">
        <f>ROUND(I1482*H1482,2)</f>
        <v>0</v>
      </c>
      <c r="K1482" s="222" t="s">
        <v>22</v>
      </c>
      <c r="L1482" s="46"/>
      <c r="M1482" s="227" t="s">
        <v>22</v>
      </c>
      <c r="N1482" s="228" t="s">
        <v>49</v>
      </c>
      <c r="O1482" s="86"/>
      <c r="P1482" s="229">
        <f>O1482*H1482</f>
        <v>0</v>
      </c>
      <c r="Q1482" s="229">
        <v>0</v>
      </c>
      <c r="R1482" s="229">
        <f>Q1482*H1482</f>
        <v>0</v>
      </c>
      <c r="S1482" s="229">
        <v>0</v>
      </c>
      <c r="T1482" s="230">
        <f>S1482*H1482</f>
        <v>0</v>
      </c>
      <c r="U1482" s="40"/>
      <c r="V1482" s="40"/>
      <c r="W1482" s="40"/>
      <c r="X1482" s="40"/>
      <c r="Y1482" s="40"/>
      <c r="Z1482" s="40"/>
      <c r="AA1482" s="40"/>
      <c r="AB1482" s="40"/>
      <c r="AC1482" s="40"/>
      <c r="AD1482" s="40"/>
      <c r="AE1482" s="40"/>
      <c r="AR1482" s="231" t="s">
        <v>272</v>
      </c>
      <c r="AT1482" s="231" t="s">
        <v>201</v>
      </c>
      <c r="AU1482" s="231" t="s">
        <v>87</v>
      </c>
      <c r="AY1482" s="19" t="s">
        <v>199</v>
      </c>
      <c r="BE1482" s="232">
        <f>IF(N1482="základní",J1482,0)</f>
        <v>0</v>
      </c>
      <c r="BF1482" s="232">
        <f>IF(N1482="snížená",J1482,0)</f>
        <v>0</v>
      </c>
      <c r="BG1482" s="232">
        <f>IF(N1482="zákl. přenesená",J1482,0)</f>
        <v>0</v>
      </c>
      <c r="BH1482" s="232">
        <f>IF(N1482="sníž. přenesená",J1482,0)</f>
        <v>0</v>
      </c>
      <c r="BI1482" s="232">
        <f>IF(N1482="nulová",J1482,0)</f>
        <v>0</v>
      </c>
      <c r="BJ1482" s="19" t="s">
        <v>23</v>
      </c>
      <c r="BK1482" s="232">
        <f>ROUND(I1482*H1482,2)</f>
        <v>0</v>
      </c>
      <c r="BL1482" s="19" t="s">
        <v>272</v>
      </c>
      <c r="BM1482" s="231" t="s">
        <v>2292</v>
      </c>
    </row>
    <row r="1483" s="13" customFormat="1">
      <c r="A1483" s="13"/>
      <c r="B1483" s="233"/>
      <c r="C1483" s="234"/>
      <c r="D1483" s="235" t="s">
        <v>207</v>
      </c>
      <c r="E1483" s="236" t="s">
        <v>22</v>
      </c>
      <c r="F1483" s="237" t="s">
        <v>2293</v>
      </c>
      <c r="G1483" s="234"/>
      <c r="H1483" s="238">
        <v>1</v>
      </c>
      <c r="I1483" s="239"/>
      <c r="J1483" s="234"/>
      <c r="K1483" s="234"/>
      <c r="L1483" s="240"/>
      <c r="M1483" s="241"/>
      <c r="N1483" s="242"/>
      <c r="O1483" s="242"/>
      <c r="P1483" s="242"/>
      <c r="Q1483" s="242"/>
      <c r="R1483" s="242"/>
      <c r="S1483" s="242"/>
      <c r="T1483" s="243"/>
      <c r="U1483" s="13"/>
      <c r="V1483" s="13"/>
      <c r="W1483" s="13"/>
      <c r="X1483" s="13"/>
      <c r="Y1483" s="13"/>
      <c r="Z1483" s="13"/>
      <c r="AA1483" s="13"/>
      <c r="AB1483" s="13"/>
      <c r="AC1483" s="13"/>
      <c r="AD1483" s="13"/>
      <c r="AE1483" s="13"/>
      <c r="AT1483" s="244" t="s">
        <v>207</v>
      </c>
      <c r="AU1483" s="244" t="s">
        <v>87</v>
      </c>
      <c r="AV1483" s="13" t="s">
        <v>87</v>
      </c>
      <c r="AW1483" s="13" t="s">
        <v>39</v>
      </c>
      <c r="AX1483" s="13" t="s">
        <v>78</v>
      </c>
      <c r="AY1483" s="244" t="s">
        <v>199</v>
      </c>
    </row>
    <row r="1484" s="13" customFormat="1">
      <c r="A1484" s="13"/>
      <c r="B1484" s="233"/>
      <c r="C1484" s="234"/>
      <c r="D1484" s="235" t="s">
        <v>207</v>
      </c>
      <c r="E1484" s="236" t="s">
        <v>22</v>
      </c>
      <c r="F1484" s="237" t="s">
        <v>2294</v>
      </c>
      <c r="G1484" s="234"/>
      <c r="H1484" s="238">
        <v>1</v>
      </c>
      <c r="I1484" s="239"/>
      <c r="J1484" s="234"/>
      <c r="K1484" s="234"/>
      <c r="L1484" s="240"/>
      <c r="M1484" s="241"/>
      <c r="N1484" s="242"/>
      <c r="O1484" s="242"/>
      <c r="P1484" s="242"/>
      <c r="Q1484" s="242"/>
      <c r="R1484" s="242"/>
      <c r="S1484" s="242"/>
      <c r="T1484" s="243"/>
      <c r="U1484" s="13"/>
      <c r="V1484" s="13"/>
      <c r="W1484" s="13"/>
      <c r="X1484" s="13"/>
      <c r="Y1484" s="13"/>
      <c r="Z1484" s="13"/>
      <c r="AA1484" s="13"/>
      <c r="AB1484" s="13"/>
      <c r="AC1484" s="13"/>
      <c r="AD1484" s="13"/>
      <c r="AE1484" s="13"/>
      <c r="AT1484" s="244" t="s">
        <v>207</v>
      </c>
      <c r="AU1484" s="244" t="s">
        <v>87</v>
      </c>
      <c r="AV1484" s="13" t="s">
        <v>87</v>
      </c>
      <c r="AW1484" s="13" t="s">
        <v>39</v>
      </c>
      <c r="AX1484" s="13" t="s">
        <v>78</v>
      </c>
      <c r="AY1484" s="244" t="s">
        <v>199</v>
      </c>
    </row>
    <row r="1485" s="13" customFormat="1">
      <c r="A1485" s="13"/>
      <c r="B1485" s="233"/>
      <c r="C1485" s="234"/>
      <c r="D1485" s="235" t="s">
        <v>207</v>
      </c>
      <c r="E1485" s="236" t="s">
        <v>22</v>
      </c>
      <c r="F1485" s="237" t="s">
        <v>2295</v>
      </c>
      <c r="G1485" s="234"/>
      <c r="H1485" s="238">
        <v>1</v>
      </c>
      <c r="I1485" s="239"/>
      <c r="J1485" s="234"/>
      <c r="K1485" s="234"/>
      <c r="L1485" s="240"/>
      <c r="M1485" s="241"/>
      <c r="N1485" s="242"/>
      <c r="O1485" s="242"/>
      <c r="P1485" s="242"/>
      <c r="Q1485" s="242"/>
      <c r="R1485" s="242"/>
      <c r="S1485" s="242"/>
      <c r="T1485" s="243"/>
      <c r="U1485" s="13"/>
      <c r="V1485" s="13"/>
      <c r="W1485" s="13"/>
      <c r="X1485" s="13"/>
      <c r="Y1485" s="13"/>
      <c r="Z1485" s="13"/>
      <c r="AA1485" s="13"/>
      <c r="AB1485" s="13"/>
      <c r="AC1485" s="13"/>
      <c r="AD1485" s="13"/>
      <c r="AE1485" s="13"/>
      <c r="AT1485" s="244" t="s">
        <v>207</v>
      </c>
      <c r="AU1485" s="244" t="s">
        <v>87</v>
      </c>
      <c r="AV1485" s="13" t="s">
        <v>87</v>
      </c>
      <c r="AW1485" s="13" t="s">
        <v>39</v>
      </c>
      <c r="AX1485" s="13" t="s">
        <v>78</v>
      </c>
      <c r="AY1485" s="244" t="s">
        <v>199</v>
      </c>
    </row>
    <row r="1486" s="14" customFormat="1">
      <c r="A1486" s="14"/>
      <c r="B1486" s="245"/>
      <c r="C1486" s="246"/>
      <c r="D1486" s="235" t="s">
        <v>207</v>
      </c>
      <c r="E1486" s="247" t="s">
        <v>22</v>
      </c>
      <c r="F1486" s="248" t="s">
        <v>252</v>
      </c>
      <c r="G1486" s="246"/>
      <c r="H1486" s="249">
        <v>3</v>
      </c>
      <c r="I1486" s="250"/>
      <c r="J1486" s="246"/>
      <c r="K1486" s="246"/>
      <c r="L1486" s="251"/>
      <c r="M1486" s="252"/>
      <c r="N1486" s="253"/>
      <c r="O1486" s="253"/>
      <c r="P1486" s="253"/>
      <c r="Q1486" s="253"/>
      <c r="R1486" s="253"/>
      <c r="S1486" s="253"/>
      <c r="T1486" s="254"/>
      <c r="U1486" s="14"/>
      <c r="V1486" s="14"/>
      <c r="W1486" s="14"/>
      <c r="X1486" s="14"/>
      <c r="Y1486" s="14"/>
      <c r="Z1486" s="14"/>
      <c r="AA1486" s="14"/>
      <c r="AB1486" s="14"/>
      <c r="AC1486" s="14"/>
      <c r="AD1486" s="14"/>
      <c r="AE1486" s="14"/>
      <c r="AT1486" s="255" t="s">
        <v>207</v>
      </c>
      <c r="AU1486" s="255" t="s">
        <v>87</v>
      </c>
      <c r="AV1486" s="14" t="s">
        <v>103</v>
      </c>
      <c r="AW1486" s="14" t="s">
        <v>39</v>
      </c>
      <c r="AX1486" s="14" t="s">
        <v>23</v>
      </c>
      <c r="AY1486" s="255" t="s">
        <v>199</v>
      </c>
    </row>
    <row r="1487" s="2" customFormat="1" ht="21.75" customHeight="1">
      <c r="A1487" s="40"/>
      <c r="B1487" s="41"/>
      <c r="C1487" s="220" t="s">
        <v>2296</v>
      </c>
      <c r="D1487" s="220" t="s">
        <v>201</v>
      </c>
      <c r="E1487" s="221" t="s">
        <v>2297</v>
      </c>
      <c r="F1487" s="222" t="s">
        <v>2298</v>
      </c>
      <c r="G1487" s="223" t="s">
        <v>333</v>
      </c>
      <c r="H1487" s="224">
        <v>16</v>
      </c>
      <c r="I1487" s="225"/>
      <c r="J1487" s="226">
        <f>ROUND(I1487*H1487,2)</f>
        <v>0</v>
      </c>
      <c r="K1487" s="222" t="s">
        <v>205</v>
      </c>
      <c r="L1487" s="46"/>
      <c r="M1487" s="227" t="s">
        <v>22</v>
      </c>
      <c r="N1487" s="228" t="s">
        <v>49</v>
      </c>
      <c r="O1487" s="86"/>
      <c r="P1487" s="229">
        <f>O1487*H1487</f>
        <v>0</v>
      </c>
      <c r="Q1487" s="229">
        <v>0.00046999999999999999</v>
      </c>
      <c r="R1487" s="229">
        <f>Q1487*H1487</f>
        <v>0.0075199999999999998</v>
      </c>
      <c r="S1487" s="229">
        <v>0</v>
      </c>
      <c r="T1487" s="230">
        <f>S1487*H1487</f>
        <v>0</v>
      </c>
      <c r="U1487" s="40"/>
      <c r="V1487" s="40"/>
      <c r="W1487" s="40"/>
      <c r="X1487" s="40"/>
      <c r="Y1487" s="40"/>
      <c r="Z1487" s="40"/>
      <c r="AA1487" s="40"/>
      <c r="AB1487" s="40"/>
      <c r="AC1487" s="40"/>
      <c r="AD1487" s="40"/>
      <c r="AE1487" s="40"/>
      <c r="AR1487" s="231" t="s">
        <v>272</v>
      </c>
      <c r="AT1487" s="231" t="s">
        <v>201</v>
      </c>
      <c r="AU1487" s="231" t="s">
        <v>87</v>
      </c>
      <c r="AY1487" s="19" t="s">
        <v>199</v>
      </c>
      <c r="BE1487" s="232">
        <f>IF(N1487="základní",J1487,0)</f>
        <v>0</v>
      </c>
      <c r="BF1487" s="232">
        <f>IF(N1487="snížená",J1487,0)</f>
        <v>0</v>
      </c>
      <c r="BG1487" s="232">
        <f>IF(N1487="zákl. přenesená",J1487,0)</f>
        <v>0</v>
      </c>
      <c r="BH1487" s="232">
        <f>IF(N1487="sníž. přenesená",J1487,0)</f>
        <v>0</v>
      </c>
      <c r="BI1487" s="232">
        <f>IF(N1487="nulová",J1487,0)</f>
        <v>0</v>
      </c>
      <c r="BJ1487" s="19" t="s">
        <v>23</v>
      </c>
      <c r="BK1487" s="232">
        <f>ROUND(I1487*H1487,2)</f>
        <v>0</v>
      </c>
      <c r="BL1487" s="19" t="s">
        <v>272</v>
      </c>
      <c r="BM1487" s="231" t="s">
        <v>2299</v>
      </c>
    </row>
    <row r="1488" s="2" customFormat="1" ht="21.75" customHeight="1">
      <c r="A1488" s="40"/>
      <c r="B1488" s="41"/>
      <c r="C1488" s="277" t="s">
        <v>2300</v>
      </c>
      <c r="D1488" s="277" t="s">
        <v>407</v>
      </c>
      <c r="E1488" s="278" t="s">
        <v>2301</v>
      </c>
      <c r="F1488" s="279" t="s">
        <v>2302</v>
      </c>
      <c r="G1488" s="280" t="s">
        <v>333</v>
      </c>
      <c r="H1488" s="281">
        <v>16</v>
      </c>
      <c r="I1488" s="282"/>
      <c r="J1488" s="283">
        <f>ROUND(I1488*H1488,2)</f>
        <v>0</v>
      </c>
      <c r="K1488" s="279" t="s">
        <v>22</v>
      </c>
      <c r="L1488" s="284"/>
      <c r="M1488" s="285" t="s">
        <v>22</v>
      </c>
      <c r="N1488" s="286" t="s">
        <v>49</v>
      </c>
      <c r="O1488" s="86"/>
      <c r="P1488" s="229">
        <f>O1488*H1488</f>
        <v>0</v>
      </c>
      <c r="Q1488" s="229">
        <v>0.0085000000000000006</v>
      </c>
      <c r="R1488" s="229">
        <f>Q1488*H1488</f>
        <v>0.13600000000000001</v>
      </c>
      <c r="S1488" s="229">
        <v>0</v>
      </c>
      <c r="T1488" s="230">
        <f>S1488*H1488</f>
        <v>0</v>
      </c>
      <c r="U1488" s="40"/>
      <c r="V1488" s="40"/>
      <c r="W1488" s="40"/>
      <c r="X1488" s="40"/>
      <c r="Y1488" s="40"/>
      <c r="Z1488" s="40"/>
      <c r="AA1488" s="40"/>
      <c r="AB1488" s="40"/>
      <c r="AC1488" s="40"/>
      <c r="AD1488" s="40"/>
      <c r="AE1488" s="40"/>
      <c r="AR1488" s="231" t="s">
        <v>367</v>
      </c>
      <c r="AT1488" s="231" t="s">
        <v>407</v>
      </c>
      <c r="AU1488" s="231" t="s">
        <v>87</v>
      </c>
      <c r="AY1488" s="19" t="s">
        <v>199</v>
      </c>
      <c r="BE1488" s="232">
        <f>IF(N1488="základní",J1488,0)</f>
        <v>0</v>
      </c>
      <c r="BF1488" s="232">
        <f>IF(N1488="snížená",J1488,0)</f>
        <v>0</v>
      </c>
      <c r="BG1488" s="232">
        <f>IF(N1488="zákl. přenesená",J1488,0)</f>
        <v>0</v>
      </c>
      <c r="BH1488" s="232">
        <f>IF(N1488="sníž. přenesená",J1488,0)</f>
        <v>0</v>
      </c>
      <c r="BI1488" s="232">
        <f>IF(N1488="nulová",J1488,0)</f>
        <v>0</v>
      </c>
      <c r="BJ1488" s="19" t="s">
        <v>23</v>
      </c>
      <c r="BK1488" s="232">
        <f>ROUND(I1488*H1488,2)</f>
        <v>0</v>
      </c>
      <c r="BL1488" s="19" t="s">
        <v>272</v>
      </c>
      <c r="BM1488" s="231" t="s">
        <v>2303</v>
      </c>
    </row>
    <row r="1489" s="13" customFormat="1">
      <c r="A1489" s="13"/>
      <c r="B1489" s="233"/>
      <c r="C1489" s="234"/>
      <c r="D1489" s="235" t="s">
        <v>207</v>
      </c>
      <c r="E1489" s="236" t="s">
        <v>22</v>
      </c>
      <c r="F1489" s="237" t="s">
        <v>2304</v>
      </c>
      <c r="G1489" s="234"/>
      <c r="H1489" s="238">
        <v>16</v>
      </c>
      <c r="I1489" s="239"/>
      <c r="J1489" s="234"/>
      <c r="K1489" s="234"/>
      <c r="L1489" s="240"/>
      <c r="M1489" s="241"/>
      <c r="N1489" s="242"/>
      <c r="O1489" s="242"/>
      <c r="P1489" s="242"/>
      <c r="Q1489" s="242"/>
      <c r="R1489" s="242"/>
      <c r="S1489" s="242"/>
      <c r="T1489" s="243"/>
      <c r="U1489" s="13"/>
      <c r="V1489" s="13"/>
      <c r="W1489" s="13"/>
      <c r="X1489" s="13"/>
      <c r="Y1489" s="13"/>
      <c r="Z1489" s="13"/>
      <c r="AA1489" s="13"/>
      <c r="AB1489" s="13"/>
      <c r="AC1489" s="13"/>
      <c r="AD1489" s="13"/>
      <c r="AE1489" s="13"/>
      <c r="AT1489" s="244" t="s">
        <v>207</v>
      </c>
      <c r="AU1489" s="244" t="s">
        <v>87</v>
      </c>
      <c r="AV1489" s="13" t="s">
        <v>87</v>
      </c>
      <c r="AW1489" s="13" t="s">
        <v>39</v>
      </c>
      <c r="AX1489" s="13" t="s">
        <v>23</v>
      </c>
      <c r="AY1489" s="244" t="s">
        <v>199</v>
      </c>
    </row>
    <row r="1490" s="2" customFormat="1" ht="21.75" customHeight="1">
      <c r="A1490" s="40"/>
      <c r="B1490" s="41"/>
      <c r="C1490" s="220" t="s">
        <v>2305</v>
      </c>
      <c r="D1490" s="220" t="s">
        <v>201</v>
      </c>
      <c r="E1490" s="221" t="s">
        <v>2306</v>
      </c>
      <c r="F1490" s="222" t="s">
        <v>2307</v>
      </c>
      <c r="G1490" s="223" t="s">
        <v>549</v>
      </c>
      <c r="H1490" s="224">
        <v>8.4000000000000004</v>
      </c>
      <c r="I1490" s="225"/>
      <c r="J1490" s="226">
        <f>ROUND(I1490*H1490,2)</f>
        <v>0</v>
      </c>
      <c r="K1490" s="222" t="s">
        <v>22</v>
      </c>
      <c r="L1490" s="46"/>
      <c r="M1490" s="227" t="s">
        <v>22</v>
      </c>
      <c r="N1490" s="228" t="s">
        <v>49</v>
      </c>
      <c r="O1490" s="86"/>
      <c r="P1490" s="229">
        <f>O1490*H1490</f>
        <v>0</v>
      </c>
      <c r="Q1490" s="229">
        <v>0.0060000000000000001</v>
      </c>
      <c r="R1490" s="229">
        <f>Q1490*H1490</f>
        <v>0.0504</v>
      </c>
      <c r="S1490" s="229">
        <v>0</v>
      </c>
      <c r="T1490" s="230">
        <f>S1490*H1490</f>
        <v>0</v>
      </c>
      <c r="U1490" s="40"/>
      <c r="V1490" s="40"/>
      <c r="W1490" s="40"/>
      <c r="X1490" s="40"/>
      <c r="Y1490" s="40"/>
      <c r="Z1490" s="40"/>
      <c r="AA1490" s="40"/>
      <c r="AB1490" s="40"/>
      <c r="AC1490" s="40"/>
      <c r="AD1490" s="40"/>
      <c r="AE1490" s="40"/>
      <c r="AR1490" s="231" t="s">
        <v>272</v>
      </c>
      <c r="AT1490" s="231" t="s">
        <v>201</v>
      </c>
      <c r="AU1490" s="231" t="s">
        <v>87</v>
      </c>
      <c r="AY1490" s="19" t="s">
        <v>199</v>
      </c>
      <c r="BE1490" s="232">
        <f>IF(N1490="základní",J1490,0)</f>
        <v>0</v>
      </c>
      <c r="BF1490" s="232">
        <f>IF(N1490="snížená",J1490,0)</f>
        <v>0</v>
      </c>
      <c r="BG1490" s="232">
        <f>IF(N1490="zákl. přenesená",J1490,0)</f>
        <v>0</v>
      </c>
      <c r="BH1490" s="232">
        <f>IF(N1490="sníž. přenesená",J1490,0)</f>
        <v>0</v>
      </c>
      <c r="BI1490" s="232">
        <f>IF(N1490="nulová",J1490,0)</f>
        <v>0</v>
      </c>
      <c r="BJ1490" s="19" t="s">
        <v>23</v>
      </c>
      <c r="BK1490" s="232">
        <f>ROUND(I1490*H1490,2)</f>
        <v>0</v>
      </c>
      <c r="BL1490" s="19" t="s">
        <v>272</v>
      </c>
      <c r="BM1490" s="231" t="s">
        <v>2308</v>
      </c>
    </row>
    <row r="1491" s="13" customFormat="1">
      <c r="A1491" s="13"/>
      <c r="B1491" s="233"/>
      <c r="C1491" s="234"/>
      <c r="D1491" s="235" t="s">
        <v>207</v>
      </c>
      <c r="E1491" s="236" t="s">
        <v>22</v>
      </c>
      <c r="F1491" s="237" t="s">
        <v>2112</v>
      </c>
      <c r="G1491" s="234"/>
      <c r="H1491" s="238">
        <v>1.25</v>
      </c>
      <c r="I1491" s="239"/>
      <c r="J1491" s="234"/>
      <c r="K1491" s="234"/>
      <c r="L1491" s="240"/>
      <c r="M1491" s="241"/>
      <c r="N1491" s="242"/>
      <c r="O1491" s="242"/>
      <c r="P1491" s="242"/>
      <c r="Q1491" s="242"/>
      <c r="R1491" s="242"/>
      <c r="S1491" s="242"/>
      <c r="T1491" s="243"/>
      <c r="U1491" s="13"/>
      <c r="V1491" s="13"/>
      <c r="W1491" s="13"/>
      <c r="X1491" s="13"/>
      <c r="Y1491" s="13"/>
      <c r="Z1491" s="13"/>
      <c r="AA1491" s="13"/>
      <c r="AB1491" s="13"/>
      <c r="AC1491" s="13"/>
      <c r="AD1491" s="13"/>
      <c r="AE1491" s="13"/>
      <c r="AT1491" s="244" t="s">
        <v>207</v>
      </c>
      <c r="AU1491" s="244" t="s">
        <v>87</v>
      </c>
      <c r="AV1491" s="13" t="s">
        <v>87</v>
      </c>
      <c r="AW1491" s="13" t="s">
        <v>39</v>
      </c>
      <c r="AX1491" s="13" t="s">
        <v>78</v>
      </c>
      <c r="AY1491" s="244" t="s">
        <v>199</v>
      </c>
    </row>
    <row r="1492" s="13" customFormat="1">
      <c r="A1492" s="13"/>
      <c r="B1492" s="233"/>
      <c r="C1492" s="234"/>
      <c r="D1492" s="235" t="s">
        <v>207</v>
      </c>
      <c r="E1492" s="236" t="s">
        <v>22</v>
      </c>
      <c r="F1492" s="237" t="s">
        <v>2309</v>
      </c>
      <c r="G1492" s="234"/>
      <c r="H1492" s="238">
        <v>3.7000000000000002</v>
      </c>
      <c r="I1492" s="239"/>
      <c r="J1492" s="234"/>
      <c r="K1492" s="234"/>
      <c r="L1492" s="240"/>
      <c r="M1492" s="241"/>
      <c r="N1492" s="242"/>
      <c r="O1492" s="242"/>
      <c r="P1492" s="242"/>
      <c r="Q1492" s="242"/>
      <c r="R1492" s="242"/>
      <c r="S1492" s="242"/>
      <c r="T1492" s="243"/>
      <c r="U1492" s="13"/>
      <c r="V1492" s="13"/>
      <c r="W1492" s="13"/>
      <c r="X1492" s="13"/>
      <c r="Y1492" s="13"/>
      <c r="Z1492" s="13"/>
      <c r="AA1492" s="13"/>
      <c r="AB1492" s="13"/>
      <c r="AC1492" s="13"/>
      <c r="AD1492" s="13"/>
      <c r="AE1492" s="13"/>
      <c r="AT1492" s="244" t="s">
        <v>207</v>
      </c>
      <c r="AU1492" s="244" t="s">
        <v>87</v>
      </c>
      <c r="AV1492" s="13" t="s">
        <v>87</v>
      </c>
      <c r="AW1492" s="13" t="s">
        <v>39</v>
      </c>
      <c r="AX1492" s="13" t="s">
        <v>78</v>
      </c>
      <c r="AY1492" s="244" t="s">
        <v>199</v>
      </c>
    </row>
    <row r="1493" s="13" customFormat="1">
      <c r="A1493" s="13"/>
      <c r="B1493" s="233"/>
      <c r="C1493" s="234"/>
      <c r="D1493" s="235" t="s">
        <v>207</v>
      </c>
      <c r="E1493" s="236" t="s">
        <v>22</v>
      </c>
      <c r="F1493" s="237" t="s">
        <v>2310</v>
      </c>
      <c r="G1493" s="234"/>
      <c r="H1493" s="238">
        <v>3.4500000000000002</v>
      </c>
      <c r="I1493" s="239"/>
      <c r="J1493" s="234"/>
      <c r="K1493" s="234"/>
      <c r="L1493" s="240"/>
      <c r="M1493" s="241"/>
      <c r="N1493" s="242"/>
      <c r="O1493" s="242"/>
      <c r="P1493" s="242"/>
      <c r="Q1493" s="242"/>
      <c r="R1493" s="242"/>
      <c r="S1493" s="242"/>
      <c r="T1493" s="243"/>
      <c r="U1493" s="13"/>
      <c r="V1493" s="13"/>
      <c r="W1493" s="13"/>
      <c r="X1493" s="13"/>
      <c r="Y1493" s="13"/>
      <c r="Z1493" s="13"/>
      <c r="AA1493" s="13"/>
      <c r="AB1493" s="13"/>
      <c r="AC1493" s="13"/>
      <c r="AD1493" s="13"/>
      <c r="AE1493" s="13"/>
      <c r="AT1493" s="244" t="s">
        <v>207</v>
      </c>
      <c r="AU1493" s="244" t="s">
        <v>87</v>
      </c>
      <c r="AV1493" s="13" t="s">
        <v>87</v>
      </c>
      <c r="AW1493" s="13" t="s">
        <v>39</v>
      </c>
      <c r="AX1493" s="13" t="s">
        <v>78</v>
      </c>
      <c r="AY1493" s="244" t="s">
        <v>199</v>
      </c>
    </row>
    <row r="1494" s="14" customFormat="1">
      <c r="A1494" s="14"/>
      <c r="B1494" s="245"/>
      <c r="C1494" s="246"/>
      <c r="D1494" s="235" t="s">
        <v>207</v>
      </c>
      <c r="E1494" s="247" t="s">
        <v>22</v>
      </c>
      <c r="F1494" s="248" t="s">
        <v>252</v>
      </c>
      <c r="G1494" s="246"/>
      <c r="H1494" s="249">
        <v>8.4000000000000004</v>
      </c>
      <c r="I1494" s="250"/>
      <c r="J1494" s="246"/>
      <c r="K1494" s="246"/>
      <c r="L1494" s="251"/>
      <c r="M1494" s="252"/>
      <c r="N1494" s="253"/>
      <c r="O1494" s="253"/>
      <c r="P1494" s="253"/>
      <c r="Q1494" s="253"/>
      <c r="R1494" s="253"/>
      <c r="S1494" s="253"/>
      <c r="T1494" s="254"/>
      <c r="U1494" s="14"/>
      <c r="V1494" s="14"/>
      <c r="W1494" s="14"/>
      <c r="X1494" s="14"/>
      <c r="Y1494" s="14"/>
      <c r="Z1494" s="14"/>
      <c r="AA1494" s="14"/>
      <c r="AB1494" s="14"/>
      <c r="AC1494" s="14"/>
      <c r="AD1494" s="14"/>
      <c r="AE1494" s="14"/>
      <c r="AT1494" s="255" t="s">
        <v>207</v>
      </c>
      <c r="AU1494" s="255" t="s">
        <v>87</v>
      </c>
      <c r="AV1494" s="14" t="s">
        <v>103</v>
      </c>
      <c r="AW1494" s="14" t="s">
        <v>39</v>
      </c>
      <c r="AX1494" s="14" t="s">
        <v>23</v>
      </c>
      <c r="AY1494" s="255" t="s">
        <v>199</v>
      </c>
    </row>
    <row r="1495" s="2" customFormat="1" ht="16.5" customHeight="1">
      <c r="A1495" s="40"/>
      <c r="B1495" s="41"/>
      <c r="C1495" s="220" t="s">
        <v>2311</v>
      </c>
      <c r="D1495" s="220" t="s">
        <v>201</v>
      </c>
      <c r="E1495" s="221" t="s">
        <v>2312</v>
      </c>
      <c r="F1495" s="222" t="s">
        <v>2313</v>
      </c>
      <c r="G1495" s="223" t="s">
        <v>333</v>
      </c>
      <c r="H1495" s="224">
        <v>26</v>
      </c>
      <c r="I1495" s="225"/>
      <c r="J1495" s="226">
        <f>ROUND(I1495*H1495,2)</f>
        <v>0</v>
      </c>
      <c r="K1495" s="222" t="s">
        <v>205</v>
      </c>
      <c r="L1495" s="46"/>
      <c r="M1495" s="227" t="s">
        <v>22</v>
      </c>
      <c r="N1495" s="228" t="s">
        <v>49</v>
      </c>
      <c r="O1495" s="86"/>
      <c r="P1495" s="229">
        <f>O1495*H1495</f>
        <v>0</v>
      </c>
      <c r="Q1495" s="229">
        <v>0</v>
      </c>
      <c r="R1495" s="229">
        <f>Q1495*H1495</f>
        <v>0</v>
      </c>
      <c r="S1495" s="229">
        <v>0</v>
      </c>
      <c r="T1495" s="230">
        <f>S1495*H1495</f>
        <v>0</v>
      </c>
      <c r="U1495" s="40"/>
      <c r="V1495" s="40"/>
      <c r="W1495" s="40"/>
      <c r="X1495" s="40"/>
      <c r="Y1495" s="40"/>
      <c r="Z1495" s="40"/>
      <c r="AA1495" s="40"/>
      <c r="AB1495" s="40"/>
      <c r="AC1495" s="40"/>
      <c r="AD1495" s="40"/>
      <c r="AE1495" s="40"/>
      <c r="AR1495" s="231" t="s">
        <v>272</v>
      </c>
      <c r="AT1495" s="231" t="s">
        <v>201</v>
      </c>
      <c r="AU1495" s="231" t="s">
        <v>87</v>
      </c>
      <c r="AY1495" s="19" t="s">
        <v>199</v>
      </c>
      <c r="BE1495" s="232">
        <f>IF(N1495="základní",J1495,0)</f>
        <v>0</v>
      </c>
      <c r="BF1495" s="232">
        <f>IF(N1495="snížená",J1495,0)</f>
        <v>0</v>
      </c>
      <c r="BG1495" s="232">
        <f>IF(N1495="zákl. přenesená",J1495,0)</f>
        <v>0</v>
      </c>
      <c r="BH1495" s="232">
        <f>IF(N1495="sníž. přenesená",J1495,0)</f>
        <v>0</v>
      </c>
      <c r="BI1495" s="232">
        <f>IF(N1495="nulová",J1495,0)</f>
        <v>0</v>
      </c>
      <c r="BJ1495" s="19" t="s">
        <v>23</v>
      </c>
      <c r="BK1495" s="232">
        <f>ROUND(I1495*H1495,2)</f>
        <v>0</v>
      </c>
      <c r="BL1495" s="19" t="s">
        <v>272</v>
      </c>
      <c r="BM1495" s="231" t="s">
        <v>2314</v>
      </c>
    </row>
    <row r="1496" s="2" customFormat="1" ht="16.5" customHeight="1">
      <c r="A1496" s="40"/>
      <c r="B1496" s="41"/>
      <c r="C1496" s="277" t="s">
        <v>2315</v>
      </c>
      <c r="D1496" s="277" t="s">
        <v>407</v>
      </c>
      <c r="E1496" s="278" t="s">
        <v>2316</v>
      </c>
      <c r="F1496" s="279" t="s">
        <v>2317</v>
      </c>
      <c r="G1496" s="280" t="s">
        <v>333</v>
      </c>
      <c r="H1496" s="281">
        <v>26</v>
      </c>
      <c r="I1496" s="282"/>
      <c r="J1496" s="283">
        <f>ROUND(I1496*H1496,2)</f>
        <v>0</v>
      </c>
      <c r="K1496" s="279" t="s">
        <v>22</v>
      </c>
      <c r="L1496" s="284"/>
      <c r="M1496" s="285" t="s">
        <v>22</v>
      </c>
      <c r="N1496" s="286" t="s">
        <v>49</v>
      </c>
      <c r="O1496" s="86"/>
      <c r="P1496" s="229">
        <f>O1496*H1496</f>
        <v>0</v>
      </c>
      <c r="Q1496" s="229">
        <v>0.0020799999999999998</v>
      </c>
      <c r="R1496" s="229">
        <f>Q1496*H1496</f>
        <v>0.054079999999999996</v>
      </c>
      <c r="S1496" s="229">
        <v>0</v>
      </c>
      <c r="T1496" s="230">
        <f>S1496*H1496</f>
        <v>0</v>
      </c>
      <c r="U1496" s="40"/>
      <c r="V1496" s="40"/>
      <c r="W1496" s="40"/>
      <c r="X1496" s="40"/>
      <c r="Y1496" s="40"/>
      <c r="Z1496" s="40"/>
      <c r="AA1496" s="40"/>
      <c r="AB1496" s="40"/>
      <c r="AC1496" s="40"/>
      <c r="AD1496" s="40"/>
      <c r="AE1496" s="40"/>
      <c r="AR1496" s="231" t="s">
        <v>367</v>
      </c>
      <c r="AT1496" s="231" t="s">
        <v>407</v>
      </c>
      <c r="AU1496" s="231" t="s">
        <v>87</v>
      </c>
      <c r="AY1496" s="19" t="s">
        <v>199</v>
      </c>
      <c r="BE1496" s="232">
        <f>IF(N1496="základní",J1496,0)</f>
        <v>0</v>
      </c>
      <c r="BF1496" s="232">
        <f>IF(N1496="snížená",J1496,0)</f>
        <v>0</v>
      </c>
      <c r="BG1496" s="232">
        <f>IF(N1496="zákl. přenesená",J1496,0)</f>
        <v>0</v>
      </c>
      <c r="BH1496" s="232">
        <f>IF(N1496="sníž. přenesená",J1496,0)</f>
        <v>0</v>
      </c>
      <c r="BI1496" s="232">
        <f>IF(N1496="nulová",J1496,0)</f>
        <v>0</v>
      </c>
      <c r="BJ1496" s="19" t="s">
        <v>23</v>
      </c>
      <c r="BK1496" s="232">
        <f>ROUND(I1496*H1496,2)</f>
        <v>0</v>
      </c>
      <c r="BL1496" s="19" t="s">
        <v>272</v>
      </c>
      <c r="BM1496" s="231" t="s">
        <v>2318</v>
      </c>
    </row>
    <row r="1497" s="13" customFormat="1">
      <c r="A1497" s="13"/>
      <c r="B1497" s="233"/>
      <c r="C1497" s="234"/>
      <c r="D1497" s="235" t="s">
        <v>207</v>
      </c>
      <c r="E1497" s="236" t="s">
        <v>22</v>
      </c>
      <c r="F1497" s="237" t="s">
        <v>2319</v>
      </c>
      <c r="G1497" s="234"/>
      <c r="H1497" s="238">
        <v>15</v>
      </c>
      <c r="I1497" s="239"/>
      <c r="J1497" s="234"/>
      <c r="K1497" s="234"/>
      <c r="L1497" s="240"/>
      <c r="M1497" s="241"/>
      <c r="N1497" s="242"/>
      <c r="O1497" s="242"/>
      <c r="P1497" s="242"/>
      <c r="Q1497" s="242"/>
      <c r="R1497" s="242"/>
      <c r="S1497" s="242"/>
      <c r="T1497" s="243"/>
      <c r="U1497" s="13"/>
      <c r="V1497" s="13"/>
      <c r="W1497" s="13"/>
      <c r="X1497" s="13"/>
      <c r="Y1497" s="13"/>
      <c r="Z1497" s="13"/>
      <c r="AA1497" s="13"/>
      <c r="AB1497" s="13"/>
      <c r="AC1497" s="13"/>
      <c r="AD1497" s="13"/>
      <c r="AE1497" s="13"/>
      <c r="AT1497" s="244" t="s">
        <v>207</v>
      </c>
      <c r="AU1497" s="244" t="s">
        <v>87</v>
      </c>
      <c r="AV1497" s="13" t="s">
        <v>87</v>
      </c>
      <c r="AW1497" s="13" t="s">
        <v>39</v>
      </c>
      <c r="AX1497" s="13" t="s">
        <v>78</v>
      </c>
      <c r="AY1497" s="244" t="s">
        <v>199</v>
      </c>
    </row>
    <row r="1498" s="13" customFormat="1">
      <c r="A1498" s="13"/>
      <c r="B1498" s="233"/>
      <c r="C1498" s="234"/>
      <c r="D1498" s="235" t="s">
        <v>207</v>
      </c>
      <c r="E1498" s="236" t="s">
        <v>22</v>
      </c>
      <c r="F1498" s="237" t="s">
        <v>2320</v>
      </c>
      <c r="G1498" s="234"/>
      <c r="H1498" s="238">
        <v>2</v>
      </c>
      <c r="I1498" s="239"/>
      <c r="J1498" s="234"/>
      <c r="K1498" s="234"/>
      <c r="L1498" s="240"/>
      <c r="M1498" s="241"/>
      <c r="N1498" s="242"/>
      <c r="O1498" s="242"/>
      <c r="P1498" s="242"/>
      <c r="Q1498" s="242"/>
      <c r="R1498" s="242"/>
      <c r="S1498" s="242"/>
      <c r="T1498" s="243"/>
      <c r="U1498" s="13"/>
      <c r="V1498" s="13"/>
      <c r="W1498" s="13"/>
      <c r="X1498" s="13"/>
      <c r="Y1498" s="13"/>
      <c r="Z1498" s="13"/>
      <c r="AA1498" s="13"/>
      <c r="AB1498" s="13"/>
      <c r="AC1498" s="13"/>
      <c r="AD1498" s="13"/>
      <c r="AE1498" s="13"/>
      <c r="AT1498" s="244" t="s">
        <v>207</v>
      </c>
      <c r="AU1498" s="244" t="s">
        <v>87</v>
      </c>
      <c r="AV1498" s="13" t="s">
        <v>87</v>
      </c>
      <c r="AW1498" s="13" t="s">
        <v>39</v>
      </c>
      <c r="AX1498" s="13" t="s">
        <v>78</v>
      </c>
      <c r="AY1498" s="244" t="s">
        <v>199</v>
      </c>
    </row>
    <row r="1499" s="13" customFormat="1">
      <c r="A1499" s="13"/>
      <c r="B1499" s="233"/>
      <c r="C1499" s="234"/>
      <c r="D1499" s="235" t="s">
        <v>207</v>
      </c>
      <c r="E1499" s="236" t="s">
        <v>22</v>
      </c>
      <c r="F1499" s="237" t="s">
        <v>2321</v>
      </c>
      <c r="G1499" s="234"/>
      <c r="H1499" s="238">
        <v>8</v>
      </c>
      <c r="I1499" s="239"/>
      <c r="J1499" s="234"/>
      <c r="K1499" s="234"/>
      <c r="L1499" s="240"/>
      <c r="M1499" s="241"/>
      <c r="N1499" s="242"/>
      <c r="O1499" s="242"/>
      <c r="P1499" s="242"/>
      <c r="Q1499" s="242"/>
      <c r="R1499" s="242"/>
      <c r="S1499" s="242"/>
      <c r="T1499" s="243"/>
      <c r="U1499" s="13"/>
      <c r="V1499" s="13"/>
      <c r="W1499" s="13"/>
      <c r="X1499" s="13"/>
      <c r="Y1499" s="13"/>
      <c r="Z1499" s="13"/>
      <c r="AA1499" s="13"/>
      <c r="AB1499" s="13"/>
      <c r="AC1499" s="13"/>
      <c r="AD1499" s="13"/>
      <c r="AE1499" s="13"/>
      <c r="AT1499" s="244" t="s">
        <v>207</v>
      </c>
      <c r="AU1499" s="244" t="s">
        <v>87</v>
      </c>
      <c r="AV1499" s="13" t="s">
        <v>87</v>
      </c>
      <c r="AW1499" s="13" t="s">
        <v>39</v>
      </c>
      <c r="AX1499" s="13" t="s">
        <v>78</v>
      </c>
      <c r="AY1499" s="244" t="s">
        <v>199</v>
      </c>
    </row>
    <row r="1500" s="13" customFormat="1">
      <c r="A1500" s="13"/>
      <c r="B1500" s="233"/>
      <c r="C1500" s="234"/>
      <c r="D1500" s="235" t="s">
        <v>207</v>
      </c>
      <c r="E1500" s="236" t="s">
        <v>22</v>
      </c>
      <c r="F1500" s="237" t="s">
        <v>2322</v>
      </c>
      <c r="G1500" s="234"/>
      <c r="H1500" s="238">
        <v>1</v>
      </c>
      <c r="I1500" s="239"/>
      <c r="J1500" s="234"/>
      <c r="K1500" s="234"/>
      <c r="L1500" s="240"/>
      <c r="M1500" s="241"/>
      <c r="N1500" s="242"/>
      <c r="O1500" s="242"/>
      <c r="P1500" s="242"/>
      <c r="Q1500" s="242"/>
      <c r="R1500" s="242"/>
      <c r="S1500" s="242"/>
      <c r="T1500" s="243"/>
      <c r="U1500" s="13"/>
      <c r="V1500" s="13"/>
      <c r="W1500" s="13"/>
      <c r="X1500" s="13"/>
      <c r="Y1500" s="13"/>
      <c r="Z1500" s="13"/>
      <c r="AA1500" s="13"/>
      <c r="AB1500" s="13"/>
      <c r="AC1500" s="13"/>
      <c r="AD1500" s="13"/>
      <c r="AE1500" s="13"/>
      <c r="AT1500" s="244" t="s">
        <v>207</v>
      </c>
      <c r="AU1500" s="244" t="s">
        <v>87</v>
      </c>
      <c r="AV1500" s="13" t="s">
        <v>87</v>
      </c>
      <c r="AW1500" s="13" t="s">
        <v>39</v>
      </c>
      <c r="AX1500" s="13" t="s">
        <v>78</v>
      </c>
      <c r="AY1500" s="244" t="s">
        <v>199</v>
      </c>
    </row>
    <row r="1501" s="14" customFormat="1">
      <c r="A1501" s="14"/>
      <c r="B1501" s="245"/>
      <c r="C1501" s="246"/>
      <c r="D1501" s="235" t="s">
        <v>207</v>
      </c>
      <c r="E1501" s="247" t="s">
        <v>22</v>
      </c>
      <c r="F1501" s="248" t="s">
        <v>252</v>
      </c>
      <c r="G1501" s="246"/>
      <c r="H1501" s="249">
        <v>26</v>
      </c>
      <c r="I1501" s="250"/>
      <c r="J1501" s="246"/>
      <c r="K1501" s="246"/>
      <c r="L1501" s="251"/>
      <c r="M1501" s="252"/>
      <c r="N1501" s="253"/>
      <c r="O1501" s="253"/>
      <c r="P1501" s="253"/>
      <c r="Q1501" s="253"/>
      <c r="R1501" s="253"/>
      <c r="S1501" s="253"/>
      <c r="T1501" s="254"/>
      <c r="U1501" s="14"/>
      <c r="V1501" s="14"/>
      <c r="W1501" s="14"/>
      <c r="X1501" s="14"/>
      <c r="Y1501" s="14"/>
      <c r="Z1501" s="14"/>
      <c r="AA1501" s="14"/>
      <c r="AB1501" s="14"/>
      <c r="AC1501" s="14"/>
      <c r="AD1501" s="14"/>
      <c r="AE1501" s="14"/>
      <c r="AT1501" s="255" t="s">
        <v>207</v>
      </c>
      <c r="AU1501" s="255" t="s">
        <v>87</v>
      </c>
      <c r="AV1501" s="14" t="s">
        <v>103</v>
      </c>
      <c r="AW1501" s="14" t="s">
        <v>39</v>
      </c>
      <c r="AX1501" s="14" t="s">
        <v>23</v>
      </c>
      <c r="AY1501" s="255" t="s">
        <v>199</v>
      </c>
    </row>
    <row r="1502" s="2" customFormat="1" ht="16.5" customHeight="1">
      <c r="A1502" s="40"/>
      <c r="B1502" s="41"/>
      <c r="C1502" s="220" t="s">
        <v>2323</v>
      </c>
      <c r="D1502" s="220" t="s">
        <v>201</v>
      </c>
      <c r="E1502" s="221" t="s">
        <v>2324</v>
      </c>
      <c r="F1502" s="222" t="s">
        <v>2325</v>
      </c>
      <c r="G1502" s="223" t="s">
        <v>549</v>
      </c>
      <c r="H1502" s="224">
        <v>530.49000000000001</v>
      </c>
      <c r="I1502" s="225"/>
      <c r="J1502" s="226">
        <f>ROUND(I1502*H1502,2)</f>
        <v>0</v>
      </c>
      <c r="K1502" s="222" t="s">
        <v>205</v>
      </c>
      <c r="L1502" s="46"/>
      <c r="M1502" s="227" t="s">
        <v>22</v>
      </c>
      <c r="N1502" s="228" t="s">
        <v>49</v>
      </c>
      <c r="O1502" s="86"/>
      <c r="P1502" s="229">
        <f>O1502*H1502</f>
        <v>0</v>
      </c>
      <c r="Q1502" s="229">
        <v>0</v>
      </c>
      <c r="R1502" s="229">
        <f>Q1502*H1502</f>
        <v>0</v>
      </c>
      <c r="S1502" s="229">
        <v>0</v>
      </c>
      <c r="T1502" s="230">
        <f>S1502*H1502</f>
        <v>0</v>
      </c>
      <c r="U1502" s="40"/>
      <c r="V1502" s="40"/>
      <c r="W1502" s="40"/>
      <c r="X1502" s="40"/>
      <c r="Y1502" s="40"/>
      <c r="Z1502" s="40"/>
      <c r="AA1502" s="40"/>
      <c r="AB1502" s="40"/>
      <c r="AC1502" s="40"/>
      <c r="AD1502" s="40"/>
      <c r="AE1502" s="40"/>
      <c r="AR1502" s="231" t="s">
        <v>272</v>
      </c>
      <c r="AT1502" s="231" t="s">
        <v>201</v>
      </c>
      <c r="AU1502" s="231" t="s">
        <v>87</v>
      </c>
      <c r="AY1502" s="19" t="s">
        <v>199</v>
      </c>
      <c r="BE1502" s="232">
        <f>IF(N1502="základní",J1502,0)</f>
        <v>0</v>
      </c>
      <c r="BF1502" s="232">
        <f>IF(N1502="snížená",J1502,0)</f>
        <v>0</v>
      </c>
      <c r="BG1502" s="232">
        <f>IF(N1502="zákl. přenesená",J1502,0)</f>
        <v>0</v>
      </c>
      <c r="BH1502" s="232">
        <f>IF(N1502="sníž. přenesená",J1502,0)</f>
        <v>0</v>
      </c>
      <c r="BI1502" s="232">
        <f>IF(N1502="nulová",J1502,0)</f>
        <v>0</v>
      </c>
      <c r="BJ1502" s="19" t="s">
        <v>23</v>
      </c>
      <c r="BK1502" s="232">
        <f>ROUND(I1502*H1502,2)</f>
        <v>0</v>
      </c>
      <c r="BL1502" s="19" t="s">
        <v>272</v>
      </c>
      <c r="BM1502" s="231" t="s">
        <v>2326</v>
      </c>
    </row>
    <row r="1503" s="15" customFormat="1">
      <c r="A1503" s="15"/>
      <c r="B1503" s="256"/>
      <c r="C1503" s="257"/>
      <c r="D1503" s="235" t="s">
        <v>207</v>
      </c>
      <c r="E1503" s="258" t="s">
        <v>22</v>
      </c>
      <c r="F1503" s="259" t="s">
        <v>2327</v>
      </c>
      <c r="G1503" s="257"/>
      <c r="H1503" s="258" t="s">
        <v>22</v>
      </c>
      <c r="I1503" s="260"/>
      <c r="J1503" s="257"/>
      <c r="K1503" s="257"/>
      <c r="L1503" s="261"/>
      <c r="M1503" s="262"/>
      <c r="N1503" s="263"/>
      <c r="O1503" s="263"/>
      <c r="P1503" s="263"/>
      <c r="Q1503" s="263"/>
      <c r="R1503" s="263"/>
      <c r="S1503" s="263"/>
      <c r="T1503" s="264"/>
      <c r="U1503" s="15"/>
      <c r="V1503" s="15"/>
      <c r="W1503" s="15"/>
      <c r="X1503" s="15"/>
      <c r="Y1503" s="15"/>
      <c r="Z1503" s="15"/>
      <c r="AA1503" s="15"/>
      <c r="AB1503" s="15"/>
      <c r="AC1503" s="15"/>
      <c r="AD1503" s="15"/>
      <c r="AE1503" s="15"/>
      <c r="AT1503" s="265" t="s">
        <v>207</v>
      </c>
      <c r="AU1503" s="265" t="s">
        <v>87</v>
      </c>
      <c r="AV1503" s="15" t="s">
        <v>23</v>
      </c>
      <c r="AW1503" s="15" t="s">
        <v>39</v>
      </c>
      <c r="AX1503" s="15" t="s">
        <v>78</v>
      </c>
      <c r="AY1503" s="265" t="s">
        <v>199</v>
      </c>
    </row>
    <row r="1504" s="13" customFormat="1">
      <c r="A1504" s="13"/>
      <c r="B1504" s="233"/>
      <c r="C1504" s="234"/>
      <c r="D1504" s="235" t="s">
        <v>207</v>
      </c>
      <c r="E1504" s="236" t="s">
        <v>22</v>
      </c>
      <c r="F1504" s="237" t="s">
        <v>2328</v>
      </c>
      <c r="G1504" s="234"/>
      <c r="H1504" s="238">
        <v>91.430000000000007</v>
      </c>
      <c r="I1504" s="239"/>
      <c r="J1504" s="234"/>
      <c r="K1504" s="234"/>
      <c r="L1504" s="240"/>
      <c r="M1504" s="241"/>
      <c r="N1504" s="242"/>
      <c r="O1504" s="242"/>
      <c r="P1504" s="242"/>
      <c r="Q1504" s="242"/>
      <c r="R1504" s="242"/>
      <c r="S1504" s="242"/>
      <c r="T1504" s="243"/>
      <c r="U1504" s="13"/>
      <c r="V1504" s="13"/>
      <c r="W1504" s="13"/>
      <c r="X1504" s="13"/>
      <c r="Y1504" s="13"/>
      <c r="Z1504" s="13"/>
      <c r="AA1504" s="13"/>
      <c r="AB1504" s="13"/>
      <c r="AC1504" s="13"/>
      <c r="AD1504" s="13"/>
      <c r="AE1504" s="13"/>
      <c r="AT1504" s="244" t="s">
        <v>207</v>
      </c>
      <c r="AU1504" s="244" t="s">
        <v>87</v>
      </c>
      <c r="AV1504" s="13" t="s">
        <v>87</v>
      </c>
      <c r="AW1504" s="13" t="s">
        <v>39</v>
      </c>
      <c r="AX1504" s="13" t="s">
        <v>78</v>
      </c>
      <c r="AY1504" s="244" t="s">
        <v>199</v>
      </c>
    </row>
    <row r="1505" s="13" customFormat="1">
      <c r="A1505" s="13"/>
      <c r="B1505" s="233"/>
      <c r="C1505" s="234"/>
      <c r="D1505" s="235" t="s">
        <v>207</v>
      </c>
      <c r="E1505" s="236" t="s">
        <v>22</v>
      </c>
      <c r="F1505" s="237" t="s">
        <v>2329</v>
      </c>
      <c r="G1505" s="234"/>
      <c r="H1505" s="238">
        <v>16.800000000000001</v>
      </c>
      <c r="I1505" s="239"/>
      <c r="J1505" s="234"/>
      <c r="K1505" s="234"/>
      <c r="L1505" s="240"/>
      <c r="M1505" s="241"/>
      <c r="N1505" s="242"/>
      <c r="O1505" s="242"/>
      <c r="P1505" s="242"/>
      <c r="Q1505" s="242"/>
      <c r="R1505" s="242"/>
      <c r="S1505" s="242"/>
      <c r="T1505" s="243"/>
      <c r="U1505" s="13"/>
      <c r="V1505" s="13"/>
      <c r="W1505" s="13"/>
      <c r="X1505" s="13"/>
      <c r="Y1505" s="13"/>
      <c r="Z1505" s="13"/>
      <c r="AA1505" s="13"/>
      <c r="AB1505" s="13"/>
      <c r="AC1505" s="13"/>
      <c r="AD1505" s="13"/>
      <c r="AE1505" s="13"/>
      <c r="AT1505" s="244" t="s">
        <v>207</v>
      </c>
      <c r="AU1505" s="244" t="s">
        <v>87</v>
      </c>
      <c r="AV1505" s="13" t="s">
        <v>87</v>
      </c>
      <c r="AW1505" s="13" t="s">
        <v>39</v>
      </c>
      <c r="AX1505" s="13" t="s">
        <v>78</v>
      </c>
      <c r="AY1505" s="244" t="s">
        <v>199</v>
      </c>
    </row>
    <row r="1506" s="13" customFormat="1">
      <c r="A1506" s="13"/>
      <c r="B1506" s="233"/>
      <c r="C1506" s="234"/>
      <c r="D1506" s="235" t="s">
        <v>207</v>
      </c>
      <c r="E1506" s="236" t="s">
        <v>22</v>
      </c>
      <c r="F1506" s="237" t="s">
        <v>2330</v>
      </c>
      <c r="G1506" s="234"/>
      <c r="H1506" s="238">
        <v>22.329999999999998</v>
      </c>
      <c r="I1506" s="239"/>
      <c r="J1506" s="234"/>
      <c r="K1506" s="234"/>
      <c r="L1506" s="240"/>
      <c r="M1506" s="241"/>
      <c r="N1506" s="242"/>
      <c r="O1506" s="242"/>
      <c r="P1506" s="242"/>
      <c r="Q1506" s="242"/>
      <c r="R1506" s="242"/>
      <c r="S1506" s="242"/>
      <c r="T1506" s="243"/>
      <c r="U1506" s="13"/>
      <c r="V1506" s="13"/>
      <c r="W1506" s="13"/>
      <c r="X1506" s="13"/>
      <c r="Y1506" s="13"/>
      <c r="Z1506" s="13"/>
      <c r="AA1506" s="13"/>
      <c r="AB1506" s="13"/>
      <c r="AC1506" s="13"/>
      <c r="AD1506" s="13"/>
      <c r="AE1506" s="13"/>
      <c r="AT1506" s="244" t="s">
        <v>207</v>
      </c>
      <c r="AU1506" s="244" t="s">
        <v>87</v>
      </c>
      <c r="AV1506" s="13" t="s">
        <v>87</v>
      </c>
      <c r="AW1506" s="13" t="s">
        <v>39</v>
      </c>
      <c r="AX1506" s="13" t="s">
        <v>78</v>
      </c>
      <c r="AY1506" s="244" t="s">
        <v>199</v>
      </c>
    </row>
    <row r="1507" s="13" customFormat="1">
      <c r="A1507" s="13"/>
      <c r="B1507" s="233"/>
      <c r="C1507" s="234"/>
      <c r="D1507" s="235" t="s">
        <v>207</v>
      </c>
      <c r="E1507" s="236" t="s">
        <v>22</v>
      </c>
      <c r="F1507" s="237" t="s">
        <v>2331</v>
      </c>
      <c r="G1507" s="234"/>
      <c r="H1507" s="238">
        <v>101</v>
      </c>
      <c r="I1507" s="239"/>
      <c r="J1507" s="234"/>
      <c r="K1507" s="234"/>
      <c r="L1507" s="240"/>
      <c r="M1507" s="241"/>
      <c r="N1507" s="242"/>
      <c r="O1507" s="242"/>
      <c r="P1507" s="242"/>
      <c r="Q1507" s="242"/>
      <c r="R1507" s="242"/>
      <c r="S1507" s="242"/>
      <c r="T1507" s="243"/>
      <c r="U1507" s="13"/>
      <c r="V1507" s="13"/>
      <c r="W1507" s="13"/>
      <c r="X1507" s="13"/>
      <c r="Y1507" s="13"/>
      <c r="Z1507" s="13"/>
      <c r="AA1507" s="13"/>
      <c r="AB1507" s="13"/>
      <c r="AC1507" s="13"/>
      <c r="AD1507" s="13"/>
      <c r="AE1507" s="13"/>
      <c r="AT1507" s="244" t="s">
        <v>207</v>
      </c>
      <c r="AU1507" s="244" t="s">
        <v>87</v>
      </c>
      <c r="AV1507" s="13" t="s">
        <v>87</v>
      </c>
      <c r="AW1507" s="13" t="s">
        <v>39</v>
      </c>
      <c r="AX1507" s="13" t="s">
        <v>78</v>
      </c>
      <c r="AY1507" s="244" t="s">
        <v>199</v>
      </c>
    </row>
    <row r="1508" s="13" customFormat="1">
      <c r="A1508" s="13"/>
      <c r="B1508" s="233"/>
      <c r="C1508" s="234"/>
      <c r="D1508" s="235" t="s">
        <v>207</v>
      </c>
      <c r="E1508" s="236" t="s">
        <v>22</v>
      </c>
      <c r="F1508" s="237" t="s">
        <v>2332</v>
      </c>
      <c r="G1508" s="234"/>
      <c r="H1508" s="238">
        <v>37.149999999999999</v>
      </c>
      <c r="I1508" s="239"/>
      <c r="J1508" s="234"/>
      <c r="K1508" s="234"/>
      <c r="L1508" s="240"/>
      <c r="M1508" s="241"/>
      <c r="N1508" s="242"/>
      <c r="O1508" s="242"/>
      <c r="P1508" s="242"/>
      <c r="Q1508" s="242"/>
      <c r="R1508" s="242"/>
      <c r="S1508" s="242"/>
      <c r="T1508" s="243"/>
      <c r="U1508" s="13"/>
      <c r="V1508" s="13"/>
      <c r="W1508" s="13"/>
      <c r="X1508" s="13"/>
      <c r="Y1508" s="13"/>
      <c r="Z1508" s="13"/>
      <c r="AA1508" s="13"/>
      <c r="AB1508" s="13"/>
      <c r="AC1508" s="13"/>
      <c r="AD1508" s="13"/>
      <c r="AE1508" s="13"/>
      <c r="AT1508" s="244" t="s">
        <v>207</v>
      </c>
      <c r="AU1508" s="244" t="s">
        <v>87</v>
      </c>
      <c r="AV1508" s="13" t="s">
        <v>87</v>
      </c>
      <c r="AW1508" s="13" t="s">
        <v>39</v>
      </c>
      <c r="AX1508" s="13" t="s">
        <v>78</v>
      </c>
      <c r="AY1508" s="244" t="s">
        <v>199</v>
      </c>
    </row>
    <row r="1509" s="13" customFormat="1">
      <c r="A1509" s="13"/>
      <c r="B1509" s="233"/>
      <c r="C1509" s="234"/>
      <c r="D1509" s="235" t="s">
        <v>207</v>
      </c>
      <c r="E1509" s="236" t="s">
        <v>22</v>
      </c>
      <c r="F1509" s="237" t="s">
        <v>2333</v>
      </c>
      <c r="G1509" s="234"/>
      <c r="H1509" s="238">
        <v>100.56999999999999</v>
      </c>
      <c r="I1509" s="239"/>
      <c r="J1509" s="234"/>
      <c r="K1509" s="234"/>
      <c r="L1509" s="240"/>
      <c r="M1509" s="241"/>
      <c r="N1509" s="242"/>
      <c r="O1509" s="242"/>
      <c r="P1509" s="242"/>
      <c r="Q1509" s="242"/>
      <c r="R1509" s="242"/>
      <c r="S1509" s="242"/>
      <c r="T1509" s="243"/>
      <c r="U1509" s="13"/>
      <c r="V1509" s="13"/>
      <c r="W1509" s="13"/>
      <c r="X1509" s="13"/>
      <c r="Y1509" s="13"/>
      <c r="Z1509" s="13"/>
      <c r="AA1509" s="13"/>
      <c r="AB1509" s="13"/>
      <c r="AC1509" s="13"/>
      <c r="AD1509" s="13"/>
      <c r="AE1509" s="13"/>
      <c r="AT1509" s="244" t="s">
        <v>207</v>
      </c>
      <c r="AU1509" s="244" t="s">
        <v>87</v>
      </c>
      <c r="AV1509" s="13" t="s">
        <v>87</v>
      </c>
      <c r="AW1509" s="13" t="s">
        <v>39</v>
      </c>
      <c r="AX1509" s="13" t="s">
        <v>78</v>
      </c>
      <c r="AY1509" s="244" t="s">
        <v>199</v>
      </c>
    </row>
    <row r="1510" s="13" customFormat="1">
      <c r="A1510" s="13"/>
      <c r="B1510" s="233"/>
      <c r="C1510" s="234"/>
      <c r="D1510" s="235" t="s">
        <v>207</v>
      </c>
      <c r="E1510" s="236" t="s">
        <v>22</v>
      </c>
      <c r="F1510" s="237" t="s">
        <v>2334</v>
      </c>
      <c r="G1510" s="234"/>
      <c r="H1510" s="238">
        <v>11.6</v>
      </c>
      <c r="I1510" s="239"/>
      <c r="J1510" s="234"/>
      <c r="K1510" s="234"/>
      <c r="L1510" s="240"/>
      <c r="M1510" s="241"/>
      <c r="N1510" s="242"/>
      <c r="O1510" s="242"/>
      <c r="P1510" s="242"/>
      <c r="Q1510" s="242"/>
      <c r="R1510" s="242"/>
      <c r="S1510" s="242"/>
      <c r="T1510" s="243"/>
      <c r="U1510" s="13"/>
      <c r="V1510" s="13"/>
      <c r="W1510" s="13"/>
      <c r="X1510" s="13"/>
      <c r="Y1510" s="13"/>
      <c r="Z1510" s="13"/>
      <c r="AA1510" s="13"/>
      <c r="AB1510" s="13"/>
      <c r="AC1510" s="13"/>
      <c r="AD1510" s="13"/>
      <c r="AE1510" s="13"/>
      <c r="AT1510" s="244" t="s">
        <v>207</v>
      </c>
      <c r="AU1510" s="244" t="s">
        <v>87</v>
      </c>
      <c r="AV1510" s="13" t="s">
        <v>87</v>
      </c>
      <c r="AW1510" s="13" t="s">
        <v>39</v>
      </c>
      <c r="AX1510" s="13" t="s">
        <v>78</v>
      </c>
      <c r="AY1510" s="244" t="s">
        <v>199</v>
      </c>
    </row>
    <row r="1511" s="13" customFormat="1">
      <c r="A1511" s="13"/>
      <c r="B1511" s="233"/>
      <c r="C1511" s="234"/>
      <c r="D1511" s="235" t="s">
        <v>207</v>
      </c>
      <c r="E1511" s="236" t="s">
        <v>22</v>
      </c>
      <c r="F1511" s="237" t="s">
        <v>2335</v>
      </c>
      <c r="G1511" s="234"/>
      <c r="H1511" s="238">
        <v>46.380000000000003</v>
      </c>
      <c r="I1511" s="239"/>
      <c r="J1511" s="234"/>
      <c r="K1511" s="234"/>
      <c r="L1511" s="240"/>
      <c r="M1511" s="241"/>
      <c r="N1511" s="242"/>
      <c r="O1511" s="242"/>
      <c r="P1511" s="242"/>
      <c r="Q1511" s="242"/>
      <c r="R1511" s="242"/>
      <c r="S1511" s="242"/>
      <c r="T1511" s="243"/>
      <c r="U1511" s="13"/>
      <c r="V1511" s="13"/>
      <c r="W1511" s="13"/>
      <c r="X1511" s="13"/>
      <c r="Y1511" s="13"/>
      <c r="Z1511" s="13"/>
      <c r="AA1511" s="13"/>
      <c r="AB1511" s="13"/>
      <c r="AC1511" s="13"/>
      <c r="AD1511" s="13"/>
      <c r="AE1511" s="13"/>
      <c r="AT1511" s="244" t="s">
        <v>207</v>
      </c>
      <c r="AU1511" s="244" t="s">
        <v>87</v>
      </c>
      <c r="AV1511" s="13" t="s">
        <v>87</v>
      </c>
      <c r="AW1511" s="13" t="s">
        <v>39</v>
      </c>
      <c r="AX1511" s="13" t="s">
        <v>78</v>
      </c>
      <c r="AY1511" s="244" t="s">
        <v>199</v>
      </c>
    </row>
    <row r="1512" s="13" customFormat="1">
      <c r="A1512" s="13"/>
      <c r="B1512" s="233"/>
      <c r="C1512" s="234"/>
      <c r="D1512" s="235" t="s">
        <v>207</v>
      </c>
      <c r="E1512" s="236" t="s">
        <v>22</v>
      </c>
      <c r="F1512" s="237" t="s">
        <v>2336</v>
      </c>
      <c r="G1512" s="234"/>
      <c r="H1512" s="238">
        <v>103.23</v>
      </c>
      <c r="I1512" s="239"/>
      <c r="J1512" s="234"/>
      <c r="K1512" s="234"/>
      <c r="L1512" s="240"/>
      <c r="M1512" s="241"/>
      <c r="N1512" s="242"/>
      <c r="O1512" s="242"/>
      <c r="P1512" s="242"/>
      <c r="Q1512" s="242"/>
      <c r="R1512" s="242"/>
      <c r="S1512" s="242"/>
      <c r="T1512" s="243"/>
      <c r="U1512" s="13"/>
      <c r="V1512" s="13"/>
      <c r="W1512" s="13"/>
      <c r="X1512" s="13"/>
      <c r="Y1512" s="13"/>
      <c r="Z1512" s="13"/>
      <c r="AA1512" s="13"/>
      <c r="AB1512" s="13"/>
      <c r="AC1512" s="13"/>
      <c r="AD1512" s="13"/>
      <c r="AE1512" s="13"/>
      <c r="AT1512" s="244" t="s">
        <v>207</v>
      </c>
      <c r="AU1512" s="244" t="s">
        <v>87</v>
      </c>
      <c r="AV1512" s="13" t="s">
        <v>87</v>
      </c>
      <c r="AW1512" s="13" t="s">
        <v>39</v>
      </c>
      <c r="AX1512" s="13" t="s">
        <v>78</v>
      </c>
      <c r="AY1512" s="244" t="s">
        <v>199</v>
      </c>
    </row>
    <row r="1513" s="14" customFormat="1">
      <c r="A1513" s="14"/>
      <c r="B1513" s="245"/>
      <c r="C1513" s="246"/>
      <c r="D1513" s="235" t="s">
        <v>207</v>
      </c>
      <c r="E1513" s="247" t="s">
        <v>22</v>
      </c>
      <c r="F1513" s="248" t="s">
        <v>252</v>
      </c>
      <c r="G1513" s="246"/>
      <c r="H1513" s="249">
        <v>530.49000000000001</v>
      </c>
      <c r="I1513" s="250"/>
      <c r="J1513" s="246"/>
      <c r="K1513" s="246"/>
      <c r="L1513" s="251"/>
      <c r="M1513" s="252"/>
      <c r="N1513" s="253"/>
      <c r="O1513" s="253"/>
      <c r="P1513" s="253"/>
      <c r="Q1513" s="253"/>
      <c r="R1513" s="253"/>
      <c r="S1513" s="253"/>
      <c r="T1513" s="254"/>
      <c r="U1513" s="14"/>
      <c r="V1513" s="14"/>
      <c r="W1513" s="14"/>
      <c r="X1513" s="14"/>
      <c r="Y1513" s="14"/>
      <c r="Z1513" s="14"/>
      <c r="AA1513" s="14"/>
      <c r="AB1513" s="14"/>
      <c r="AC1513" s="14"/>
      <c r="AD1513" s="14"/>
      <c r="AE1513" s="14"/>
      <c r="AT1513" s="255" t="s">
        <v>207</v>
      </c>
      <c r="AU1513" s="255" t="s">
        <v>87</v>
      </c>
      <c r="AV1513" s="14" t="s">
        <v>103</v>
      </c>
      <c r="AW1513" s="14" t="s">
        <v>39</v>
      </c>
      <c r="AX1513" s="14" t="s">
        <v>23</v>
      </c>
      <c r="AY1513" s="255" t="s">
        <v>199</v>
      </c>
    </row>
    <row r="1514" s="2" customFormat="1" ht="16.5" customHeight="1">
      <c r="A1514" s="40"/>
      <c r="B1514" s="41"/>
      <c r="C1514" s="277" t="s">
        <v>2337</v>
      </c>
      <c r="D1514" s="277" t="s">
        <v>407</v>
      </c>
      <c r="E1514" s="278" t="s">
        <v>2338</v>
      </c>
      <c r="F1514" s="279" t="s">
        <v>2339</v>
      </c>
      <c r="G1514" s="280" t="s">
        <v>549</v>
      </c>
      <c r="H1514" s="281">
        <v>583.53899999999999</v>
      </c>
      <c r="I1514" s="282"/>
      <c r="J1514" s="283">
        <f>ROUND(I1514*H1514,2)</f>
        <v>0</v>
      </c>
      <c r="K1514" s="279" t="s">
        <v>22</v>
      </c>
      <c r="L1514" s="284"/>
      <c r="M1514" s="285" t="s">
        <v>22</v>
      </c>
      <c r="N1514" s="286" t="s">
        <v>49</v>
      </c>
      <c r="O1514" s="86"/>
      <c r="P1514" s="229">
        <f>O1514*H1514</f>
        <v>0</v>
      </c>
      <c r="Q1514" s="229">
        <v>0.00020000000000000001</v>
      </c>
      <c r="R1514" s="229">
        <f>Q1514*H1514</f>
        <v>0.1167078</v>
      </c>
      <c r="S1514" s="229">
        <v>0</v>
      </c>
      <c r="T1514" s="230">
        <f>S1514*H1514</f>
        <v>0</v>
      </c>
      <c r="U1514" s="40"/>
      <c r="V1514" s="40"/>
      <c r="W1514" s="40"/>
      <c r="X1514" s="40"/>
      <c r="Y1514" s="40"/>
      <c r="Z1514" s="40"/>
      <c r="AA1514" s="40"/>
      <c r="AB1514" s="40"/>
      <c r="AC1514" s="40"/>
      <c r="AD1514" s="40"/>
      <c r="AE1514" s="40"/>
      <c r="AR1514" s="231" t="s">
        <v>367</v>
      </c>
      <c r="AT1514" s="231" t="s">
        <v>407</v>
      </c>
      <c r="AU1514" s="231" t="s">
        <v>87</v>
      </c>
      <c r="AY1514" s="19" t="s">
        <v>199</v>
      </c>
      <c r="BE1514" s="232">
        <f>IF(N1514="základní",J1514,0)</f>
        <v>0</v>
      </c>
      <c r="BF1514" s="232">
        <f>IF(N1514="snížená",J1514,0)</f>
        <v>0</v>
      </c>
      <c r="BG1514" s="232">
        <f>IF(N1514="zákl. přenesená",J1514,0)</f>
        <v>0</v>
      </c>
      <c r="BH1514" s="232">
        <f>IF(N1514="sníž. přenesená",J1514,0)</f>
        <v>0</v>
      </c>
      <c r="BI1514" s="232">
        <f>IF(N1514="nulová",J1514,0)</f>
        <v>0</v>
      </c>
      <c r="BJ1514" s="19" t="s">
        <v>23</v>
      </c>
      <c r="BK1514" s="232">
        <f>ROUND(I1514*H1514,2)</f>
        <v>0</v>
      </c>
      <c r="BL1514" s="19" t="s">
        <v>272</v>
      </c>
      <c r="BM1514" s="231" t="s">
        <v>2340</v>
      </c>
    </row>
    <row r="1515" s="13" customFormat="1">
      <c r="A1515" s="13"/>
      <c r="B1515" s="233"/>
      <c r="C1515" s="234"/>
      <c r="D1515" s="235" t="s">
        <v>207</v>
      </c>
      <c r="E1515" s="236" t="s">
        <v>22</v>
      </c>
      <c r="F1515" s="237" t="s">
        <v>2341</v>
      </c>
      <c r="G1515" s="234"/>
      <c r="H1515" s="238">
        <v>583.53899999999999</v>
      </c>
      <c r="I1515" s="239"/>
      <c r="J1515" s="234"/>
      <c r="K1515" s="234"/>
      <c r="L1515" s="240"/>
      <c r="M1515" s="241"/>
      <c r="N1515" s="242"/>
      <c r="O1515" s="242"/>
      <c r="P1515" s="242"/>
      <c r="Q1515" s="242"/>
      <c r="R1515" s="242"/>
      <c r="S1515" s="242"/>
      <c r="T1515" s="243"/>
      <c r="U1515" s="13"/>
      <c r="V1515" s="13"/>
      <c r="W1515" s="13"/>
      <c r="X1515" s="13"/>
      <c r="Y1515" s="13"/>
      <c r="Z1515" s="13"/>
      <c r="AA1515" s="13"/>
      <c r="AB1515" s="13"/>
      <c r="AC1515" s="13"/>
      <c r="AD1515" s="13"/>
      <c r="AE1515" s="13"/>
      <c r="AT1515" s="244" t="s">
        <v>207</v>
      </c>
      <c r="AU1515" s="244" t="s">
        <v>87</v>
      </c>
      <c r="AV1515" s="13" t="s">
        <v>87</v>
      </c>
      <c r="AW1515" s="13" t="s">
        <v>39</v>
      </c>
      <c r="AX1515" s="13" t="s">
        <v>23</v>
      </c>
      <c r="AY1515" s="244" t="s">
        <v>199</v>
      </c>
    </row>
    <row r="1516" s="2" customFormat="1" ht="21.75" customHeight="1">
      <c r="A1516" s="40"/>
      <c r="B1516" s="41"/>
      <c r="C1516" s="220" t="s">
        <v>2342</v>
      </c>
      <c r="D1516" s="220" t="s">
        <v>201</v>
      </c>
      <c r="E1516" s="221" t="s">
        <v>2343</v>
      </c>
      <c r="F1516" s="222" t="s">
        <v>2344</v>
      </c>
      <c r="G1516" s="223" t="s">
        <v>333</v>
      </c>
      <c r="H1516" s="224">
        <v>1</v>
      </c>
      <c r="I1516" s="225"/>
      <c r="J1516" s="226">
        <f>ROUND(I1516*H1516,2)</f>
        <v>0</v>
      </c>
      <c r="K1516" s="222" t="s">
        <v>22</v>
      </c>
      <c r="L1516" s="46"/>
      <c r="M1516" s="227" t="s">
        <v>22</v>
      </c>
      <c r="N1516" s="228" t="s">
        <v>49</v>
      </c>
      <c r="O1516" s="86"/>
      <c r="P1516" s="229">
        <f>O1516*H1516</f>
        <v>0</v>
      </c>
      <c r="Q1516" s="229">
        <v>0</v>
      </c>
      <c r="R1516" s="229">
        <f>Q1516*H1516</f>
        <v>0</v>
      </c>
      <c r="S1516" s="229">
        <v>0</v>
      </c>
      <c r="T1516" s="230">
        <f>S1516*H1516</f>
        <v>0</v>
      </c>
      <c r="U1516" s="40"/>
      <c r="V1516" s="40"/>
      <c r="W1516" s="40"/>
      <c r="X1516" s="40"/>
      <c r="Y1516" s="40"/>
      <c r="Z1516" s="40"/>
      <c r="AA1516" s="40"/>
      <c r="AB1516" s="40"/>
      <c r="AC1516" s="40"/>
      <c r="AD1516" s="40"/>
      <c r="AE1516" s="40"/>
      <c r="AR1516" s="231" t="s">
        <v>272</v>
      </c>
      <c r="AT1516" s="231" t="s">
        <v>201</v>
      </c>
      <c r="AU1516" s="231" t="s">
        <v>87</v>
      </c>
      <c r="AY1516" s="19" t="s">
        <v>199</v>
      </c>
      <c r="BE1516" s="232">
        <f>IF(N1516="základní",J1516,0)</f>
        <v>0</v>
      </c>
      <c r="BF1516" s="232">
        <f>IF(N1516="snížená",J1516,0)</f>
        <v>0</v>
      </c>
      <c r="BG1516" s="232">
        <f>IF(N1516="zákl. přenesená",J1516,0)</f>
        <v>0</v>
      </c>
      <c r="BH1516" s="232">
        <f>IF(N1516="sníž. přenesená",J1516,0)</f>
        <v>0</v>
      </c>
      <c r="BI1516" s="232">
        <f>IF(N1516="nulová",J1516,0)</f>
        <v>0</v>
      </c>
      <c r="BJ1516" s="19" t="s">
        <v>23</v>
      </c>
      <c r="BK1516" s="232">
        <f>ROUND(I1516*H1516,2)</f>
        <v>0</v>
      </c>
      <c r="BL1516" s="19" t="s">
        <v>272</v>
      </c>
      <c r="BM1516" s="231" t="s">
        <v>2345</v>
      </c>
    </row>
    <row r="1517" s="2" customFormat="1" ht="21.75" customHeight="1">
      <c r="A1517" s="40"/>
      <c r="B1517" s="41"/>
      <c r="C1517" s="220" t="s">
        <v>2346</v>
      </c>
      <c r="D1517" s="220" t="s">
        <v>201</v>
      </c>
      <c r="E1517" s="221" t="s">
        <v>2347</v>
      </c>
      <c r="F1517" s="222" t="s">
        <v>2348</v>
      </c>
      <c r="G1517" s="223" t="s">
        <v>333</v>
      </c>
      <c r="H1517" s="224">
        <v>1</v>
      </c>
      <c r="I1517" s="225"/>
      <c r="J1517" s="226">
        <f>ROUND(I1517*H1517,2)</f>
        <v>0</v>
      </c>
      <c r="K1517" s="222" t="s">
        <v>22</v>
      </c>
      <c r="L1517" s="46"/>
      <c r="M1517" s="227" t="s">
        <v>22</v>
      </c>
      <c r="N1517" s="228" t="s">
        <v>49</v>
      </c>
      <c r="O1517" s="86"/>
      <c r="P1517" s="229">
        <f>O1517*H1517</f>
        <v>0</v>
      </c>
      <c r="Q1517" s="229">
        <v>0</v>
      </c>
      <c r="R1517" s="229">
        <f>Q1517*H1517</f>
        <v>0</v>
      </c>
      <c r="S1517" s="229">
        <v>0</v>
      </c>
      <c r="T1517" s="230">
        <f>S1517*H1517</f>
        <v>0</v>
      </c>
      <c r="U1517" s="40"/>
      <c r="V1517" s="40"/>
      <c r="W1517" s="40"/>
      <c r="X1517" s="40"/>
      <c r="Y1517" s="40"/>
      <c r="Z1517" s="40"/>
      <c r="AA1517" s="40"/>
      <c r="AB1517" s="40"/>
      <c r="AC1517" s="40"/>
      <c r="AD1517" s="40"/>
      <c r="AE1517" s="40"/>
      <c r="AR1517" s="231" t="s">
        <v>272</v>
      </c>
      <c r="AT1517" s="231" t="s">
        <v>201</v>
      </c>
      <c r="AU1517" s="231" t="s">
        <v>87</v>
      </c>
      <c r="AY1517" s="19" t="s">
        <v>199</v>
      </c>
      <c r="BE1517" s="232">
        <f>IF(N1517="základní",J1517,0)</f>
        <v>0</v>
      </c>
      <c r="BF1517" s="232">
        <f>IF(N1517="snížená",J1517,0)</f>
        <v>0</v>
      </c>
      <c r="BG1517" s="232">
        <f>IF(N1517="zákl. přenesená",J1517,0)</f>
        <v>0</v>
      </c>
      <c r="BH1517" s="232">
        <f>IF(N1517="sníž. přenesená",J1517,0)</f>
        <v>0</v>
      </c>
      <c r="BI1517" s="232">
        <f>IF(N1517="nulová",J1517,0)</f>
        <v>0</v>
      </c>
      <c r="BJ1517" s="19" t="s">
        <v>23</v>
      </c>
      <c r="BK1517" s="232">
        <f>ROUND(I1517*H1517,2)</f>
        <v>0</v>
      </c>
      <c r="BL1517" s="19" t="s">
        <v>272</v>
      </c>
      <c r="BM1517" s="231" t="s">
        <v>2349</v>
      </c>
    </row>
    <row r="1518" s="2" customFormat="1" ht="21.75" customHeight="1">
      <c r="A1518" s="40"/>
      <c r="B1518" s="41"/>
      <c r="C1518" s="220" t="s">
        <v>2350</v>
      </c>
      <c r="D1518" s="220" t="s">
        <v>201</v>
      </c>
      <c r="E1518" s="221" t="s">
        <v>2351</v>
      </c>
      <c r="F1518" s="222" t="s">
        <v>2352</v>
      </c>
      <c r="G1518" s="223" t="s">
        <v>279</v>
      </c>
      <c r="H1518" s="224">
        <v>1.294</v>
      </c>
      <c r="I1518" s="225"/>
      <c r="J1518" s="226">
        <f>ROUND(I1518*H1518,2)</f>
        <v>0</v>
      </c>
      <c r="K1518" s="222" t="s">
        <v>205</v>
      </c>
      <c r="L1518" s="46"/>
      <c r="M1518" s="227" t="s">
        <v>22</v>
      </c>
      <c r="N1518" s="228" t="s">
        <v>49</v>
      </c>
      <c r="O1518" s="86"/>
      <c r="P1518" s="229">
        <f>O1518*H1518</f>
        <v>0</v>
      </c>
      <c r="Q1518" s="229">
        <v>0</v>
      </c>
      <c r="R1518" s="229">
        <f>Q1518*H1518</f>
        <v>0</v>
      </c>
      <c r="S1518" s="229">
        <v>0</v>
      </c>
      <c r="T1518" s="230">
        <f>S1518*H1518</f>
        <v>0</v>
      </c>
      <c r="U1518" s="40"/>
      <c r="V1518" s="40"/>
      <c r="W1518" s="40"/>
      <c r="X1518" s="40"/>
      <c r="Y1518" s="40"/>
      <c r="Z1518" s="40"/>
      <c r="AA1518" s="40"/>
      <c r="AB1518" s="40"/>
      <c r="AC1518" s="40"/>
      <c r="AD1518" s="40"/>
      <c r="AE1518" s="40"/>
      <c r="AR1518" s="231" t="s">
        <v>272</v>
      </c>
      <c r="AT1518" s="231" t="s">
        <v>201</v>
      </c>
      <c r="AU1518" s="231" t="s">
        <v>87</v>
      </c>
      <c r="AY1518" s="19" t="s">
        <v>199</v>
      </c>
      <c r="BE1518" s="232">
        <f>IF(N1518="základní",J1518,0)</f>
        <v>0</v>
      </c>
      <c r="BF1518" s="232">
        <f>IF(N1518="snížená",J1518,0)</f>
        <v>0</v>
      </c>
      <c r="BG1518" s="232">
        <f>IF(N1518="zákl. přenesená",J1518,0)</f>
        <v>0</v>
      </c>
      <c r="BH1518" s="232">
        <f>IF(N1518="sníž. přenesená",J1518,0)</f>
        <v>0</v>
      </c>
      <c r="BI1518" s="232">
        <f>IF(N1518="nulová",J1518,0)</f>
        <v>0</v>
      </c>
      <c r="BJ1518" s="19" t="s">
        <v>23</v>
      </c>
      <c r="BK1518" s="232">
        <f>ROUND(I1518*H1518,2)</f>
        <v>0</v>
      </c>
      <c r="BL1518" s="19" t="s">
        <v>272</v>
      </c>
      <c r="BM1518" s="231" t="s">
        <v>2353</v>
      </c>
    </row>
    <row r="1519" s="2" customFormat="1" ht="21.75" customHeight="1">
      <c r="A1519" s="40"/>
      <c r="B1519" s="41"/>
      <c r="C1519" s="220" t="s">
        <v>2354</v>
      </c>
      <c r="D1519" s="220" t="s">
        <v>201</v>
      </c>
      <c r="E1519" s="221" t="s">
        <v>2355</v>
      </c>
      <c r="F1519" s="222" t="s">
        <v>2356</v>
      </c>
      <c r="G1519" s="223" t="s">
        <v>279</v>
      </c>
      <c r="H1519" s="224">
        <v>1.294</v>
      </c>
      <c r="I1519" s="225"/>
      <c r="J1519" s="226">
        <f>ROUND(I1519*H1519,2)</f>
        <v>0</v>
      </c>
      <c r="K1519" s="222" t="s">
        <v>205</v>
      </c>
      <c r="L1519" s="46"/>
      <c r="M1519" s="227" t="s">
        <v>22</v>
      </c>
      <c r="N1519" s="228" t="s">
        <v>49</v>
      </c>
      <c r="O1519" s="86"/>
      <c r="P1519" s="229">
        <f>O1519*H1519</f>
        <v>0</v>
      </c>
      <c r="Q1519" s="229">
        <v>0</v>
      </c>
      <c r="R1519" s="229">
        <f>Q1519*H1519</f>
        <v>0</v>
      </c>
      <c r="S1519" s="229">
        <v>0</v>
      </c>
      <c r="T1519" s="230">
        <f>S1519*H1519</f>
        <v>0</v>
      </c>
      <c r="U1519" s="40"/>
      <c r="V1519" s="40"/>
      <c r="W1519" s="40"/>
      <c r="X1519" s="40"/>
      <c r="Y1519" s="40"/>
      <c r="Z1519" s="40"/>
      <c r="AA1519" s="40"/>
      <c r="AB1519" s="40"/>
      <c r="AC1519" s="40"/>
      <c r="AD1519" s="40"/>
      <c r="AE1519" s="40"/>
      <c r="AR1519" s="231" t="s">
        <v>272</v>
      </c>
      <c r="AT1519" s="231" t="s">
        <v>201</v>
      </c>
      <c r="AU1519" s="231" t="s">
        <v>87</v>
      </c>
      <c r="AY1519" s="19" t="s">
        <v>199</v>
      </c>
      <c r="BE1519" s="232">
        <f>IF(N1519="základní",J1519,0)</f>
        <v>0</v>
      </c>
      <c r="BF1519" s="232">
        <f>IF(N1519="snížená",J1519,0)</f>
        <v>0</v>
      </c>
      <c r="BG1519" s="232">
        <f>IF(N1519="zákl. přenesená",J1519,0)</f>
        <v>0</v>
      </c>
      <c r="BH1519" s="232">
        <f>IF(N1519="sníž. přenesená",J1519,0)</f>
        <v>0</v>
      </c>
      <c r="BI1519" s="232">
        <f>IF(N1519="nulová",J1519,0)</f>
        <v>0</v>
      </c>
      <c r="BJ1519" s="19" t="s">
        <v>23</v>
      </c>
      <c r="BK1519" s="232">
        <f>ROUND(I1519*H1519,2)</f>
        <v>0</v>
      </c>
      <c r="BL1519" s="19" t="s">
        <v>272</v>
      </c>
      <c r="BM1519" s="231" t="s">
        <v>2357</v>
      </c>
    </row>
    <row r="1520" s="12" customFormat="1" ht="22.8" customHeight="1">
      <c r="A1520" s="12"/>
      <c r="B1520" s="204"/>
      <c r="C1520" s="205"/>
      <c r="D1520" s="206" t="s">
        <v>77</v>
      </c>
      <c r="E1520" s="218" t="s">
        <v>2358</v>
      </c>
      <c r="F1520" s="218" t="s">
        <v>2359</v>
      </c>
      <c r="G1520" s="205"/>
      <c r="H1520" s="205"/>
      <c r="I1520" s="208"/>
      <c r="J1520" s="219">
        <f>BK1520</f>
        <v>0</v>
      </c>
      <c r="K1520" s="205"/>
      <c r="L1520" s="210"/>
      <c r="M1520" s="211"/>
      <c r="N1520" s="212"/>
      <c r="O1520" s="212"/>
      <c r="P1520" s="213">
        <f>SUM(P1521:P1540)</f>
        <v>0</v>
      </c>
      <c r="Q1520" s="212"/>
      <c r="R1520" s="213">
        <f>SUM(R1521:R1540)</f>
        <v>0</v>
      </c>
      <c r="S1520" s="212"/>
      <c r="T1520" s="214">
        <f>SUM(T1521:T1540)</f>
        <v>0.16014200000000001</v>
      </c>
      <c r="U1520" s="12"/>
      <c r="V1520" s="12"/>
      <c r="W1520" s="12"/>
      <c r="X1520" s="12"/>
      <c r="Y1520" s="12"/>
      <c r="Z1520" s="12"/>
      <c r="AA1520" s="12"/>
      <c r="AB1520" s="12"/>
      <c r="AC1520" s="12"/>
      <c r="AD1520" s="12"/>
      <c r="AE1520" s="12"/>
      <c r="AR1520" s="215" t="s">
        <v>87</v>
      </c>
      <c r="AT1520" s="216" t="s">
        <v>77</v>
      </c>
      <c r="AU1520" s="216" t="s">
        <v>23</v>
      </c>
      <c r="AY1520" s="215" t="s">
        <v>199</v>
      </c>
      <c r="BK1520" s="217">
        <f>SUM(BK1521:BK1540)</f>
        <v>0</v>
      </c>
    </row>
    <row r="1521" s="2" customFormat="1" ht="16.5" customHeight="1">
      <c r="A1521" s="40"/>
      <c r="B1521" s="41"/>
      <c r="C1521" s="220" t="s">
        <v>2360</v>
      </c>
      <c r="D1521" s="220" t="s">
        <v>201</v>
      </c>
      <c r="E1521" s="221" t="s">
        <v>2361</v>
      </c>
      <c r="F1521" s="222" t="s">
        <v>2362</v>
      </c>
      <c r="G1521" s="223" t="s">
        <v>549</v>
      </c>
      <c r="H1521" s="224">
        <v>361.70999999999998</v>
      </c>
      <c r="I1521" s="225"/>
      <c r="J1521" s="226">
        <f>ROUND(I1521*H1521,2)</f>
        <v>0</v>
      </c>
      <c r="K1521" s="222" t="s">
        <v>22</v>
      </c>
      <c r="L1521" s="46"/>
      <c r="M1521" s="227" t="s">
        <v>22</v>
      </c>
      <c r="N1521" s="228" t="s">
        <v>49</v>
      </c>
      <c r="O1521" s="86"/>
      <c r="P1521" s="229">
        <f>O1521*H1521</f>
        <v>0</v>
      </c>
      <c r="Q1521" s="229">
        <v>0</v>
      </c>
      <c r="R1521" s="229">
        <f>Q1521*H1521</f>
        <v>0</v>
      </c>
      <c r="S1521" s="229">
        <v>0.00020000000000000001</v>
      </c>
      <c r="T1521" s="230">
        <f>S1521*H1521</f>
        <v>0.072342000000000004</v>
      </c>
      <c r="U1521" s="40"/>
      <c r="V1521" s="40"/>
      <c r="W1521" s="40"/>
      <c r="X1521" s="40"/>
      <c r="Y1521" s="40"/>
      <c r="Z1521" s="40"/>
      <c r="AA1521" s="40"/>
      <c r="AB1521" s="40"/>
      <c r="AC1521" s="40"/>
      <c r="AD1521" s="40"/>
      <c r="AE1521" s="40"/>
      <c r="AR1521" s="231" t="s">
        <v>272</v>
      </c>
      <c r="AT1521" s="231" t="s">
        <v>201</v>
      </c>
      <c r="AU1521" s="231" t="s">
        <v>87</v>
      </c>
      <c r="AY1521" s="19" t="s">
        <v>199</v>
      </c>
      <c r="BE1521" s="232">
        <f>IF(N1521="základní",J1521,0)</f>
        <v>0</v>
      </c>
      <c r="BF1521" s="232">
        <f>IF(N1521="snížená",J1521,0)</f>
        <v>0</v>
      </c>
      <c r="BG1521" s="232">
        <f>IF(N1521="zákl. přenesená",J1521,0)</f>
        <v>0</v>
      </c>
      <c r="BH1521" s="232">
        <f>IF(N1521="sníž. přenesená",J1521,0)</f>
        <v>0</v>
      </c>
      <c r="BI1521" s="232">
        <f>IF(N1521="nulová",J1521,0)</f>
        <v>0</v>
      </c>
      <c r="BJ1521" s="19" t="s">
        <v>23</v>
      </c>
      <c r="BK1521" s="232">
        <f>ROUND(I1521*H1521,2)</f>
        <v>0</v>
      </c>
      <c r="BL1521" s="19" t="s">
        <v>272</v>
      </c>
      <c r="BM1521" s="231" t="s">
        <v>2363</v>
      </c>
    </row>
    <row r="1522" s="15" customFormat="1">
      <c r="A1522" s="15"/>
      <c r="B1522" s="256"/>
      <c r="C1522" s="257"/>
      <c r="D1522" s="235" t="s">
        <v>207</v>
      </c>
      <c r="E1522" s="258" t="s">
        <v>22</v>
      </c>
      <c r="F1522" s="259" t="s">
        <v>2364</v>
      </c>
      <c r="G1522" s="257"/>
      <c r="H1522" s="258" t="s">
        <v>22</v>
      </c>
      <c r="I1522" s="260"/>
      <c r="J1522" s="257"/>
      <c r="K1522" s="257"/>
      <c r="L1522" s="261"/>
      <c r="M1522" s="262"/>
      <c r="N1522" s="263"/>
      <c r="O1522" s="263"/>
      <c r="P1522" s="263"/>
      <c r="Q1522" s="263"/>
      <c r="R1522" s="263"/>
      <c r="S1522" s="263"/>
      <c r="T1522" s="264"/>
      <c r="U1522" s="15"/>
      <c r="V1522" s="15"/>
      <c r="W1522" s="15"/>
      <c r="X1522" s="15"/>
      <c r="Y1522" s="15"/>
      <c r="Z1522" s="15"/>
      <c r="AA1522" s="15"/>
      <c r="AB1522" s="15"/>
      <c r="AC1522" s="15"/>
      <c r="AD1522" s="15"/>
      <c r="AE1522" s="15"/>
      <c r="AT1522" s="265" t="s">
        <v>207</v>
      </c>
      <c r="AU1522" s="265" t="s">
        <v>87</v>
      </c>
      <c r="AV1522" s="15" t="s">
        <v>23</v>
      </c>
      <c r="AW1522" s="15" t="s">
        <v>39</v>
      </c>
      <c r="AX1522" s="15" t="s">
        <v>78</v>
      </c>
      <c r="AY1522" s="265" t="s">
        <v>199</v>
      </c>
    </row>
    <row r="1523" s="13" customFormat="1">
      <c r="A1523" s="13"/>
      <c r="B1523" s="233"/>
      <c r="C1523" s="234"/>
      <c r="D1523" s="235" t="s">
        <v>207</v>
      </c>
      <c r="E1523" s="236" t="s">
        <v>22</v>
      </c>
      <c r="F1523" s="237" t="s">
        <v>2365</v>
      </c>
      <c r="G1523" s="234"/>
      <c r="H1523" s="238">
        <v>99.870000000000005</v>
      </c>
      <c r="I1523" s="239"/>
      <c r="J1523" s="234"/>
      <c r="K1523" s="234"/>
      <c r="L1523" s="240"/>
      <c r="M1523" s="241"/>
      <c r="N1523" s="242"/>
      <c r="O1523" s="242"/>
      <c r="P1523" s="242"/>
      <c r="Q1523" s="242"/>
      <c r="R1523" s="242"/>
      <c r="S1523" s="242"/>
      <c r="T1523" s="243"/>
      <c r="U1523" s="13"/>
      <c r="V1523" s="13"/>
      <c r="W1523" s="13"/>
      <c r="X1523" s="13"/>
      <c r="Y1523" s="13"/>
      <c r="Z1523" s="13"/>
      <c r="AA1523" s="13"/>
      <c r="AB1523" s="13"/>
      <c r="AC1523" s="13"/>
      <c r="AD1523" s="13"/>
      <c r="AE1523" s="13"/>
      <c r="AT1523" s="244" t="s">
        <v>207</v>
      </c>
      <c r="AU1523" s="244" t="s">
        <v>87</v>
      </c>
      <c r="AV1523" s="13" t="s">
        <v>87</v>
      </c>
      <c r="AW1523" s="13" t="s">
        <v>39</v>
      </c>
      <c r="AX1523" s="13" t="s">
        <v>78</v>
      </c>
      <c r="AY1523" s="244" t="s">
        <v>199</v>
      </c>
    </row>
    <row r="1524" s="13" customFormat="1">
      <c r="A1524" s="13"/>
      <c r="B1524" s="233"/>
      <c r="C1524" s="234"/>
      <c r="D1524" s="235" t="s">
        <v>207</v>
      </c>
      <c r="E1524" s="236" t="s">
        <v>22</v>
      </c>
      <c r="F1524" s="237" t="s">
        <v>2366</v>
      </c>
      <c r="G1524" s="234"/>
      <c r="H1524" s="238">
        <v>13.720000000000001</v>
      </c>
      <c r="I1524" s="239"/>
      <c r="J1524" s="234"/>
      <c r="K1524" s="234"/>
      <c r="L1524" s="240"/>
      <c r="M1524" s="241"/>
      <c r="N1524" s="242"/>
      <c r="O1524" s="242"/>
      <c r="P1524" s="242"/>
      <c r="Q1524" s="242"/>
      <c r="R1524" s="242"/>
      <c r="S1524" s="242"/>
      <c r="T1524" s="243"/>
      <c r="U1524" s="13"/>
      <c r="V1524" s="13"/>
      <c r="W1524" s="13"/>
      <c r="X1524" s="13"/>
      <c r="Y1524" s="13"/>
      <c r="Z1524" s="13"/>
      <c r="AA1524" s="13"/>
      <c r="AB1524" s="13"/>
      <c r="AC1524" s="13"/>
      <c r="AD1524" s="13"/>
      <c r="AE1524" s="13"/>
      <c r="AT1524" s="244" t="s">
        <v>207</v>
      </c>
      <c r="AU1524" s="244" t="s">
        <v>87</v>
      </c>
      <c r="AV1524" s="13" t="s">
        <v>87</v>
      </c>
      <c r="AW1524" s="13" t="s">
        <v>39</v>
      </c>
      <c r="AX1524" s="13" t="s">
        <v>78</v>
      </c>
      <c r="AY1524" s="244" t="s">
        <v>199</v>
      </c>
    </row>
    <row r="1525" s="13" customFormat="1">
      <c r="A1525" s="13"/>
      <c r="B1525" s="233"/>
      <c r="C1525" s="234"/>
      <c r="D1525" s="235" t="s">
        <v>207</v>
      </c>
      <c r="E1525" s="236" t="s">
        <v>22</v>
      </c>
      <c r="F1525" s="237" t="s">
        <v>2367</v>
      </c>
      <c r="G1525" s="234"/>
      <c r="H1525" s="238">
        <v>100.14</v>
      </c>
      <c r="I1525" s="239"/>
      <c r="J1525" s="234"/>
      <c r="K1525" s="234"/>
      <c r="L1525" s="240"/>
      <c r="M1525" s="241"/>
      <c r="N1525" s="242"/>
      <c r="O1525" s="242"/>
      <c r="P1525" s="242"/>
      <c r="Q1525" s="242"/>
      <c r="R1525" s="242"/>
      <c r="S1525" s="242"/>
      <c r="T1525" s="243"/>
      <c r="U1525" s="13"/>
      <c r="V1525" s="13"/>
      <c r="W1525" s="13"/>
      <c r="X1525" s="13"/>
      <c r="Y1525" s="13"/>
      <c r="Z1525" s="13"/>
      <c r="AA1525" s="13"/>
      <c r="AB1525" s="13"/>
      <c r="AC1525" s="13"/>
      <c r="AD1525" s="13"/>
      <c r="AE1525" s="13"/>
      <c r="AT1525" s="244" t="s">
        <v>207</v>
      </c>
      <c r="AU1525" s="244" t="s">
        <v>87</v>
      </c>
      <c r="AV1525" s="13" t="s">
        <v>87</v>
      </c>
      <c r="AW1525" s="13" t="s">
        <v>39</v>
      </c>
      <c r="AX1525" s="13" t="s">
        <v>78</v>
      </c>
      <c r="AY1525" s="244" t="s">
        <v>199</v>
      </c>
    </row>
    <row r="1526" s="13" customFormat="1">
      <c r="A1526" s="13"/>
      <c r="B1526" s="233"/>
      <c r="C1526" s="234"/>
      <c r="D1526" s="235" t="s">
        <v>207</v>
      </c>
      <c r="E1526" s="236" t="s">
        <v>22</v>
      </c>
      <c r="F1526" s="237" t="s">
        <v>2368</v>
      </c>
      <c r="G1526" s="234"/>
      <c r="H1526" s="238">
        <v>45.479999999999997</v>
      </c>
      <c r="I1526" s="239"/>
      <c r="J1526" s="234"/>
      <c r="K1526" s="234"/>
      <c r="L1526" s="240"/>
      <c r="M1526" s="241"/>
      <c r="N1526" s="242"/>
      <c r="O1526" s="242"/>
      <c r="P1526" s="242"/>
      <c r="Q1526" s="242"/>
      <c r="R1526" s="242"/>
      <c r="S1526" s="242"/>
      <c r="T1526" s="243"/>
      <c r="U1526" s="13"/>
      <c r="V1526" s="13"/>
      <c r="W1526" s="13"/>
      <c r="X1526" s="13"/>
      <c r="Y1526" s="13"/>
      <c r="Z1526" s="13"/>
      <c r="AA1526" s="13"/>
      <c r="AB1526" s="13"/>
      <c r="AC1526" s="13"/>
      <c r="AD1526" s="13"/>
      <c r="AE1526" s="13"/>
      <c r="AT1526" s="244" t="s">
        <v>207</v>
      </c>
      <c r="AU1526" s="244" t="s">
        <v>87</v>
      </c>
      <c r="AV1526" s="13" t="s">
        <v>87</v>
      </c>
      <c r="AW1526" s="13" t="s">
        <v>39</v>
      </c>
      <c r="AX1526" s="13" t="s">
        <v>78</v>
      </c>
      <c r="AY1526" s="244" t="s">
        <v>199</v>
      </c>
    </row>
    <row r="1527" s="13" customFormat="1">
      <c r="A1527" s="13"/>
      <c r="B1527" s="233"/>
      <c r="C1527" s="234"/>
      <c r="D1527" s="235" t="s">
        <v>207</v>
      </c>
      <c r="E1527" s="236" t="s">
        <v>22</v>
      </c>
      <c r="F1527" s="237" t="s">
        <v>2369</v>
      </c>
      <c r="G1527" s="234"/>
      <c r="H1527" s="238">
        <v>102.5</v>
      </c>
      <c r="I1527" s="239"/>
      <c r="J1527" s="234"/>
      <c r="K1527" s="234"/>
      <c r="L1527" s="240"/>
      <c r="M1527" s="241"/>
      <c r="N1527" s="242"/>
      <c r="O1527" s="242"/>
      <c r="P1527" s="242"/>
      <c r="Q1527" s="242"/>
      <c r="R1527" s="242"/>
      <c r="S1527" s="242"/>
      <c r="T1527" s="243"/>
      <c r="U1527" s="13"/>
      <c r="V1527" s="13"/>
      <c r="W1527" s="13"/>
      <c r="X1527" s="13"/>
      <c r="Y1527" s="13"/>
      <c r="Z1527" s="13"/>
      <c r="AA1527" s="13"/>
      <c r="AB1527" s="13"/>
      <c r="AC1527" s="13"/>
      <c r="AD1527" s="13"/>
      <c r="AE1527" s="13"/>
      <c r="AT1527" s="244" t="s">
        <v>207</v>
      </c>
      <c r="AU1527" s="244" t="s">
        <v>87</v>
      </c>
      <c r="AV1527" s="13" t="s">
        <v>87</v>
      </c>
      <c r="AW1527" s="13" t="s">
        <v>39</v>
      </c>
      <c r="AX1527" s="13" t="s">
        <v>78</v>
      </c>
      <c r="AY1527" s="244" t="s">
        <v>199</v>
      </c>
    </row>
    <row r="1528" s="14" customFormat="1">
      <c r="A1528" s="14"/>
      <c r="B1528" s="245"/>
      <c r="C1528" s="246"/>
      <c r="D1528" s="235" t="s">
        <v>207</v>
      </c>
      <c r="E1528" s="247" t="s">
        <v>22</v>
      </c>
      <c r="F1528" s="248" t="s">
        <v>252</v>
      </c>
      <c r="G1528" s="246"/>
      <c r="H1528" s="249">
        <v>361.70999999999998</v>
      </c>
      <c r="I1528" s="250"/>
      <c r="J1528" s="246"/>
      <c r="K1528" s="246"/>
      <c r="L1528" s="251"/>
      <c r="M1528" s="252"/>
      <c r="N1528" s="253"/>
      <c r="O1528" s="253"/>
      <c r="P1528" s="253"/>
      <c r="Q1528" s="253"/>
      <c r="R1528" s="253"/>
      <c r="S1528" s="253"/>
      <c r="T1528" s="254"/>
      <c r="U1528" s="14"/>
      <c r="V1528" s="14"/>
      <c r="W1528" s="14"/>
      <c r="X1528" s="14"/>
      <c r="Y1528" s="14"/>
      <c r="Z1528" s="14"/>
      <c r="AA1528" s="14"/>
      <c r="AB1528" s="14"/>
      <c r="AC1528" s="14"/>
      <c r="AD1528" s="14"/>
      <c r="AE1528" s="14"/>
      <c r="AT1528" s="255" t="s">
        <v>207</v>
      </c>
      <c r="AU1528" s="255" t="s">
        <v>87</v>
      </c>
      <c r="AV1528" s="14" t="s">
        <v>103</v>
      </c>
      <c r="AW1528" s="14" t="s">
        <v>39</v>
      </c>
      <c r="AX1528" s="14" t="s">
        <v>23</v>
      </c>
      <c r="AY1528" s="255" t="s">
        <v>199</v>
      </c>
    </row>
    <row r="1529" s="2" customFormat="1" ht="16.5" customHeight="1">
      <c r="A1529" s="40"/>
      <c r="B1529" s="41"/>
      <c r="C1529" s="220" t="s">
        <v>2370</v>
      </c>
      <c r="D1529" s="220" t="s">
        <v>201</v>
      </c>
      <c r="E1529" s="221" t="s">
        <v>2371</v>
      </c>
      <c r="F1529" s="222" t="s">
        <v>2372</v>
      </c>
      <c r="G1529" s="223" t="s">
        <v>333</v>
      </c>
      <c r="H1529" s="224">
        <v>41</v>
      </c>
      <c r="I1529" s="225"/>
      <c r="J1529" s="226">
        <f>ROUND(I1529*H1529,2)</f>
        <v>0</v>
      </c>
      <c r="K1529" s="222" t="s">
        <v>205</v>
      </c>
      <c r="L1529" s="46"/>
      <c r="M1529" s="227" t="s">
        <v>22</v>
      </c>
      <c r="N1529" s="228" t="s">
        <v>49</v>
      </c>
      <c r="O1529" s="86"/>
      <c r="P1529" s="229">
        <f>O1529*H1529</f>
        <v>0</v>
      </c>
      <c r="Q1529" s="229">
        <v>0</v>
      </c>
      <c r="R1529" s="229">
        <f>Q1529*H1529</f>
        <v>0</v>
      </c>
      <c r="S1529" s="229">
        <v>0.0018</v>
      </c>
      <c r="T1529" s="230">
        <f>S1529*H1529</f>
        <v>0.073800000000000004</v>
      </c>
      <c r="U1529" s="40"/>
      <c r="V1529" s="40"/>
      <c r="W1529" s="40"/>
      <c r="X1529" s="40"/>
      <c r="Y1529" s="40"/>
      <c r="Z1529" s="40"/>
      <c r="AA1529" s="40"/>
      <c r="AB1529" s="40"/>
      <c r="AC1529" s="40"/>
      <c r="AD1529" s="40"/>
      <c r="AE1529" s="40"/>
      <c r="AR1529" s="231" t="s">
        <v>272</v>
      </c>
      <c r="AT1529" s="231" t="s">
        <v>201</v>
      </c>
      <c r="AU1529" s="231" t="s">
        <v>87</v>
      </c>
      <c r="AY1529" s="19" t="s">
        <v>199</v>
      </c>
      <c r="BE1529" s="232">
        <f>IF(N1529="základní",J1529,0)</f>
        <v>0</v>
      </c>
      <c r="BF1529" s="232">
        <f>IF(N1529="snížená",J1529,0)</f>
        <v>0</v>
      </c>
      <c r="BG1529" s="232">
        <f>IF(N1529="zákl. přenesená",J1529,0)</f>
        <v>0</v>
      </c>
      <c r="BH1529" s="232">
        <f>IF(N1529="sníž. přenesená",J1529,0)</f>
        <v>0</v>
      </c>
      <c r="BI1529" s="232">
        <f>IF(N1529="nulová",J1529,0)</f>
        <v>0</v>
      </c>
      <c r="BJ1529" s="19" t="s">
        <v>23</v>
      </c>
      <c r="BK1529" s="232">
        <f>ROUND(I1529*H1529,2)</f>
        <v>0</v>
      </c>
      <c r="BL1529" s="19" t="s">
        <v>272</v>
      </c>
      <c r="BM1529" s="231" t="s">
        <v>2373</v>
      </c>
    </row>
    <row r="1530" s="13" customFormat="1">
      <c r="A1530" s="13"/>
      <c r="B1530" s="233"/>
      <c r="C1530" s="234"/>
      <c r="D1530" s="235" t="s">
        <v>207</v>
      </c>
      <c r="E1530" s="236" t="s">
        <v>22</v>
      </c>
      <c r="F1530" s="237" t="s">
        <v>2374</v>
      </c>
      <c r="G1530" s="234"/>
      <c r="H1530" s="238">
        <v>28</v>
      </c>
      <c r="I1530" s="239"/>
      <c r="J1530" s="234"/>
      <c r="K1530" s="234"/>
      <c r="L1530" s="240"/>
      <c r="M1530" s="241"/>
      <c r="N1530" s="242"/>
      <c r="O1530" s="242"/>
      <c r="P1530" s="242"/>
      <c r="Q1530" s="242"/>
      <c r="R1530" s="242"/>
      <c r="S1530" s="242"/>
      <c r="T1530" s="243"/>
      <c r="U1530" s="13"/>
      <c r="V1530" s="13"/>
      <c r="W1530" s="13"/>
      <c r="X1530" s="13"/>
      <c r="Y1530" s="13"/>
      <c r="Z1530" s="13"/>
      <c r="AA1530" s="13"/>
      <c r="AB1530" s="13"/>
      <c r="AC1530" s="13"/>
      <c r="AD1530" s="13"/>
      <c r="AE1530" s="13"/>
      <c r="AT1530" s="244" t="s">
        <v>207</v>
      </c>
      <c r="AU1530" s="244" t="s">
        <v>87</v>
      </c>
      <c r="AV1530" s="13" t="s">
        <v>87</v>
      </c>
      <c r="AW1530" s="13" t="s">
        <v>39</v>
      </c>
      <c r="AX1530" s="13" t="s">
        <v>78</v>
      </c>
      <c r="AY1530" s="244" t="s">
        <v>199</v>
      </c>
    </row>
    <row r="1531" s="13" customFormat="1">
      <c r="A1531" s="13"/>
      <c r="B1531" s="233"/>
      <c r="C1531" s="234"/>
      <c r="D1531" s="235" t="s">
        <v>207</v>
      </c>
      <c r="E1531" s="236" t="s">
        <v>22</v>
      </c>
      <c r="F1531" s="237" t="s">
        <v>2320</v>
      </c>
      <c r="G1531" s="234"/>
      <c r="H1531" s="238">
        <v>2</v>
      </c>
      <c r="I1531" s="239"/>
      <c r="J1531" s="234"/>
      <c r="K1531" s="234"/>
      <c r="L1531" s="240"/>
      <c r="M1531" s="241"/>
      <c r="N1531" s="242"/>
      <c r="O1531" s="242"/>
      <c r="P1531" s="242"/>
      <c r="Q1531" s="242"/>
      <c r="R1531" s="242"/>
      <c r="S1531" s="242"/>
      <c r="T1531" s="243"/>
      <c r="U1531" s="13"/>
      <c r="V1531" s="13"/>
      <c r="W1531" s="13"/>
      <c r="X1531" s="13"/>
      <c r="Y1531" s="13"/>
      <c r="Z1531" s="13"/>
      <c r="AA1531" s="13"/>
      <c r="AB1531" s="13"/>
      <c r="AC1531" s="13"/>
      <c r="AD1531" s="13"/>
      <c r="AE1531" s="13"/>
      <c r="AT1531" s="244" t="s">
        <v>207</v>
      </c>
      <c r="AU1531" s="244" t="s">
        <v>87</v>
      </c>
      <c r="AV1531" s="13" t="s">
        <v>87</v>
      </c>
      <c r="AW1531" s="13" t="s">
        <v>39</v>
      </c>
      <c r="AX1531" s="13" t="s">
        <v>78</v>
      </c>
      <c r="AY1531" s="244" t="s">
        <v>199</v>
      </c>
    </row>
    <row r="1532" s="13" customFormat="1">
      <c r="A1532" s="13"/>
      <c r="B1532" s="233"/>
      <c r="C1532" s="234"/>
      <c r="D1532" s="235" t="s">
        <v>207</v>
      </c>
      <c r="E1532" s="236" t="s">
        <v>22</v>
      </c>
      <c r="F1532" s="237" t="s">
        <v>2375</v>
      </c>
      <c r="G1532" s="234"/>
      <c r="H1532" s="238">
        <v>10</v>
      </c>
      <c r="I1532" s="239"/>
      <c r="J1532" s="234"/>
      <c r="K1532" s="234"/>
      <c r="L1532" s="240"/>
      <c r="M1532" s="241"/>
      <c r="N1532" s="242"/>
      <c r="O1532" s="242"/>
      <c r="P1532" s="242"/>
      <c r="Q1532" s="242"/>
      <c r="R1532" s="242"/>
      <c r="S1532" s="242"/>
      <c r="T1532" s="243"/>
      <c r="U1532" s="13"/>
      <c r="V1532" s="13"/>
      <c r="W1532" s="13"/>
      <c r="X1532" s="13"/>
      <c r="Y1532" s="13"/>
      <c r="Z1532" s="13"/>
      <c r="AA1532" s="13"/>
      <c r="AB1532" s="13"/>
      <c r="AC1532" s="13"/>
      <c r="AD1532" s="13"/>
      <c r="AE1532" s="13"/>
      <c r="AT1532" s="244" t="s">
        <v>207</v>
      </c>
      <c r="AU1532" s="244" t="s">
        <v>87</v>
      </c>
      <c r="AV1532" s="13" t="s">
        <v>87</v>
      </c>
      <c r="AW1532" s="13" t="s">
        <v>39</v>
      </c>
      <c r="AX1532" s="13" t="s">
        <v>78</v>
      </c>
      <c r="AY1532" s="244" t="s">
        <v>199</v>
      </c>
    </row>
    <row r="1533" s="13" customFormat="1">
      <c r="A1533" s="13"/>
      <c r="B1533" s="233"/>
      <c r="C1533" s="234"/>
      <c r="D1533" s="235" t="s">
        <v>207</v>
      </c>
      <c r="E1533" s="236" t="s">
        <v>22</v>
      </c>
      <c r="F1533" s="237" t="s">
        <v>2322</v>
      </c>
      <c r="G1533" s="234"/>
      <c r="H1533" s="238">
        <v>1</v>
      </c>
      <c r="I1533" s="239"/>
      <c r="J1533" s="234"/>
      <c r="K1533" s="234"/>
      <c r="L1533" s="240"/>
      <c r="M1533" s="241"/>
      <c r="N1533" s="242"/>
      <c r="O1533" s="242"/>
      <c r="P1533" s="242"/>
      <c r="Q1533" s="242"/>
      <c r="R1533" s="242"/>
      <c r="S1533" s="242"/>
      <c r="T1533" s="243"/>
      <c r="U1533" s="13"/>
      <c r="V1533" s="13"/>
      <c r="W1533" s="13"/>
      <c r="X1533" s="13"/>
      <c r="Y1533" s="13"/>
      <c r="Z1533" s="13"/>
      <c r="AA1533" s="13"/>
      <c r="AB1533" s="13"/>
      <c r="AC1533" s="13"/>
      <c r="AD1533" s="13"/>
      <c r="AE1533" s="13"/>
      <c r="AT1533" s="244" t="s">
        <v>207</v>
      </c>
      <c r="AU1533" s="244" t="s">
        <v>87</v>
      </c>
      <c r="AV1533" s="13" t="s">
        <v>87</v>
      </c>
      <c r="AW1533" s="13" t="s">
        <v>39</v>
      </c>
      <c r="AX1533" s="13" t="s">
        <v>78</v>
      </c>
      <c r="AY1533" s="244" t="s">
        <v>199</v>
      </c>
    </row>
    <row r="1534" s="14" customFormat="1">
      <c r="A1534" s="14"/>
      <c r="B1534" s="245"/>
      <c r="C1534" s="246"/>
      <c r="D1534" s="235" t="s">
        <v>207</v>
      </c>
      <c r="E1534" s="247" t="s">
        <v>22</v>
      </c>
      <c r="F1534" s="248" t="s">
        <v>252</v>
      </c>
      <c r="G1534" s="246"/>
      <c r="H1534" s="249">
        <v>41</v>
      </c>
      <c r="I1534" s="250"/>
      <c r="J1534" s="246"/>
      <c r="K1534" s="246"/>
      <c r="L1534" s="251"/>
      <c r="M1534" s="252"/>
      <c r="N1534" s="253"/>
      <c r="O1534" s="253"/>
      <c r="P1534" s="253"/>
      <c r="Q1534" s="253"/>
      <c r="R1534" s="253"/>
      <c r="S1534" s="253"/>
      <c r="T1534" s="254"/>
      <c r="U1534" s="14"/>
      <c r="V1534" s="14"/>
      <c r="W1534" s="14"/>
      <c r="X1534" s="14"/>
      <c r="Y1534" s="14"/>
      <c r="Z1534" s="14"/>
      <c r="AA1534" s="14"/>
      <c r="AB1534" s="14"/>
      <c r="AC1534" s="14"/>
      <c r="AD1534" s="14"/>
      <c r="AE1534" s="14"/>
      <c r="AT1534" s="255" t="s">
        <v>207</v>
      </c>
      <c r="AU1534" s="255" t="s">
        <v>87</v>
      </c>
      <c r="AV1534" s="14" t="s">
        <v>103</v>
      </c>
      <c r="AW1534" s="14" t="s">
        <v>39</v>
      </c>
      <c r="AX1534" s="14" t="s">
        <v>23</v>
      </c>
      <c r="AY1534" s="255" t="s">
        <v>199</v>
      </c>
    </row>
    <row r="1535" s="2" customFormat="1" ht="16.5" customHeight="1">
      <c r="A1535" s="40"/>
      <c r="B1535" s="41"/>
      <c r="C1535" s="220" t="s">
        <v>2376</v>
      </c>
      <c r="D1535" s="220" t="s">
        <v>201</v>
      </c>
      <c r="E1535" s="221" t="s">
        <v>2377</v>
      </c>
      <c r="F1535" s="222" t="s">
        <v>2378</v>
      </c>
      <c r="G1535" s="223" t="s">
        <v>333</v>
      </c>
      <c r="H1535" s="224">
        <v>1</v>
      </c>
      <c r="I1535" s="225"/>
      <c r="J1535" s="226">
        <f>ROUND(I1535*H1535,2)</f>
        <v>0</v>
      </c>
      <c r="K1535" s="222" t="s">
        <v>205</v>
      </c>
      <c r="L1535" s="46"/>
      <c r="M1535" s="227" t="s">
        <v>22</v>
      </c>
      <c r="N1535" s="228" t="s">
        <v>49</v>
      </c>
      <c r="O1535" s="86"/>
      <c r="P1535" s="229">
        <f>O1535*H1535</f>
        <v>0</v>
      </c>
      <c r="Q1535" s="229">
        <v>0</v>
      </c>
      <c r="R1535" s="229">
        <f>Q1535*H1535</f>
        <v>0</v>
      </c>
      <c r="S1535" s="229">
        <v>0.0030000000000000001</v>
      </c>
      <c r="T1535" s="230">
        <f>S1535*H1535</f>
        <v>0.0030000000000000001</v>
      </c>
      <c r="U1535" s="40"/>
      <c r="V1535" s="40"/>
      <c r="W1535" s="40"/>
      <c r="X1535" s="40"/>
      <c r="Y1535" s="40"/>
      <c r="Z1535" s="40"/>
      <c r="AA1535" s="40"/>
      <c r="AB1535" s="40"/>
      <c r="AC1535" s="40"/>
      <c r="AD1535" s="40"/>
      <c r="AE1535" s="40"/>
      <c r="AR1535" s="231" t="s">
        <v>272</v>
      </c>
      <c r="AT1535" s="231" t="s">
        <v>201</v>
      </c>
      <c r="AU1535" s="231" t="s">
        <v>87</v>
      </c>
      <c r="AY1535" s="19" t="s">
        <v>199</v>
      </c>
      <c r="BE1535" s="232">
        <f>IF(N1535="základní",J1535,0)</f>
        <v>0</v>
      </c>
      <c r="BF1535" s="232">
        <f>IF(N1535="snížená",J1535,0)</f>
        <v>0</v>
      </c>
      <c r="BG1535" s="232">
        <f>IF(N1535="zákl. přenesená",J1535,0)</f>
        <v>0</v>
      </c>
      <c r="BH1535" s="232">
        <f>IF(N1535="sníž. přenesená",J1535,0)</f>
        <v>0</v>
      </c>
      <c r="BI1535" s="232">
        <f>IF(N1535="nulová",J1535,0)</f>
        <v>0</v>
      </c>
      <c r="BJ1535" s="19" t="s">
        <v>23</v>
      </c>
      <c r="BK1535" s="232">
        <f>ROUND(I1535*H1535,2)</f>
        <v>0</v>
      </c>
      <c r="BL1535" s="19" t="s">
        <v>272</v>
      </c>
      <c r="BM1535" s="231" t="s">
        <v>2379</v>
      </c>
    </row>
    <row r="1536" s="13" customFormat="1">
      <c r="A1536" s="13"/>
      <c r="B1536" s="233"/>
      <c r="C1536" s="234"/>
      <c r="D1536" s="235" t="s">
        <v>207</v>
      </c>
      <c r="E1536" s="236" t="s">
        <v>22</v>
      </c>
      <c r="F1536" s="237" t="s">
        <v>2380</v>
      </c>
      <c r="G1536" s="234"/>
      <c r="H1536" s="238">
        <v>1</v>
      </c>
      <c r="I1536" s="239"/>
      <c r="J1536" s="234"/>
      <c r="K1536" s="234"/>
      <c r="L1536" s="240"/>
      <c r="M1536" s="241"/>
      <c r="N1536" s="242"/>
      <c r="O1536" s="242"/>
      <c r="P1536" s="242"/>
      <c r="Q1536" s="242"/>
      <c r="R1536" s="242"/>
      <c r="S1536" s="242"/>
      <c r="T1536" s="243"/>
      <c r="U1536" s="13"/>
      <c r="V1536" s="13"/>
      <c r="W1536" s="13"/>
      <c r="X1536" s="13"/>
      <c r="Y1536" s="13"/>
      <c r="Z1536" s="13"/>
      <c r="AA1536" s="13"/>
      <c r="AB1536" s="13"/>
      <c r="AC1536" s="13"/>
      <c r="AD1536" s="13"/>
      <c r="AE1536" s="13"/>
      <c r="AT1536" s="244" t="s">
        <v>207</v>
      </c>
      <c r="AU1536" s="244" t="s">
        <v>87</v>
      </c>
      <c r="AV1536" s="13" t="s">
        <v>87</v>
      </c>
      <c r="AW1536" s="13" t="s">
        <v>39</v>
      </c>
      <c r="AX1536" s="13" t="s">
        <v>23</v>
      </c>
      <c r="AY1536" s="244" t="s">
        <v>199</v>
      </c>
    </row>
    <row r="1537" s="2" customFormat="1" ht="16.5" customHeight="1">
      <c r="A1537" s="40"/>
      <c r="B1537" s="41"/>
      <c r="C1537" s="220" t="s">
        <v>2381</v>
      </c>
      <c r="D1537" s="220" t="s">
        <v>201</v>
      </c>
      <c r="E1537" s="221" t="s">
        <v>2382</v>
      </c>
      <c r="F1537" s="222" t="s">
        <v>2383</v>
      </c>
      <c r="G1537" s="223" t="s">
        <v>333</v>
      </c>
      <c r="H1537" s="224">
        <v>1</v>
      </c>
      <c r="I1537" s="225"/>
      <c r="J1537" s="226">
        <f>ROUND(I1537*H1537,2)</f>
        <v>0</v>
      </c>
      <c r="K1537" s="222" t="s">
        <v>205</v>
      </c>
      <c r="L1537" s="46"/>
      <c r="M1537" s="227" t="s">
        <v>22</v>
      </c>
      <c r="N1537" s="228" t="s">
        <v>49</v>
      </c>
      <c r="O1537" s="86"/>
      <c r="P1537" s="229">
        <f>O1537*H1537</f>
        <v>0</v>
      </c>
      <c r="Q1537" s="229">
        <v>0</v>
      </c>
      <c r="R1537" s="229">
        <f>Q1537*H1537</f>
        <v>0</v>
      </c>
      <c r="S1537" s="229">
        <v>0.0050000000000000001</v>
      </c>
      <c r="T1537" s="230">
        <f>S1537*H1537</f>
        <v>0.0050000000000000001</v>
      </c>
      <c r="U1537" s="40"/>
      <c r="V1537" s="40"/>
      <c r="W1537" s="40"/>
      <c r="X1537" s="40"/>
      <c r="Y1537" s="40"/>
      <c r="Z1537" s="40"/>
      <c r="AA1537" s="40"/>
      <c r="AB1537" s="40"/>
      <c r="AC1537" s="40"/>
      <c r="AD1537" s="40"/>
      <c r="AE1537" s="40"/>
      <c r="AR1537" s="231" t="s">
        <v>272</v>
      </c>
      <c r="AT1537" s="231" t="s">
        <v>201</v>
      </c>
      <c r="AU1537" s="231" t="s">
        <v>87</v>
      </c>
      <c r="AY1537" s="19" t="s">
        <v>199</v>
      </c>
      <c r="BE1537" s="232">
        <f>IF(N1537="základní",J1537,0)</f>
        <v>0</v>
      </c>
      <c r="BF1537" s="232">
        <f>IF(N1537="snížená",J1537,0)</f>
        <v>0</v>
      </c>
      <c r="BG1537" s="232">
        <f>IF(N1537="zákl. přenesená",J1537,0)</f>
        <v>0</v>
      </c>
      <c r="BH1537" s="232">
        <f>IF(N1537="sníž. přenesená",J1537,0)</f>
        <v>0</v>
      </c>
      <c r="BI1537" s="232">
        <f>IF(N1537="nulová",J1537,0)</f>
        <v>0</v>
      </c>
      <c r="BJ1537" s="19" t="s">
        <v>23</v>
      </c>
      <c r="BK1537" s="232">
        <f>ROUND(I1537*H1537,2)</f>
        <v>0</v>
      </c>
      <c r="BL1537" s="19" t="s">
        <v>272</v>
      </c>
      <c r="BM1537" s="231" t="s">
        <v>2384</v>
      </c>
    </row>
    <row r="1538" s="13" customFormat="1">
      <c r="A1538" s="13"/>
      <c r="B1538" s="233"/>
      <c r="C1538" s="234"/>
      <c r="D1538" s="235" t="s">
        <v>207</v>
      </c>
      <c r="E1538" s="236" t="s">
        <v>22</v>
      </c>
      <c r="F1538" s="237" t="s">
        <v>2385</v>
      </c>
      <c r="G1538" s="234"/>
      <c r="H1538" s="238">
        <v>1</v>
      </c>
      <c r="I1538" s="239"/>
      <c r="J1538" s="234"/>
      <c r="K1538" s="234"/>
      <c r="L1538" s="240"/>
      <c r="M1538" s="241"/>
      <c r="N1538" s="242"/>
      <c r="O1538" s="242"/>
      <c r="P1538" s="242"/>
      <c r="Q1538" s="242"/>
      <c r="R1538" s="242"/>
      <c r="S1538" s="242"/>
      <c r="T1538" s="243"/>
      <c r="U1538" s="13"/>
      <c r="V1538" s="13"/>
      <c r="W1538" s="13"/>
      <c r="X1538" s="13"/>
      <c r="Y1538" s="13"/>
      <c r="Z1538" s="13"/>
      <c r="AA1538" s="13"/>
      <c r="AB1538" s="13"/>
      <c r="AC1538" s="13"/>
      <c r="AD1538" s="13"/>
      <c r="AE1538" s="13"/>
      <c r="AT1538" s="244" t="s">
        <v>207</v>
      </c>
      <c r="AU1538" s="244" t="s">
        <v>87</v>
      </c>
      <c r="AV1538" s="13" t="s">
        <v>87</v>
      </c>
      <c r="AW1538" s="13" t="s">
        <v>39</v>
      </c>
      <c r="AX1538" s="13" t="s">
        <v>23</v>
      </c>
      <c r="AY1538" s="244" t="s">
        <v>199</v>
      </c>
    </row>
    <row r="1539" s="2" customFormat="1" ht="16.5" customHeight="1">
      <c r="A1539" s="40"/>
      <c r="B1539" s="41"/>
      <c r="C1539" s="220" t="s">
        <v>2386</v>
      </c>
      <c r="D1539" s="220" t="s">
        <v>201</v>
      </c>
      <c r="E1539" s="221" t="s">
        <v>2387</v>
      </c>
      <c r="F1539" s="222" t="s">
        <v>2388</v>
      </c>
      <c r="G1539" s="223" t="s">
        <v>333</v>
      </c>
      <c r="H1539" s="224">
        <v>1</v>
      </c>
      <c r="I1539" s="225"/>
      <c r="J1539" s="226">
        <f>ROUND(I1539*H1539,2)</f>
        <v>0</v>
      </c>
      <c r="K1539" s="222" t="s">
        <v>205</v>
      </c>
      <c r="L1539" s="46"/>
      <c r="M1539" s="227" t="s">
        <v>22</v>
      </c>
      <c r="N1539" s="228" t="s">
        <v>49</v>
      </c>
      <c r="O1539" s="86"/>
      <c r="P1539" s="229">
        <f>O1539*H1539</f>
        <v>0</v>
      </c>
      <c r="Q1539" s="229">
        <v>0</v>
      </c>
      <c r="R1539" s="229">
        <f>Q1539*H1539</f>
        <v>0</v>
      </c>
      <c r="S1539" s="229">
        <v>0.0060000000000000001</v>
      </c>
      <c r="T1539" s="230">
        <f>S1539*H1539</f>
        <v>0.0060000000000000001</v>
      </c>
      <c r="U1539" s="40"/>
      <c r="V1539" s="40"/>
      <c r="W1539" s="40"/>
      <c r="X1539" s="40"/>
      <c r="Y1539" s="40"/>
      <c r="Z1539" s="40"/>
      <c r="AA1539" s="40"/>
      <c r="AB1539" s="40"/>
      <c r="AC1539" s="40"/>
      <c r="AD1539" s="40"/>
      <c r="AE1539" s="40"/>
      <c r="AR1539" s="231" t="s">
        <v>272</v>
      </c>
      <c r="AT1539" s="231" t="s">
        <v>201</v>
      </c>
      <c r="AU1539" s="231" t="s">
        <v>87</v>
      </c>
      <c r="AY1539" s="19" t="s">
        <v>199</v>
      </c>
      <c r="BE1539" s="232">
        <f>IF(N1539="základní",J1539,0)</f>
        <v>0</v>
      </c>
      <c r="BF1539" s="232">
        <f>IF(N1539="snížená",J1539,0)</f>
        <v>0</v>
      </c>
      <c r="BG1539" s="232">
        <f>IF(N1539="zákl. přenesená",J1539,0)</f>
        <v>0</v>
      </c>
      <c r="BH1539" s="232">
        <f>IF(N1539="sníž. přenesená",J1539,0)</f>
        <v>0</v>
      </c>
      <c r="BI1539" s="232">
        <f>IF(N1539="nulová",J1539,0)</f>
        <v>0</v>
      </c>
      <c r="BJ1539" s="19" t="s">
        <v>23</v>
      </c>
      <c r="BK1539" s="232">
        <f>ROUND(I1539*H1539,2)</f>
        <v>0</v>
      </c>
      <c r="BL1539" s="19" t="s">
        <v>272</v>
      </c>
      <c r="BM1539" s="231" t="s">
        <v>2389</v>
      </c>
    </row>
    <row r="1540" s="13" customFormat="1">
      <c r="A1540" s="13"/>
      <c r="B1540" s="233"/>
      <c r="C1540" s="234"/>
      <c r="D1540" s="235" t="s">
        <v>207</v>
      </c>
      <c r="E1540" s="236" t="s">
        <v>22</v>
      </c>
      <c r="F1540" s="237" t="s">
        <v>2390</v>
      </c>
      <c r="G1540" s="234"/>
      <c r="H1540" s="238">
        <v>1</v>
      </c>
      <c r="I1540" s="239"/>
      <c r="J1540" s="234"/>
      <c r="K1540" s="234"/>
      <c r="L1540" s="240"/>
      <c r="M1540" s="241"/>
      <c r="N1540" s="242"/>
      <c r="O1540" s="242"/>
      <c r="P1540" s="242"/>
      <c r="Q1540" s="242"/>
      <c r="R1540" s="242"/>
      <c r="S1540" s="242"/>
      <c r="T1540" s="243"/>
      <c r="U1540" s="13"/>
      <c r="V1540" s="13"/>
      <c r="W1540" s="13"/>
      <c r="X1540" s="13"/>
      <c r="Y1540" s="13"/>
      <c r="Z1540" s="13"/>
      <c r="AA1540" s="13"/>
      <c r="AB1540" s="13"/>
      <c r="AC1540" s="13"/>
      <c r="AD1540" s="13"/>
      <c r="AE1540" s="13"/>
      <c r="AT1540" s="244" t="s">
        <v>207</v>
      </c>
      <c r="AU1540" s="244" t="s">
        <v>87</v>
      </c>
      <c r="AV1540" s="13" t="s">
        <v>87</v>
      </c>
      <c r="AW1540" s="13" t="s">
        <v>39</v>
      </c>
      <c r="AX1540" s="13" t="s">
        <v>23</v>
      </c>
      <c r="AY1540" s="244" t="s">
        <v>199</v>
      </c>
    </row>
    <row r="1541" s="12" customFormat="1" ht="22.8" customHeight="1">
      <c r="A1541" s="12"/>
      <c r="B1541" s="204"/>
      <c r="C1541" s="205"/>
      <c r="D1541" s="206" t="s">
        <v>77</v>
      </c>
      <c r="E1541" s="218" t="s">
        <v>2391</v>
      </c>
      <c r="F1541" s="218" t="s">
        <v>2392</v>
      </c>
      <c r="G1541" s="205"/>
      <c r="H1541" s="205"/>
      <c r="I1541" s="208"/>
      <c r="J1541" s="219">
        <f>BK1541</f>
        <v>0</v>
      </c>
      <c r="K1541" s="205"/>
      <c r="L1541" s="210"/>
      <c r="M1541" s="211"/>
      <c r="N1541" s="212"/>
      <c r="O1541" s="212"/>
      <c r="P1541" s="213">
        <f>SUM(P1542:P1545)</f>
        <v>0</v>
      </c>
      <c r="Q1541" s="212"/>
      <c r="R1541" s="213">
        <f>SUM(R1542:R1545)</f>
        <v>0.2732</v>
      </c>
      <c r="S1541" s="212"/>
      <c r="T1541" s="214">
        <f>SUM(T1542:T1545)</f>
        <v>0</v>
      </c>
      <c r="U1541" s="12"/>
      <c r="V1541" s="12"/>
      <c r="W1541" s="12"/>
      <c r="X1541" s="12"/>
      <c r="Y1541" s="12"/>
      <c r="Z1541" s="12"/>
      <c r="AA1541" s="12"/>
      <c r="AB1541" s="12"/>
      <c r="AC1541" s="12"/>
      <c r="AD1541" s="12"/>
      <c r="AE1541" s="12"/>
      <c r="AR1541" s="215" t="s">
        <v>87</v>
      </c>
      <c r="AT1541" s="216" t="s">
        <v>77</v>
      </c>
      <c r="AU1541" s="216" t="s">
        <v>23</v>
      </c>
      <c r="AY1541" s="215" t="s">
        <v>199</v>
      </c>
      <c r="BK1541" s="217">
        <f>SUM(BK1542:BK1545)</f>
        <v>0</v>
      </c>
    </row>
    <row r="1542" s="2" customFormat="1" ht="33.75" customHeight="1">
      <c r="A1542" s="40"/>
      <c r="B1542" s="41"/>
      <c r="C1542" s="220" t="s">
        <v>2393</v>
      </c>
      <c r="D1542" s="220" t="s">
        <v>201</v>
      </c>
      <c r="E1542" s="221" t="s">
        <v>2394</v>
      </c>
      <c r="F1542" s="222" t="s">
        <v>2395</v>
      </c>
      <c r="G1542" s="223" t="s">
        <v>333</v>
      </c>
      <c r="H1542" s="224">
        <v>1</v>
      </c>
      <c r="I1542" s="225"/>
      <c r="J1542" s="226">
        <f>ROUND(I1542*H1542,2)</f>
        <v>0</v>
      </c>
      <c r="K1542" s="222" t="s">
        <v>22</v>
      </c>
      <c r="L1542" s="46"/>
      <c r="M1542" s="227" t="s">
        <v>22</v>
      </c>
      <c r="N1542" s="228" t="s">
        <v>49</v>
      </c>
      <c r="O1542" s="86"/>
      <c r="P1542" s="229">
        <f>O1542*H1542</f>
        <v>0</v>
      </c>
      <c r="Q1542" s="229">
        <v>0.23000000000000001</v>
      </c>
      <c r="R1542" s="229">
        <f>Q1542*H1542</f>
        <v>0.23000000000000001</v>
      </c>
      <c r="S1542" s="229">
        <v>0</v>
      </c>
      <c r="T1542" s="230">
        <f>S1542*H1542</f>
        <v>0</v>
      </c>
      <c r="U1542" s="40"/>
      <c r="V1542" s="40"/>
      <c r="W1542" s="40"/>
      <c r="X1542" s="40"/>
      <c r="Y1542" s="40"/>
      <c r="Z1542" s="40"/>
      <c r="AA1542" s="40"/>
      <c r="AB1542" s="40"/>
      <c r="AC1542" s="40"/>
      <c r="AD1542" s="40"/>
      <c r="AE1542" s="40"/>
      <c r="AR1542" s="231" t="s">
        <v>272</v>
      </c>
      <c r="AT1542" s="231" t="s">
        <v>201</v>
      </c>
      <c r="AU1542" s="231" t="s">
        <v>87</v>
      </c>
      <c r="AY1542" s="19" t="s">
        <v>199</v>
      </c>
      <c r="BE1542" s="232">
        <f>IF(N1542="základní",J1542,0)</f>
        <v>0</v>
      </c>
      <c r="BF1542" s="232">
        <f>IF(N1542="snížená",J1542,0)</f>
        <v>0</v>
      </c>
      <c r="BG1542" s="232">
        <f>IF(N1542="zákl. přenesená",J1542,0)</f>
        <v>0</v>
      </c>
      <c r="BH1542" s="232">
        <f>IF(N1542="sníž. přenesená",J1542,0)</f>
        <v>0</v>
      </c>
      <c r="BI1542" s="232">
        <f>IF(N1542="nulová",J1542,0)</f>
        <v>0</v>
      </c>
      <c r="BJ1542" s="19" t="s">
        <v>23</v>
      </c>
      <c r="BK1542" s="232">
        <f>ROUND(I1542*H1542,2)</f>
        <v>0</v>
      </c>
      <c r="BL1542" s="19" t="s">
        <v>272</v>
      </c>
      <c r="BM1542" s="231" t="s">
        <v>2396</v>
      </c>
    </row>
    <row r="1543" s="2" customFormat="1" ht="33.75" customHeight="1">
      <c r="A1543" s="40"/>
      <c r="B1543" s="41"/>
      <c r="C1543" s="220" t="s">
        <v>2397</v>
      </c>
      <c r="D1543" s="220" t="s">
        <v>201</v>
      </c>
      <c r="E1543" s="221" t="s">
        <v>2398</v>
      </c>
      <c r="F1543" s="222" t="s">
        <v>2399</v>
      </c>
      <c r="G1543" s="223" t="s">
        <v>333</v>
      </c>
      <c r="H1543" s="224">
        <v>2</v>
      </c>
      <c r="I1543" s="225"/>
      <c r="J1543" s="226">
        <f>ROUND(I1543*H1543,2)</f>
        <v>0</v>
      </c>
      <c r="K1543" s="222" t="s">
        <v>22</v>
      </c>
      <c r="L1543" s="46"/>
      <c r="M1543" s="227" t="s">
        <v>22</v>
      </c>
      <c r="N1543" s="228" t="s">
        <v>49</v>
      </c>
      <c r="O1543" s="86"/>
      <c r="P1543" s="229">
        <f>O1543*H1543</f>
        <v>0</v>
      </c>
      <c r="Q1543" s="229">
        <v>0.021600000000000001</v>
      </c>
      <c r="R1543" s="229">
        <f>Q1543*H1543</f>
        <v>0.043200000000000002</v>
      </c>
      <c r="S1543" s="229">
        <v>0</v>
      </c>
      <c r="T1543" s="230">
        <f>S1543*H1543</f>
        <v>0</v>
      </c>
      <c r="U1543" s="40"/>
      <c r="V1543" s="40"/>
      <c r="W1543" s="40"/>
      <c r="X1543" s="40"/>
      <c r="Y1543" s="40"/>
      <c r="Z1543" s="40"/>
      <c r="AA1543" s="40"/>
      <c r="AB1543" s="40"/>
      <c r="AC1543" s="40"/>
      <c r="AD1543" s="40"/>
      <c r="AE1543" s="40"/>
      <c r="AR1543" s="231" t="s">
        <v>272</v>
      </c>
      <c r="AT1543" s="231" t="s">
        <v>201</v>
      </c>
      <c r="AU1543" s="231" t="s">
        <v>87</v>
      </c>
      <c r="AY1543" s="19" t="s">
        <v>199</v>
      </c>
      <c r="BE1543" s="232">
        <f>IF(N1543="základní",J1543,0)</f>
        <v>0</v>
      </c>
      <c r="BF1543" s="232">
        <f>IF(N1543="snížená",J1543,0)</f>
        <v>0</v>
      </c>
      <c r="BG1543" s="232">
        <f>IF(N1543="zákl. přenesená",J1543,0)</f>
        <v>0</v>
      </c>
      <c r="BH1543" s="232">
        <f>IF(N1543="sníž. přenesená",J1543,0)</f>
        <v>0</v>
      </c>
      <c r="BI1543" s="232">
        <f>IF(N1543="nulová",J1543,0)</f>
        <v>0</v>
      </c>
      <c r="BJ1543" s="19" t="s">
        <v>23</v>
      </c>
      <c r="BK1543" s="232">
        <f>ROUND(I1543*H1543,2)</f>
        <v>0</v>
      </c>
      <c r="BL1543" s="19" t="s">
        <v>272</v>
      </c>
      <c r="BM1543" s="231" t="s">
        <v>2400</v>
      </c>
    </row>
    <row r="1544" s="2" customFormat="1" ht="21.75" customHeight="1">
      <c r="A1544" s="40"/>
      <c r="B1544" s="41"/>
      <c r="C1544" s="220" t="s">
        <v>2401</v>
      </c>
      <c r="D1544" s="220" t="s">
        <v>201</v>
      </c>
      <c r="E1544" s="221" t="s">
        <v>2402</v>
      </c>
      <c r="F1544" s="222" t="s">
        <v>2403</v>
      </c>
      <c r="G1544" s="223" t="s">
        <v>279</v>
      </c>
      <c r="H1544" s="224">
        <v>0.27300000000000002</v>
      </c>
      <c r="I1544" s="225"/>
      <c r="J1544" s="226">
        <f>ROUND(I1544*H1544,2)</f>
        <v>0</v>
      </c>
      <c r="K1544" s="222" t="s">
        <v>205</v>
      </c>
      <c r="L1544" s="46"/>
      <c r="M1544" s="227" t="s">
        <v>22</v>
      </c>
      <c r="N1544" s="228" t="s">
        <v>49</v>
      </c>
      <c r="O1544" s="86"/>
      <c r="P1544" s="229">
        <f>O1544*H1544</f>
        <v>0</v>
      </c>
      <c r="Q1544" s="229">
        <v>0</v>
      </c>
      <c r="R1544" s="229">
        <f>Q1544*H1544</f>
        <v>0</v>
      </c>
      <c r="S1544" s="229">
        <v>0</v>
      </c>
      <c r="T1544" s="230">
        <f>S1544*H1544</f>
        <v>0</v>
      </c>
      <c r="U1544" s="40"/>
      <c r="V1544" s="40"/>
      <c r="W1544" s="40"/>
      <c r="X1544" s="40"/>
      <c r="Y1544" s="40"/>
      <c r="Z1544" s="40"/>
      <c r="AA1544" s="40"/>
      <c r="AB1544" s="40"/>
      <c r="AC1544" s="40"/>
      <c r="AD1544" s="40"/>
      <c r="AE1544" s="40"/>
      <c r="AR1544" s="231" t="s">
        <v>272</v>
      </c>
      <c r="AT1544" s="231" t="s">
        <v>201</v>
      </c>
      <c r="AU1544" s="231" t="s">
        <v>87</v>
      </c>
      <c r="AY1544" s="19" t="s">
        <v>199</v>
      </c>
      <c r="BE1544" s="232">
        <f>IF(N1544="základní",J1544,0)</f>
        <v>0</v>
      </c>
      <c r="BF1544" s="232">
        <f>IF(N1544="snížená",J1544,0)</f>
        <v>0</v>
      </c>
      <c r="BG1544" s="232">
        <f>IF(N1544="zákl. přenesená",J1544,0)</f>
        <v>0</v>
      </c>
      <c r="BH1544" s="232">
        <f>IF(N1544="sníž. přenesená",J1544,0)</f>
        <v>0</v>
      </c>
      <c r="BI1544" s="232">
        <f>IF(N1544="nulová",J1544,0)</f>
        <v>0</v>
      </c>
      <c r="BJ1544" s="19" t="s">
        <v>23</v>
      </c>
      <c r="BK1544" s="232">
        <f>ROUND(I1544*H1544,2)</f>
        <v>0</v>
      </c>
      <c r="BL1544" s="19" t="s">
        <v>272</v>
      </c>
      <c r="BM1544" s="231" t="s">
        <v>2404</v>
      </c>
    </row>
    <row r="1545" s="2" customFormat="1" ht="21.75" customHeight="1">
      <c r="A1545" s="40"/>
      <c r="B1545" s="41"/>
      <c r="C1545" s="220" t="s">
        <v>2405</v>
      </c>
      <c r="D1545" s="220" t="s">
        <v>201</v>
      </c>
      <c r="E1545" s="221" t="s">
        <v>2406</v>
      </c>
      <c r="F1545" s="222" t="s">
        <v>2407</v>
      </c>
      <c r="G1545" s="223" t="s">
        <v>279</v>
      </c>
      <c r="H1545" s="224">
        <v>0.27300000000000002</v>
      </c>
      <c r="I1545" s="225"/>
      <c r="J1545" s="226">
        <f>ROUND(I1545*H1545,2)</f>
        <v>0</v>
      </c>
      <c r="K1545" s="222" t="s">
        <v>205</v>
      </c>
      <c r="L1545" s="46"/>
      <c r="M1545" s="227" t="s">
        <v>22</v>
      </c>
      <c r="N1545" s="228" t="s">
        <v>49</v>
      </c>
      <c r="O1545" s="86"/>
      <c r="P1545" s="229">
        <f>O1545*H1545</f>
        <v>0</v>
      </c>
      <c r="Q1545" s="229">
        <v>0</v>
      </c>
      <c r="R1545" s="229">
        <f>Q1545*H1545</f>
        <v>0</v>
      </c>
      <c r="S1545" s="229">
        <v>0</v>
      </c>
      <c r="T1545" s="230">
        <f>S1545*H1545</f>
        <v>0</v>
      </c>
      <c r="U1545" s="40"/>
      <c r="V1545" s="40"/>
      <c r="W1545" s="40"/>
      <c r="X1545" s="40"/>
      <c r="Y1545" s="40"/>
      <c r="Z1545" s="40"/>
      <c r="AA1545" s="40"/>
      <c r="AB1545" s="40"/>
      <c r="AC1545" s="40"/>
      <c r="AD1545" s="40"/>
      <c r="AE1545" s="40"/>
      <c r="AR1545" s="231" t="s">
        <v>272</v>
      </c>
      <c r="AT1545" s="231" t="s">
        <v>201</v>
      </c>
      <c r="AU1545" s="231" t="s">
        <v>87</v>
      </c>
      <c r="AY1545" s="19" t="s">
        <v>199</v>
      </c>
      <c r="BE1545" s="232">
        <f>IF(N1545="základní",J1545,0)</f>
        <v>0</v>
      </c>
      <c r="BF1545" s="232">
        <f>IF(N1545="snížená",J1545,0)</f>
        <v>0</v>
      </c>
      <c r="BG1545" s="232">
        <f>IF(N1545="zákl. přenesená",J1545,0)</f>
        <v>0</v>
      </c>
      <c r="BH1545" s="232">
        <f>IF(N1545="sníž. přenesená",J1545,0)</f>
        <v>0</v>
      </c>
      <c r="BI1545" s="232">
        <f>IF(N1545="nulová",J1545,0)</f>
        <v>0</v>
      </c>
      <c r="BJ1545" s="19" t="s">
        <v>23</v>
      </c>
      <c r="BK1545" s="232">
        <f>ROUND(I1545*H1545,2)</f>
        <v>0</v>
      </c>
      <c r="BL1545" s="19" t="s">
        <v>272</v>
      </c>
      <c r="BM1545" s="231" t="s">
        <v>2408</v>
      </c>
    </row>
    <row r="1546" s="12" customFormat="1" ht="22.8" customHeight="1">
      <c r="A1546" s="12"/>
      <c r="B1546" s="204"/>
      <c r="C1546" s="205"/>
      <c r="D1546" s="206" t="s">
        <v>77</v>
      </c>
      <c r="E1546" s="218" t="s">
        <v>2409</v>
      </c>
      <c r="F1546" s="218" t="s">
        <v>2410</v>
      </c>
      <c r="G1546" s="205"/>
      <c r="H1546" s="205"/>
      <c r="I1546" s="208"/>
      <c r="J1546" s="219">
        <f>BK1546</f>
        <v>0</v>
      </c>
      <c r="K1546" s="205"/>
      <c r="L1546" s="210"/>
      <c r="M1546" s="211"/>
      <c r="N1546" s="212"/>
      <c r="O1546" s="212"/>
      <c r="P1546" s="213">
        <f>SUM(P1547:P1548)</f>
        <v>0</v>
      </c>
      <c r="Q1546" s="212"/>
      <c r="R1546" s="213">
        <f>SUM(R1547:R1548)</f>
        <v>0</v>
      </c>
      <c r="S1546" s="212"/>
      <c r="T1546" s="214">
        <f>SUM(T1547:T1548)</f>
        <v>0.73950000000000005</v>
      </c>
      <c r="U1546" s="12"/>
      <c r="V1546" s="12"/>
      <c r="W1546" s="12"/>
      <c r="X1546" s="12"/>
      <c r="Y1546" s="12"/>
      <c r="Z1546" s="12"/>
      <c r="AA1546" s="12"/>
      <c r="AB1546" s="12"/>
      <c r="AC1546" s="12"/>
      <c r="AD1546" s="12"/>
      <c r="AE1546" s="12"/>
      <c r="AR1546" s="215" t="s">
        <v>87</v>
      </c>
      <c r="AT1546" s="216" t="s">
        <v>77</v>
      </c>
      <c r="AU1546" s="216" t="s">
        <v>23</v>
      </c>
      <c r="AY1546" s="215" t="s">
        <v>199</v>
      </c>
      <c r="BK1546" s="217">
        <f>SUM(BK1547:BK1548)</f>
        <v>0</v>
      </c>
    </row>
    <row r="1547" s="2" customFormat="1" ht="16.5" customHeight="1">
      <c r="A1547" s="40"/>
      <c r="B1547" s="41"/>
      <c r="C1547" s="220" t="s">
        <v>2411</v>
      </c>
      <c r="D1547" s="220" t="s">
        <v>201</v>
      </c>
      <c r="E1547" s="221" t="s">
        <v>2412</v>
      </c>
      <c r="F1547" s="222" t="s">
        <v>2413</v>
      </c>
      <c r="G1547" s="223" t="s">
        <v>233</v>
      </c>
      <c r="H1547" s="224">
        <v>43.5</v>
      </c>
      <c r="I1547" s="225"/>
      <c r="J1547" s="226">
        <f>ROUND(I1547*H1547,2)</f>
        <v>0</v>
      </c>
      <c r="K1547" s="222" t="s">
        <v>205</v>
      </c>
      <c r="L1547" s="46"/>
      <c r="M1547" s="227" t="s">
        <v>22</v>
      </c>
      <c r="N1547" s="228" t="s">
        <v>49</v>
      </c>
      <c r="O1547" s="86"/>
      <c r="P1547" s="229">
        <f>O1547*H1547</f>
        <v>0</v>
      </c>
      <c r="Q1547" s="229">
        <v>0</v>
      </c>
      <c r="R1547" s="229">
        <f>Q1547*H1547</f>
        <v>0</v>
      </c>
      <c r="S1547" s="229">
        <v>0.017000000000000001</v>
      </c>
      <c r="T1547" s="230">
        <f>S1547*H1547</f>
        <v>0.73950000000000005</v>
      </c>
      <c r="U1547" s="40"/>
      <c r="V1547" s="40"/>
      <c r="W1547" s="40"/>
      <c r="X1547" s="40"/>
      <c r="Y1547" s="40"/>
      <c r="Z1547" s="40"/>
      <c r="AA1547" s="40"/>
      <c r="AB1547" s="40"/>
      <c r="AC1547" s="40"/>
      <c r="AD1547" s="40"/>
      <c r="AE1547" s="40"/>
      <c r="AR1547" s="231" t="s">
        <v>272</v>
      </c>
      <c r="AT1547" s="231" t="s">
        <v>201</v>
      </c>
      <c r="AU1547" s="231" t="s">
        <v>87</v>
      </c>
      <c r="AY1547" s="19" t="s">
        <v>199</v>
      </c>
      <c r="BE1547" s="232">
        <f>IF(N1547="základní",J1547,0)</f>
        <v>0</v>
      </c>
      <c r="BF1547" s="232">
        <f>IF(N1547="snížená",J1547,0)</f>
        <v>0</v>
      </c>
      <c r="BG1547" s="232">
        <f>IF(N1547="zákl. přenesená",J1547,0)</f>
        <v>0</v>
      </c>
      <c r="BH1547" s="232">
        <f>IF(N1547="sníž. přenesená",J1547,0)</f>
        <v>0</v>
      </c>
      <c r="BI1547" s="232">
        <f>IF(N1547="nulová",J1547,0)</f>
        <v>0</v>
      </c>
      <c r="BJ1547" s="19" t="s">
        <v>23</v>
      </c>
      <c r="BK1547" s="232">
        <f>ROUND(I1547*H1547,2)</f>
        <v>0</v>
      </c>
      <c r="BL1547" s="19" t="s">
        <v>272</v>
      </c>
      <c r="BM1547" s="231" t="s">
        <v>2414</v>
      </c>
    </row>
    <row r="1548" s="13" customFormat="1">
      <c r="A1548" s="13"/>
      <c r="B1548" s="233"/>
      <c r="C1548" s="234"/>
      <c r="D1548" s="235" t="s">
        <v>207</v>
      </c>
      <c r="E1548" s="236" t="s">
        <v>22</v>
      </c>
      <c r="F1548" s="237" t="s">
        <v>2415</v>
      </c>
      <c r="G1548" s="234"/>
      <c r="H1548" s="238">
        <v>43.5</v>
      </c>
      <c r="I1548" s="239"/>
      <c r="J1548" s="234"/>
      <c r="K1548" s="234"/>
      <c r="L1548" s="240"/>
      <c r="M1548" s="241"/>
      <c r="N1548" s="242"/>
      <c r="O1548" s="242"/>
      <c r="P1548" s="242"/>
      <c r="Q1548" s="242"/>
      <c r="R1548" s="242"/>
      <c r="S1548" s="242"/>
      <c r="T1548" s="243"/>
      <c r="U1548" s="13"/>
      <c r="V1548" s="13"/>
      <c r="W1548" s="13"/>
      <c r="X1548" s="13"/>
      <c r="Y1548" s="13"/>
      <c r="Z1548" s="13"/>
      <c r="AA1548" s="13"/>
      <c r="AB1548" s="13"/>
      <c r="AC1548" s="13"/>
      <c r="AD1548" s="13"/>
      <c r="AE1548" s="13"/>
      <c r="AT1548" s="244" t="s">
        <v>207</v>
      </c>
      <c r="AU1548" s="244" t="s">
        <v>87</v>
      </c>
      <c r="AV1548" s="13" t="s">
        <v>87</v>
      </c>
      <c r="AW1548" s="13" t="s">
        <v>39</v>
      </c>
      <c r="AX1548" s="13" t="s">
        <v>23</v>
      </c>
      <c r="AY1548" s="244" t="s">
        <v>199</v>
      </c>
    </row>
    <row r="1549" s="12" customFormat="1" ht="22.8" customHeight="1">
      <c r="A1549" s="12"/>
      <c r="B1549" s="204"/>
      <c r="C1549" s="205"/>
      <c r="D1549" s="206" t="s">
        <v>77</v>
      </c>
      <c r="E1549" s="218" t="s">
        <v>2416</v>
      </c>
      <c r="F1549" s="218" t="s">
        <v>2417</v>
      </c>
      <c r="G1549" s="205"/>
      <c r="H1549" s="205"/>
      <c r="I1549" s="208"/>
      <c r="J1549" s="219">
        <f>BK1549</f>
        <v>0</v>
      </c>
      <c r="K1549" s="205"/>
      <c r="L1549" s="210"/>
      <c r="M1549" s="211"/>
      <c r="N1549" s="212"/>
      <c r="O1549" s="212"/>
      <c r="P1549" s="213">
        <f>SUM(P1550:P1689)</f>
        <v>0</v>
      </c>
      <c r="Q1549" s="212"/>
      <c r="R1549" s="213">
        <f>SUM(R1550:R1689)</f>
        <v>17.483787699999993</v>
      </c>
      <c r="S1549" s="212"/>
      <c r="T1549" s="214">
        <f>SUM(T1550:T1689)</f>
        <v>0</v>
      </c>
      <c r="U1549" s="12"/>
      <c r="V1549" s="12"/>
      <c r="W1549" s="12"/>
      <c r="X1549" s="12"/>
      <c r="Y1549" s="12"/>
      <c r="Z1549" s="12"/>
      <c r="AA1549" s="12"/>
      <c r="AB1549" s="12"/>
      <c r="AC1549" s="12"/>
      <c r="AD1549" s="12"/>
      <c r="AE1549" s="12"/>
      <c r="AR1549" s="215" t="s">
        <v>87</v>
      </c>
      <c r="AT1549" s="216" t="s">
        <v>77</v>
      </c>
      <c r="AU1549" s="216" t="s">
        <v>23</v>
      </c>
      <c r="AY1549" s="215" t="s">
        <v>199</v>
      </c>
      <c r="BK1549" s="217">
        <f>SUM(BK1550:BK1689)</f>
        <v>0</v>
      </c>
    </row>
    <row r="1550" s="2" customFormat="1" ht="16.5" customHeight="1">
      <c r="A1550" s="40"/>
      <c r="B1550" s="41"/>
      <c r="C1550" s="220" t="s">
        <v>2418</v>
      </c>
      <c r="D1550" s="220" t="s">
        <v>201</v>
      </c>
      <c r="E1550" s="221" t="s">
        <v>2419</v>
      </c>
      <c r="F1550" s="222" t="s">
        <v>2420</v>
      </c>
      <c r="G1550" s="223" t="s">
        <v>233</v>
      </c>
      <c r="H1550" s="224">
        <v>478.26799999999997</v>
      </c>
      <c r="I1550" s="225"/>
      <c r="J1550" s="226">
        <f>ROUND(I1550*H1550,2)</f>
        <v>0</v>
      </c>
      <c r="K1550" s="222" t="s">
        <v>205</v>
      </c>
      <c r="L1550" s="46"/>
      <c r="M1550" s="227" t="s">
        <v>22</v>
      </c>
      <c r="N1550" s="228" t="s">
        <v>49</v>
      </c>
      <c r="O1550" s="86"/>
      <c r="P1550" s="229">
        <f>O1550*H1550</f>
        <v>0</v>
      </c>
      <c r="Q1550" s="229">
        <v>0</v>
      </c>
      <c r="R1550" s="229">
        <f>Q1550*H1550</f>
        <v>0</v>
      </c>
      <c r="S1550" s="229">
        <v>0</v>
      </c>
      <c r="T1550" s="230">
        <f>S1550*H1550</f>
        <v>0</v>
      </c>
      <c r="U1550" s="40"/>
      <c r="V1550" s="40"/>
      <c r="W1550" s="40"/>
      <c r="X1550" s="40"/>
      <c r="Y1550" s="40"/>
      <c r="Z1550" s="40"/>
      <c r="AA1550" s="40"/>
      <c r="AB1550" s="40"/>
      <c r="AC1550" s="40"/>
      <c r="AD1550" s="40"/>
      <c r="AE1550" s="40"/>
      <c r="AR1550" s="231" t="s">
        <v>272</v>
      </c>
      <c r="AT1550" s="231" t="s">
        <v>201</v>
      </c>
      <c r="AU1550" s="231" t="s">
        <v>87</v>
      </c>
      <c r="AY1550" s="19" t="s">
        <v>199</v>
      </c>
      <c r="BE1550" s="232">
        <f>IF(N1550="základní",J1550,0)</f>
        <v>0</v>
      </c>
      <c r="BF1550" s="232">
        <f>IF(N1550="snížená",J1550,0)</f>
        <v>0</v>
      </c>
      <c r="BG1550" s="232">
        <f>IF(N1550="zákl. přenesená",J1550,0)</f>
        <v>0</v>
      </c>
      <c r="BH1550" s="232">
        <f>IF(N1550="sníž. přenesená",J1550,0)</f>
        <v>0</v>
      </c>
      <c r="BI1550" s="232">
        <f>IF(N1550="nulová",J1550,0)</f>
        <v>0</v>
      </c>
      <c r="BJ1550" s="19" t="s">
        <v>23</v>
      </c>
      <c r="BK1550" s="232">
        <f>ROUND(I1550*H1550,2)</f>
        <v>0</v>
      </c>
      <c r="BL1550" s="19" t="s">
        <v>272</v>
      </c>
      <c r="BM1550" s="231" t="s">
        <v>2421</v>
      </c>
    </row>
    <row r="1551" s="13" customFormat="1">
      <c r="A1551" s="13"/>
      <c r="B1551" s="233"/>
      <c r="C1551" s="234"/>
      <c r="D1551" s="235" t="s">
        <v>207</v>
      </c>
      <c r="E1551" s="236" t="s">
        <v>22</v>
      </c>
      <c r="F1551" s="237" t="s">
        <v>2422</v>
      </c>
      <c r="G1551" s="234"/>
      <c r="H1551" s="238">
        <v>478.26799999999997</v>
      </c>
      <c r="I1551" s="239"/>
      <c r="J1551" s="234"/>
      <c r="K1551" s="234"/>
      <c r="L1551" s="240"/>
      <c r="M1551" s="241"/>
      <c r="N1551" s="242"/>
      <c r="O1551" s="242"/>
      <c r="P1551" s="242"/>
      <c r="Q1551" s="242"/>
      <c r="R1551" s="242"/>
      <c r="S1551" s="242"/>
      <c r="T1551" s="243"/>
      <c r="U1551" s="13"/>
      <c r="V1551" s="13"/>
      <c r="W1551" s="13"/>
      <c r="X1551" s="13"/>
      <c r="Y1551" s="13"/>
      <c r="Z1551" s="13"/>
      <c r="AA1551" s="13"/>
      <c r="AB1551" s="13"/>
      <c r="AC1551" s="13"/>
      <c r="AD1551" s="13"/>
      <c r="AE1551" s="13"/>
      <c r="AT1551" s="244" t="s">
        <v>207</v>
      </c>
      <c r="AU1551" s="244" t="s">
        <v>87</v>
      </c>
      <c r="AV1551" s="13" t="s">
        <v>87</v>
      </c>
      <c r="AW1551" s="13" t="s">
        <v>39</v>
      </c>
      <c r="AX1551" s="13" t="s">
        <v>23</v>
      </c>
      <c r="AY1551" s="244" t="s">
        <v>199</v>
      </c>
    </row>
    <row r="1552" s="2" customFormat="1" ht="16.5" customHeight="1">
      <c r="A1552" s="40"/>
      <c r="B1552" s="41"/>
      <c r="C1552" s="220" t="s">
        <v>2423</v>
      </c>
      <c r="D1552" s="220" t="s">
        <v>201</v>
      </c>
      <c r="E1552" s="221" t="s">
        <v>2424</v>
      </c>
      <c r="F1552" s="222" t="s">
        <v>2425</v>
      </c>
      <c r="G1552" s="223" t="s">
        <v>233</v>
      </c>
      <c r="H1552" s="224">
        <v>478.26799999999997</v>
      </c>
      <c r="I1552" s="225"/>
      <c r="J1552" s="226">
        <f>ROUND(I1552*H1552,2)</f>
        <v>0</v>
      </c>
      <c r="K1552" s="222" t="s">
        <v>205</v>
      </c>
      <c r="L1552" s="46"/>
      <c r="M1552" s="227" t="s">
        <v>22</v>
      </c>
      <c r="N1552" s="228" t="s">
        <v>49</v>
      </c>
      <c r="O1552" s="86"/>
      <c r="P1552" s="229">
        <f>O1552*H1552</f>
        <v>0</v>
      </c>
      <c r="Q1552" s="229">
        <v>0.00029999999999999997</v>
      </c>
      <c r="R1552" s="229">
        <f>Q1552*H1552</f>
        <v>0.14348039999999998</v>
      </c>
      <c r="S1552" s="229">
        <v>0</v>
      </c>
      <c r="T1552" s="230">
        <f>S1552*H1552</f>
        <v>0</v>
      </c>
      <c r="U1552" s="40"/>
      <c r="V1552" s="40"/>
      <c r="W1552" s="40"/>
      <c r="X1552" s="40"/>
      <c r="Y1552" s="40"/>
      <c r="Z1552" s="40"/>
      <c r="AA1552" s="40"/>
      <c r="AB1552" s="40"/>
      <c r="AC1552" s="40"/>
      <c r="AD1552" s="40"/>
      <c r="AE1552" s="40"/>
      <c r="AR1552" s="231" t="s">
        <v>272</v>
      </c>
      <c r="AT1552" s="231" t="s">
        <v>201</v>
      </c>
      <c r="AU1552" s="231" t="s">
        <v>87</v>
      </c>
      <c r="AY1552" s="19" t="s">
        <v>199</v>
      </c>
      <c r="BE1552" s="232">
        <f>IF(N1552="základní",J1552,0)</f>
        <v>0</v>
      </c>
      <c r="BF1552" s="232">
        <f>IF(N1552="snížená",J1552,0)</f>
        <v>0</v>
      </c>
      <c r="BG1552" s="232">
        <f>IF(N1552="zákl. přenesená",J1552,0)</f>
        <v>0</v>
      </c>
      <c r="BH1552" s="232">
        <f>IF(N1552="sníž. přenesená",J1552,0)</f>
        <v>0</v>
      </c>
      <c r="BI1552" s="232">
        <f>IF(N1552="nulová",J1552,0)</f>
        <v>0</v>
      </c>
      <c r="BJ1552" s="19" t="s">
        <v>23</v>
      </c>
      <c r="BK1552" s="232">
        <f>ROUND(I1552*H1552,2)</f>
        <v>0</v>
      </c>
      <c r="BL1552" s="19" t="s">
        <v>272</v>
      </c>
      <c r="BM1552" s="231" t="s">
        <v>2426</v>
      </c>
    </row>
    <row r="1553" s="2" customFormat="1" ht="21.75" customHeight="1">
      <c r="A1553" s="40"/>
      <c r="B1553" s="41"/>
      <c r="C1553" s="220" t="s">
        <v>2427</v>
      </c>
      <c r="D1553" s="220" t="s">
        <v>201</v>
      </c>
      <c r="E1553" s="221" t="s">
        <v>2428</v>
      </c>
      <c r="F1553" s="222" t="s">
        <v>2429</v>
      </c>
      <c r="G1553" s="223" t="s">
        <v>233</v>
      </c>
      <c r="H1553" s="224">
        <v>38.659999999999997</v>
      </c>
      <c r="I1553" s="225"/>
      <c r="J1553" s="226">
        <f>ROUND(I1553*H1553,2)</f>
        <v>0</v>
      </c>
      <c r="K1553" s="222" t="s">
        <v>205</v>
      </c>
      <c r="L1553" s="46"/>
      <c r="M1553" s="227" t="s">
        <v>22</v>
      </c>
      <c r="N1553" s="228" t="s">
        <v>49</v>
      </c>
      <c r="O1553" s="86"/>
      <c r="P1553" s="229">
        <f>O1553*H1553</f>
        <v>0</v>
      </c>
      <c r="Q1553" s="229">
        <v>0.012</v>
      </c>
      <c r="R1553" s="229">
        <f>Q1553*H1553</f>
        <v>0.46391999999999994</v>
      </c>
      <c r="S1553" s="229">
        <v>0</v>
      </c>
      <c r="T1553" s="230">
        <f>S1553*H1553</f>
        <v>0</v>
      </c>
      <c r="U1553" s="40"/>
      <c r="V1553" s="40"/>
      <c r="W1553" s="40"/>
      <c r="X1553" s="40"/>
      <c r="Y1553" s="40"/>
      <c r="Z1553" s="40"/>
      <c r="AA1553" s="40"/>
      <c r="AB1553" s="40"/>
      <c r="AC1553" s="40"/>
      <c r="AD1553" s="40"/>
      <c r="AE1553" s="40"/>
      <c r="AR1553" s="231" t="s">
        <v>272</v>
      </c>
      <c r="AT1553" s="231" t="s">
        <v>201</v>
      </c>
      <c r="AU1553" s="231" t="s">
        <v>87</v>
      </c>
      <c r="AY1553" s="19" t="s">
        <v>199</v>
      </c>
      <c r="BE1553" s="232">
        <f>IF(N1553="základní",J1553,0)</f>
        <v>0</v>
      </c>
      <c r="BF1553" s="232">
        <f>IF(N1553="snížená",J1553,0)</f>
        <v>0</v>
      </c>
      <c r="BG1553" s="232">
        <f>IF(N1553="zákl. přenesená",J1553,0)</f>
        <v>0</v>
      </c>
      <c r="BH1553" s="232">
        <f>IF(N1553="sníž. přenesená",J1553,0)</f>
        <v>0</v>
      </c>
      <c r="BI1553" s="232">
        <f>IF(N1553="nulová",J1553,0)</f>
        <v>0</v>
      </c>
      <c r="BJ1553" s="19" t="s">
        <v>23</v>
      </c>
      <c r="BK1553" s="232">
        <f>ROUND(I1553*H1553,2)</f>
        <v>0</v>
      </c>
      <c r="BL1553" s="19" t="s">
        <v>272</v>
      </c>
      <c r="BM1553" s="231" t="s">
        <v>2430</v>
      </c>
    </row>
    <row r="1554" s="15" customFormat="1">
      <c r="A1554" s="15"/>
      <c r="B1554" s="256"/>
      <c r="C1554" s="257"/>
      <c r="D1554" s="235" t="s">
        <v>207</v>
      </c>
      <c r="E1554" s="258" t="s">
        <v>22</v>
      </c>
      <c r="F1554" s="259" t="s">
        <v>335</v>
      </c>
      <c r="G1554" s="257"/>
      <c r="H1554" s="258" t="s">
        <v>22</v>
      </c>
      <c r="I1554" s="260"/>
      <c r="J1554" s="257"/>
      <c r="K1554" s="257"/>
      <c r="L1554" s="261"/>
      <c r="M1554" s="262"/>
      <c r="N1554" s="263"/>
      <c r="O1554" s="263"/>
      <c r="P1554" s="263"/>
      <c r="Q1554" s="263"/>
      <c r="R1554" s="263"/>
      <c r="S1554" s="263"/>
      <c r="T1554" s="264"/>
      <c r="U1554" s="15"/>
      <c r="V1554" s="15"/>
      <c r="W1554" s="15"/>
      <c r="X1554" s="15"/>
      <c r="Y1554" s="15"/>
      <c r="Z1554" s="15"/>
      <c r="AA1554" s="15"/>
      <c r="AB1554" s="15"/>
      <c r="AC1554" s="15"/>
      <c r="AD1554" s="15"/>
      <c r="AE1554" s="15"/>
      <c r="AT1554" s="265" t="s">
        <v>207</v>
      </c>
      <c r="AU1554" s="265" t="s">
        <v>87</v>
      </c>
      <c r="AV1554" s="15" t="s">
        <v>23</v>
      </c>
      <c r="AW1554" s="15" t="s">
        <v>39</v>
      </c>
      <c r="AX1554" s="15" t="s">
        <v>78</v>
      </c>
      <c r="AY1554" s="265" t="s">
        <v>199</v>
      </c>
    </row>
    <row r="1555" s="15" customFormat="1">
      <c r="A1555" s="15"/>
      <c r="B1555" s="256"/>
      <c r="C1555" s="257"/>
      <c r="D1555" s="235" t="s">
        <v>207</v>
      </c>
      <c r="E1555" s="258" t="s">
        <v>22</v>
      </c>
      <c r="F1555" s="259" t="s">
        <v>2431</v>
      </c>
      <c r="G1555" s="257"/>
      <c r="H1555" s="258" t="s">
        <v>22</v>
      </c>
      <c r="I1555" s="260"/>
      <c r="J1555" s="257"/>
      <c r="K1555" s="257"/>
      <c r="L1555" s="261"/>
      <c r="M1555" s="262"/>
      <c r="N1555" s="263"/>
      <c r="O1555" s="263"/>
      <c r="P1555" s="263"/>
      <c r="Q1555" s="263"/>
      <c r="R1555" s="263"/>
      <c r="S1555" s="263"/>
      <c r="T1555" s="264"/>
      <c r="U1555" s="15"/>
      <c r="V1555" s="15"/>
      <c r="W1555" s="15"/>
      <c r="X1555" s="15"/>
      <c r="Y1555" s="15"/>
      <c r="Z1555" s="15"/>
      <c r="AA1555" s="15"/>
      <c r="AB1555" s="15"/>
      <c r="AC1555" s="15"/>
      <c r="AD1555" s="15"/>
      <c r="AE1555" s="15"/>
      <c r="AT1555" s="265" t="s">
        <v>207</v>
      </c>
      <c r="AU1555" s="265" t="s">
        <v>87</v>
      </c>
      <c r="AV1555" s="15" t="s">
        <v>23</v>
      </c>
      <c r="AW1555" s="15" t="s">
        <v>39</v>
      </c>
      <c r="AX1555" s="15" t="s">
        <v>78</v>
      </c>
      <c r="AY1555" s="265" t="s">
        <v>199</v>
      </c>
    </row>
    <row r="1556" s="13" customFormat="1">
      <c r="A1556" s="13"/>
      <c r="B1556" s="233"/>
      <c r="C1556" s="234"/>
      <c r="D1556" s="235" t="s">
        <v>207</v>
      </c>
      <c r="E1556" s="236" t="s">
        <v>22</v>
      </c>
      <c r="F1556" s="237" t="s">
        <v>2432</v>
      </c>
      <c r="G1556" s="234"/>
      <c r="H1556" s="238">
        <v>3.3500000000000001</v>
      </c>
      <c r="I1556" s="239"/>
      <c r="J1556" s="234"/>
      <c r="K1556" s="234"/>
      <c r="L1556" s="240"/>
      <c r="M1556" s="241"/>
      <c r="N1556" s="242"/>
      <c r="O1556" s="242"/>
      <c r="P1556" s="242"/>
      <c r="Q1556" s="242"/>
      <c r="R1556" s="242"/>
      <c r="S1556" s="242"/>
      <c r="T1556" s="243"/>
      <c r="U1556" s="13"/>
      <c r="V1556" s="13"/>
      <c r="W1556" s="13"/>
      <c r="X1556" s="13"/>
      <c r="Y1556" s="13"/>
      <c r="Z1556" s="13"/>
      <c r="AA1556" s="13"/>
      <c r="AB1556" s="13"/>
      <c r="AC1556" s="13"/>
      <c r="AD1556" s="13"/>
      <c r="AE1556" s="13"/>
      <c r="AT1556" s="244" t="s">
        <v>207</v>
      </c>
      <c r="AU1556" s="244" t="s">
        <v>87</v>
      </c>
      <c r="AV1556" s="13" t="s">
        <v>87</v>
      </c>
      <c r="AW1556" s="13" t="s">
        <v>39</v>
      </c>
      <c r="AX1556" s="13" t="s">
        <v>78</v>
      </c>
      <c r="AY1556" s="244" t="s">
        <v>199</v>
      </c>
    </row>
    <row r="1557" s="13" customFormat="1">
      <c r="A1557" s="13"/>
      <c r="B1557" s="233"/>
      <c r="C1557" s="234"/>
      <c r="D1557" s="235" t="s">
        <v>207</v>
      </c>
      <c r="E1557" s="236" t="s">
        <v>22</v>
      </c>
      <c r="F1557" s="237" t="s">
        <v>2433</v>
      </c>
      <c r="G1557" s="234"/>
      <c r="H1557" s="238">
        <v>11.175000000000001</v>
      </c>
      <c r="I1557" s="239"/>
      <c r="J1557" s="234"/>
      <c r="K1557" s="234"/>
      <c r="L1557" s="240"/>
      <c r="M1557" s="241"/>
      <c r="N1557" s="242"/>
      <c r="O1557" s="242"/>
      <c r="P1557" s="242"/>
      <c r="Q1557" s="242"/>
      <c r="R1557" s="242"/>
      <c r="S1557" s="242"/>
      <c r="T1557" s="243"/>
      <c r="U1557" s="13"/>
      <c r="V1557" s="13"/>
      <c r="W1557" s="13"/>
      <c r="X1557" s="13"/>
      <c r="Y1557" s="13"/>
      <c r="Z1557" s="13"/>
      <c r="AA1557" s="13"/>
      <c r="AB1557" s="13"/>
      <c r="AC1557" s="13"/>
      <c r="AD1557" s="13"/>
      <c r="AE1557" s="13"/>
      <c r="AT1557" s="244" t="s">
        <v>207</v>
      </c>
      <c r="AU1557" s="244" t="s">
        <v>87</v>
      </c>
      <c r="AV1557" s="13" t="s">
        <v>87</v>
      </c>
      <c r="AW1557" s="13" t="s">
        <v>39</v>
      </c>
      <c r="AX1557" s="13" t="s">
        <v>78</v>
      </c>
      <c r="AY1557" s="244" t="s">
        <v>199</v>
      </c>
    </row>
    <row r="1558" s="13" customFormat="1">
      <c r="A1558" s="13"/>
      <c r="B1558" s="233"/>
      <c r="C1558" s="234"/>
      <c r="D1558" s="235" t="s">
        <v>207</v>
      </c>
      <c r="E1558" s="236" t="s">
        <v>22</v>
      </c>
      <c r="F1558" s="237" t="s">
        <v>2434</v>
      </c>
      <c r="G1558" s="234"/>
      <c r="H1558" s="238">
        <v>11.085000000000001</v>
      </c>
      <c r="I1558" s="239"/>
      <c r="J1558" s="234"/>
      <c r="K1558" s="234"/>
      <c r="L1558" s="240"/>
      <c r="M1558" s="241"/>
      <c r="N1558" s="242"/>
      <c r="O1558" s="242"/>
      <c r="P1558" s="242"/>
      <c r="Q1558" s="242"/>
      <c r="R1558" s="242"/>
      <c r="S1558" s="242"/>
      <c r="T1558" s="243"/>
      <c r="U1558" s="13"/>
      <c r="V1558" s="13"/>
      <c r="W1558" s="13"/>
      <c r="X1558" s="13"/>
      <c r="Y1558" s="13"/>
      <c r="Z1558" s="13"/>
      <c r="AA1558" s="13"/>
      <c r="AB1558" s="13"/>
      <c r="AC1558" s="13"/>
      <c r="AD1558" s="13"/>
      <c r="AE1558" s="13"/>
      <c r="AT1558" s="244" t="s">
        <v>207</v>
      </c>
      <c r="AU1558" s="244" t="s">
        <v>87</v>
      </c>
      <c r="AV1558" s="13" t="s">
        <v>87</v>
      </c>
      <c r="AW1558" s="13" t="s">
        <v>39</v>
      </c>
      <c r="AX1558" s="13" t="s">
        <v>78</v>
      </c>
      <c r="AY1558" s="244" t="s">
        <v>199</v>
      </c>
    </row>
    <row r="1559" s="13" customFormat="1">
      <c r="A1559" s="13"/>
      <c r="B1559" s="233"/>
      <c r="C1559" s="234"/>
      <c r="D1559" s="235" t="s">
        <v>207</v>
      </c>
      <c r="E1559" s="236" t="s">
        <v>22</v>
      </c>
      <c r="F1559" s="237" t="s">
        <v>2435</v>
      </c>
      <c r="G1559" s="234"/>
      <c r="H1559" s="238">
        <v>13.050000000000001</v>
      </c>
      <c r="I1559" s="239"/>
      <c r="J1559" s="234"/>
      <c r="K1559" s="234"/>
      <c r="L1559" s="240"/>
      <c r="M1559" s="241"/>
      <c r="N1559" s="242"/>
      <c r="O1559" s="242"/>
      <c r="P1559" s="242"/>
      <c r="Q1559" s="242"/>
      <c r="R1559" s="242"/>
      <c r="S1559" s="242"/>
      <c r="T1559" s="243"/>
      <c r="U1559" s="13"/>
      <c r="V1559" s="13"/>
      <c r="W1559" s="13"/>
      <c r="X1559" s="13"/>
      <c r="Y1559" s="13"/>
      <c r="Z1559" s="13"/>
      <c r="AA1559" s="13"/>
      <c r="AB1559" s="13"/>
      <c r="AC1559" s="13"/>
      <c r="AD1559" s="13"/>
      <c r="AE1559" s="13"/>
      <c r="AT1559" s="244" t="s">
        <v>207</v>
      </c>
      <c r="AU1559" s="244" t="s">
        <v>87</v>
      </c>
      <c r="AV1559" s="13" t="s">
        <v>87</v>
      </c>
      <c r="AW1559" s="13" t="s">
        <v>39</v>
      </c>
      <c r="AX1559" s="13" t="s">
        <v>78</v>
      </c>
      <c r="AY1559" s="244" t="s">
        <v>199</v>
      </c>
    </row>
    <row r="1560" s="14" customFormat="1">
      <c r="A1560" s="14"/>
      <c r="B1560" s="245"/>
      <c r="C1560" s="246"/>
      <c r="D1560" s="235" t="s">
        <v>207</v>
      </c>
      <c r="E1560" s="247" t="s">
        <v>22</v>
      </c>
      <c r="F1560" s="248" t="s">
        <v>252</v>
      </c>
      <c r="G1560" s="246"/>
      <c r="H1560" s="249">
        <v>38.659999999999997</v>
      </c>
      <c r="I1560" s="250"/>
      <c r="J1560" s="246"/>
      <c r="K1560" s="246"/>
      <c r="L1560" s="251"/>
      <c r="M1560" s="252"/>
      <c r="N1560" s="253"/>
      <c r="O1560" s="253"/>
      <c r="P1560" s="253"/>
      <c r="Q1560" s="253"/>
      <c r="R1560" s="253"/>
      <c r="S1560" s="253"/>
      <c r="T1560" s="254"/>
      <c r="U1560" s="14"/>
      <c r="V1560" s="14"/>
      <c r="W1560" s="14"/>
      <c r="X1560" s="14"/>
      <c r="Y1560" s="14"/>
      <c r="Z1560" s="14"/>
      <c r="AA1560" s="14"/>
      <c r="AB1560" s="14"/>
      <c r="AC1560" s="14"/>
      <c r="AD1560" s="14"/>
      <c r="AE1560" s="14"/>
      <c r="AT1560" s="255" t="s">
        <v>207</v>
      </c>
      <c r="AU1560" s="255" t="s">
        <v>87</v>
      </c>
      <c r="AV1560" s="14" t="s">
        <v>103</v>
      </c>
      <c r="AW1560" s="14" t="s">
        <v>39</v>
      </c>
      <c r="AX1560" s="14" t="s">
        <v>23</v>
      </c>
      <c r="AY1560" s="255" t="s">
        <v>199</v>
      </c>
    </row>
    <row r="1561" s="2" customFormat="1" ht="16.5" customHeight="1">
      <c r="A1561" s="40"/>
      <c r="B1561" s="41"/>
      <c r="C1561" s="220" t="s">
        <v>2436</v>
      </c>
      <c r="D1561" s="220" t="s">
        <v>201</v>
      </c>
      <c r="E1561" s="221" t="s">
        <v>2437</v>
      </c>
      <c r="F1561" s="222" t="s">
        <v>2438</v>
      </c>
      <c r="G1561" s="223" t="s">
        <v>233</v>
      </c>
      <c r="H1561" s="224">
        <v>17.399999999999999</v>
      </c>
      <c r="I1561" s="225"/>
      <c r="J1561" s="226">
        <f>ROUND(I1561*H1561,2)</f>
        <v>0</v>
      </c>
      <c r="K1561" s="222" t="s">
        <v>205</v>
      </c>
      <c r="L1561" s="46"/>
      <c r="M1561" s="227" t="s">
        <v>22</v>
      </c>
      <c r="N1561" s="228" t="s">
        <v>49</v>
      </c>
      <c r="O1561" s="86"/>
      <c r="P1561" s="229">
        <f>O1561*H1561</f>
        <v>0</v>
      </c>
      <c r="Q1561" s="229">
        <v>0.0044999999999999997</v>
      </c>
      <c r="R1561" s="229">
        <f>Q1561*H1561</f>
        <v>0.078299999999999995</v>
      </c>
      <c r="S1561" s="229">
        <v>0</v>
      </c>
      <c r="T1561" s="230">
        <f>S1561*H1561</f>
        <v>0</v>
      </c>
      <c r="U1561" s="40"/>
      <c r="V1561" s="40"/>
      <c r="W1561" s="40"/>
      <c r="X1561" s="40"/>
      <c r="Y1561" s="40"/>
      <c r="Z1561" s="40"/>
      <c r="AA1561" s="40"/>
      <c r="AB1561" s="40"/>
      <c r="AC1561" s="40"/>
      <c r="AD1561" s="40"/>
      <c r="AE1561" s="40"/>
      <c r="AR1561" s="231" t="s">
        <v>272</v>
      </c>
      <c r="AT1561" s="231" t="s">
        <v>201</v>
      </c>
      <c r="AU1561" s="231" t="s">
        <v>87</v>
      </c>
      <c r="AY1561" s="19" t="s">
        <v>199</v>
      </c>
      <c r="BE1561" s="232">
        <f>IF(N1561="základní",J1561,0)</f>
        <v>0</v>
      </c>
      <c r="BF1561" s="232">
        <f>IF(N1561="snížená",J1561,0)</f>
        <v>0</v>
      </c>
      <c r="BG1561" s="232">
        <f>IF(N1561="zákl. přenesená",J1561,0)</f>
        <v>0</v>
      </c>
      <c r="BH1561" s="232">
        <f>IF(N1561="sníž. přenesená",J1561,0)</f>
        <v>0</v>
      </c>
      <c r="BI1561" s="232">
        <f>IF(N1561="nulová",J1561,0)</f>
        <v>0</v>
      </c>
      <c r="BJ1561" s="19" t="s">
        <v>23</v>
      </c>
      <c r="BK1561" s="232">
        <f>ROUND(I1561*H1561,2)</f>
        <v>0</v>
      </c>
      <c r="BL1561" s="19" t="s">
        <v>272</v>
      </c>
      <c r="BM1561" s="231" t="s">
        <v>2439</v>
      </c>
    </row>
    <row r="1562" s="13" customFormat="1">
      <c r="A1562" s="13"/>
      <c r="B1562" s="233"/>
      <c r="C1562" s="234"/>
      <c r="D1562" s="235" t="s">
        <v>207</v>
      </c>
      <c r="E1562" s="236" t="s">
        <v>22</v>
      </c>
      <c r="F1562" s="237" t="s">
        <v>2440</v>
      </c>
      <c r="G1562" s="234"/>
      <c r="H1562" s="238">
        <v>17.399999999999999</v>
      </c>
      <c r="I1562" s="239"/>
      <c r="J1562" s="234"/>
      <c r="K1562" s="234"/>
      <c r="L1562" s="240"/>
      <c r="M1562" s="241"/>
      <c r="N1562" s="242"/>
      <c r="O1562" s="242"/>
      <c r="P1562" s="242"/>
      <c r="Q1562" s="242"/>
      <c r="R1562" s="242"/>
      <c r="S1562" s="242"/>
      <c r="T1562" s="243"/>
      <c r="U1562" s="13"/>
      <c r="V1562" s="13"/>
      <c r="W1562" s="13"/>
      <c r="X1562" s="13"/>
      <c r="Y1562" s="13"/>
      <c r="Z1562" s="13"/>
      <c r="AA1562" s="13"/>
      <c r="AB1562" s="13"/>
      <c r="AC1562" s="13"/>
      <c r="AD1562" s="13"/>
      <c r="AE1562" s="13"/>
      <c r="AT1562" s="244" t="s">
        <v>207</v>
      </c>
      <c r="AU1562" s="244" t="s">
        <v>87</v>
      </c>
      <c r="AV1562" s="13" t="s">
        <v>87</v>
      </c>
      <c r="AW1562" s="13" t="s">
        <v>39</v>
      </c>
      <c r="AX1562" s="13" t="s">
        <v>23</v>
      </c>
      <c r="AY1562" s="244" t="s">
        <v>199</v>
      </c>
    </row>
    <row r="1563" s="2" customFormat="1" ht="21.75" customHeight="1">
      <c r="A1563" s="40"/>
      <c r="B1563" s="41"/>
      <c r="C1563" s="220" t="s">
        <v>2441</v>
      </c>
      <c r="D1563" s="220" t="s">
        <v>201</v>
      </c>
      <c r="E1563" s="221" t="s">
        <v>2442</v>
      </c>
      <c r="F1563" s="222" t="s">
        <v>2443</v>
      </c>
      <c r="G1563" s="223" t="s">
        <v>233</v>
      </c>
      <c r="H1563" s="224">
        <v>40.130000000000003</v>
      </c>
      <c r="I1563" s="225"/>
      <c r="J1563" s="226">
        <f>ROUND(I1563*H1563,2)</f>
        <v>0</v>
      </c>
      <c r="K1563" s="222" t="s">
        <v>205</v>
      </c>
      <c r="L1563" s="46"/>
      <c r="M1563" s="227" t="s">
        <v>22</v>
      </c>
      <c r="N1563" s="228" t="s">
        <v>49</v>
      </c>
      <c r="O1563" s="86"/>
      <c r="P1563" s="229">
        <f>O1563*H1563</f>
        <v>0</v>
      </c>
      <c r="Q1563" s="229">
        <v>0.025499999999999998</v>
      </c>
      <c r="R1563" s="229">
        <f>Q1563*H1563</f>
        <v>1.023315</v>
      </c>
      <c r="S1563" s="229">
        <v>0</v>
      </c>
      <c r="T1563" s="230">
        <f>S1563*H1563</f>
        <v>0</v>
      </c>
      <c r="U1563" s="40"/>
      <c r="V1563" s="40"/>
      <c r="W1563" s="40"/>
      <c r="X1563" s="40"/>
      <c r="Y1563" s="40"/>
      <c r="Z1563" s="40"/>
      <c r="AA1563" s="40"/>
      <c r="AB1563" s="40"/>
      <c r="AC1563" s="40"/>
      <c r="AD1563" s="40"/>
      <c r="AE1563" s="40"/>
      <c r="AR1563" s="231" t="s">
        <v>272</v>
      </c>
      <c r="AT1563" s="231" t="s">
        <v>201</v>
      </c>
      <c r="AU1563" s="231" t="s">
        <v>87</v>
      </c>
      <c r="AY1563" s="19" t="s">
        <v>199</v>
      </c>
      <c r="BE1563" s="232">
        <f>IF(N1563="základní",J1563,0)</f>
        <v>0</v>
      </c>
      <c r="BF1563" s="232">
        <f>IF(N1563="snížená",J1563,0)</f>
        <v>0</v>
      </c>
      <c r="BG1563" s="232">
        <f>IF(N1563="zákl. přenesená",J1563,0)</f>
        <v>0</v>
      </c>
      <c r="BH1563" s="232">
        <f>IF(N1563="sníž. přenesená",J1563,0)</f>
        <v>0</v>
      </c>
      <c r="BI1563" s="232">
        <f>IF(N1563="nulová",J1563,0)</f>
        <v>0</v>
      </c>
      <c r="BJ1563" s="19" t="s">
        <v>23</v>
      </c>
      <c r="BK1563" s="232">
        <f>ROUND(I1563*H1563,2)</f>
        <v>0</v>
      </c>
      <c r="BL1563" s="19" t="s">
        <v>272</v>
      </c>
      <c r="BM1563" s="231" t="s">
        <v>2444</v>
      </c>
    </row>
    <row r="1564" s="13" customFormat="1">
      <c r="A1564" s="13"/>
      <c r="B1564" s="233"/>
      <c r="C1564" s="234"/>
      <c r="D1564" s="235" t="s">
        <v>207</v>
      </c>
      <c r="E1564" s="236" t="s">
        <v>22</v>
      </c>
      <c r="F1564" s="237" t="s">
        <v>2445</v>
      </c>
      <c r="G1564" s="234"/>
      <c r="H1564" s="238">
        <v>40.130000000000003</v>
      </c>
      <c r="I1564" s="239"/>
      <c r="J1564" s="234"/>
      <c r="K1564" s="234"/>
      <c r="L1564" s="240"/>
      <c r="M1564" s="241"/>
      <c r="N1564" s="242"/>
      <c r="O1564" s="242"/>
      <c r="P1564" s="242"/>
      <c r="Q1564" s="242"/>
      <c r="R1564" s="242"/>
      <c r="S1564" s="242"/>
      <c r="T1564" s="243"/>
      <c r="U1564" s="13"/>
      <c r="V1564" s="13"/>
      <c r="W1564" s="13"/>
      <c r="X1564" s="13"/>
      <c r="Y1564" s="13"/>
      <c r="Z1564" s="13"/>
      <c r="AA1564" s="13"/>
      <c r="AB1564" s="13"/>
      <c r="AC1564" s="13"/>
      <c r="AD1564" s="13"/>
      <c r="AE1564" s="13"/>
      <c r="AT1564" s="244" t="s">
        <v>207</v>
      </c>
      <c r="AU1564" s="244" t="s">
        <v>87</v>
      </c>
      <c r="AV1564" s="13" t="s">
        <v>87</v>
      </c>
      <c r="AW1564" s="13" t="s">
        <v>39</v>
      </c>
      <c r="AX1564" s="13" t="s">
        <v>23</v>
      </c>
      <c r="AY1564" s="244" t="s">
        <v>199</v>
      </c>
    </row>
    <row r="1565" s="2" customFormat="1" ht="21.75" customHeight="1">
      <c r="A1565" s="40"/>
      <c r="B1565" s="41"/>
      <c r="C1565" s="220" t="s">
        <v>2446</v>
      </c>
      <c r="D1565" s="220" t="s">
        <v>201</v>
      </c>
      <c r="E1565" s="221" t="s">
        <v>2447</v>
      </c>
      <c r="F1565" s="222" t="s">
        <v>2448</v>
      </c>
      <c r="G1565" s="223" t="s">
        <v>549</v>
      </c>
      <c r="H1565" s="224">
        <v>3.4300000000000002</v>
      </c>
      <c r="I1565" s="225"/>
      <c r="J1565" s="226">
        <f>ROUND(I1565*H1565,2)</f>
        <v>0</v>
      </c>
      <c r="K1565" s="222" t="s">
        <v>205</v>
      </c>
      <c r="L1565" s="46"/>
      <c r="M1565" s="227" t="s">
        <v>22</v>
      </c>
      <c r="N1565" s="228" t="s">
        <v>49</v>
      </c>
      <c r="O1565" s="86"/>
      <c r="P1565" s="229">
        <f>O1565*H1565</f>
        <v>0</v>
      </c>
      <c r="Q1565" s="229">
        <v>0.0015299999999999999</v>
      </c>
      <c r="R1565" s="229">
        <f>Q1565*H1565</f>
        <v>0.0052478999999999998</v>
      </c>
      <c r="S1565" s="229">
        <v>0</v>
      </c>
      <c r="T1565" s="230">
        <f>S1565*H1565</f>
        <v>0</v>
      </c>
      <c r="U1565" s="40"/>
      <c r="V1565" s="40"/>
      <c r="W1565" s="40"/>
      <c r="X1565" s="40"/>
      <c r="Y1565" s="40"/>
      <c r="Z1565" s="40"/>
      <c r="AA1565" s="40"/>
      <c r="AB1565" s="40"/>
      <c r="AC1565" s="40"/>
      <c r="AD1565" s="40"/>
      <c r="AE1565" s="40"/>
      <c r="AR1565" s="231" t="s">
        <v>272</v>
      </c>
      <c r="AT1565" s="231" t="s">
        <v>201</v>
      </c>
      <c r="AU1565" s="231" t="s">
        <v>87</v>
      </c>
      <c r="AY1565" s="19" t="s">
        <v>199</v>
      </c>
      <c r="BE1565" s="232">
        <f>IF(N1565="základní",J1565,0)</f>
        <v>0</v>
      </c>
      <c r="BF1565" s="232">
        <f>IF(N1565="snížená",J1565,0)</f>
        <v>0</v>
      </c>
      <c r="BG1565" s="232">
        <f>IF(N1565="zákl. přenesená",J1565,0)</f>
        <v>0</v>
      </c>
      <c r="BH1565" s="232">
        <f>IF(N1565="sníž. přenesená",J1565,0)</f>
        <v>0</v>
      </c>
      <c r="BI1565" s="232">
        <f>IF(N1565="nulová",J1565,0)</f>
        <v>0</v>
      </c>
      <c r="BJ1565" s="19" t="s">
        <v>23</v>
      </c>
      <c r="BK1565" s="232">
        <f>ROUND(I1565*H1565,2)</f>
        <v>0</v>
      </c>
      <c r="BL1565" s="19" t="s">
        <v>272</v>
      </c>
      <c r="BM1565" s="231" t="s">
        <v>2449</v>
      </c>
    </row>
    <row r="1566" s="13" customFormat="1">
      <c r="A1566" s="13"/>
      <c r="B1566" s="233"/>
      <c r="C1566" s="234"/>
      <c r="D1566" s="235" t="s">
        <v>207</v>
      </c>
      <c r="E1566" s="236" t="s">
        <v>22</v>
      </c>
      <c r="F1566" s="237" t="s">
        <v>2450</v>
      </c>
      <c r="G1566" s="234"/>
      <c r="H1566" s="238">
        <v>3.4300000000000002</v>
      </c>
      <c r="I1566" s="239"/>
      <c r="J1566" s="234"/>
      <c r="K1566" s="234"/>
      <c r="L1566" s="240"/>
      <c r="M1566" s="241"/>
      <c r="N1566" s="242"/>
      <c r="O1566" s="242"/>
      <c r="P1566" s="242"/>
      <c r="Q1566" s="242"/>
      <c r="R1566" s="242"/>
      <c r="S1566" s="242"/>
      <c r="T1566" s="243"/>
      <c r="U1566" s="13"/>
      <c r="V1566" s="13"/>
      <c r="W1566" s="13"/>
      <c r="X1566" s="13"/>
      <c r="Y1566" s="13"/>
      <c r="Z1566" s="13"/>
      <c r="AA1566" s="13"/>
      <c r="AB1566" s="13"/>
      <c r="AC1566" s="13"/>
      <c r="AD1566" s="13"/>
      <c r="AE1566" s="13"/>
      <c r="AT1566" s="244" t="s">
        <v>207</v>
      </c>
      <c r="AU1566" s="244" t="s">
        <v>87</v>
      </c>
      <c r="AV1566" s="13" t="s">
        <v>87</v>
      </c>
      <c r="AW1566" s="13" t="s">
        <v>39</v>
      </c>
      <c r="AX1566" s="13" t="s">
        <v>23</v>
      </c>
      <c r="AY1566" s="244" t="s">
        <v>199</v>
      </c>
    </row>
    <row r="1567" s="2" customFormat="1" ht="21.75" customHeight="1">
      <c r="A1567" s="40"/>
      <c r="B1567" s="41"/>
      <c r="C1567" s="220" t="s">
        <v>2451</v>
      </c>
      <c r="D1567" s="220" t="s">
        <v>201</v>
      </c>
      <c r="E1567" s="221" t="s">
        <v>2452</v>
      </c>
      <c r="F1567" s="222" t="s">
        <v>2453</v>
      </c>
      <c r="G1567" s="223" t="s">
        <v>549</v>
      </c>
      <c r="H1567" s="224">
        <v>6.3300000000000001</v>
      </c>
      <c r="I1567" s="225"/>
      <c r="J1567" s="226">
        <f>ROUND(I1567*H1567,2)</f>
        <v>0</v>
      </c>
      <c r="K1567" s="222" t="s">
        <v>205</v>
      </c>
      <c r="L1567" s="46"/>
      <c r="M1567" s="227" t="s">
        <v>22</v>
      </c>
      <c r="N1567" s="228" t="s">
        <v>49</v>
      </c>
      <c r="O1567" s="86"/>
      <c r="P1567" s="229">
        <f>O1567*H1567</f>
        <v>0</v>
      </c>
      <c r="Q1567" s="229">
        <v>0.0010200000000000001</v>
      </c>
      <c r="R1567" s="229">
        <f>Q1567*H1567</f>
        <v>0.0064566000000000007</v>
      </c>
      <c r="S1567" s="229">
        <v>0</v>
      </c>
      <c r="T1567" s="230">
        <f>S1567*H1567</f>
        <v>0</v>
      </c>
      <c r="U1567" s="40"/>
      <c r="V1567" s="40"/>
      <c r="W1567" s="40"/>
      <c r="X1567" s="40"/>
      <c r="Y1567" s="40"/>
      <c r="Z1567" s="40"/>
      <c r="AA1567" s="40"/>
      <c r="AB1567" s="40"/>
      <c r="AC1567" s="40"/>
      <c r="AD1567" s="40"/>
      <c r="AE1567" s="40"/>
      <c r="AR1567" s="231" t="s">
        <v>272</v>
      </c>
      <c r="AT1567" s="231" t="s">
        <v>201</v>
      </c>
      <c r="AU1567" s="231" t="s">
        <v>87</v>
      </c>
      <c r="AY1567" s="19" t="s">
        <v>199</v>
      </c>
      <c r="BE1567" s="232">
        <f>IF(N1567="základní",J1567,0)</f>
        <v>0</v>
      </c>
      <c r="BF1567" s="232">
        <f>IF(N1567="snížená",J1567,0)</f>
        <v>0</v>
      </c>
      <c r="BG1567" s="232">
        <f>IF(N1567="zákl. přenesená",J1567,0)</f>
        <v>0</v>
      </c>
      <c r="BH1567" s="232">
        <f>IF(N1567="sníž. přenesená",J1567,0)</f>
        <v>0</v>
      </c>
      <c r="BI1567" s="232">
        <f>IF(N1567="nulová",J1567,0)</f>
        <v>0</v>
      </c>
      <c r="BJ1567" s="19" t="s">
        <v>23</v>
      </c>
      <c r="BK1567" s="232">
        <f>ROUND(I1567*H1567,2)</f>
        <v>0</v>
      </c>
      <c r="BL1567" s="19" t="s">
        <v>272</v>
      </c>
      <c r="BM1567" s="231" t="s">
        <v>2454</v>
      </c>
    </row>
    <row r="1568" s="13" customFormat="1">
      <c r="A1568" s="13"/>
      <c r="B1568" s="233"/>
      <c r="C1568" s="234"/>
      <c r="D1568" s="235" t="s">
        <v>207</v>
      </c>
      <c r="E1568" s="236" t="s">
        <v>22</v>
      </c>
      <c r="F1568" s="237" t="s">
        <v>2455</v>
      </c>
      <c r="G1568" s="234"/>
      <c r="H1568" s="238">
        <v>6.3300000000000001</v>
      </c>
      <c r="I1568" s="239"/>
      <c r="J1568" s="234"/>
      <c r="K1568" s="234"/>
      <c r="L1568" s="240"/>
      <c r="M1568" s="241"/>
      <c r="N1568" s="242"/>
      <c r="O1568" s="242"/>
      <c r="P1568" s="242"/>
      <c r="Q1568" s="242"/>
      <c r="R1568" s="242"/>
      <c r="S1568" s="242"/>
      <c r="T1568" s="243"/>
      <c r="U1568" s="13"/>
      <c r="V1568" s="13"/>
      <c r="W1568" s="13"/>
      <c r="X1568" s="13"/>
      <c r="Y1568" s="13"/>
      <c r="Z1568" s="13"/>
      <c r="AA1568" s="13"/>
      <c r="AB1568" s="13"/>
      <c r="AC1568" s="13"/>
      <c r="AD1568" s="13"/>
      <c r="AE1568" s="13"/>
      <c r="AT1568" s="244" t="s">
        <v>207</v>
      </c>
      <c r="AU1568" s="244" t="s">
        <v>87</v>
      </c>
      <c r="AV1568" s="13" t="s">
        <v>87</v>
      </c>
      <c r="AW1568" s="13" t="s">
        <v>39</v>
      </c>
      <c r="AX1568" s="13" t="s">
        <v>23</v>
      </c>
      <c r="AY1568" s="244" t="s">
        <v>199</v>
      </c>
    </row>
    <row r="1569" s="2" customFormat="1" ht="16.5" customHeight="1">
      <c r="A1569" s="40"/>
      <c r="B1569" s="41"/>
      <c r="C1569" s="220" t="s">
        <v>2456</v>
      </c>
      <c r="D1569" s="220" t="s">
        <v>201</v>
      </c>
      <c r="E1569" s="221" t="s">
        <v>2457</v>
      </c>
      <c r="F1569" s="222" t="s">
        <v>2458</v>
      </c>
      <c r="G1569" s="223" t="s">
        <v>549</v>
      </c>
      <c r="H1569" s="224">
        <v>245.93000000000001</v>
      </c>
      <c r="I1569" s="225"/>
      <c r="J1569" s="226">
        <f>ROUND(I1569*H1569,2)</f>
        <v>0</v>
      </c>
      <c r="K1569" s="222" t="s">
        <v>205</v>
      </c>
      <c r="L1569" s="46"/>
      <c r="M1569" s="227" t="s">
        <v>22</v>
      </c>
      <c r="N1569" s="228" t="s">
        <v>49</v>
      </c>
      <c r="O1569" s="86"/>
      <c r="P1569" s="229">
        <f>O1569*H1569</f>
        <v>0</v>
      </c>
      <c r="Q1569" s="229">
        <v>0.00073999999999999999</v>
      </c>
      <c r="R1569" s="229">
        <f>Q1569*H1569</f>
        <v>0.18198819999999999</v>
      </c>
      <c r="S1569" s="229">
        <v>0</v>
      </c>
      <c r="T1569" s="230">
        <f>S1569*H1569</f>
        <v>0</v>
      </c>
      <c r="U1569" s="40"/>
      <c r="V1569" s="40"/>
      <c r="W1569" s="40"/>
      <c r="X1569" s="40"/>
      <c r="Y1569" s="40"/>
      <c r="Z1569" s="40"/>
      <c r="AA1569" s="40"/>
      <c r="AB1569" s="40"/>
      <c r="AC1569" s="40"/>
      <c r="AD1569" s="40"/>
      <c r="AE1569" s="40"/>
      <c r="AR1569" s="231" t="s">
        <v>272</v>
      </c>
      <c r="AT1569" s="231" t="s">
        <v>201</v>
      </c>
      <c r="AU1569" s="231" t="s">
        <v>87</v>
      </c>
      <c r="AY1569" s="19" t="s">
        <v>199</v>
      </c>
      <c r="BE1569" s="232">
        <f>IF(N1569="základní",J1569,0)</f>
        <v>0</v>
      </c>
      <c r="BF1569" s="232">
        <f>IF(N1569="snížená",J1569,0)</f>
        <v>0</v>
      </c>
      <c r="BG1569" s="232">
        <f>IF(N1569="zákl. přenesená",J1569,0)</f>
        <v>0</v>
      </c>
      <c r="BH1569" s="232">
        <f>IF(N1569="sníž. přenesená",J1569,0)</f>
        <v>0</v>
      </c>
      <c r="BI1569" s="232">
        <f>IF(N1569="nulová",J1569,0)</f>
        <v>0</v>
      </c>
      <c r="BJ1569" s="19" t="s">
        <v>23</v>
      </c>
      <c r="BK1569" s="232">
        <f>ROUND(I1569*H1569,2)</f>
        <v>0</v>
      </c>
      <c r="BL1569" s="19" t="s">
        <v>272</v>
      </c>
      <c r="BM1569" s="231" t="s">
        <v>2459</v>
      </c>
    </row>
    <row r="1570" s="15" customFormat="1">
      <c r="A1570" s="15"/>
      <c r="B1570" s="256"/>
      <c r="C1570" s="257"/>
      <c r="D1570" s="235" t="s">
        <v>207</v>
      </c>
      <c r="E1570" s="258" t="s">
        <v>22</v>
      </c>
      <c r="F1570" s="259" t="s">
        <v>1355</v>
      </c>
      <c r="G1570" s="257"/>
      <c r="H1570" s="258" t="s">
        <v>22</v>
      </c>
      <c r="I1570" s="260"/>
      <c r="J1570" s="257"/>
      <c r="K1570" s="257"/>
      <c r="L1570" s="261"/>
      <c r="M1570" s="262"/>
      <c r="N1570" s="263"/>
      <c r="O1570" s="263"/>
      <c r="P1570" s="263"/>
      <c r="Q1570" s="263"/>
      <c r="R1570" s="263"/>
      <c r="S1570" s="263"/>
      <c r="T1570" s="264"/>
      <c r="U1570" s="15"/>
      <c r="V1570" s="15"/>
      <c r="W1570" s="15"/>
      <c r="X1570" s="15"/>
      <c r="Y1570" s="15"/>
      <c r="Z1570" s="15"/>
      <c r="AA1570" s="15"/>
      <c r="AB1570" s="15"/>
      <c r="AC1570" s="15"/>
      <c r="AD1570" s="15"/>
      <c r="AE1570" s="15"/>
      <c r="AT1570" s="265" t="s">
        <v>207</v>
      </c>
      <c r="AU1570" s="265" t="s">
        <v>87</v>
      </c>
      <c r="AV1570" s="15" t="s">
        <v>23</v>
      </c>
      <c r="AW1570" s="15" t="s">
        <v>39</v>
      </c>
      <c r="AX1570" s="15" t="s">
        <v>78</v>
      </c>
      <c r="AY1570" s="265" t="s">
        <v>199</v>
      </c>
    </row>
    <row r="1571" s="13" customFormat="1">
      <c r="A1571" s="13"/>
      <c r="B1571" s="233"/>
      <c r="C1571" s="234"/>
      <c r="D1571" s="235" t="s">
        <v>207</v>
      </c>
      <c r="E1571" s="236" t="s">
        <v>22</v>
      </c>
      <c r="F1571" s="237" t="s">
        <v>2460</v>
      </c>
      <c r="G1571" s="234"/>
      <c r="H1571" s="238">
        <v>81.030000000000001</v>
      </c>
      <c r="I1571" s="239"/>
      <c r="J1571" s="234"/>
      <c r="K1571" s="234"/>
      <c r="L1571" s="240"/>
      <c r="M1571" s="241"/>
      <c r="N1571" s="242"/>
      <c r="O1571" s="242"/>
      <c r="P1571" s="242"/>
      <c r="Q1571" s="242"/>
      <c r="R1571" s="242"/>
      <c r="S1571" s="242"/>
      <c r="T1571" s="243"/>
      <c r="U1571" s="13"/>
      <c r="V1571" s="13"/>
      <c r="W1571" s="13"/>
      <c r="X1571" s="13"/>
      <c r="Y1571" s="13"/>
      <c r="Z1571" s="13"/>
      <c r="AA1571" s="13"/>
      <c r="AB1571" s="13"/>
      <c r="AC1571" s="13"/>
      <c r="AD1571" s="13"/>
      <c r="AE1571" s="13"/>
      <c r="AT1571" s="244" t="s">
        <v>207</v>
      </c>
      <c r="AU1571" s="244" t="s">
        <v>87</v>
      </c>
      <c r="AV1571" s="13" t="s">
        <v>87</v>
      </c>
      <c r="AW1571" s="13" t="s">
        <v>39</v>
      </c>
      <c r="AX1571" s="13" t="s">
        <v>78</v>
      </c>
      <c r="AY1571" s="244" t="s">
        <v>199</v>
      </c>
    </row>
    <row r="1572" s="13" customFormat="1">
      <c r="A1572" s="13"/>
      <c r="B1572" s="233"/>
      <c r="C1572" s="234"/>
      <c r="D1572" s="235" t="s">
        <v>207</v>
      </c>
      <c r="E1572" s="236" t="s">
        <v>22</v>
      </c>
      <c r="F1572" s="237" t="s">
        <v>2461</v>
      </c>
      <c r="G1572" s="234"/>
      <c r="H1572" s="238">
        <v>17.300000000000001</v>
      </c>
      <c r="I1572" s="239"/>
      <c r="J1572" s="234"/>
      <c r="K1572" s="234"/>
      <c r="L1572" s="240"/>
      <c r="M1572" s="241"/>
      <c r="N1572" s="242"/>
      <c r="O1572" s="242"/>
      <c r="P1572" s="242"/>
      <c r="Q1572" s="242"/>
      <c r="R1572" s="242"/>
      <c r="S1572" s="242"/>
      <c r="T1572" s="243"/>
      <c r="U1572" s="13"/>
      <c r="V1572" s="13"/>
      <c r="W1572" s="13"/>
      <c r="X1572" s="13"/>
      <c r="Y1572" s="13"/>
      <c r="Z1572" s="13"/>
      <c r="AA1572" s="13"/>
      <c r="AB1572" s="13"/>
      <c r="AC1572" s="13"/>
      <c r="AD1572" s="13"/>
      <c r="AE1572" s="13"/>
      <c r="AT1572" s="244" t="s">
        <v>207</v>
      </c>
      <c r="AU1572" s="244" t="s">
        <v>87</v>
      </c>
      <c r="AV1572" s="13" t="s">
        <v>87</v>
      </c>
      <c r="AW1572" s="13" t="s">
        <v>39</v>
      </c>
      <c r="AX1572" s="13" t="s">
        <v>78</v>
      </c>
      <c r="AY1572" s="244" t="s">
        <v>199</v>
      </c>
    </row>
    <row r="1573" s="13" customFormat="1">
      <c r="A1573" s="13"/>
      <c r="B1573" s="233"/>
      <c r="C1573" s="234"/>
      <c r="D1573" s="235" t="s">
        <v>207</v>
      </c>
      <c r="E1573" s="236" t="s">
        <v>22</v>
      </c>
      <c r="F1573" s="237" t="s">
        <v>2462</v>
      </c>
      <c r="G1573" s="234"/>
      <c r="H1573" s="238">
        <v>23.859999999999999</v>
      </c>
      <c r="I1573" s="239"/>
      <c r="J1573" s="234"/>
      <c r="K1573" s="234"/>
      <c r="L1573" s="240"/>
      <c r="M1573" s="241"/>
      <c r="N1573" s="242"/>
      <c r="O1573" s="242"/>
      <c r="P1573" s="242"/>
      <c r="Q1573" s="242"/>
      <c r="R1573" s="242"/>
      <c r="S1573" s="242"/>
      <c r="T1573" s="243"/>
      <c r="U1573" s="13"/>
      <c r="V1573" s="13"/>
      <c r="W1573" s="13"/>
      <c r="X1573" s="13"/>
      <c r="Y1573" s="13"/>
      <c r="Z1573" s="13"/>
      <c r="AA1573" s="13"/>
      <c r="AB1573" s="13"/>
      <c r="AC1573" s="13"/>
      <c r="AD1573" s="13"/>
      <c r="AE1573" s="13"/>
      <c r="AT1573" s="244" t="s">
        <v>207</v>
      </c>
      <c r="AU1573" s="244" t="s">
        <v>87</v>
      </c>
      <c r="AV1573" s="13" t="s">
        <v>87</v>
      </c>
      <c r="AW1573" s="13" t="s">
        <v>39</v>
      </c>
      <c r="AX1573" s="13" t="s">
        <v>78</v>
      </c>
      <c r="AY1573" s="244" t="s">
        <v>199</v>
      </c>
    </row>
    <row r="1574" s="13" customFormat="1">
      <c r="A1574" s="13"/>
      <c r="B1574" s="233"/>
      <c r="C1574" s="234"/>
      <c r="D1574" s="235" t="s">
        <v>207</v>
      </c>
      <c r="E1574" s="236" t="s">
        <v>22</v>
      </c>
      <c r="F1574" s="237" t="s">
        <v>2463</v>
      </c>
      <c r="G1574" s="234"/>
      <c r="H1574" s="238">
        <v>9.6999999999999993</v>
      </c>
      <c r="I1574" s="239"/>
      <c r="J1574" s="234"/>
      <c r="K1574" s="234"/>
      <c r="L1574" s="240"/>
      <c r="M1574" s="241"/>
      <c r="N1574" s="242"/>
      <c r="O1574" s="242"/>
      <c r="P1574" s="242"/>
      <c r="Q1574" s="242"/>
      <c r="R1574" s="242"/>
      <c r="S1574" s="242"/>
      <c r="T1574" s="243"/>
      <c r="U1574" s="13"/>
      <c r="V1574" s="13"/>
      <c r="W1574" s="13"/>
      <c r="X1574" s="13"/>
      <c r="Y1574" s="13"/>
      <c r="Z1574" s="13"/>
      <c r="AA1574" s="13"/>
      <c r="AB1574" s="13"/>
      <c r="AC1574" s="13"/>
      <c r="AD1574" s="13"/>
      <c r="AE1574" s="13"/>
      <c r="AT1574" s="244" t="s">
        <v>207</v>
      </c>
      <c r="AU1574" s="244" t="s">
        <v>87</v>
      </c>
      <c r="AV1574" s="13" t="s">
        <v>87</v>
      </c>
      <c r="AW1574" s="13" t="s">
        <v>39</v>
      </c>
      <c r="AX1574" s="13" t="s">
        <v>78</v>
      </c>
      <c r="AY1574" s="244" t="s">
        <v>199</v>
      </c>
    </row>
    <row r="1575" s="13" customFormat="1">
      <c r="A1575" s="13"/>
      <c r="B1575" s="233"/>
      <c r="C1575" s="234"/>
      <c r="D1575" s="235" t="s">
        <v>207</v>
      </c>
      <c r="E1575" s="236" t="s">
        <v>22</v>
      </c>
      <c r="F1575" s="237" t="s">
        <v>2464</v>
      </c>
      <c r="G1575" s="234"/>
      <c r="H1575" s="238">
        <v>14</v>
      </c>
      <c r="I1575" s="239"/>
      <c r="J1575" s="234"/>
      <c r="K1575" s="234"/>
      <c r="L1575" s="240"/>
      <c r="M1575" s="241"/>
      <c r="N1575" s="242"/>
      <c r="O1575" s="242"/>
      <c r="P1575" s="242"/>
      <c r="Q1575" s="242"/>
      <c r="R1575" s="242"/>
      <c r="S1575" s="242"/>
      <c r="T1575" s="243"/>
      <c r="U1575" s="13"/>
      <c r="V1575" s="13"/>
      <c r="W1575" s="13"/>
      <c r="X1575" s="13"/>
      <c r="Y1575" s="13"/>
      <c r="Z1575" s="13"/>
      <c r="AA1575" s="13"/>
      <c r="AB1575" s="13"/>
      <c r="AC1575" s="13"/>
      <c r="AD1575" s="13"/>
      <c r="AE1575" s="13"/>
      <c r="AT1575" s="244" t="s">
        <v>207</v>
      </c>
      <c r="AU1575" s="244" t="s">
        <v>87</v>
      </c>
      <c r="AV1575" s="13" t="s">
        <v>87</v>
      </c>
      <c r="AW1575" s="13" t="s">
        <v>39</v>
      </c>
      <c r="AX1575" s="13" t="s">
        <v>78</v>
      </c>
      <c r="AY1575" s="244" t="s">
        <v>199</v>
      </c>
    </row>
    <row r="1576" s="13" customFormat="1">
      <c r="A1576" s="13"/>
      <c r="B1576" s="233"/>
      <c r="C1576" s="234"/>
      <c r="D1576" s="235" t="s">
        <v>207</v>
      </c>
      <c r="E1576" s="236" t="s">
        <v>22</v>
      </c>
      <c r="F1576" s="237" t="s">
        <v>2465</v>
      </c>
      <c r="G1576" s="234"/>
      <c r="H1576" s="238">
        <v>10.43</v>
      </c>
      <c r="I1576" s="239"/>
      <c r="J1576" s="234"/>
      <c r="K1576" s="234"/>
      <c r="L1576" s="240"/>
      <c r="M1576" s="241"/>
      <c r="N1576" s="242"/>
      <c r="O1576" s="242"/>
      <c r="P1576" s="242"/>
      <c r="Q1576" s="242"/>
      <c r="R1576" s="242"/>
      <c r="S1576" s="242"/>
      <c r="T1576" s="243"/>
      <c r="U1576" s="13"/>
      <c r="V1576" s="13"/>
      <c r="W1576" s="13"/>
      <c r="X1576" s="13"/>
      <c r="Y1576" s="13"/>
      <c r="Z1576" s="13"/>
      <c r="AA1576" s="13"/>
      <c r="AB1576" s="13"/>
      <c r="AC1576" s="13"/>
      <c r="AD1576" s="13"/>
      <c r="AE1576" s="13"/>
      <c r="AT1576" s="244" t="s">
        <v>207</v>
      </c>
      <c r="AU1576" s="244" t="s">
        <v>87</v>
      </c>
      <c r="AV1576" s="13" t="s">
        <v>87</v>
      </c>
      <c r="AW1576" s="13" t="s">
        <v>39</v>
      </c>
      <c r="AX1576" s="13" t="s">
        <v>78</v>
      </c>
      <c r="AY1576" s="244" t="s">
        <v>199</v>
      </c>
    </row>
    <row r="1577" s="13" customFormat="1">
      <c r="A1577" s="13"/>
      <c r="B1577" s="233"/>
      <c r="C1577" s="234"/>
      <c r="D1577" s="235" t="s">
        <v>207</v>
      </c>
      <c r="E1577" s="236" t="s">
        <v>22</v>
      </c>
      <c r="F1577" s="237" t="s">
        <v>2466</v>
      </c>
      <c r="G1577" s="234"/>
      <c r="H1577" s="238">
        <v>3.6299999999999999</v>
      </c>
      <c r="I1577" s="239"/>
      <c r="J1577" s="234"/>
      <c r="K1577" s="234"/>
      <c r="L1577" s="240"/>
      <c r="M1577" s="241"/>
      <c r="N1577" s="242"/>
      <c r="O1577" s="242"/>
      <c r="P1577" s="242"/>
      <c r="Q1577" s="242"/>
      <c r="R1577" s="242"/>
      <c r="S1577" s="242"/>
      <c r="T1577" s="243"/>
      <c r="U1577" s="13"/>
      <c r="V1577" s="13"/>
      <c r="W1577" s="13"/>
      <c r="X1577" s="13"/>
      <c r="Y1577" s="13"/>
      <c r="Z1577" s="13"/>
      <c r="AA1577" s="13"/>
      <c r="AB1577" s="13"/>
      <c r="AC1577" s="13"/>
      <c r="AD1577" s="13"/>
      <c r="AE1577" s="13"/>
      <c r="AT1577" s="244" t="s">
        <v>207</v>
      </c>
      <c r="AU1577" s="244" t="s">
        <v>87</v>
      </c>
      <c r="AV1577" s="13" t="s">
        <v>87</v>
      </c>
      <c r="AW1577" s="13" t="s">
        <v>39</v>
      </c>
      <c r="AX1577" s="13" t="s">
        <v>78</v>
      </c>
      <c r="AY1577" s="244" t="s">
        <v>199</v>
      </c>
    </row>
    <row r="1578" s="13" customFormat="1">
      <c r="A1578" s="13"/>
      <c r="B1578" s="233"/>
      <c r="C1578" s="234"/>
      <c r="D1578" s="235" t="s">
        <v>207</v>
      </c>
      <c r="E1578" s="236" t="s">
        <v>22</v>
      </c>
      <c r="F1578" s="237" t="s">
        <v>2467</v>
      </c>
      <c r="G1578" s="234"/>
      <c r="H1578" s="238">
        <v>24.149999999999999</v>
      </c>
      <c r="I1578" s="239"/>
      <c r="J1578" s="234"/>
      <c r="K1578" s="234"/>
      <c r="L1578" s="240"/>
      <c r="M1578" s="241"/>
      <c r="N1578" s="242"/>
      <c r="O1578" s="242"/>
      <c r="P1578" s="242"/>
      <c r="Q1578" s="242"/>
      <c r="R1578" s="242"/>
      <c r="S1578" s="242"/>
      <c r="T1578" s="243"/>
      <c r="U1578" s="13"/>
      <c r="V1578" s="13"/>
      <c r="W1578" s="13"/>
      <c r="X1578" s="13"/>
      <c r="Y1578" s="13"/>
      <c r="Z1578" s="13"/>
      <c r="AA1578" s="13"/>
      <c r="AB1578" s="13"/>
      <c r="AC1578" s="13"/>
      <c r="AD1578" s="13"/>
      <c r="AE1578" s="13"/>
      <c r="AT1578" s="244" t="s">
        <v>207</v>
      </c>
      <c r="AU1578" s="244" t="s">
        <v>87</v>
      </c>
      <c r="AV1578" s="13" t="s">
        <v>87</v>
      </c>
      <c r="AW1578" s="13" t="s">
        <v>39</v>
      </c>
      <c r="AX1578" s="13" t="s">
        <v>78</v>
      </c>
      <c r="AY1578" s="244" t="s">
        <v>199</v>
      </c>
    </row>
    <row r="1579" s="13" customFormat="1">
      <c r="A1579" s="13"/>
      <c r="B1579" s="233"/>
      <c r="C1579" s="234"/>
      <c r="D1579" s="235" t="s">
        <v>207</v>
      </c>
      <c r="E1579" s="236" t="s">
        <v>22</v>
      </c>
      <c r="F1579" s="237" t="s">
        <v>2468</v>
      </c>
      <c r="G1579" s="234"/>
      <c r="H1579" s="238">
        <v>3.3300000000000001</v>
      </c>
      <c r="I1579" s="239"/>
      <c r="J1579" s="234"/>
      <c r="K1579" s="234"/>
      <c r="L1579" s="240"/>
      <c r="M1579" s="241"/>
      <c r="N1579" s="242"/>
      <c r="O1579" s="242"/>
      <c r="P1579" s="242"/>
      <c r="Q1579" s="242"/>
      <c r="R1579" s="242"/>
      <c r="S1579" s="242"/>
      <c r="T1579" s="243"/>
      <c r="U1579" s="13"/>
      <c r="V1579" s="13"/>
      <c r="W1579" s="13"/>
      <c r="X1579" s="13"/>
      <c r="Y1579" s="13"/>
      <c r="Z1579" s="13"/>
      <c r="AA1579" s="13"/>
      <c r="AB1579" s="13"/>
      <c r="AC1579" s="13"/>
      <c r="AD1579" s="13"/>
      <c r="AE1579" s="13"/>
      <c r="AT1579" s="244" t="s">
        <v>207</v>
      </c>
      <c r="AU1579" s="244" t="s">
        <v>87</v>
      </c>
      <c r="AV1579" s="13" t="s">
        <v>87</v>
      </c>
      <c r="AW1579" s="13" t="s">
        <v>39</v>
      </c>
      <c r="AX1579" s="13" t="s">
        <v>78</v>
      </c>
      <c r="AY1579" s="244" t="s">
        <v>199</v>
      </c>
    </row>
    <row r="1580" s="13" customFormat="1">
      <c r="A1580" s="13"/>
      <c r="B1580" s="233"/>
      <c r="C1580" s="234"/>
      <c r="D1580" s="235" t="s">
        <v>207</v>
      </c>
      <c r="E1580" s="236" t="s">
        <v>22</v>
      </c>
      <c r="F1580" s="237" t="s">
        <v>2469</v>
      </c>
      <c r="G1580" s="234"/>
      <c r="H1580" s="238">
        <v>12.199999999999999</v>
      </c>
      <c r="I1580" s="239"/>
      <c r="J1580" s="234"/>
      <c r="K1580" s="234"/>
      <c r="L1580" s="240"/>
      <c r="M1580" s="241"/>
      <c r="N1580" s="242"/>
      <c r="O1580" s="242"/>
      <c r="P1580" s="242"/>
      <c r="Q1580" s="242"/>
      <c r="R1580" s="242"/>
      <c r="S1580" s="242"/>
      <c r="T1580" s="243"/>
      <c r="U1580" s="13"/>
      <c r="V1580" s="13"/>
      <c r="W1580" s="13"/>
      <c r="X1580" s="13"/>
      <c r="Y1580" s="13"/>
      <c r="Z1580" s="13"/>
      <c r="AA1580" s="13"/>
      <c r="AB1580" s="13"/>
      <c r="AC1580" s="13"/>
      <c r="AD1580" s="13"/>
      <c r="AE1580" s="13"/>
      <c r="AT1580" s="244" t="s">
        <v>207</v>
      </c>
      <c r="AU1580" s="244" t="s">
        <v>87</v>
      </c>
      <c r="AV1580" s="13" t="s">
        <v>87</v>
      </c>
      <c r="AW1580" s="13" t="s">
        <v>39</v>
      </c>
      <c r="AX1580" s="13" t="s">
        <v>78</v>
      </c>
      <c r="AY1580" s="244" t="s">
        <v>199</v>
      </c>
    </row>
    <row r="1581" s="13" customFormat="1">
      <c r="A1581" s="13"/>
      <c r="B1581" s="233"/>
      <c r="C1581" s="234"/>
      <c r="D1581" s="235" t="s">
        <v>207</v>
      </c>
      <c r="E1581" s="236" t="s">
        <v>22</v>
      </c>
      <c r="F1581" s="237" t="s">
        <v>2470</v>
      </c>
      <c r="G1581" s="234"/>
      <c r="H1581" s="238">
        <v>15.800000000000001</v>
      </c>
      <c r="I1581" s="239"/>
      <c r="J1581" s="234"/>
      <c r="K1581" s="234"/>
      <c r="L1581" s="240"/>
      <c r="M1581" s="241"/>
      <c r="N1581" s="242"/>
      <c r="O1581" s="242"/>
      <c r="P1581" s="242"/>
      <c r="Q1581" s="242"/>
      <c r="R1581" s="242"/>
      <c r="S1581" s="242"/>
      <c r="T1581" s="243"/>
      <c r="U1581" s="13"/>
      <c r="V1581" s="13"/>
      <c r="W1581" s="13"/>
      <c r="X1581" s="13"/>
      <c r="Y1581" s="13"/>
      <c r="Z1581" s="13"/>
      <c r="AA1581" s="13"/>
      <c r="AB1581" s="13"/>
      <c r="AC1581" s="13"/>
      <c r="AD1581" s="13"/>
      <c r="AE1581" s="13"/>
      <c r="AT1581" s="244" t="s">
        <v>207</v>
      </c>
      <c r="AU1581" s="244" t="s">
        <v>87</v>
      </c>
      <c r="AV1581" s="13" t="s">
        <v>87</v>
      </c>
      <c r="AW1581" s="13" t="s">
        <v>39</v>
      </c>
      <c r="AX1581" s="13" t="s">
        <v>78</v>
      </c>
      <c r="AY1581" s="244" t="s">
        <v>199</v>
      </c>
    </row>
    <row r="1582" s="13" customFormat="1">
      <c r="A1582" s="13"/>
      <c r="B1582" s="233"/>
      <c r="C1582" s="234"/>
      <c r="D1582" s="235" t="s">
        <v>207</v>
      </c>
      <c r="E1582" s="236" t="s">
        <v>22</v>
      </c>
      <c r="F1582" s="237" t="s">
        <v>2471</v>
      </c>
      <c r="G1582" s="234"/>
      <c r="H1582" s="238">
        <v>7.2999999999999998</v>
      </c>
      <c r="I1582" s="239"/>
      <c r="J1582" s="234"/>
      <c r="K1582" s="234"/>
      <c r="L1582" s="240"/>
      <c r="M1582" s="241"/>
      <c r="N1582" s="242"/>
      <c r="O1582" s="242"/>
      <c r="P1582" s="242"/>
      <c r="Q1582" s="242"/>
      <c r="R1582" s="242"/>
      <c r="S1582" s="242"/>
      <c r="T1582" s="243"/>
      <c r="U1582" s="13"/>
      <c r="V1582" s="13"/>
      <c r="W1582" s="13"/>
      <c r="X1582" s="13"/>
      <c r="Y1582" s="13"/>
      <c r="Z1582" s="13"/>
      <c r="AA1582" s="13"/>
      <c r="AB1582" s="13"/>
      <c r="AC1582" s="13"/>
      <c r="AD1582" s="13"/>
      <c r="AE1582" s="13"/>
      <c r="AT1582" s="244" t="s">
        <v>207</v>
      </c>
      <c r="AU1582" s="244" t="s">
        <v>87</v>
      </c>
      <c r="AV1582" s="13" t="s">
        <v>87</v>
      </c>
      <c r="AW1582" s="13" t="s">
        <v>39</v>
      </c>
      <c r="AX1582" s="13" t="s">
        <v>78</v>
      </c>
      <c r="AY1582" s="244" t="s">
        <v>199</v>
      </c>
    </row>
    <row r="1583" s="13" customFormat="1">
      <c r="A1583" s="13"/>
      <c r="B1583" s="233"/>
      <c r="C1583" s="234"/>
      <c r="D1583" s="235" t="s">
        <v>207</v>
      </c>
      <c r="E1583" s="236" t="s">
        <v>22</v>
      </c>
      <c r="F1583" s="237" t="s">
        <v>2472</v>
      </c>
      <c r="G1583" s="234"/>
      <c r="H1583" s="238">
        <v>10.039999999999999</v>
      </c>
      <c r="I1583" s="239"/>
      <c r="J1583" s="234"/>
      <c r="K1583" s="234"/>
      <c r="L1583" s="240"/>
      <c r="M1583" s="241"/>
      <c r="N1583" s="242"/>
      <c r="O1583" s="242"/>
      <c r="P1583" s="242"/>
      <c r="Q1583" s="242"/>
      <c r="R1583" s="242"/>
      <c r="S1583" s="242"/>
      <c r="T1583" s="243"/>
      <c r="U1583" s="13"/>
      <c r="V1583" s="13"/>
      <c r="W1583" s="13"/>
      <c r="X1583" s="13"/>
      <c r="Y1583" s="13"/>
      <c r="Z1583" s="13"/>
      <c r="AA1583" s="13"/>
      <c r="AB1583" s="13"/>
      <c r="AC1583" s="13"/>
      <c r="AD1583" s="13"/>
      <c r="AE1583" s="13"/>
      <c r="AT1583" s="244" t="s">
        <v>207</v>
      </c>
      <c r="AU1583" s="244" t="s">
        <v>87</v>
      </c>
      <c r="AV1583" s="13" t="s">
        <v>87</v>
      </c>
      <c r="AW1583" s="13" t="s">
        <v>39</v>
      </c>
      <c r="AX1583" s="13" t="s">
        <v>78</v>
      </c>
      <c r="AY1583" s="244" t="s">
        <v>199</v>
      </c>
    </row>
    <row r="1584" s="13" customFormat="1">
      <c r="A1584" s="13"/>
      <c r="B1584" s="233"/>
      <c r="C1584" s="234"/>
      <c r="D1584" s="235" t="s">
        <v>207</v>
      </c>
      <c r="E1584" s="236" t="s">
        <v>22</v>
      </c>
      <c r="F1584" s="237" t="s">
        <v>2468</v>
      </c>
      <c r="G1584" s="234"/>
      <c r="H1584" s="238">
        <v>3.3300000000000001</v>
      </c>
      <c r="I1584" s="239"/>
      <c r="J1584" s="234"/>
      <c r="K1584" s="234"/>
      <c r="L1584" s="240"/>
      <c r="M1584" s="241"/>
      <c r="N1584" s="242"/>
      <c r="O1584" s="242"/>
      <c r="P1584" s="242"/>
      <c r="Q1584" s="242"/>
      <c r="R1584" s="242"/>
      <c r="S1584" s="242"/>
      <c r="T1584" s="243"/>
      <c r="U1584" s="13"/>
      <c r="V1584" s="13"/>
      <c r="W1584" s="13"/>
      <c r="X1584" s="13"/>
      <c r="Y1584" s="13"/>
      <c r="Z1584" s="13"/>
      <c r="AA1584" s="13"/>
      <c r="AB1584" s="13"/>
      <c r="AC1584" s="13"/>
      <c r="AD1584" s="13"/>
      <c r="AE1584" s="13"/>
      <c r="AT1584" s="244" t="s">
        <v>207</v>
      </c>
      <c r="AU1584" s="244" t="s">
        <v>87</v>
      </c>
      <c r="AV1584" s="13" t="s">
        <v>87</v>
      </c>
      <c r="AW1584" s="13" t="s">
        <v>39</v>
      </c>
      <c r="AX1584" s="13" t="s">
        <v>78</v>
      </c>
      <c r="AY1584" s="244" t="s">
        <v>199</v>
      </c>
    </row>
    <row r="1585" s="13" customFormat="1">
      <c r="A1585" s="13"/>
      <c r="B1585" s="233"/>
      <c r="C1585" s="234"/>
      <c r="D1585" s="235" t="s">
        <v>207</v>
      </c>
      <c r="E1585" s="236" t="s">
        <v>22</v>
      </c>
      <c r="F1585" s="237" t="s">
        <v>2473</v>
      </c>
      <c r="G1585" s="234"/>
      <c r="H1585" s="238">
        <v>2.2000000000000002</v>
      </c>
      <c r="I1585" s="239"/>
      <c r="J1585" s="234"/>
      <c r="K1585" s="234"/>
      <c r="L1585" s="240"/>
      <c r="M1585" s="241"/>
      <c r="N1585" s="242"/>
      <c r="O1585" s="242"/>
      <c r="P1585" s="242"/>
      <c r="Q1585" s="242"/>
      <c r="R1585" s="242"/>
      <c r="S1585" s="242"/>
      <c r="T1585" s="243"/>
      <c r="U1585" s="13"/>
      <c r="V1585" s="13"/>
      <c r="W1585" s="13"/>
      <c r="X1585" s="13"/>
      <c r="Y1585" s="13"/>
      <c r="Z1585" s="13"/>
      <c r="AA1585" s="13"/>
      <c r="AB1585" s="13"/>
      <c r="AC1585" s="13"/>
      <c r="AD1585" s="13"/>
      <c r="AE1585" s="13"/>
      <c r="AT1585" s="244" t="s">
        <v>207</v>
      </c>
      <c r="AU1585" s="244" t="s">
        <v>87</v>
      </c>
      <c r="AV1585" s="13" t="s">
        <v>87</v>
      </c>
      <c r="AW1585" s="13" t="s">
        <v>39</v>
      </c>
      <c r="AX1585" s="13" t="s">
        <v>78</v>
      </c>
      <c r="AY1585" s="244" t="s">
        <v>199</v>
      </c>
    </row>
    <row r="1586" s="13" customFormat="1">
      <c r="A1586" s="13"/>
      <c r="B1586" s="233"/>
      <c r="C1586" s="234"/>
      <c r="D1586" s="235" t="s">
        <v>207</v>
      </c>
      <c r="E1586" s="236" t="s">
        <v>22</v>
      </c>
      <c r="F1586" s="237" t="s">
        <v>2474</v>
      </c>
      <c r="G1586" s="234"/>
      <c r="H1586" s="238">
        <v>0.59999999999999998</v>
      </c>
      <c r="I1586" s="239"/>
      <c r="J1586" s="234"/>
      <c r="K1586" s="234"/>
      <c r="L1586" s="240"/>
      <c r="M1586" s="241"/>
      <c r="N1586" s="242"/>
      <c r="O1586" s="242"/>
      <c r="P1586" s="242"/>
      <c r="Q1586" s="242"/>
      <c r="R1586" s="242"/>
      <c r="S1586" s="242"/>
      <c r="T1586" s="243"/>
      <c r="U1586" s="13"/>
      <c r="V1586" s="13"/>
      <c r="W1586" s="13"/>
      <c r="X1586" s="13"/>
      <c r="Y1586" s="13"/>
      <c r="Z1586" s="13"/>
      <c r="AA1586" s="13"/>
      <c r="AB1586" s="13"/>
      <c r="AC1586" s="13"/>
      <c r="AD1586" s="13"/>
      <c r="AE1586" s="13"/>
      <c r="AT1586" s="244" t="s">
        <v>207</v>
      </c>
      <c r="AU1586" s="244" t="s">
        <v>87</v>
      </c>
      <c r="AV1586" s="13" t="s">
        <v>87</v>
      </c>
      <c r="AW1586" s="13" t="s">
        <v>39</v>
      </c>
      <c r="AX1586" s="13" t="s">
        <v>78</v>
      </c>
      <c r="AY1586" s="244" t="s">
        <v>199</v>
      </c>
    </row>
    <row r="1587" s="13" customFormat="1">
      <c r="A1587" s="13"/>
      <c r="B1587" s="233"/>
      <c r="C1587" s="234"/>
      <c r="D1587" s="235" t="s">
        <v>207</v>
      </c>
      <c r="E1587" s="236" t="s">
        <v>22</v>
      </c>
      <c r="F1587" s="237" t="s">
        <v>2475</v>
      </c>
      <c r="G1587" s="234"/>
      <c r="H1587" s="238">
        <v>1.5</v>
      </c>
      <c r="I1587" s="239"/>
      <c r="J1587" s="234"/>
      <c r="K1587" s="234"/>
      <c r="L1587" s="240"/>
      <c r="M1587" s="241"/>
      <c r="N1587" s="242"/>
      <c r="O1587" s="242"/>
      <c r="P1587" s="242"/>
      <c r="Q1587" s="242"/>
      <c r="R1587" s="242"/>
      <c r="S1587" s="242"/>
      <c r="T1587" s="243"/>
      <c r="U1587" s="13"/>
      <c r="V1587" s="13"/>
      <c r="W1587" s="13"/>
      <c r="X1587" s="13"/>
      <c r="Y1587" s="13"/>
      <c r="Z1587" s="13"/>
      <c r="AA1587" s="13"/>
      <c r="AB1587" s="13"/>
      <c r="AC1587" s="13"/>
      <c r="AD1587" s="13"/>
      <c r="AE1587" s="13"/>
      <c r="AT1587" s="244" t="s">
        <v>207</v>
      </c>
      <c r="AU1587" s="244" t="s">
        <v>87</v>
      </c>
      <c r="AV1587" s="13" t="s">
        <v>87</v>
      </c>
      <c r="AW1587" s="13" t="s">
        <v>39</v>
      </c>
      <c r="AX1587" s="13" t="s">
        <v>78</v>
      </c>
      <c r="AY1587" s="244" t="s">
        <v>199</v>
      </c>
    </row>
    <row r="1588" s="13" customFormat="1">
      <c r="A1588" s="13"/>
      <c r="B1588" s="233"/>
      <c r="C1588" s="234"/>
      <c r="D1588" s="235" t="s">
        <v>207</v>
      </c>
      <c r="E1588" s="236" t="s">
        <v>22</v>
      </c>
      <c r="F1588" s="237" t="s">
        <v>2476</v>
      </c>
      <c r="G1588" s="234"/>
      <c r="H1588" s="238">
        <v>2.2000000000000002</v>
      </c>
      <c r="I1588" s="239"/>
      <c r="J1588" s="234"/>
      <c r="K1588" s="234"/>
      <c r="L1588" s="240"/>
      <c r="M1588" s="241"/>
      <c r="N1588" s="242"/>
      <c r="O1588" s="242"/>
      <c r="P1588" s="242"/>
      <c r="Q1588" s="242"/>
      <c r="R1588" s="242"/>
      <c r="S1588" s="242"/>
      <c r="T1588" s="243"/>
      <c r="U1588" s="13"/>
      <c r="V1588" s="13"/>
      <c r="W1588" s="13"/>
      <c r="X1588" s="13"/>
      <c r="Y1588" s="13"/>
      <c r="Z1588" s="13"/>
      <c r="AA1588" s="13"/>
      <c r="AB1588" s="13"/>
      <c r="AC1588" s="13"/>
      <c r="AD1588" s="13"/>
      <c r="AE1588" s="13"/>
      <c r="AT1588" s="244" t="s">
        <v>207</v>
      </c>
      <c r="AU1588" s="244" t="s">
        <v>87</v>
      </c>
      <c r="AV1588" s="13" t="s">
        <v>87</v>
      </c>
      <c r="AW1588" s="13" t="s">
        <v>39</v>
      </c>
      <c r="AX1588" s="13" t="s">
        <v>78</v>
      </c>
      <c r="AY1588" s="244" t="s">
        <v>199</v>
      </c>
    </row>
    <row r="1589" s="13" customFormat="1">
      <c r="A1589" s="13"/>
      <c r="B1589" s="233"/>
      <c r="C1589" s="234"/>
      <c r="D1589" s="235" t="s">
        <v>207</v>
      </c>
      <c r="E1589" s="236" t="s">
        <v>22</v>
      </c>
      <c r="F1589" s="237" t="s">
        <v>2477</v>
      </c>
      <c r="G1589" s="234"/>
      <c r="H1589" s="238">
        <v>3.3300000000000001</v>
      </c>
      <c r="I1589" s="239"/>
      <c r="J1589" s="234"/>
      <c r="K1589" s="234"/>
      <c r="L1589" s="240"/>
      <c r="M1589" s="241"/>
      <c r="N1589" s="242"/>
      <c r="O1589" s="242"/>
      <c r="P1589" s="242"/>
      <c r="Q1589" s="242"/>
      <c r="R1589" s="242"/>
      <c r="S1589" s="242"/>
      <c r="T1589" s="243"/>
      <c r="U1589" s="13"/>
      <c r="V1589" s="13"/>
      <c r="W1589" s="13"/>
      <c r="X1589" s="13"/>
      <c r="Y1589" s="13"/>
      <c r="Z1589" s="13"/>
      <c r="AA1589" s="13"/>
      <c r="AB1589" s="13"/>
      <c r="AC1589" s="13"/>
      <c r="AD1589" s="13"/>
      <c r="AE1589" s="13"/>
      <c r="AT1589" s="244" t="s">
        <v>207</v>
      </c>
      <c r="AU1589" s="244" t="s">
        <v>87</v>
      </c>
      <c r="AV1589" s="13" t="s">
        <v>87</v>
      </c>
      <c r="AW1589" s="13" t="s">
        <v>39</v>
      </c>
      <c r="AX1589" s="13" t="s">
        <v>78</v>
      </c>
      <c r="AY1589" s="244" t="s">
        <v>199</v>
      </c>
    </row>
    <row r="1590" s="14" customFormat="1">
      <c r="A1590" s="14"/>
      <c r="B1590" s="245"/>
      <c r="C1590" s="246"/>
      <c r="D1590" s="235" t="s">
        <v>207</v>
      </c>
      <c r="E1590" s="247" t="s">
        <v>22</v>
      </c>
      <c r="F1590" s="248" t="s">
        <v>252</v>
      </c>
      <c r="G1590" s="246"/>
      <c r="H1590" s="249">
        <v>245.93000000000001</v>
      </c>
      <c r="I1590" s="250"/>
      <c r="J1590" s="246"/>
      <c r="K1590" s="246"/>
      <c r="L1590" s="251"/>
      <c r="M1590" s="252"/>
      <c r="N1590" s="253"/>
      <c r="O1590" s="253"/>
      <c r="P1590" s="253"/>
      <c r="Q1590" s="253"/>
      <c r="R1590" s="253"/>
      <c r="S1590" s="253"/>
      <c r="T1590" s="254"/>
      <c r="U1590" s="14"/>
      <c r="V1590" s="14"/>
      <c r="W1590" s="14"/>
      <c r="X1590" s="14"/>
      <c r="Y1590" s="14"/>
      <c r="Z1590" s="14"/>
      <c r="AA1590" s="14"/>
      <c r="AB1590" s="14"/>
      <c r="AC1590" s="14"/>
      <c r="AD1590" s="14"/>
      <c r="AE1590" s="14"/>
      <c r="AT1590" s="255" t="s">
        <v>207</v>
      </c>
      <c r="AU1590" s="255" t="s">
        <v>87</v>
      </c>
      <c r="AV1590" s="14" t="s">
        <v>103</v>
      </c>
      <c r="AW1590" s="14" t="s">
        <v>39</v>
      </c>
      <c r="AX1590" s="14" t="s">
        <v>23</v>
      </c>
      <c r="AY1590" s="255" t="s">
        <v>199</v>
      </c>
    </row>
    <row r="1591" s="2" customFormat="1" ht="16.5" customHeight="1">
      <c r="A1591" s="40"/>
      <c r="B1591" s="41"/>
      <c r="C1591" s="220" t="s">
        <v>2478</v>
      </c>
      <c r="D1591" s="220" t="s">
        <v>201</v>
      </c>
      <c r="E1591" s="221" t="s">
        <v>2479</v>
      </c>
      <c r="F1591" s="222" t="s">
        <v>2480</v>
      </c>
      <c r="G1591" s="223" t="s">
        <v>233</v>
      </c>
      <c r="H1591" s="224">
        <v>57.530000000000001</v>
      </c>
      <c r="I1591" s="225"/>
      <c r="J1591" s="226">
        <f>ROUND(I1591*H1591,2)</f>
        <v>0</v>
      </c>
      <c r="K1591" s="222" t="s">
        <v>205</v>
      </c>
      <c r="L1591" s="46"/>
      <c r="M1591" s="227" t="s">
        <v>22</v>
      </c>
      <c r="N1591" s="228" t="s">
        <v>49</v>
      </c>
      <c r="O1591" s="86"/>
      <c r="P1591" s="229">
        <f>O1591*H1591</f>
        <v>0</v>
      </c>
      <c r="Q1591" s="229">
        <v>0.0051999999999999998</v>
      </c>
      <c r="R1591" s="229">
        <f>Q1591*H1591</f>
        <v>0.29915599999999998</v>
      </c>
      <c r="S1591" s="229">
        <v>0</v>
      </c>
      <c r="T1591" s="230">
        <f>S1591*H1591</f>
        <v>0</v>
      </c>
      <c r="U1591" s="40"/>
      <c r="V1591" s="40"/>
      <c r="W1591" s="40"/>
      <c r="X1591" s="40"/>
      <c r="Y1591" s="40"/>
      <c r="Z1591" s="40"/>
      <c r="AA1591" s="40"/>
      <c r="AB1591" s="40"/>
      <c r="AC1591" s="40"/>
      <c r="AD1591" s="40"/>
      <c r="AE1591" s="40"/>
      <c r="AR1591" s="231" t="s">
        <v>272</v>
      </c>
      <c r="AT1591" s="231" t="s">
        <v>201</v>
      </c>
      <c r="AU1591" s="231" t="s">
        <v>87</v>
      </c>
      <c r="AY1591" s="19" t="s">
        <v>199</v>
      </c>
      <c r="BE1591" s="232">
        <f>IF(N1591="základní",J1591,0)</f>
        <v>0</v>
      </c>
      <c r="BF1591" s="232">
        <f>IF(N1591="snížená",J1591,0)</f>
        <v>0</v>
      </c>
      <c r="BG1591" s="232">
        <f>IF(N1591="zákl. přenesená",J1591,0)</f>
        <v>0</v>
      </c>
      <c r="BH1591" s="232">
        <f>IF(N1591="sníž. přenesená",J1591,0)</f>
        <v>0</v>
      </c>
      <c r="BI1591" s="232">
        <f>IF(N1591="nulová",J1591,0)</f>
        <v>0</v>
      </c>
      <c r="BJ1591" s="19" t="s">
        <v>23</v>
      </c>
      <c r="BK1591" s="232">
        <f>ROUND(I1591*H1591,2)</f>
        <v>0</v>
      </c>
      <c r="BL1591" s="19" t="s">
        <v>272</v>
      </c>
      <c r="BM1591" s="231" t="s">
        <v>2481</v>
      </c>
    </row>
    <row r="1592" s="13" customFormat="1">
      <c r="A1592" s="13"/>
      <c r="B1592" s="233"/>
      <c r="C1592" s="234"/>
      <c r="D1592" s="235" t="s">
        <v>207</v>
      </c>
      <c r="E1592" s="236" t="s">
        <v>22</v>
      </c>
      <c r="F1592" s="237" t="s">
        <v>2482</v>
      </c>
      <c r="G1592" s="234"/>
      <c r="H1592" s="238">
        <v>57.530000000000001</v>
      </c>
      <c r="I1592" s="239"/>
      <c r="J1592" s="234"/>
      <c r="K1592" s="234"/>
      <c r="L1592" s="240"/>
      <c r="M1592" s="241"/>
      <c r="N1592" s="242"/>
      <c r="O1592" s="242"/>
      <c r="P1592" s="242"/>
      <c r="Q1592" s="242"/>
      <c r="R1592" s="242"/>
      <c r="S1592" s="242"/>
      <c r="T1592" s="243"/>
      <c r="U1592" s="13"/>
      <c r="V1592" s="13"/>
      <c r="W1592" s="13"/>
      <c r="X1592" s="13"/>
      <c r="Y1592" s="13"/>
      <c r="Z1592" s="13"/>
      <c r="AA1592" s="13"/>
      <c r="AB1592" s="13"/>
      <c r="AC1592" s="13"/>
      <c r="AD1592" s="13"/>
      <c r="AE1592" s="13"/>
      <c r="AT1592" s="244" t="s">
        <v>207</v>
      </c>
      <c r="AU1592" s="244" t="s">
        <v>87</v>
      </c>
      <c r="AV1592" s="13" t="s">
        <v>87</v>
      </c>
      <c r="AW1592" s="13" t="s">
        <v>39</v>
      </c>
      <c r="AX1592" s="13" t="s">
        <v>23</v>
      </c>
      <c r="AY1592" s="244" t="s">
        <v>199</v>
      </c>
    </row>
    <row r="1593" s="2" customFormat="1" ht="16.5" customHeight="1">
      <c r="A1593" s="40"/>
      <c r="B1593" s="41"/>
      <c r="C1593" s="277" t="s">
        <v>2483</v>
      </c>
      <c r="D1593" s="277" t="s">
        <v>407</v>
      </c>
      <c r="E1593" s="278" t="s">
        <v>2484</v>
      </c>
      <c r="F1593" s="279" t="s">
        <v>2485</v>
      </c>
      <c r="G1593" s="280" t="s">
        <v>233</v>
      </c>
      <c r="H1593" s="281">
        <v>63.283000000000001</v>
      </c>
      <c r="I1593" s="282"/>
      <c r="J1593" s="283">
        <f>ROUND(I1593*H1593,2)</f>
        <v>0</v>
      </c>
      <c r="K1593" s="279" t="s">
        <v>205</v>
      </c>
      <c r="L1593" s="284"/>
      <c r="M1593" s="285" t="s">
        <v>22</v>
      </c>
      <c r="N1593" s="286" t="s">
        <v>49</v>
      </c>
      <c r="O1593" s="86"/>
      <c r="P1593" s="229">
        <f>O1593*H1593</f>
        <v>0</v>
      </c>
      <c r="Q1593" s="229">
        <v>0.090999999999999998</v>
      </c>
      <c r="R1593" s="229">
        <f>Q1593*H1593</f>
        <v>5.7587529999999996</v>
      </c>
      <c r="S1593" s="229">
        <v>0</v>
      </c>
      <c r="T1593" s="230">
        <f>S1593*H1593</f>
        <v>0</v>
      </c>
      <c r="U1593" s="40"/>
      <c r="V1593" s="40"/>
      <c r="W1593" s="40"/>
      <c r="X1593" s="40"/>
      <c r="Y1593" s="40"/>
      <c r="Z1593" s="40"/>
      <c r="AA1593" s="40"/>
      <c r="AB1593" s="40"/>
      <c r="AC1593" s="40"/>
      <c r="AD1593" s="40"/>
      <c r="AE1593" s="40"/>
      <c r="AR1593" s="231" t="s">
        <v>367</v>
      </c>
      <c r="AT1593" s="231" t="s">
        <v>407</v>
      </c>
      <c r="AU1593" s="231" t="s">
        <v>87</v>
      </c>
      <c r="AY1593" s="19" t="s">
        <v>199</v>
      </c>
      <c r="BE1593" s="232">
        <f>IF(N1593="základní",J1593,0)</f>
        <v>0</v>
      </c>
      <c r="BF1593" s="232">
        <f>IF(N1593="snížená",J1593,0)</f>
        <v>0</v>
      </c>
      <c r="BG1593" s="232">
        <f>IF(N1593="zákl. přenesená",J1593,0)</f>
        <v>0</v>
      </c>
      <c r="BH1593" s="232">
        <f>IF(N1593="sníž. přenesená",J1593,0)</f>
        <v>0</v>
      </c>
      <c r="BI1593" s="232">
        <f>IF(N1593="nulová",J1593,0)</f>
        <v>0</v>
      </c>
      <c r="BJ1593" s="19" t="s">
        <v>23</v>
      </c>
      <c r="BK1593" s="232">
        <f>ROUND(I1593*H1593,2)</f>
        <v>0</v>
      </c>
      <c r="BL1593" s="19" t="s">
        <v>272</v>
      </c>
      <c r="BM1593" s="231" t="s">
        <v>2486</v>
      </c>
    </row>
    <row r="1594" s="13" customFormat="1">
      <c r="A1594" s="13"/>
      <c r="B1594" s="233"/>
      <c r="C1594" s="234"/>
      <c r="D1594" s="235" t="s">
        <v>207</v>
      </c>
      <c r="E1594" s="236" t="s">
        <v>22</v>
      </c>
      <c r="F1594" s="237" t="s">
        <v>2487</v>
      </c>
      <c r="G1594" s="234"/>
      <c r="H1594" s="238">
        <v>63.283000000000001</v>
      </c>
      <c r="I1594" s="239"/>
      <c r="J1594" s="234"/>
      <c r="K1594" s="234"/>
      <c r="L1594" s="240"/>
      <c r="M1594" s="241"/>
      <c r="N1594" s="242"/>
      <c r="O1594" s="242"/>
      <c r="P1594" s="242"/>
      <c r="Q1594" s="242"/>
      <c r="R1594" s="242"/>
      <c r="S1594" s="242"/>
      <c r="T1594" s="243"/>
      <c r="U1594" s="13"/>
      <c r="V1594" s="13"/>
      <c r="W1594" s="13"/>
      <c r="X1594" s="13"/>
      <c r="Y1594" s="13"/>
      <c r="Z1594" s="13"/>
      <c r="AA1594" s="13"/>
      <c r="AB1594" s="13"/>
      <c r="AC1594" s="13"/>
      <c r="AD1594" s="13"/>
      <c r="AE1594" s="13"/>
      <c r="AT1594" s="244" t="s">
        <v>207</v>
      </c>
      <c r="AU1594" s="244" t="s">
        <v>87</v>
      </c>
      <c r="AV1594" s="13" t="s">
        <v>87</v>
      </c>
      <c r="AW1594" s="13" t="s">
        <v>39</v>
      </c>
      <c r="AX1594" s="13" t="s">
        <v>23</v>
      </c>
      <c r="AY1594" s="244" t="s">
        <v>199</v>
      </c>
    </row>
    <row r="1595" s="2" customFormat="1" ht="21.75" customHeight="1">
      <c r="A1595" s="40"/>
      <c r="B1595" s="41"/>
      <c r="C1595" s="220" t="s">
        <v>2488</v>
      </c>
      <c r="D1595" s="220" t="s">
        <v>201</v>
      </c>
      <c r="E1595" s="221" t="s">
        <v>2489</v>
      </c>
      <c r="F1595" s="222" t="s">
        <v>2490</v>
      </c>
      <c r="G1595" s="223" t="s">
        <v>233</v>
      </c>
      <c r="H1595" s="224">
        <v>381.553</v>
      </c>
      <c r="I1595" s="225"/>
      <c r="J1595" s="226">
        <f>ROUND(I1595*H1595,2)</f>
        <v>0</v>
      </c>
      <c r="K1595" s="222" t="s">
        <v>205</v>
      </c>
      <c r="L1595" s="46"/>
      <c r="M1595" s="227" t="s">
        <v>22</v>
      </c>
      <c r="N1595" s="228" t="s">
        <v>49</v>
      </c>
      <c r="O1595" s="86"/>
      <c r="P1595" s="229">
        <f>O1595*H1595</f>
        <v>0</v>
      </c>
      <c r="Q1595" s="229">
        <v>0.0054000000000000003</v>
      </c>
      <c r="R1595" s="229">
        <f>Q1595*H1595</f>
        <v>2.0603861999999999</v>
      </c>
      <c r="S1595" s="229">
        <v>0</v>
      </c>
      <c r="T1595" s="230">
        <f>S1595*H1595</f>
        <v>0</v>
      </c>
      <c r="U1595" s="40"/>
      <c r="V1595" s="40"/>
      <c r="W1595" s="40"/>
      <c r="X1595" s="40"/>
      <c r="Y1595" s="40"/>
      <c r="Z1595" s="40"/>
      <c r="AA1595" s="40"/>
      <c r="AB1595" s="40"/>
      <c r="AC1595" s="40"/>
      <c r="AD1595" s="40"/>
      <c r="AE1595" s="40"/>
      <c r="AR1595" s="231" t="s">
        <v>272</v>
      </c>
      <c r="AT1595" s="231" t="s">
        <v>201</v>
      </c>
      <c r="AU1595" s="231" t="s">
        <v>87</v>
      </c>
      <c r="AY1595" s="19" t="s">
        <v>199</v>
      </c>
      <c r="BE1595" s="232">
        <f>IF(N1595="základní",J1595,0)</f>
        <v>0</v>
      </c>
      <c r="BF1595" s="232">
        <f>IF(N1595="snížená",J1595,0)</f>
        <v>0</v>
      </c>
      <c r="BG1595" s="232">
        <f>IF(N1595="zákl. přenesená",J1595,0)</f>
        <v>0</v>
      </c>
      <c r="BH1595" s="232">
        <f>IF(N1595="sníž. přenesená",J1595,0)</f>
        <v>0</v>
      </c>
      <c r="BI1595" s="232">
        <f>IF(N1595="nulová",J1595,0)</f>
        <v>0</v>
      </c>
      <c r="BJ1595" s="19" t="s">
        <v>23</v>
      </c>
      <c r="BK1595" s="232">
        <f>ROUND(I1595*H1595,2)</f>
        <v>0</v>
      </c>
      <c r="BL1595" s="19" t="s">
        <v>272</v>
      </c>
      <c r="BM1595" s="231" t="s">
        <v>2491</v>
      </c>
    </row>
    <row r="1596" s="13" customFormat="1">
      <c r="A1596" s="13"/>
      <c r="B1596" s="233"/>
      <c r="C1596" s="234"/>
      <c r="D1596" s="235" t="s">
        <v>207</v>
      </c>
      <c r="E1596" s="236" t="s">
        <v>22</v>
      </c>
      <c r="F1596" s="237" t="s">
        <v>1663</v>
      </c>
      <c r="G1596" s="234"/>
      <c r="H1596" s="238">
        <v>160.53</v>
      </c>
      <c r="I1596" s="239"/>
      <c r="J1596" s="234"/>
      <c r="K1596" s="234"/>
      <c r="L1596" s="240"/>
      <c r="M1596" s="241"/>
      <c r="N1596" s="242"/>
      <c r="O1596" s="242"/>
      <c r="P1596" s="242"/>
      <c r="Q1596" s="242"/>
      <c r="R1596" s="242"/>
      <c r="S1596" s="242"/>
      <c r="T1596" s="243"/>
      <c r="U1596" s="13"/>
      <c r="V1596" s="13"/>
      <c r="W1596" s="13"/>
      <c r="X1596" s="13"/>
      <c r="Y1596" s="13"/>
      <c r="Z1596" s="13"/>
      <c r="AA1596" s="13"/>
      <c r="AB1596" s="13"/>
      <c r="AC1596" s="13"/>
      <c r="AD1596" s="13"/>
      <c r="AE1596" s="13"/>
      <c r="AT1596" s="244" t="s">
        <v>207</v>
      </c>
      <c r="AU1596" s="244" t="s">
        <v>87</v>
      </c>
      <c r="AV1596" s="13" t="s">
        <v>87</v>
      </c>
      <c r="AW1596" s="13" t="s">
        <v>39</v>
      </c>
      <c r="AX1596" s="13" t="s">
        <v>78</v>
      </c>
      <c r="AY1596" s="244" t="s">
        <v>199</v>
      </c>
    </row>
    <row r="1597" s="13" customFormat="1">
      <c r="A1597" s="13"/>
      <c r="B1597" s="233"/>
      <c r="C1597" s="234"/>
      <c r="D1597" s="235" t="s">
        <v>207</v>
      </c>
      <c r="E1597" s="236" t="s">
        <v>22</v>
      </c>
      <c r="F1597" s="237" t="s">
        <v>1664</v>
      </c>
      <c r="G1597" s="234"/>
      <c r="H1597" s="238">
        <v>13.43</v>
      </c>
      <c r="I1597" s="239"/>
      <c r="J1597" s="234"/>
      <c r="K1597" s="234"/>
      <c r="L1597" s="240"/>
      <c r="M1597" s="241"/>
      <c r="N1597" s="242"/>
      <c r="O1597" s="242"/>
      <c r="P1597" s="242"/>
      <c r="Q1597" s="242"/>
      <c r="R1597" s="242"/>
      <c r="S1597" s="242"/>
      <c r="T1597" s="243"/>
      <c r="U1597" s="13"/>
      <c r="V1597" s="13"/>
      <c r="W1597" s="13"/>
      <c r="X1597" s="13"/>
      <c r="Y1597" s="13"/>
      <c r="Z1597" s="13"/>
      <c r="AA1597" s="13"/>
      <c r="AB1597" s="13"/>
      <c r="AC1597" s="13"/>
      <c r="AD1597" s="13"/>
      <c r="AE1597" s="13"/>
      <c r="AT1597" s="244" t="s">
        <v>207</v>
      </c>
      <c r="AU1597" s="244" t="s">
        <v>87</v>
      </c>
      <c r="AV1597" s="13" t="s">
        <v>87</v>
      </c>
      <c r="AW1597" s="13" t="s">
        <v>39</v>
      </c>
      <c r="AX1597" s="13" t="s">
        <v>78</v>
      </c>
      <c r="AY1597" s="244" t="s">
        <v>199</v>
      </c>
    </row>
    <row r="1598" s="13" customFormat="1">
      <c r="A1598" s="13"/>
      <c r="B1598" s="233"/>
      <c r="C1598" s="234"/>
      <c r="D1598" s="235" t="s">
        <v>207</v>
      </c>
      <c r="E1598" s="236" t="s">
        <v>22</v>
      </c>
      <c r="F1598" s="237" t="s">
        <v>2492</v>
      </c>
      <c r="G1598" s="234"/>
      <c r="H1598" s="238">
        <v>18.009</v>
      </c>
      <c r="I1598" s="239"/>
      <c r="J1598" s="234"/>
      <c r="K1598" s="234"/>
      <c r="L1598" s="240"/>
      <c r="M1598" s="241"/>
      <c r="N1598" s="242"/>
      <c r="O1598" s="242"/>
      <c r="P1598" s="242"/>
      <c r="Q1598" s="242"/>
      <c r="R1598" s="242"/>
      <c r="S1598" s="242"/>
      <c r="T1598" s="243"/>
      <c r="U1598" s="13"/>
      <c r="V1598" s="13"/>
      <c r="W1598" s="13"/>
      <c r="X1598" s="13"/>
      <c r="Y1598" s="13"/>
      <c r="Z1598" s="13"/>
      <c r="AA1598" s="13"/>
      <c r="AB1598" s="13"/>
      <c r="AC1598" s="13"/>
      <c r="AD1598" s="13"/>
      <c r="AE1598" s="13"/>
      <c r="AT1598" s="244" t="s">
        <v>207</v>
      </c>
      <c r="AU1598" s="244" t="s">
        <v>87</v>
      </c>
      <c r="AV1598" s="13" t="s">
        <v>87</v>
      </c>
      <c r="AW1598" s="13" t="s">
        <v>39</v>
      </c>
      <c r="AX1598" s="13" t="s">
        <v>78</v>
      </c>
      <c r="AY1598" s="244" t="s">
        <v>199</v>
      </c>
    </row>
    <row r="1599" s="13" customFormat="1">
      <c r="A1599" s="13"/>
      <c r="B1599" s="233"/>
      <c r="C1599" s="234"/>
      <c r="D1599" s="235" t="s">
        <v>207</v>
      </c>
      <c r="E1599" s="236" t="s">
        <v>22</v>
      </c>
      <c r="F1599" s="237" t="s">
        <v>2493</v>
      </c>
      <c r="G1599" s="234"/>
      <c r="H1599" s="238">
        <v>47.32</v>
      </c>
      <c r="I1599" s="239"/>
      <c r="J1599" s="234"/>
      <c r="K1599" s="234"/>
      <c r="L1599" s="240"/>
      <c r="M1599" s="241"/>
      <c r="N1599" s="242"/>
      <c r="O1599" s="242"/>
      <c r="P1599" s="242"/>
      <c r="Q1599" s="242"/>
      <c r="R1599" s="242"/>
      <c r="S1599" s="242"/>
      <c r="T1599" s="243"/>
      <c r="U1599" s="13"/>
      <c r="V1599" s="13"/>
      <c r="W1599" s="13"/>
      <c r="X1599" s="13"/>
      <c r="Y1599" s="13"/>
      <c r="Z1599" s="13"/>
      <c r="AA1599" s="13"/>
      <c r="AB1599" s="13"/>
      <c r="AC1599" s="13"/>
      <c r="AD1599" s="13"/>
      <c r="AE1599" s="13"/>
      <c r="AT1599" s="244" t="s">
        <v>207</v>
      </c>
      <c r="AU1599" s="244" t="s">
        <v>87</v>
      </c>
      <c r="AV1599" s="13" t="s">
        <v>87</v>
      </c>
      <c r="AW1599" s="13" t="s">
        <v>39</v>
      </c>
      <c r="AX1599" s="13" t="s">
        <v>78</v>
      </c>
      <c r="AY1599" s="244" t="s">
        <v>199</v>
      </c>
    </row>
    <row r="1600" s="13" customFormat="1">
      <c r="A1600" s="13"/>
      <c r="B1600" s="233"/>
      <c r="C1600" s="234"/>
      <c r="D1600" s="235" t="s">
        <v>207</v>
      </c>
      <c r="E1600" s="236" t="s">
        <v>22</v>
      </c>
      <c r="F1600" s="237" t="s">
        <v>1667</v>
      </c>
      <c r="G1600" s="234"/>
      <c r="H1600" s="238">
        <v>3.3999999999999999</v>
      </c>
      <c r="I1600" s="239"/>
      <c r="J1600" s="234"/>
      <c r="K1600" s="234"/>
      <c r="L1600" s="240"/>
      <c r="M1600" s="241"/>
      <c r="N1600" s="242"/>
      <c r="O1600" s="242"/>
      <c r="P1600" s="242"/>
      <c r="Q1600" s="242"/>
      <c r="R1600" s="242"/>
      <c r="S1600" s="242"/>
      <c r="T1600" s="243"/>
      <c r="U1600" s="13"/>
      <c r="V1600" s="13"/>
      <c r="W1600" s="13"/>
      <c r="X1600" s="13"/>
      <c r="Y1600" s="13"/>
      <c r="Z1600" s="13"/>
      <c r="AA1600" s="13"/>
      <c r="AB1600" s="13"/>
      <c r="AC1600" s="13"/>
      <c r="AD1600" s="13"/>
      <c r="AE1600" s="13"/>
      <c r="AT1600" s="244" t="s">
        <v>207</v>
      </c>
      <c r="AU1600" s="244" t="s">
        <v>87</v>
      </c>
      <c r="AV1600" s="13" t="s">
        <v>87</v>
      </c>
      <c r="AW1600" s="13" t="s">
        <v>39</v>
      </c>
      <c r="AX1600" s="13" t="s">
        <v>78</v>
      </c>
      <c r="AY1600" s="244" t="s">
        <v>199</v>
      </c>
    </row>
    <row r="1601" s="13" customFormat="1">
      <c r="A1601" s="13"/>
      <c r="B1601" s="233"/>
      <c r="C1601" s="234"/>
      <c r="D1601" s="235" t="s">
        <v>207</v>
      </c>
      <c r="E1601" s="236" t="s">
        <v>22</v>
      </c>
      <c r="F1601" s="237" t="s">
        <v>2494</v>
      </c>
      <c r="G1601" s="234"/>
      <c r="H1601" s="238">
        <v>9.5790000000000006</v>
      </c>
      <c r="I1601" s="239"/>
      <c r="J1601" s="234"/>
      <c r="K1601" s="234"/>
      <c r="L1601" s="240"/>
      <c r="M1601" s="241"/>
      <c r="N1601" s="242"/>
      <c r="O1601" s="242"/>
      <c r="P1601" s="242"/>
      <c r="Q1601" s="242"/>
      <c r="R1601" s="242"/>
      <c r="S1601" s="242"/>
      <c r="T1601" s="243"/>
      <c r="U1601" s="13"/>
      <c r="V1601" s="13"/>
      <c r="W1601" s="13"/>
      <c r="X1601" s="13"/>
      <c r="Y1601" s="13"/>
      <c r="Z1601" s="13"/>
      <c r="AA1601" s="13"/>
      <c r="AB1601" s="13"/>
      <c r="AC1601" s="13"/>
      <c r="AD1601" s="13"/>
      <c r="AE1601" s="13"/>
      <c r="AT1601" s="244" t="s">
        <v>207</v>
      </c>
      <c r="AU1601" s="244" t="s">
        <v>87</v>
      </c>
      <c r="AV1601" s="13" t="s">
        <v>87</v>
      </c>
      <c r="AW1601" s="13" t="s">
        <v>39</v>
      </c>
      <c r="AX1601" s="13" t="s">
        <v>78</v>
      </c>
      <c r="AY1601" s="244" t="s">
        <v>199</v>
      </c>
    </row>
    <row r="1602" s="13" customFormat="1">
      <c r="A1602" s="13"/>
      <c r="B1602" s="233"/>
      <c r="C1602" s="234"/>
      <c r="D1602" s="235" t="s">
        <v>207</v>
      </c>
      <c r="E1602" s="236" t="s">
        <v>22</v>
      </c>
      <c r="F1602" s="237" t="s">
        <v>2495</v>
      </c>
      <c r="G1602" s="234"/>
      <c r="H1602" s="238">
        <v>3.3500000000000001</v>
      </c>
      <c r="I1602" s="239"/>
      <c r="J1602" s="234"/>
      <c r="K1602" s="234"/>
      <c r="L1602" s="240"/>
      <c r="M1602" s="241"/>
      <c r="N1602" s="242"/>
      <c r="O1602" s="242"/>
      <c r="P1602" s="242"/>
      <c r="Q1602" s="242"/>
      <c r="R1602" s="242"/>
      <c r="S1602" s="242"/>
      <c r="T1602" s="243"/>
      <c r="U1602" s="13"/>
      <c r="V1602" s="13"/>
      <c r="W1602" s="13"/>
      <c r="X1602" s="13"/>
      <c r="Y1602" s="13"/>
      <c r="Z1602" s="13"/>
      <c r="AA1602" s="13"/>
      <c r="AB1602" s="13"/>
      <c r="AC1602" s="13"/>
      <c r="AD1602" s="13"/>
      <c r="AE1602" s="13"/>
      <c r="AT1602" s="244" t="s">
        <v>207</v>
      </c>
      <c r="AU1602" s="244" t="s">
        <v>87</v>
      </c>
      <c r="AV1602" s="13" t="s">
        <v>87</v>
      </c>
      <c r="AW1602" s="13" t="s">
        <v>39</v>
      </c>
      <c r="AX1602" s="13" t="s">
        <v>78</v>
      </c>
      <c r="AY1602" s="244" t="s">
        <v>199</v>
      </c>
    </row>
    <row r="1603" s="13" customFormat="1">
      <c r="A1603" s="13"/>
      <c r="B1603" s="233"/>
      <c r="C1603" s="234"/>
      <c r="D1603" s="235" t="s">
        <v>207</v>
      </c>
      <c r="E1603" s="236" t="s">
        <v>22</v>
      </c>
      <c r="F1603" s="237" t="s">
        <v>1956</v>
      </c>
      <c r="G1603" s="234"/>
      <c r="H1603" s="238">
        <v>18.414999999999999</v>
      </c>
      <c r="I1603" s="239"/>
      <c r="J1603" s="234"/>
      <c r="K1603" s="234"/>
      <c r="L1603" s="240"/>
      <c r="M1603" s="241"/>
      <c r="N1603" s="242"/>
      <c r="O1603" s="242"/>
      <c r="P1603" s="242"/>
      <c r="Q1603" s="242"/>
      <c r="R1603" s="242"/>
      <c r="S1603" s="242"/>
      <c r="T1603" s="243"/>
      <c r="U1603" s="13"/>
      <c r="V1603" s="13"/>
      <c r="W1603" s="13"/>
      <c r="X1603" s="13"/>
      <c r="Y1603" s="13"/>
      <c r="Z1603" s="13"/>
      <c r="AA1603" s="13"/>
      <c r="AB1603" s="13"/>
      <c r="AC1603" s="13"/>
      <c r="AD1603" s="13"/>
      <c r="AE1603" s="13"/>
      <c r="AT1603" s="244" t="s">
        <v>207</v>
      </c>
      <c r="AU1603" s="244" t="s">
        <v>87</v>
      </c>
      <c r="AV1603" s="13" t="s">
        <v>87</v>
      </c>
      <c r="AW1603" s="13" t="s">
        <v>39</v>
      </c>
      <c r="AX1603" s="13" t="s">
        <v>78</v>
      </c>
      <c r="AY1603" s="244" t="s">
        <v>199</v>
      </c>
    </row>
    <row r="1604" s="13" customFormat="1">
      <c r="A1604" s="13"/>
      <c r="B1604" s="233"/>
      <c r="C1604" s="234"/>
      <c r="D1604" s="235" t="s">
        <v>207</v>
      </c>
      <c r="E1604" s="236" t="s">
        <v>22</v>
      </c>
      <c r="F1604" s="237" t="s">
        <v>2496</v>
      </c>
      <c r="G1604" s="234"/>
      <c r="H1604" s="238">
        <v>20.577999999999999</v>
      </c>
      <c r="I1604" s="239"/>
      <c r="J1604" s="234"/>
      <c r="K1604" s="234"/>
      <c r="L1604" s="240"/>
      <c r="M1604" s="241"/>
      <c r="N1604" s="242"/>
      <c r="O1604" s="242"/>
      <c r="P1604" s="242"/>
      <c r="Q1604" s="242"/>
      <c r="R1604" s="242"/>
      <c r="S1604" s="242"/>
      <c r="T1604" s="243"/>
      <c r="U1604" s="13"/>
      <c r="V1604" s="13"/>
      <c r="W1604" s="13"/>
      <c r="X1604" s="13"/>
      <c r="Y1604" s="13"/>
      <c r="Z1604" s="13"/>
      <c r="AA1604" s="13"/>
      <c r="AB1604" s="13"/>
      <c r="AC1604" s="13"/>
      <c r="AD1604" s="13"/>
      <c r="AE1604" s="13"/>
      <c r="AT1604" s="244" t="s">
        <v>207</v>
      </c>
      <c r="AU1604" s="244" t="s">
        <v>87</v>
      </c>
      <c r="AV1604" s="13" t="s">
        <v>87</v>
      </c>
      <c r="AW1604" s="13" t="s">
        <v>39</v>
      </c>
      <c r="AX1604" s="13" t="s">
        <v>78</v>
      </c>
      <c r="AY1604" s="244" t="s">
        <v>199</v>
      </c>
    </row>
    <row r="1605" s="13" customFormat="1">
      <c r="A1605" s="13"/>
      <c r="B1605" s="233"/>
      <c r="C1605" s="234"/>
      <c r="D1605" s="235" t="s">
        <v>207</v>
      </c>
      <c r="E1605" s="236" t="s">
        <v>22</v>
      </c>
      <c r="F1605" s="237" t="s">
        <v>2497</v>
      </c>
      <c r="G1605" s="234"/>
      <c r="H1605" s="238">
        <v>10.949999999999999</v>
      </c>
      <c r="I1605" s="239"/>
      <c r="J1605" s="234"/>
      <c r="K1605" s="234"/>
      <c r="L1605" s="240"/>
      <c r="M1605" s="241"/>
      <c r="N1605" s="242"/>
      <c r="O1605" s="242"/>
      <c r="P1605" s="242"/>
      <c r="Q1605" s="242"/>
      <c r="R1605" s="242"/>
      <c r="S1605" s="242"/>
      <c r="T1605" s="243"/>
      <c r="U1605" s="13"/>
      <c r="V1605" s="13"/>
      <c r="W1605" s="13"/>
      <c r="X1605" s="13"/>
      <c r="Y1605" s="13"/>
      <c r="Z1605" s="13"/>
      <c r="AA1605" s="13"/>
      <c r="AB1605" s="13"/>
      <c r="AC1605" s="13"/>
      <c r="AD1605" s="13"/>
      <c r="AE1605" s="13"/>
      <c r="AT1605" s="244" t="s">
        <v>207</v>
      </c>
      <c r="AU1605" s="244" t="s">
        <v>87</v>
      </c>
      <c r="AV1605" s="13" t="s">
        <v>87</v>
      </c>
      <c r="AW1605" s="13" t="s">
        <v>39</v>
      </c>
      <c r="AX1605" s="13" t="s">
        <v>78</v>
      </c>
      <c r="AY1605" s="244" t="s">
        <v>199</v>
      </c>
    </row>
    <row r="1606" s="13" customFormat="1">
      <c r="A1606" s="13"/>
      <c r="B1606" s="233"/>
      <c r="C1606" s="234"/>
      <c r="D1606" s="235" t="s">
        <v>207</v>
      </c>
      <c r="E1606" s="236" t="s">
        <v>22</v>
      </c>
      <c r="F1606" s="237" t="s">
        <v>2434</v>
      </c>
      <c r="G1606" s="234"/>
      <c r="H1606" s="238">
        <v>11.085000000000001</v>
      </c>
      <c r="I1606" s="239"/>
      <c r="J1606" s="234"/>
      <c r="K1606" s="234"/>
      <c r="L1606" s="240"/>
      <c r="M1606" s="241"/>
      <c r="N1606" s="242"/>
      <c r="O1606" s="242"/>
      <c r="P1606" s="242"/>
      <c r="Q1606" s="242"/>
      <c r="R1606" s="242"/>
      <c r="S1606" s="242"/>
      <c r="T1606" s="243"/>
      <c r="U1606" s="13"/>
      <c r="V1606" s="13"/>
      <c r="W1606" s="13"/>
      <c r="X1606" s="13"/>
      <c r="Y1606" s="13"/>
      <c r="Z1606" s="13"/>
      <c r="AA1606" s="13"/>
      <c r="AB1606" s="13"/>
      <c r="AC1606" s="13"/>
      <c r="AD1606" s="13"/>
      <c r="AE1606" s="13"/>
      <c r="AT1606" s="244" t="s">
        <v>207</v>
      </c>
      <c r="AU1606" s="244" t="s">
        <v>87</v>
      </c>
      <c r="AV1606" s="13" t="s">
        <v>87</v>
      </c>
      <c r="AW1606" s="13" t="s">
        <v>39</v>
      </c>
      <c r="AX1606" s="13" t="s">
        <v>78</v>
      </c>
      <c r="AY1606" s="244" t="s">
        <v>199</v>
      </c>
    </row>
    <row r="1607" s="13" customFormat="1">
      <c r="A1607" s="13"/>
      <c r="B1607" s="233"/>
      <c r="C1607" s="234"/>
      <c r="D1607" s="235" t="s">
        <v>207</v>
      </c>
      <c r="E1607" s="236" t="s">
        <v>22</v>
      </c>
      <c r="F1607" s="237" t="s">
        <v>2498</v>
      </c>
      <c r="G1607" s="234"/>
      <c r="H1607" s="238">
        <v>16.920000000000002</v>
      </c>
      <c r="I1607" s="239"/>
      <c r="J1607" s="234"/>
      <c r="K1607" s="234"/>
      <c r="L1607" s="240"/>
      <c r="M1607" s="241"/>
      <c r="N1607" s="242"/>
      <c r="O1607" s="242"/>
      <c r="P1607" s="242"/>
      <c r="Q1607" s="242"/>
      <c r="R1607" s="242"/>
      <c r="S1607" s="242"/>
      <c r="T1607" s="243"/>
      <c r="U1607" s="13"/>
      <c r="V1607" s="13"/>
      <c r="W1607" s="13"/>
      <c r="X1607" s="13"/>
      <c r="Y1607" s="13"/>
      <c r="Z1607" s="13"/>
      <c r="AA1607" s="13"/>
      <c r="AB1607" s="13"/>
      <c r="AC1607" s="13"/>
      <c r="AD1607" s="13"/>
      <c r="AE1607" s="13"/>
      <c r="AT1607" s="244" t="s">
        <v>207</v>
      </c>
      <c r="AU1607" s="244" t="s">
        <v>87</v>
      </c>
      <c r="AV1607" s="13" t="s">
        <v>87</v>
      </c>
      <c r="AW1607" s="13" t="s">
        <v>39</v>
      </c>
      <c r="AX1607" s="13" t="s">
        <v>78</v>
      </c>
      <c r="AY1607" s="244" t="s">
        <v>199</v>
      </c>
    </row>
    <row r="1608" s="13" customFormat="1">
      <c r="A1608" s="13"/>
      <c r="B1608" s="233"/>
      <c r="C1608" s="234"/>
      <c r="D1608" s="235" t="s">
        <v>207</v>
      </c>
      <c r="E1608" s="236" t="s">
        <v>22</v>
      </c>
      <c r="F1608" s="237" t="s">
        <v>2499</v>
      </c>
      <c r="G1608" s="234"/>
      <c r="H1608" s="238">
        <v>17.704999999999998</v>
      </c>
      <c r="I1608" s="239"/>
      <c r="J1608" s="234"/>
      <c r="K1608" s="234"/>
      <c r="L1608" s="240"/>
      <c r="M1608" s="241"/>
      <c r="N1608" s="242"/>
      <c r="O1608" s="242"/>
      <c r="P1608" s="242"/>
      <c r="Q1608" s="242"/>
      <c r="R1608" s="242"/>
      <c r="S1608" s="242"/>
      <c r="T1608" s="243"/>
      <c r="U1608" s="13"/>
      <c r="V1608" s="13"/>
      <c r="W1608" s="13"/>
      <c r="X1608" s="13"/>
      <c r="Y1608" s="13"/>
      <c r="Z1608" s="13"/>
      <c r="AA1608" s="13"/>
      <c r="AB1608" s="13"/>
      <c r="AC1608" s="13"/>
      <c r="AD1608" s="13"/>
      <c r="AE1608" s="13"/>
      <c r="AT1608" s="244" t="s">
        <v>207</v>
      </c>
      <c r="AU1608" s="244" t="s">
        <v>87</v>
      </c>
      <c r="AV1608" s="13" t="s">
        <v>87</v>
      </c>
      <c r="AW1608" s="13" t="s">
        <v>39</v>
      </c>
      <c r="AX1608" s="13" t="s">
        <v>78</v>
      </c>
      <c r="AY1608" s="244" t="s">
        <v>199</v>
      </c>
    </row>
    <row r="1609" s="13" customFormat="1">
      <c r="A1609" s="13"/>
      <c r="B1609" s="233"/>
      <c r="C1609" s="234"/>
      <c r="D1609" s="235" t="s">
        <v>207</v>
      </c>
      <c r="E1609" s="236" t="s">
        <v>22</v>
      </c>
      <c r="F1609" s="237" t="s">
        <v>2500</v>
      </c>
      <c r="G1609" s="234"/>
      <c r="H1609" s="238">
        <v>10.9</v>
      </c>
      <c r="I1609" s="239"/>
      <c r="J1609" s="234"/>
      <c r="K1609" s="234"/>
      <c r="L1609" s="240"/>
      <c r="M1609" s="241"/>
      <c r="N1609" s="242"/>
      <c r="O1609" s="242"/>
      <c r="P1609" s="242"/>
      <c r="Q1609" s="242"/>
      <c r="R1609" s="242"/>
      <c r="S1609" s="242"/>
      <c r="T1609" s="243"/>
      <c r="U1609" s="13"/>
      <c r="V1609" s="13"/>
      <c r="W1609" s="13"/>
      <c r="X1609" s="13"/>
      <c r="Y1609" s="13"/>
      <c r="Z1609" s="13"/>
      <c r="AA1609" s="13"/>
      <c r="AB1609" s="13"/>
      <c r="AC1609" s="13"/>
      <c r="AD1609" s="13"/>
      <c r="AE1609" s="13"/>
      <c r="AT1609" s="244" t="s">
        <v>207</v>
      </c>
      <c r="AU1609" s="244" t="s">
        <v>87</v>
      </c>
      <c r="AV1609" s="13" t="s">
        <v>87</v>
      </c>
      <c r="AW1609" s="13" t="s">
        <v>39</v>
      </c>
      <c r="AX1609" s="13" t="s">
        <v>78</v>
      </c>
      <c r="AY1609" s="244" t="s">
        <v>199</v>
      </c>
    </row>
    <row r="1610" s="13" customFormat="1">
      <c r="A1610" s="13"/>
      <c r="B1610" s="233"/>
      <c r="C1610" s="234"/>
      <c r="D1610" s="235" t="s">
        <v>207</v>
      </c>
      <c r="E1610" s="236" t="s">
        <v>22</v>
      </c>
      <c r="F1610" s="237" t="s">
        <v>1817</v>
      </c>
      <c r="G1610" s="234"/>
      <c r="H1610" s="238">
        <v>1.1120000000000001</v>
      </c>
      <c r="I1610" s="239"/>
      <c r="J1610" s="234"/>
      <c r="K1610" s="234"/>
      <c r="L1610" s="240"/>
      <c r="M1610" s="241"/>
      <c r="N1610" s="242"/>
      <c r="O1610" s="242"/>
      <c r="P1610" s="242"/>
      <c r="Q1610" s="242"/>
      <c r="R1610" s="242"/>
      <c r="S1610" s="242"/>
      <c r="T1610" s="243"/>
      <c r="U1610" s="13"/>
      <c r="V1610" s="13"/>
      <c r="W1610" s="13"/>
      <c r="X1610" s="13"/>
      <c r="Y1610" s="13"/>
      <c r="Z1610" s="13"/>
      <c r="AA1610" s="13"/>
      <c r="AB1610" s="13"/>
      <c r="AC1610" s="13"/>
      <c r="AD1610" s="13"/>
      <c r="AE1610" s="13"/>
      <c r="AT1610" s="244" t="s">
        <v>207</v>
      </c>
      <c r="AU1610" s="244" t="s">
        <v>87</v>
      </c>
      <c r="AV1610" s="13" t="s">
        <v>87</v>
      </c>
      <c r="AW1610" s="13" t="s">
        <v>39</v>
      </c>
      <c r="AX1610" s="13" t="s">
        <v>78</v>
      </c>
      <c r="AY1610" s="244" t="s">
        <v>199</v>
      </c>
    </row>
    <row r="1611" s="13" customFormat="1">
      <c r="A1611" s="13"/>
      <c r="B1611" s="233"/>
      <c r="C1611" s="234"/>
      <c r="D1611" s="235" t="s">
        <v>207</v>
      </c>
      <c r="E1611" s="236" t="s">
        <v>22</v>
      </c>
      <c r="F1611" s="237" t="s">
        <v>2501</v>
      </c>
      <c r="G1611" s="234"/>
      <c r="H1611" s="238">
        <v>18.27</v>
      </c>
      <c r="I1611" s="239"/>
      <c r="J1611" s="234"/>
      <c r="K1611" s="234"/>
      <c r="L1611" s="240"/>
      <c r="M1611" s="241"/>
      <c r="N1611" s="242"/>
      <c r="O1611" s="242"/>
      <c r="P1611" s="242"/>
      <c r="Q1611" s="242"/>
      <c r="R1611" s="242"/>
      <c r="S1611" s="242"/>
      <c r="T1611" s="243"/>
      <c r="U1611" s="13"/>
      <c r="V1611" s="13"/>
      <c r="W1611" s="13"/>
      <c r="X1611" s="13"/>
      <c r="Y1611" s="13"/>
      <c r="Z1611" s="13"/>
      <c r="AA1611" s="13"/>
      <c r="AB1611" s="13"/>
      <c r="AC1611" s="13"/>
      <c r="AD1611" s="13"/>
      <c r="AE1611" s="13"/>
      <c r="AT1611" s="244" t="s">
        <v>207</v>
      </c>
      <c r="AU1611" s="244" t="s">
        <v>87</v>
      </c>
      <c r="AV1611" s="13" t="s">
        <v>87</v>
      </c>
      <c r="AW1611" s="13" t="s">
        <v>39</v>
      </c>
      <c r="AX1611" s="13" t="s">
        <v>78</v>
      </c>
      <c r="AY1611" s="244" t="s">
        <v>199</v>
      </c>
    </row>
    <row r="1612" s="14" customFormat="1">
      <c r="A1612" s="14"/>
      <c r="B1612" s="245"/>
      <c r="C1612" s="246"/>
      <c r="D1612" s="235" t="s">
        <v>207</v>
      </c>
      <c r="E1612" s="247" t="s">
        <v>22</v>
      </c>
      <c r="F1612" s="248" t="s">
        <v>252</v>
      </c>
      <c r="G1612" s="246"/>
      <c r="H1612" s="249">
        <v>381.553</v>
      </c>
      <c r="I1612" s="250"/>
      <c r="J1612" s="246"/>
      <c r="K1612" s="246"/>
      <c r="L1612" s="251"/>
      <c r="M1612" s="252"/>
      <c r="N1612" s="253"/>
      <c r="O1612" s="253"/>
      <c r="P1612" s="253"/>
      <c r="Q1612" s="253"/>
      <c r="R1612" s="253"/>
      <c r="S1612" s="253"/>
      <c r="T1612" s="254"/>
      <c r="U1612" s="14"/>
      <c r="V1612" s="14"/>
      <c r="W1612" s="14"/>
      <c r="X1612" s="14"/>
      <c r="Y1612" s="14"/>
      <c r="Z1612" s="14"/>
      <c r="AA1612" s="14"/>
      <c r="AB1612" s="14"/>
      <c r="AC1612" s="14"/>
      <c r="AD1612" s="14"/>
      <c r="AE1612" s="14"/>
      <c r="AT1612" s="255" t="s">
        <v>207</v>
      </c>
      <c r="AU1612" s="255" t="s">
        <v>87</v>
      </c>
      <c r="AV1612" s="14" t="s">
        <v>103</v>
      </c>
      <c r="AW1612" s="14" t="s">
        <v>39</v>
      </c>
      <c r="AX1612" s="14" t="s">
        <v>23</v>
      </c>
      <c r="AY1612" s="255" t="s">
        <v>199</v>
      </c>
    </row>
    <row r="1613" s="2" customFormat="1" ht="16.5" customHeight="1">
      <c r="A1613" s="40"/>
      <c r="B1613" s="41"/>
      <c r="C1613" s="277" t="s">
        <v>2502</v>
      </c>
      <c r="D1613" s="277" t="s">
        <v>407</v>
      </c>
      <c r="E1613" s="278" t="s">
        <v>2503</v>
      </c>
      <c r="F1613" s="279" t="s">
        <v>2504</v>
      </c>
      <c r="G1613" s="280" t="s">
        <v>233</v>
      </c>
      <c r="H1613" s="281">
        <v>464.76999999999998</v>
      </c>
      <c r="I1613" s="282"/>
      <c r="J1613" s="283">
        <f>ROUND(I1613*H1613,2)</f>
        <v>0</v>
      </c>
      <c r="K1613" s="279" t="s">
        <v>22</v>
      </c>
      <c r="L1613" s="284"/>
      <c r="M1613" s="285" t="s">
        <v>22</v>
      </c>
      <c r="N1613" s="286" t="s">
        <v>49</v>
      </c>
      <c r="O1613" s="86"/>
      <c r="P1613" s="229">
        <f>O1613*H1613</f>
        <v>0</v>
      </c>
      <c r="Q1613" s="229">
        <v>0.0155</v>
      </c>
      <c r="R1613" s="229">
        <f>Q1613*H1613</f>
        <v>7.2039349999999995</v>
      </c>
      <c r="S1613" s="229">
        <v>0</v>
      </c>
      <c r="T1613" s="230">
        <f>S1613*H1613</f>
        <v>0</v>
      </c>
      <c r="U1613" s="40"/>
      <c r="V1613" s="40"/>
      <c r="W1613" s="40"/>
      <c r="X1613" s="40"/>
      <c r="Y1613" s="40"/>
      <c r="Z1613" s="40"/>
      <c r="AA1613" s="40"/>
      <c r="AB1613" s="40"/>
      <c r="AC1613" s="40"/>
      <c r="AD1613" s="40"/>
      <c r="AE1613" s="40"/>
      <c r="AR1613" s="231" t="s">
        <v>367</v>
      </c>
      <c r="AT1613" s="231" t="s">
        <v>407</v>
      </c>
      <c r="AU1613" s="231" t="s">
        <v>87</v>
      </c>
      <c r="AY1613" s="19" t="s">
        <v>199</v>
      </c>
      <c r="BE1613" s="232">
        <f>IF(N1613="základní",J1613,0)</f>
        <v>0</v>
      </c>
      <c r="BF1613" s="232">
        <f>IF(N1613="snížená",J1613,0)</f>
        <v>0</v>
      </c>
      <c r="BG1613" s="232">
        <f>IF(N1613="zákl. přenesená",J1613,0)</f>
        <v>0</v>
      </c>
      <c r="BH1613" s="232">
        <f>IF(N1613="sníž. přenesená",J1613,0)</f>
        <v>0</v>
      </c>
      <c r="BI1613" s="232">
        <f>IF(N1613="nulová",J1613,0)</f>
        <v>0</v>
      </c>
      <c r="BJ1613" s="19" t="s">
        <v>23</v>
      </c>
      <c r="BK1613" s="232">
        <f>ROUND(I1613*H1613,2)</f>
        <v>0</v>
      </c>
      <c r="BL1613" s="19" t="s">
        <v>272</v>
      </c>
      <c r="BM1613" s="231" t="s">
        <v>2505</v>
      </c>
    </row>
    <row r="1614" s="13" customFormat="1">
      <c r="A1614" s="13"/>
      <c r="B1614" s="233"/>
      <c r="C1614" s="234"/>
      <c r="D1614" s="235" t="s">
        <v>207</v>
      </c>
      <c r="E1614" s="236" t="s">
        <v>22</v>
      </c>
      <c r="F1614" s="237" t="s">
        <v>2506</v>
      </c>
      <c r="G1614" s="234"/>
      <c r="H1614" s="238">
        <v>464.76999999999998</v>
      </c>
      <c r="I1614" s="239"/>
      <c r="J1614" s="234"/>
      <c r="K1614" s="234"/>
      <c r="L1614" s="240"/>
      <c r="M1614" s="241"/>
      <c r="N1614" s="242"/>
      <c r="O1614" s="242"/>
      <c r="P1614" s="242"/>
      <c r="Q1614" s="242"/>
      <c r="R1614" s="242"/>
      <c r="S1614" s="242"/>
      <c r="T1614" s="243"/>
      <c r="U1614" s="13"/>
      <c r="V1614" s="13"/>
      <c r="W1614" s="13"/>
      <c r="X1614" s="13"/>
      <c r="Y1614" s="13"/>
      <c r="Z1614" s="13"/>
      <c r="AA1614" s="13"/>
      <c r="AB1614" s="13"/>
      <c r="AC1614" s="13"/>
      <c r="AD1614" s="13"/>
      <c r="AE1614" s="13"/>
      <c r="AT1614" s="244" t="s">
        <v>207</v>
      </c>
      <c r="AU1614" s="244" t="s">
        <v>87</v>
      </c>
      <c r="AV1614" s="13" t="s">
        <v>87</v>
      </c>
      <c r="AW1614" s="13" t="s">
        <v>39</v>
      </c>
      <c r="AX1614" s="13" t="s">
        <v>23</v>
      </c>
      <c r="AY1614" s="244" t="s">
        <v>199</v>
      </c>
    </row>
    <row r="1615" s="2" customFormat="1" ht="21.75" customHeight="1">
      <c r="A1615" s="40"/>
      <c r="B1615" s="41"/>
      <c r="C1615" s="220" t="s">
        <v>2507</v>
      </c>
      <c r="D1615" s="220" t="s">
        <v>201</v>
      </c>
      <c r="E1615" s="221" t="s">
        <v>2508</v>
      </c>
      <c r="F1615" s="222" t="s">
        <v>2509</v>
      </c>
      <c r="G1615" s="223" t="s">
        <v>233</v>
      </c>
      <c r="H1615" s="224">
        <v>35.430999999999997</v>
      </c>
      <c r="I1615" s="225"/>
      <c r="J1615" s="226">
        <f>ROUND(I1615*H1615,2)</f>
        <v>0</v>
      </c>
      <c r="K1615" s="222" t="s">
        <v>205</v>
      </c>
      <c r="L1615" s="46"/>
      <c r="M1615" s="227" t="s">
        <v>22</v>
      </c>
      <c r="N1615" s="228" t="s">
        <v>49</v>
      </c>
      <c r="O1615" s="86"/>
      <c r="P1615" s="229">
        <f>O1615*H1615</f>
        <v>0</v>
      </c>
      <c r="Q1615" s="229">
        <v>0</v>
      </c>
      <c r="R1615" s="229">
        <f>Q1615*H1615</f>
        <v>0</v>
      </c>
      <c r="S1615" s="229">
        <v>0</v>
      </c>
      <c r="T1615" s="230">
        <f>S1615*H1615</f>
        <v>0</v>
      </c>
      <c r="U1615" s="40"/>
      <c r="V1615" s="40"/>
      <c r="W1615" s="40"/>
      <c r="X1615" s="40"/>
      <c r="Y1615" s="40"/>
      <c r="Z1615" s="40"/>
      <c r="AA1615" s="40"/>
      <c r="AB1615" s="40"/>
      <c r="AC1615" s="40"/>
      <c r="AD1615" s="40"/>
      <c r="AE1615" s="40"/>
      <c r="AR1615" s="231" t="s">
        <v>272</v>
      </c>
      <c r="AT1615" s="231" t="s">
        <v>201</v>
      </c>
      <c r="AU1615" s="231" t="s">
        <v>87</v>
      </c>
      <c r="AY1615" s="19" t="s">
        <v>199</v>
      </c>
      <c r="BE1615" s="232">
        <f>IF(N1615="základní",J1615,0)</f>
        <v>0</v>
      </c>
      <c r="BF1615" s="232">
        <f>IF(N1615="snížená",J1615,0)</f>
        <v>0</v>
      </c>
      <c r="BG1615" s="232">
        <f>IF(N1615="zákl. přenesená",J1615,0)</f>
        <v>0</v>
      </c>
      <c r="BH1615" s="232">
        <f>IF(N1615="sníž. přenesená",J1615,0)</f>
        <v>0</v>
      </c>
      <c r="BI1615" s="232">
        <f>IF(N1615="nulová",J1615,0)</f>
        <v>0</v>
      </c>
      <c r="BJ1615" s="19" t="s">
        <v>23</v>
      </c>
      <c r="BK1615" s="232">
        <f>ROUND(I1615*H1615,2)</f>
        <v>0</v>
      </c>
      <c r="BL1615" s="19" t="s">
        <v>272</v>
      </c>
      <c r="BM1615" s="231" t="s">
        <v>2510</v>
      </c>
    </row>
    <row r="1616" s="13" customFormat="1">
      <c r="A1616" s="13"/>
      <c r="B1616" s="233"/>
      <c r="C1616" s="234"/>
      <c r="D1616" s="235" t="s">
        <v>207</v>
      </c>
      <c r="E1616" s="236" t="s">
        <v>22</v>
      </c>
      <c r="F1616" s="237" t="s">
        <v>2511</v>
      </c>
      <c r="G1616" s="234"/>
      <c r="H1616" s="238">
        <v>5.5199999999999996</v>
      </c>
      <c r="I1616" s="239"/>
      <c r="J1616" s="234"/>
      <c r="K1616" s="234"/>
      <c r="L1616" s="240"/>
      <c r="M1616" s="241"/>
      <c r="N1616" s="242"/>
      <c r="O1616" s="242"/>
      <c r="P1616" s="242"/>
      <c r="Q1616" s="242"/>
      <c r="R1616" s="242"/>
      <c r="S1616" s="242"/>
      <c r="T1616" s="243"/>
      <c r="U1616" s="13"/>
      <c r="V1616" s="13"/>
      <c r="W1616" s="13"/>
      <c r="X1616" s="13"/>
      <c r="Y1616" s="13"/>
      <c r="Z1616" s="13"/>
      <c r="AA1616" s="13"/>
      <c r="AB1616" s="13"/>
      <c r="AC1616" s="13"/>
      <c r="AD1616" s="13"/>
      <c r="AE1616" s="13"/>
      <c r="AT1616" s="244" t="s">
        <v>207</v>
      </c>
      <c r="AU1616" s="244" t="s">
        <v>87</v>
      </c>
      <c r="AV1616" s="13" t="s">
        <v>87</v>
      </c>
      <c r="AW1616" s="13" t="s">
        <v>39</v>
      </c>
      <c r="AX1616" s="13" t="s">
        <v>78</v>
      </c>
      <c r="AY1616" s="244" t="s">
        <v>199</v>
      </c>
    </row>
    <row r="1617" s="13" customFormat="1">
      <c r="A1617" s="13"/>
      <c r="B1617" s="233"/>
      <c r="C1617" s="234"/>
      <c r="D1617" s="235" t="s">
        <v>207</v>
      </c>
      <c r="E1617" s="236" t="s">
        <v>22</v>
      </c>
      <c r="F1617" s="237" t="s">
        <v>1667</v>
      </c>
      <c r="G1617" s="234"/>
      <c r="H1617" s="238">
        <v>3.3999999999999999</v>
      </c>
      <c r="I1617" s="239"/>
      <c r="J1617" s="234"/>
      <c r="K1617" s="234"/>
      <c r="L1617" s="240"/>
      <c r="M1617" s="241"/>
      <c r="N1617" s="242"/>
      <c r="O1617" s="242"/>
      <c r="P1617" s="242"/>
      <c r="Q1617" s="242"/>
      <c r="R1617" s="242"/>
      <c r="S1617" s="242"/>
      <c r="T1617" s="243"/>
      <c r="U1617" s="13"/>
      <c r="V1617" s="13"/>
      <c r="W1617" s="13"/>
      <c r="X1617" s="13"/>
      <c r="Y1617" s="13"/>
      <c r="Z1617" s="13"/>
      <c r="AA1617" s="13"/>
      <c r="AB1617" s="13"/>
      <c r="AC1617" s="13"/>
      <c r="AD1617" s="13"/>
      <c r="AE1617" s="13"/>
      <c r="AT1617" s="244" t="s">
        <v>207</v>
      </c>
      <c r="AU1617" s="244" t="s">
        <v>87</v>
      </c>
      <c r="AV1617" s="13" t="s">
        <v>87</v>
      </c>
      <c r="AW1617" s="13" t="s">
        <v>39</v>
      </c>
      <c r="AX1617" s="13" t="s">
        <v>78</v>
      </c>
      <c r="AY1617" s="244" t="s">
        <v>199</v>
      </c>
    </row>
    <row r="1618" s="13" customFormat="1">
      <c r="A1618" s="13"/>
      <c r="B1618" s="233"/>
      <c r="C1618" s="234"/>
      <c r="D1618" s="235" t="s">
        <v>207</v>
      </c>
      <c r="E1618" s="236" t="s">
        <v>22</v>
      </c>
      <c r="F1618" s="237" t="s">
        <v>2512</v>
      </c>
      <c r="G1618" s="234"/>
      <c r="H1618" s="238">
        <v>1.2869999999999999</v>
      </c>
      <c r="I1618" s="239"/>
      <c r="J1618" s="234"/>
      <c r="K1618" s="234"/>
      <c r="L1618" s="240"/>
      <c r="M1618" s="241"/>
      <c r="N1618" s="242"/>
      <c r="O1618" s="242"/>
      <c r="P1618" s="242"/>
      <c r="Q1618" s="242"/>
      <c r="R1618" s="242"/>
      <c r="S1618" s="242"/>
      <c r="T1618" s="243"/>
      <c r="U1618" s="13"/>
      <c r="V1618" s="13"/>
      <c r="W1618" s="13"/>
      <c r="X1618" s="13"/>
      <c r="Y1618" s="13"/>
      <c r="Z1618" s="13"/>
      <c r="AA1618" s="13"/>
      <c r="AB1618" s="13"/>
      <c r="AC1618" s="13"/>
      <c r="AD1618" s="13"/>
      <c r="AE1618" s="13"/>
      <c r="AT1618" s="244" t="s">
        <v>207</v>
      </c>
      <c r="AU1618" s="244" t="s">
        <v>87</v>
      </c>
      <c r="AV1618" s="13" t="s">
        <v>87</v>
      </c>
      <c r="AW1618" s="13" t="s">
        <v>39</v>
      </c>
      <c r="AX1618" s="13" t="s">
        <v>78</v>
      </c>
      <c r="AY1618" s="244" t="s">
        <v>199</v>
      </c>
    </row>
    <row r="1619" s="13" customFormat="1">
      <c r="A1619" s="13"/>
      <c r="B1619" s="233"/>
      <c r="C1619" s="234"/>
      <c r="D1619" s="235" t="s">
        <v>207</v>
      </c>
      <c r="E1619" s="236" t="s">
        <v>22</v>
      </c>
      <c r="F1619" s="237" t="s">
        <v>2495</v>
      </c>
      <c r="G1619" s="234"/>
      <c r="H1619" s="238">
        <v>3.3500000000000001</v>
      </c>
      <c r="I1619" s="239"/>
      <c r="J1619" s="234"/>
      <c r="K1619" s="234"/>
      <c r="L1619" s="240"/>
      <c r="M1619" s="241"/>
      <c r="N1619" s="242"/>
      <c r="O1619" s="242"/>
      <c r="P1619" s="242"/>
      <c r="Q1619" s="242"/>
      <c r="R1619" s="242"/>
      <c r="S1619" s="242"/>
      <c r="T1619" s="243"/>
      <c r="U1619" s="13"/>
      <c r="V1619" s="13"/>
      <c r="W1619" s="13"/>
      <c r="X1619" s="13"/>
      <c r="Y1619" s="13"/>
      <c r="Z1619" s="13"/>
      <c r="AA1619" s="13"/>
      <c r="AB1619" s="13"/>
      <c r="AC1619" s="13"/>
      <c r="AD1619" s="13"/>
      <c r="AE1619" s="13"/>
      <c r="AT1619" s="244" t="s">
        <v>207</v>
      </c>
      <c r="AU1619" s="244" t="s">
        <v>87</v>
      </c>
      <c r="AV1619" s="13" t="s">
        <v>87</v>
      </c>
      <c r="AW1619" s="13" t="s">
        <v>39</v>
      </c>
      <c r="AX1619" s="13" t="s">
        <v>78</v>
      </c>
      <c r="AY1619" s="244" t="s">
        <v>199</v>
      </c>
    </row>
    <row r="1620" s="13" customFormat="1">
      <c r="A1620" s="13"/>
      <c r="B1620" s="233"/>
      <c r="C1620" s="234"/>
      <c r="D1620" s="235" t="s">
        <v>207</v>
      </c>
      <c r="E1620" s="236" t="s">
        <v>22</v>
      </c>
      <c r="F1620" s="237" t="s">
        <v>2513</v>
      </c>
      <c r="G1620" s="234"/>
      <c r="H1620" s="238">
        <v>1.1120000000000001</v>
      </c>
      <c r="I1620" s="239"/>
      <c r="J1620" s="234"/>
      <c r="K1620" s="234"/>
      <c r="L1620" s="240"/>
      <c r="M1620" s="241"/>
      <c r="N1620" s="242"/>
      <c r="O1620" s="242"/>
      <c r="P1620" s="242"/>
      <c r="Q1620" s="242"/>
      <c r="R1620" s="242"/>
      <c r="S1620" s="242"/>
      <c r="T1620" s="243"/>
      <c r="U1620" s="13"/>
      <c r="V1620" s="13"/>
      <c r="W1620" s="13"/>
      <c r="X1620" s="13"/>
      <c r="Y1620" s="13"/>
      <c r="Z1620" s="13"/>
      <c r="AA1620" s="13"/>
      <c r="AB1620" s="13"/>
      <c r="AC1620" s="13"/>
      <c r="AD1620" s="13"/>
      <c r="AE1620" s="13"/>
      <c r="AT1620" s="244" t="s">
        <v>207</v>
      </c>
      <c r="AU1620" s="244" t="s">
        <v>87</v>
      </c>
      <c r="AV1620" s="13" t="s">
        <v>87</v>
      </c>
      <c r="AW1620" s="13" t="s">
        <v>39</v>
      </c>
      <c r="AX1620" s="13" t="s">
        <v>78</v>
      </c>
      <c r="AY1620" s="244" t="s">
        <v>199</v>
      </c>
    </row>
    <row r="1621" s="13" customFormat="1">
      <c r="A1621" s="13"/>
      <c r="B1621" s="233"/>
      <c r="C1621" s="234"/>
      <c r="D1621" s="235" t="s">
        <v>207</v>
      </c>
      <c r="E1621" s="236" t="s">
        <v>22</v>
      </c>
      <c r="F1621" s="237" t="s">
        <v>2514</v>
      </c>
      <c r="G1621" s="234"/>
      <c r="H1621" s="238">
        <v>3.8700000000000001</v>
      </c>
      <c r="I1621" s="239"/>
      <c r="J1621" s="234"/>
      <c r="K1621" s="234"/>
      <c r="L1621" s="240"/>
      <c r="M1621" s="241"/>
      <c r="N1621" s="242"/>
      <c r="O1621" s="242"/>
      <c r="P1621" s="242"/>
      <c r="Q1621" s="242"/>
      <c r="R1621" s="242"/>
      <c r="S1621" s="242"/>
      <c r="T1621" s="243"/>
      <c r="U1621" s="13"/>
      <c r="V1621" s="13"/>
      <c r="W1621" s="13"/>
      <c r="X1621" s="13"/>
      <c r="Y1621" s="13"/>
      <c r="Z1621" s="13"/>
      <c r="AA1621" s="13"/>
      <c r="AB1621" s="13"/>
      <c r="AC1621" s="13"/>
      <c r="AD1621" s="13"/>
      <c r="AE1621" s="13"/>
      <c r="AT1621" s="244" t="s">
        <v>207</v>
      </c>
      <c r="AU1621" s="244" t="s">
        <v>87</v>
      </c>
      <c r="AV1621" s="13" t="s">
        <v>87</v>
      </c>
      <c r="AW1621" s="13" t="s">
        <v>39</v>
      </c>
      <c r="AX1621" s="13" t="s">
        <v>78</v>
      </c>
      <c r="AY1621" s="244" t="s">
        <v>199</v>
      </c>
    </row>
    <row r="1622" s="13" customFormat="1">
      <c r="A1622" s="13"/>
      <c r="B1622" s="233"/>
      <c r="C1622" s="234"/>
      <c r="D1622" s="235" t="s">
        <v>207</v>
      </c>
      <c r="E1622" s="236" t="s">
        <v>22</v>
      </c>
      <c r="F1622" s="237" t="s">
        <v>2515</v>
      </c>
      <c r="G1622" s="234"/>
      <c r="H1622" s="238">
        <v>4.8799999999999999</v>
      </c>
      <c r="I1622" s="239"/>
      <c r="J1622" s="234"/>
      <c r="K1622" s="234"/>
      <c r="L1622" s="240"/>
      <c r="M1622" s="241"/>
      <c r="N1622" s="242"/>
      <c r="O1622" s="242"/>
      <c r="P1622" s="242"/>
      <c r="Q1622" s="242"/>
      <c r="R1622" s="242"/>
      <c r="S1622" s="242"/>
      <c r="T1622" s="243"/>
      <c r="U1622" s="13"/>
      <c r="V1622" s="13"/>
      <c r="W1622" s="13"/>
      <c r="X1622" s="13"/>
      <c r="Y1622" s="13"/>
      <c r="Z1622" s="13"/>
      <c r="AA1622" s="13"/>
      <c r="AB1622" s="13"/>
      <c r="AC1622" s="13"/>
      <c r="AD1622" s="13"/>
      <c r="AE1622" s="13"/>
      <c r="AT1622" s="244" t="s">
        <v>207</v>
      </c>
      <c r="AU1622" s="244" t="s">
        <v>87</v>
      </c>
      <c r="AV1622" s="13" t="s">
        <v>87</v>
      </c>
      <c r="AW1622" s="13" t="s">
        <v>39</v>
      </c>
      <c r="AX1622" s="13" t="s">
        <v>78</v>
      </c>
      <c r="AY1622" s="244" t="s">
        <v>199</v>
      </c>
    </row>
    <row r="1623" s="13" customFormat="1">
      <c r="A1623" s="13"/>
      <c r="B1623" s="233"/>
      <c r="C1623" s="234"/>
      <c r="D1623" s="235" t="s">
        <v>207</v>
      </c>
      <c r="E1623" s="236" t="s">
        <v>22</v>
      </c>
      <c r="F1623" s="237" t="s">
        <v>2500</v>
      </c>
      <c r="G1623" s="234"/>
      <c r="H1623" s="238">
        <v>10.9</v>
      </c>
      <c r="I1623" s="239"/>
      <c r="J1623" s="234"/>
      <c r="K1623" s="234"/>
      <c r="L1623" s="240"/>
      <c r="M1623" s="241"/>
      <c r="N1623" s="242"/>
      <c r="O1623" s="242"/>
      <c r="P1623" s="242"/>
      <c r="Q1623" s="242"/>
      <c r="R1623" s="242"/>
      <c r="S1623" s="242"/>
      <c r="T1623" s="243"/>
      <c r="U1623" s="13"/>
      <c r="V1623" s="13"/>
      <c r="W1623" s="13"/>
      <c r="X1623" s="13"/>
      <c r="Y1623" s="13"/>
      <c r="Z1623" s="13"/>
      <c r="AA1623" s="13"/>
      <c r="AB1623" s="13"/>
      <c r="AC1623" s="13"/>
      <c r="AD1623" s="13"/>
      <c r="AE1623" s="13"/>
      <c r="AT1623" s="244" t="s">
        <v>207</v>
      </c>
      <c r="AU1623" s="244" t="s">
        <v>87</v>
      </c>
      <c r="AV1623" s="13" t="s">
        <v>87</v>
      </c>
      <c r="AW1623" s="13" t="s">
        <v>39</v>
      </c>
      <c r="AX1623" s="13" t="s">
        <v>78</v>
      </c>
      <c r="AY1623" s="244" t="s">
        <v>199</v>
      </c>
    </row>
    <row r="1624" s="13" customFormat="1">
      <c r="A1624" s="13"/>
      <c r="B1624" s="233"/>
      <c r="C1624" s="234"/>
      <c r="D1624" s="235" t="s">
        <v>207</v>
      </c>
      <c r="E1624" s="236" t="s">
        <v>22</v>
      </c>
      <c r="F1624" s="237" t="s">
        <v>1817</v>
      </c>
      <c r="G1624" s="234"/>
      <c r="H1624" s="238">
        <v>1.1120000000000001</v>
      </c>
      <c r="I1624" s="239"/>
      <c r="J1624" s="234"/>
      <c r="K1624" s="234"/>
      <c r="L1624" s="240"/>
      <c r="M1624" s="241"/>
      <c r="N1624" s="242"/>
      <c r="O1624" s="242"/>
      <c r="P1624" s="242"/>
      <c r="Q1624" s="242"/>
      <c r="R1624" s="242"/>
      <c r="S1624" s="242"/>
      <c r="T1624" s="243"/>
      <c r="U1624" s="13"/>
      <c r="V1624" s="13"/>
      <c r="W1624" s="13"/>
      <c r="X1624" s="13"/>
      <c r="Y1624" s="13"/>
      <c r="Z1624" s="13"/>
      <c r="AA1624" s="13"/>
      <c r="AB1624" s="13"/>
      <c r="AC1624" s="13"/>
      <c r="AD1624" s="13"/>
      <c r="AE1624" s="13"/>
      <c r="AT1624" s="244" t="s">
        <v>207</v>
      </c>
      <c r="AU1624" s="244" t="s">
        <v>87</v>
      </c>
      <c r="AV1624" s="13" t="s">
        <v>87</v>
      </c>
      <c r="AW1624" s="13" t="s">
        <v>39</v>
      </c>
      <c r="AX1624" s="13" t="s">
        <v>78</v>
      </c>
      <c r="AY1624" s="244" t="s">
        <v>199</v>
      </c>
    </row>
    <row r="1625" s="14" customFormat="1">
      <c r="A1625" s="14"/>
      <c r="B1625" s="245"/>
      <c r="C1625" s="246"/>
      <c r="D1625" s="235" t="s">
        <v>207</v>
      </c>
      <c r="E1625" s="247" t="s">
        <v>22</v>
      </c>
      <c r="F1625" s="248" t="s">
        <v>252</v>
      </c>
      <c r="G1625" s="246"/>
      <c r="H1625" s="249">
        <v>35.430999999999997</v>
      </c>
      <c r="I1625" s="250"/>
      <c r="J1625" s="246"/>
      <c r="K1625" s="246"/>
      <c r="L1625" s="251"/>
      <c r="M1625" s="252"/>
      <c r="N1625" s="253"/>
      <c r="O1625" s="253"/>
      <c r="P1625" s="253"/>
      <c r="Q1625" s="253"/>
      <c r="R1625" s="253"/>
      <c r="S1625" s="253"/>
      <c r="T1625" s="254"/>
      <c r="U1625" s="14"/>
      <c r="V1625" s="14"/>
      <c r="W1625" s="14"/>
      <c r="X1625" s="14"/>
      <c r="Y1625" s="14"/>
      <c r="Z1625" s="14"/>
      <c r="AA1625" s="14"/>
      <c r="AB1625" s="14"/>
      <c r="AC1625" s="14"/>
      <c r="AD1625" s="14"/>
      <c r="AE1625" s="14"/>
      <c r="AT1625" s="255" t="s">
        <v>207</v>
      </c>
      <c r="AU1625" s="255" t="s">
        <v>87</v>
      </c>
      <c r="AV1625" s="14" t="s">
        <v>103</v>
      </c>
      <c r="AW1625" s="14" t="s">
        <v>39</v>
      </c>
      <c r="AX1625" s="14" t="s">
        <v>23</v>
      </c>
      <c r="AY1625" s="255" t="s">
        <v>199</v>
      </c>
    </row>
    <row r="1626" s="2" customFormat="1" ht="16.5" customHeight="1">
      <c r="A1626" s="40"/>
      <c r="B1626" s="41"/>
      <c r="C1626" s="220" t="s">
        <v>2516</v>
      </c>
      <c r="D1626" s="220" t="s">
        <v>201</v>
      </c>
      <c r="E1626" s="221" t="s">
        <v>2517</v>
      </c>
      <c r="F1626" s="222" t="s">
        <v>2518</v>
      </c>
      <c r="G1626" s="223" t="s">
        <v>233</v>
      </c>
      <c r="H1626" s="224">
        <v>107.349</v>
      </c>
      <c r="I1626" s="225"/>
      <c r="J1626" s="226">
        <f>ROUND(I1626*H1626,2)</f>
        <v>0</v>
      </c>
      <c r="K1626" s="222" t="s">
        <v>205</v>
      </c>
      <c r="L1626" s="46"/>
      <c r="M1626" s="227" t="s">
        <v>22</v>
      </c>
      <c r="N1626" s="228" t="s">
        <v>49</v>
      </c>
      <c r="O1626" s="86"/>
      <c r="P1626" s="229">
        <f>O1626*H1626</f>
        <v>0</v>
      </c>
      <c r="Q1626" s="229">
        <v>0.0015</v>
      </c>
      <c r="R1626" s="229">
        <f>Q1626*H1626</f>
        <v>0.16102350000000001</v>
      </c>
      <c r="S1626" s="229">
        <v>0</v>
      </c>
      <c r="T1626" s="230">
        <f>S1626*H1626</f>
        <v>0</v>
      </c>
      <c r="U1626" s="40"/>
      <c r="V1626" s="40"/>
      <c r="W1626" s="40"/>
      <c r="X1626" s="40"/>
      <c r="Y1626" s="40"/>
      <c r="Z1626" s="40"/>
      <c r="AA1626" s="40"/>
      <c r="AB1626" s="40"/>
      <c r="AC1626" s="40"/>
      <c r="AD1626" s="40"/>
      <c r="AE1626" s="40"/>
      <c r="AR1626" s="231" t="s">
        <v>272</v>
      </c>
      <c r="AT1626" s="231" t="s">
        <v>201</v>
      </c>
      <c r="AU1626" s="231" t="s">
        <v>87</v>
      </c>
      <c r="AY1626" s="19" t="s">
        <v>199</v>
      </c>
      <c r="BE1626" s="232">
        <f>IF(N1626="základní",J1626,0)</f>
        <v>0</v>
      </c>
      <c r="BF1626" s="232">
        <f>IF(N1626="snížená",J1626,0)</f>
        <v>0</v>
      </c>
      <c r="BG1626" s="232">
        <f>IF(N1626="zákl. přenesená",J1626,0)</f>
        <v>0</v>
      </c>
      <c r="BH1626" s="232">
        <f>IF(N1626="sníž. přenesená",J1626,0)</f>
        <v>0</v>
      </c>
      <c r="BI1626" s="232">
        <f>IF(N1626="nulová",J1626,0)</f>
        <v>0</v>
      </c>
      <c r="BJ1626" s="19" t="s">
        <v>23</v>
      </c>
      <c r="BK1626" s="232">
        <f>ROUND(I1626*H1626,2)</f>
        <v>0</v>
      </c>
      <c r="BL1626" s="19" t="s">
        <v>272</v>
      </c>
      <c r="BM1626" s="231" t="s">
        <v>2519</v>
      </c>
    </row>
    <row r="1627" s="13" customFormat="1">
      <c r="A1627" s="13"/>
      <c r="B1627" s="233"/>
      <c r="C1627" s="234"/>
      <c r="D1627" s="235" t="s">
        <v>207</v>
      </c>
      <c r="E1627" s="236" t="s">
        <v>22</v>
      </c>
      <c r="F1627" s="237" t="s">
        <v>1664</v>
      </c>
      <c r="G1627" s="234"/>
      <c r="H1627" s="238">
        <v>13.43</v>
      </c>
      <c r="I1627" s="239"/>
      <c r="J1627" s="234"/>
      <c r="K1627" s="234"/>
      <c r="L1627" s="240"/>
      <c r="M1627" s="241"/>
      <c r="N1627" s="242"/>
      <c r="O1627" s="242"/>
      <c r="P1627" s="242"/>
      <c r="Q1627" s="242"/>
      <c r="R1627" s="242"/>
      <c r="S1627" s="242"/>
      <c r="T1627" s="243"/>
      <c r="U1627" s="13"/>
      <c r="V1627" s="13"/>
      <c r="W1627" s="13"/>
      <c r="X1627" s="13"/>
      <c r="Y1627" s="13"/>
      <c r="Z1627" s="13"/>
      <c r="AA1627" s="13"/>
      <c r="AB1627" s="13"/>
      <c r="AC1627" s="13"/>
      <c r="AD1627" s="13"/>
      <c r="AE1627" s="13"/>
      <c r="AT1627" s="244" t="s">
        <v>207</v>
      </c>
      <c r="AU1627" s="244" t="s">
        <v>87</v>
      </c>
      <c r="AV1627" s="13" t="s">
        <v>87</v>
      </c>
      <c r="AW1627" s="13" t="s">
        <v>39</v>
      </c>
      <c r="AX1627" s="13" t="s">
        <v>78</v>
      </c>
      <c r="AY1627" s="244" t="s">
        <v>199</v>
      </c>
    </row>
    <row r="1628" s="13" customFormat="1">
      <c r="A1628" s="13"/>
      <c r="B1628" s="233"/>
      <c r="C1628" s="234"/>
      <c r="D1628" s="235" t="s">
        <v>207</v>
      </c>
      <c r="E1628" s="236" t="s">
        <v>22</v>
      </c>
      <c r="F1628" s="237" t="s">
        <v>2492</v>
      </c>
      <c r="G1628" s="234"/>
      <c r="H1628" s="238">
        <v>18.009</v>
      </c>
      <c r="I1628" s="239"/>
      <c r="J1628" s="234"/>
      <c r="K1628" s="234"/>
      <c r="L1628" s="240"/>
      <c r="M1628" s="241"/>
      <c r="N1628" s="242"/>
      <c r="O1628" s="242"/>
      <c r="P1628" s="242"/>
      <c r="Q1628" s="242"/>
      <c r="R1628" s="242"/>
      <c r="S1628" s="242"/>
      <c r="T1628" s="243"/>
      <c r="U1628" s="13"/>
      <c r="V1628" s="13"/>
      <c r="W1628" s="13"/>
      <c r="X1628" s="13"/>
      <c r="Y1628" s="13"/>
      <c r="Z1628" s="13"/>
      <c r="AA1628" s="13"/>
      <c r="AB1628" s="13"/>
      <c r="AC1628" s="13"/>
      <c r="AD1628" s="13"/>
      <c r="AE1628" s="13"/>
      <c r="AT1628" s="244" t="s">
        <v>207</v>
      </c>
      <c r="AU1628" s="244" t="s">
        <v>87</v>
      </c>
      <c r="AV1628" s="13" t="s">
        <v>87</v>
      </c>
      <c r="AW1628" s="13" t="s">
        <v>39</v>
      </c>
      <c r="AX1628" s="13" t="s">
        <v>78</v>
      </c>
      <c r="AY1628" s="244" t="s">
        <v>199</v>
      </c>
    </row>
    <row r="1629" s="13" customFormat="1">
      <c r="A1629" s="13"/>
      <c r="B1629" s="233"/>
      <c r="C1629" s="234"/>
      <c r="D1629" s="235" t="s">
        <v>207</v>
      </c>
      <c r="E1629" s="236" t="s">
        <v>22</v>
      </c>
      <c r="F1629" s="237" t="s">
        <v>1667</v>
      </c>
      <c r="G1629" s="234"/>
      <c r="H1629" s="238">
        <v>3.3999999999999999</v>
      </c>
      <c r="I1629" s="239"/>
      <c r="J1629" s="234"/>
      <c r="K1629" s="234"/>
      <c r="L1629" s="240"/>
      <c r="M1629" s="241"/>
      <c r="N1629" s="242"/>
      <c r="O1629" s="242"/>
      <c r="P1629" s="242"/>
      <c r="Q1629" s="242"/>
      <c r="R1629" s="242"/>
      <c r="S1629" s="242"/>
      <c r="T1629" s="243"/>
      <c r="U1629" s="13"/>
      <c r="V1629" s="13"/>
      <c r="W1629" s="13"/>
      <c r="X1629" s="13"/>
      <c r="Y1629" s="13"/>
      <c r="Z1629" s="13"/>
      <c r="AA1629" s="13"/>
      <c r="AB1629" s="13"/>
      <c r="AC1629" s="13"/>
      <c r="AD1629" s="13"/>
      <c r="AE1629" s="13"/>
      <c r="AT1629" s="244" t="s">
        <v>207</v>
      </c>
      <c r="AU1629" s="244" t="s">
        <v>87</v>
      </c>
      <c r="AV1629" s="13" t="s">
        <v>87</v>
      </c>
      <c r="AW1629" s="13" t="s">
        <v>39</v>
      </c>
      <c r="AX1629" s="13" t="s">
        <v>78</v>
      </c>
      <c r="AY1629" s="244" t="s">
        <v>199</v>
      </c>
    </row>
    <row r="1630" s="13" customFormat="1">
      <c r="A1630" s="13"/>
      <c r="B1630" s="233"/>
      <c r="C1630" s="234"/>
      <c r="D1630" s="235" t="s">
        <v>207</v>
      </c>
      <c r="E1630" s="236" t="s">
        <v>22</v>
      </c>
      <c r="F1630" s="237" t="s">
        <v>2495</v>
      </c>
      <c r="G1630" s="234"/>
      <c r="H1630" s="238">
        <v>3.3500000000000001</v>
      </c>
      <c r="I1630" s="239"/>
      <c r="J1630" s="234"/>
      <c r="K1630" s="234"/>
      <c r="L1630" s="240"/>
      <c r="M1630" s="241"/>
      <c r="N1630" s="242"/>
      <c r="O1630" s="242"/>
      <c r="P1630" s="242"/>
      <c r="Q1630" s="242"/>
      <c r="R1630" s="242"/>
      <c r="S1630" s="242"/>
      <c r="T1630" s="243"/>
      <c r="U1630" s="13"/>
      <c r="V1630" s="13"/>
      <c r="W1630" s="13"/>
      <c r="X1630" s="13"/>
      <c r="Y1630" s="13"/>
      <c r="Z1630" s="13"/>
      <c r="AA1630" s="13"/>
      <c r="AB1630" s="13"/>
      <c r="AC1630" s="13"/>
      <c r="AD1630" s="13"/>
      <c r="AE1630" s="13"/>
      <c r="AT1630" s="244" t="s">
        <v>207</v>
      </c>
      <c r="AU1630" s="244" t="s">
        <v>87</v>
      </c>
      <c r="AV1630" s="13" t="s">
        <v>87</v>
      </c>
      <c r="AW1630" s="13" t="s">
        <v>39</v>
      </c>
      <c r="AX1630" s="13" t="s">
        <v>78</v>
      </c>
      <c r="AY1630" s="244" t="s">
        <v>199</v>
      </c>
    </row>
    <row r="1631" s="13" customFormat="1">
      <c r="A1631" s="13"/>
      <c r="B1631" s="233"/>
      <c r="C1631" s="234"/>
      <c r="D1631" s="235" t="s">
        <v>207</v>
      </c>
      <c r="E1631" s="236" t="s">
        <v>22</v>
      </c>
      <c r="F1631" s="237" t="s">
        <v>1956</v>
      </c>
      <c r="G1631" s="234"/>
      <c r="H1631" s="238">
        <v>18.414999999999999</v>
      </c>
      <c r="I1631" s="239"/>
      <c r="J1631" s="234"/>
      <c r="K1631" s="234"/>
      <c r="L1631" s="240"/>
      <c r="M1631" s="241"/>
      <c r="N1631" s="242"/>
      <c r="O1631" s="242"/>
      <c r="P1631" s="242"/>
      <c r="Q1631" s="242"/>
      <c r="R1631" s="242"/>
      <c r="S1631" s="242"/>
      <c r="T1631" s="243"/>
      <c r="U1631" s="13"/>
      <c r="V1631" s="13"/>
      <c r="W1631" s="13"/>
      <c r="X1631" s="13"/>
      <c r="Y1631" s="13"/>
      <c r="Z1631" s="13"/>
      <c r="AA1631" s="13"/>
      <c r="AB1631" s="13"/>
      <c r="AC1631" s="13"/>
      <c r="AD1631" s="13"/>
      <c r="AE1631" s="13"/>
      <c r="AT1631" s="244" t="s">
        <v>207</v>
      </c>
      <c r="AU1631" s="244" t="s">
        <v>87</v>
      </c>
      <c r="AV1631" s="13" t="s">
        <v>87</v>
      </c>
      <c r="AW1631" s="13" t="s">
        <v>39</v>
      </c>
      <c r="AX1631" s="13" t="s">
        <v>78</v>
      </c>
      <c r="AY1631" s="244" t="s">
        <v>199</v>
      </c>
    </row>
    <row r="1632" s="13" customFormat="1">
      <c r="A1632" s="13"/>
      <c r="B1632" s="233"/>
      <c r="C1632" s="234"/>
      <c r="D1632" s="235" t="s">
        <v>207</v>
      </c>
      <c r="E1632" s="236" t="s">
        <v>22</v>
      </c>
      <c r="F1632" s="237" t="s">
        <v>2520</v>
      </c>
      <c r="G1632" s="234"/>
      <c r="H1632" s="238">
        <v>3.8700000000000001</v>
      </c>
      <c r="I1632" s="239"/>
      <c r="J1632" s="234"/>
      <c r="K1632" s="234"/>
      <c r="L1632" s="240"/>
      <c r="M1632" s="241"/>
      <c r="N1632" s="242"/>
      <c r="O1632" s="242"/>
      <c r="P1632" s="242"/>
      <c r="Q1632" s="242"/>
      <c r="R1632" s="242"/>
      <c r="S1632" s="242"/>
      <c r="T1632" s="243"/>
      <c r="U1632" s="13"/>
      <c r="V1632" s="13"/>
      <c r="W1632" s="13"/>
      <c r="X1632" s="13"/>
      <c r="Y1632" s="13"/>
      <c r="Z1632" s="13"/>
      <c r="AA1632" s="13"/>
      <c r="AB1632" s="13"/>
      <c r="AC1632" s="13"/>
      <c r="AD1632" s="13"/>
      <c r="AE1632" s="13"/>
      <c r="AT1632" s="244" t="s">
        <v>207</v>
      </c>
      <c r="AU1632" s="244" t="s">
        <v>87</v>
      </c>
      <c r="AV1632" s="13" t="s">
        <v>87</v>
      </c>
      <c r="AW1632" s="13" t="s">
        <v>39</v>
      </c>
      <c r="AX1632" s="13" t="s">
        <v>78</v>
      </c>
      <c r="AY1632" s="244" t="s">
        <v>199</v>
      </c>
    </row>
    <row r="1633" s="13" customFormat="1">
      <c r="A1633" s="13"/>
      <c r="B1633" s="233"/>
      <c r="C1633" s="234"/>
      <c r="D1633" s="235" t="s">
        <v>207</v>
      </c>
      <c r="E1633" s="236" t="s">
        <v>22</v>
      </c>
      <c r="F1633" s="237" t="s">
        <v>2499</v>
      </c>
      <c r="G1633" s="234"/>
      <c r="H1633" s="238">
        <v>17.704999999999998</v>
      </c>
      <c r="I1633" s="239"/>
      <c r="J1633" s="234"/>
      <c r="K1633" s="234"/>
      <c r="L1633" s="240"/>
      <c r="M1633" s="241"/>
      <c r="N1633" s="242"/>
      <c r="O1633" s="242"/>
      <c r="P1633" s="242"/>
      <c r="Q1633" s="242"/>
      <c r="R1633" s="242"/>
      <c r="S1633" s="242"/>
      <c r="T1633" s="243"/>
      <c r="U1633" s="13"/>
      <c r="V1633" s="13"/>
      <c r="W1633" s="13"/>
      <c r="X1633" s="13"/>
      <c r="Y1633" s="13"/>
      <c r="Z1633" s="13"/>
      <c r="AA1633" s="13"/>
      <c r="AB1633" s="13"/>
      <c r="AC1633" s="13"/>
      <c r="AD1633" s="13"/>
      <c r="AE1633" s="13"/>
      <c r="AT1633" s="244" t="s">
        <v>207</v>
      </c>
      <c r="AU1633" s="244" t="s">
        <v>87</v>
      </c>
      <c r="AV1633" s="13" t="s">
        <v>87</v>
      </c>
      <c r="AW1633" s="13" t="s">
        <v>39</v>
      </c>
      <c r="AX1633" s="13" t="s">
        <v>78</v>
      </c>
      <c r="AY1633" s="244" t="s">
        <v>199</v>
      </c>
    </row>
    <row r="1634" s="13" customFormat="1">
      <c r="A1634" s="13"/>
      <c r="B1634" s="233"/>
      <c r="C1634" s="234"/>
      <c r="D1634" s="235" t="s">
        <v>207</v>
      </c>
      <c r="E1634" s="236" t="s">
        <v>22</v>
      </c>
      <c r="F1634" s="237" t="s">
        <v>2500</v>
      </c>
      <c r="G1634" s="234"/>
      <c r="H1634" s="238">
        <v>10.9</v>
      </c>
      <c r="I1634" s="239"/>
      <c r="J1634" s="234"/>
      <c r="K1634" s="234"/>
      <c r="L1634" s="240"/>
      <c r="M1634" s="241"/>
      <c r="N1634" s="242"/>
      <c r="O1634" s="242"/>
      <c r="P1634" s="242"/>
      <c r="Q1634" s="242"/>
      <c r="R1634" s="242"/>
      <c r="S1634" s="242"/>
      <c r="T1634" s="243"/>
      <c r="U1634" s="13"/>
      <c r="V1634" s="13"/>
      <c r="W1634" s="13"/>
      <c r="X1634" s="13"/>
      <c r="Y1634" s="13"/>
      <c r="Z1634" s="13"/>
      <c r="AA1634" s="13"/>
      <c r="AB1634" s="13"/>
      <c r="AC1634" s="13"/>
      <c r="AD1634" s="13"/>
      <c r="AE1634" s="13"/>
      <c r="AT1634" s="244" t="s">
        <v>207</v>
      </c>
      <c r="AU1634" s="244" t="s">
        <v>87</v>
      </c>
      <c r="AV1634" s="13" t="s">
        <v>87</v>
      </c>
      <c r="AW1634" s="13" t="s">
        <v>39</v>
      </c>
      <c r="AX1634" s="13" t="s">
        <v>78</v>
      </c>
      <c r="AY1634" s="244" t="s">
        <v>199</v>
      </c>
    </row>
    <row r="1635" s="13" customFormat="1">
      <c r="A1635" s="13"/>
      <c r="B1635" s="233"/>
      <c r="C1635" s="234"/>
      <c r="D1635" s="235" t="s">
        <v>207</v>
      </c>
      <c r="E1635" s="236" t="s">
        <v>22</v>
      </c>
      <c r="F1635" s="237" t="s">
        <v>2501</v>
      </c>
      <c r="G1635" s="234"/>
      <c r="H1635" s="238">
        <v>18.27</v>
      </c>
      <c r="I1635" s="239"/>
      <c r="J1635" s="234"/>
      <c r="K1635" s="234"/>
      <c r="L1635" s="240"/>
      <c r="M1635" s="241"/>
      <c r="N1635" s="242"/>
      <c r="O1635" s="242"/>
      <c r="P1635" s="242"/>
      <c r="Q1635" s="242"/>
      <c r="R1635" s="242"/>
      <c r="S1635" s="242"/>
      <c r="T1635" s="243"/>
      <c r="U1635" s="13"/>
      <c r="V1635" s="13"/>
      <c r="W1635" s="13"/>
      <c r="X1635" s="13"/>
      <c r="Y1635" s="13"/>
      <c r="Z1635" s="13"/>
      <c r="AA1635" s="13"/>
      <c r="AB1635" s="13"/>
      <c r="AC1635" s="13"/>
      <c r="AD1635" s="13"/>
      <c r="AE1635" s="13"/>
      <c r="AT1635" s="244" t="s">
        <v>207</v>
      </c>
      <c r="AU1635" s="244" t="s">
        <v>87</v>
      </c>
      <c r="AV1635" s="13" t="s">
        <v>87</v>
      </c>
      <c r="AW1635" s="13" t="s">
        <v>39</v>
      </c>
      <c r="AX1635" s="13" t="s">
        <v>78</v>
      </c>
      <c r="AY1635" s="244" t="s">
        <v>199</v>
      </c>
    </row>
    <row r="1636" s="14" customFormat="1">
      <c r="A1636" s="14"/>
      <c r="B1636" s="245"/>
      <c r="C1636" s="246"/>
      <c r="D1636" s="235" t="s">
        <v>207</v>
      </c>
      <c r="E1636" s="247" t="s">
        <v>22</v>
      </c>
      <c r="F1636" s="248" t="s">
        <v>252</v>
      </c>
      <c r="G1636" s="246"/>
      <c r="H1636" s="249">
        <v>107.349</v>
      </c>
      <c r="I1636" s="250"/>
      <c r="J1636" s="246"/>
      <c r="K1636" s="246"/>
      <c r="L1636" s="251"/>
      <c r="M1636" s="252"/>
      <c r="N1636" s="253"/>
      <c r="O1636" s="253"/>
      <c r="P1636" s="253"/>
      <c r="Q1636" s="253"/>
      <c r="R1636" s="253"/>
      <c r="S1636" s="253"/>
      <c r="T1636" s="254"/>
      <c r="U1636" s="14"/>
      <c r="V1636" s="14"/>
      <c r="W1636" s="14"/>
      <c r="X1636" s="14"/>
      <c r="Y1636" s="14"/>
      <c r="Z1636" s="14"/>
      <c r="AA1636" s="14"/>
      <c r="AB1636" s="14"/>
      <c r="AC1636" s="14"/>
      <c r="AD1636" s="14"/>
      <c r="AE1636" s="14"/>
      <c r="AT1636" s="255" t="s">
        <v>207</v>
      </c>
      <c r="AU1636" s="255" t="s">
        <v>87</v>
      </c>
      <c r="AV1636" s="14" t="s">
        <v>103</v>
      </c>
      <c r="AW1636" s="14" t="s">
        <v>39</v>
      </c>
      <c r="AX1636" s="14" t="s">
        <v>23</v>
      </c>
      <c r="AY1636" s="255" t="s">
        <v>199</v>
      </c>
    </row>
    <row r="1637" s="2" customFormat="1" ht="16.5" customHeight="1">
      <c r="A1637" s="40"/>
      <c r="B1637" s="41"/>
      <c r="C1637" s="220" t="s">
        <v>2521</v>
      </c>
      <c r="D1637" s="220" t="s">
        <v>201</v>
      </c>
      <c r="E1637" s="221" t="s">
        <v>2522</v>
      </c>
      <c r="F1637" s="222" t="s">
        <v>2523</v>
      </c>
      <c r="G1637" s="223" t="s">
        <v>549</v>
      </c>
      <c r="H1637" s="224">
        <v>245.93000000000001</v>
      </c>
      <c r="I1637" s="225"/>
      <c r="J1637" s="226">
        <f>ROUND(I1637*H1637,2)</f>
        <v>0</v>
      </c>
      <c r="K1637" s="222" t="s">
        <v>205</v>
      </c>
      <c r="L1637" s="46"/>
      <c r="M1637" s="227" t="s">
        <v>22</v>
      </c>
      <c r="N1637" s="228" t="s">
        <v>49</v>
      </c>
      <c r="O1637" s="86"/>
      <c r="P1637" s="229">
        <f>O1637*H1637</f>
        <v>0</v>
      </c>
      <c r="Q1637" s="229">
        <v>3.0000000000000001E-05</v>
      </c>
      <c r="R1637" s="229">
        <f>Q1637*H1637</f>
        <v>0.0073779000000000006</v>
      </c>
      <c r="S1637" s="229">
        <v>0</v>
      </c>
      <c r="T1637" s="230">
        <f>S1637*H1637</f>
        <v>0</v>
      </c>
      <c r="U1637" s="40"/>
      <c r="V1637" s="40"/>
      <c r="W1637" s="40"/>
      <c r="X1637" s="40"/>
      <c r="Y1637" s="40"/>
      <c r="Z1637" s="40"/>
      <c r="AA1637" s="40"/>
      <c r="AB1637" s="40"/>
      <c r="AC1637" s="40"/>
      <c r="AD1637" s="40"/>
      <c r="AE1637" s="40"/>
      <c r="AR1637" s="231" t="s">
        <v>272</v>
      </c>
      <c r="AT1637" s="231" t="s">
        <v>201</v>
      </c>
      <c r="AU1637" s="231" t="s">
        <v>87</v>
      </c>
      <c r="AY1637" s="19" t="s">
        <v>199</v>
      </c>
      <c r="BE1637" s="232">
        <f>IF(N1637="základní",J1637,0)</f>
        <v>0</v>
      </c>
      <c r="BF1637" s="232">
        <f>IF(N1637="snížená",J1637,0)</f>
        <v>0</v>
      </c>
      <c r="BG1637" s="232">
        <f>IF(N1637="zákl. přenesená",J1637,0)</f>
        <v>0</v>
      </c>
      <c r="BH1637" s="232">
        <f>IF(N1637="sníž. přenesená",J1637,0)</f>
        <v>0</v>
      </c>
      <c r="BI1637" s="232">
        <f>IF(N1637="nulová",J1637,0)</f>
        <v>0</v>
      </c>
      <c r="BJ1637" s="19" t="s">
        <v>23</v>
      </c>
      <c r="BK1637" s="232">
        <f>ROUND(I1637*H1637,2)</f>
        <v>0</v>
      </c>
      <c r="BL1637" s="19" t="s">
        <v>272</v>
      </c>
      <c r="BM1637" s="231" t="s">
        <v>2524</v>
      </c>
    </row>
    <row r="1638" s="15" customFormat="1">
      <c r="A1638" s="15"/>
      <c r="B1638" s="256"/>
      <c r="C1638" s="257"/>
      <c r="D1638" s="235" t="s">
        <v>207</v>
      </c>
      <c r="E1638" s="258" t="s">
        <v>22</v>
      </c>
      <c r="F1638" s="259" t="s">
        <v>335</v>
      </c>
      <c r="G1638" s="257"/>
      <c r="H1638" s="258" t="s">
        <v>22</v>
      </c>
      <c r="I1638" s="260"/>
      <c r="J1638" s="257"/>
      <c r="K1638" s="257"/>
      <c r="L1638" s="261"/>
      <c r="M1638" s="262"/>
      <c r="N1638" s="263"/>
      <c r="O1638" s="263"/>
      <c r="P1638" s="263"/>
      <c r="Q1638" s="263"/>
      <c r="R1638" s="263"/>
      <c r="S1638" s="263"/>
      <c r="T1638" s="264"/>
      <c r="U1638" s="15"/>
      <c r="V1638" s="15"/>
      <c r="W1638" s="15"/>
      <c r="X1638" s="15"/>
      <c r="Y1638" s="15"/>
      <c r="Z1638" s="15"/>
      <c r="AA1638" s="15"/>
      <c r="AB1638" s="15"/>
      <c r="AC1638" s="15"/>
      <c r="AD1638" s="15"/>
      <c r="AE1638" s="15"/>
      <c r="AT1638" s="265" t="s">
        <v>207</v>
      </c>
      <c r="AU1638" s="265" t="s">
        <v>87</v>
      </c>
      <c r="AV1638" s="15" t="s">
        <v>23</v>
      </c>
      <c r="AW1638" s="15" t="s">
        <v>39</v>
      </c>
      <c r="AX1638" s="15" t="s">
        <v>78</v>
      </c>
      <c r="AY1638" s="265" t="s">
        <v>199</v>
      </c>
    </row>
    <row r="1639" s="13" customFormat="1">
      <c r="A1639" s="13"/>
      <c r="B1639" s="233"/>
      <c r="C1639" s="234"/>
      <c r="D1639" s="235" t="s">
        <v>207</v>
      </c>
      <c r="E1639" s="236" t="s">
        <v>22</v>
      </c>
      <c r="F1639" s="237" t="s">
        <v>2525</v>
      </c>
      <c r="G1639" s="234"/>
      <c r="H1639" s="238">
        <v>245.93000000000001</v>
      </c>
      <c r="I1639" s="239"/>
      <c r="J1639" s="234"/>
      <c r="K1639" s="234"/>
      <c r="L1639" s="240"/>
      <c r="M1639" s="241"/>
      <c r="N1639" s="242"/>
      <c r="O1639" s="242"/>
      <c r="P1639" s="242"/>
      <c r="Q1639" s="242"/>
      <c r="R1639" s="242"/>
      <c r="S1639" s="242"/>
      <c r="T1639" s="243"/>
      <c r="U1639" s="13"/>
      <c r="V1639" s="13"/>
      <c r="W1639" s="13"/>
      <c r="X1639" s="13"/>
      <c r="Y1639" s="13"/>
      <c r="Z1639" s="13"/>
      <c r="AA1639" s="13"/>
      <c r="AB1639" s="13"/>
      <c r="AC1639" s="13"/>
      <c r="AD1639" s="13"/>
      <c r="AE1639" s="13"/>
      <c r="AT1639" s="244" t="s">
        <v>207</v>
      </c>
      <c r="AU1639" s="244" t="s">
        <v>87</v>
      </c>
      <c r="AV1639" s="13" t="s">
        <v>87</v>
      </c>
      <c r="AW1639" s="13" t="s">
        <v>39</v>
      </c>
      <c r="AX1639" s="13" t="s">
        <v>23</v>
      </c>
      <c r="AY1639" s="244" t="s">
        <v>199</v>
      </c>
    </row>
    <row r="1640" s="2" customFormat="1" ht="16.5" customHeight="1">
      <c r="A1640" s="40"/>
      <c r="B1640" s="41"/>
      <c r="C1640" s="220" t="s">
        <v>2526</v>
      </c>
      <c r="D1640" s="220" t="s">
        <v>201</v>
      </c>
      <c r="E1640" s="221" t="s">
        <v>2527</v>
      </c>
      <c r="F1640" s="222" t="s">
        <v>2528</v>
      </c>
      <c r="G1640" s="223" t="s">
        <v>333</v>
      </c>
      <c r="H1640" s="224">
        <v>81</v>
      </c>
      <c r="I1640" s="225"/>
      <c r="J1640" s="226">
        <f>ROUND(I1640*H1640,2)</f>
        <v>0</v>
      </c>
      <c r="K1640" s="222" t="s">
        <v>205</v>
      </c>
      <c r="L1640" s="46"/>
      <c r="M1640" s="227" t="s">
        <v>22</v>
      </c>
      <c r="N1640" s="228" t="s">
        <v>49</v>
      </c>
      <c r="O1640" s="86"/>
      <c r="P1640" s="229">
        <f>O1640*H1640</f>
        <v>0</v>
      </c>
      <c r="Q1640" s="229">
        <v>0.00022000000000000001</v>
      </c>
      <c r="R1640" s="229">
        <f>Q1640*H1640</f>
        <v>0.017819999999999999</v>
      </c>
      <c r="S1640" s="229">
        <v>0</v>
      </c>
      <c r="T1640" s="230">
        <f>S1640*H1640</f>
        <v>0</v>
      </c>
      <c r="U1640" s="40"/>
      <c r="V1640" s="40"/>
      <c r="W1640" s="40"/>
      <c r="X1640" s="40"/>
      <c r="Y1640" s="40"/>
      <c r="Z1640" s="40"/>
      <c r="AA1640" s="40"/>
      <c r="AB1640" s="40"/>
      <c r="AC1640" s="40"/>
      <c r="AD1640" s="40"/>
      <c r="AE1640" s="40"/>
      <c r="AR1640" s="231" t="s">
        <v>272</v>
      </c>
      <c r="AT1640" s="231" t="s">
        <v>201</v>
      </c>
      <c r="AU1640" s="231" t="s">
        <v>87</v>
      </c>
      <c r="AY1640" s="19" t="s">
        <v>199</v>
      </c>
      <c r="BE1640" s="232">
        <f>IF(N1640="základní",J1640,0)</f>
        <v>0</v>
      </c>
      <c r="BF1640" s="232">
        <f>IF(N1640="snížená",J1640,0)</f>
        <v>0</v>
      </c>
      <c r="BG1640" s="232">
        <f>IF(N1640="zákl. přenesená",J1640,0)</f>
        <v>0</v>
      </c>
      <c r="BH1640" s="232">
        <f>IF(N1640="sníž. přenesená",J1640,0)</f>
        <v>0</v>
      </c>
      <c r="BI1640" s="232">
        <f>IF(N1640="nulová",J1640,0)</f>
        <v>0</v>
      </c>
      <c r="BJ1640" s="19" t="s">
        <v>23</v>
      </c>
      <c r="BK1640" s="232">
        <f>ROUND(I1640*H1640,2)</f>
        <v>0</v>
      </c>
      <c r="BL1640" s="19" t="s">
        <v>272</v>
      </c>
      <c r="BM1640" s="231" t="s">
        <v>2529</v>
      </c>
    </row>
    <row r="1641" s="13" customFormat="1">
      <c r="A1641" s="13"/>
      <c r="B1641" s="233"/>
      <c r="C1641" s="234"/>
      <c r="D1641" s="235" t="s">
        <v>207</v>
      </c>
      <c r="E1641" s="236" t="s">
        <v>22</v>
      </c>
      <c r="F1641" s="237" t="s">
        <v>2530</v>
      </c>
      <c r="G1641" s="234"/>
      <c r="H1641" s="238">
        <v>4</v>
      </c>
      <c r="I1641" s="239"/>
      <c r="J1641" s="234"/>
      <c r="K1641" s="234"/>
      <c r="L1641" s="240"/>
      <c r="M1641" s="241"/>
      <c r="N1641" s="242"/>
      <c r="O1641" s="242"/>
      <c r="P1641" s="242"/>
      <c r="Q1641" s="242"/>
      <c r="R1641" s="242"/>
      <c r="S1641" s="242"/>
      <c r="T1641" s="243"/>
      <c r="U1641" s="13"/>
      <c r="V1641" s="13"/>
      <c r="W1641" s="13"/>
      <c r="X1641" s="13"/>
      <c r="Y1641" s="13"/>
      <c r="Z1641" s="13"/>
      <c r="AA1641" s="13"/>
      <c r="AB1641" s="13"/>
      <c r="AC1641" s="13"/>
      <c r="AD1641" s="13"/>
      <c r="AE1641" s="13"/>
      <c r="AT1641" s="244" t="s">
        <v>207</v>
      </c>
      <c r="AU1641" s="244" t="s">
        <v>87</v>
      </c>
      <c r="AV1641" s="13" t="s">
        <v>87</v>
      </c>
      <c r="AW1641" s="13" t="s">
        <v>39</v>
      </c>
      <c r="AX1641" s="13" t="s">
        <v>78</v>
      </c>
      <c r="AY1641" s="244" t="s">
        <v>199</v>
      </c>
    </row>
    <row r="1642" s="13" customFormat="1">
      <c r="A1642" s="13"/>
      <c r="B1642" s="233"/>
      <c r="C1642" s="234"/>
      <c r="D1642" s="235" t="s">
        <v>207</v>
      </c>
      <c r="E1642" s="236" t="s">
        <v>22</v>
      </c>
      <c r="F1642" s="237" t="s">
        <v>2531</v>
      </c>
      <c r="G1642" s="234"/>
      <c r="H1642" s="238">
        <v>4</v>
      </c>
      <c r="I1642" s="239"/>
      <c r="J1642" s="234"/>
      <c r="K1642" s="234"/>
      <c r="L1642" s="240"/>
      <c r="M1642" s="241"/>
      <c r="N1642" s="242"/>
      <c r="O1642" s="242"/>
      <c r="P1642" s="242"/>
      <c r="Q1642" s="242"/>
      <c r="R1642" s="242"/>
      <c r="S1642" s="242"/>
      <c r="T1642" s="243"/>
      <c r="U1642" s="13"/>
      <c r="V1642" s="13"/>
      <c r="W1642" s="13"/>
      <c r="X1642" s="13"/>
      <c r="Y1642" s="13"/>
      <c r="Z1642" s="13"/>
      <c r="AA1642" s="13"/>
      <c r="AB1642" s="13"/>
      <c r="AC1642" s="13"/>
      <c r="AD1642" s="13"/>
      <c r="AE1642" s="13"/>
      <c r="AT1642" s="244" t="s">
        <v>207</v>
      </c>
      <c r="AU1642" s="244" t="s">
        <v>87</v>
      </c>
      <c r="AV1642" s="13" t="s">
        <v>87</v>
      </c>
      <c r="AW1642" s="13" t="s">
        <v>39</v>
      </c>
      <c r="AX1642" s="13" t="s">
        <v>78</v>
      </c>
      <c r="AY1642" s="244" t="s">
        <v>199</v>
      </c>
    </row>
    <row r="1643" s="13" customFormat="1">
      <c r="A1643" s="13"/>
      <c r="B1643" s="233"/>
      <c r="C1643" s="234"/>
      <c r="D1643" s="235" t="s">
        <v>207</v>
      </c>
      <c r="E1643" s="236" t="s">
        <v>22</v>
      </c>
      <c r="F1643" s="237" t="s">
        <v>2532</v>
      </c>
      <c r="G1643" s="234"/>
      <c r="H1643" s="238">
        <v>6</v>
      </c>
      <c r="I1643" s="239"/>
      <c r="J1643" s="234"/>
      <c r="K1643" s="234"/>
      <c r="L1643" s="240"/>
      <c r="M1643" s="241"/>
      <c r="N1643" s="242"/>
      <c r="O1643" s="242"/>
      <c r="P1643" s="242"/>
      <c r="Q1643" s="242"/>
      <c r="R1643" s="242"/>
      <c r="S1643" s="242"/>
      <c r="T1643" s="243"/>
      <c r="U1643" s="13"/>
      <c r="V1643" s="13"/>
      <c r="W1643" s="13"/>
      <c r="X1643" s="13"/>
      <c r="Y1643" s="13"/>
      <c r="Z1643" s="13"/>
      <c r="AA1643" s="13"/>
      <c r="AB1643" s="13"/>
      <c r="AC1643" s="13"/>
      <c r="AD1643" s="13"/>
      <c r="AE1643" s="13"/>
      <c r="AT1643" s="244" t="s">
        <v>207</v>
      </c>
      <c r="AU1643" s="244" t="s">
        <v>87</v>
      </c>
      <c r="AV1643" s="13" t="s">
        <v>87</v>
      </c>
      <c r="AW1643" s="13" t="s">
        <v>39</v>
      </c>
      <c r="AX1643" s="13" t="s">
        <v>78</v>
      </c>
      <c r="AY1643" s="244" t="s">
        <v>199</v>
      </c>
    </row>
    <row r="1644" s="13" customFormat="1">
      <c r="A1644" s="13"/>
      <c r="B1644" s="233"/>
      <c r="C1644" s="234"/>
      <c r="D1644" s="235" t="s">
        <v>207</v>
      </c>
      <c r="E1644" s="236" t="s">
        <v>22</v>
      </c>
      <c r="F1644" s="237" t="s">
        <v>2533</v>
      </c>
      <c r="G1644" s="234"/>
      <c r="H1644" s="238">
        <v>6</v>
      </c>
      <c r="I1644" s="239"/>
      <c r="J1644" s="234"/>
      <c r="K1644" s="234"/>
      <c r="L1644" s="240"/>
      <c r="M1644" s="241"/>
      <c r="N1644" s="242"/>
      <c r="O1644" s="242"/>
      <c r="P1644" s="242"/>
      <c r="Q1644" s="242"/>
      <c r="R1644" s="242"/>
      <c r="S1644" s="242"/>
      <c r="T1644" s="243"/>
      <c r="U1644" s="13"/>
      <c r="V1644" s="13"/>
      <c r="W1644" s="13"/>
      <c r="X1644" s="13"/>
      <c r="Y1644" s="13"/>
      <c r="Z1644" s="13"/>
      <c r="AA1644" s="13"/>
      <c r="AB1644" s="13"/>
      <c r="AC1644" s="13"/>
      <c r="AD1644" s="13"/>
      <c r="AE1644" s="13"/>
      <c r="AT1644" s="244" t="s">
        <v>207</v>
      </c>
      <c r="AU1644" s="244" t="s">
        <v>87</v>
      </c>
      <c r="AV1644" s="13" t="s">
        <v>87</v>
      </c>
      <c r="AW1644" s="13" t="s">
        <v>39</v>
      </c>
      <c r="AX1644" s="13" t="s">
        <v>78</v>
      </c>
      <c r="AY1644" s="244" t="s">
        <v>199</v>
      </c>
    </row>
    <row r="1645" s="13" customFormat="1">
      <c r="A1645" s="13"/>
      <c r="B1645" s="233"/>
      <c r="C1645" s="234"/>
      <c r="D1645" s="235" t="s">
        <v>207</v>
      </c>
      <c r="E1645" s="236" t="s">
        <v>22</v>
      </c>
      <c r="F1645" s="237" t="s">
        <v>2534</v>
      </c>
      <c r="G1645" s="234"/>
      <c r="H1645" s="238">
        <v>5</v>
      </c>
      <c r="I1645" s="239"/>
      <c r="J1645" s="234"/>
      <c r="K1645" s="234"/>
      <c r="L1645" s="240"/>
      <c r="M1645" s="241"/>
      <c r="N1645" s="242"/>
      <c r="O1645" s="242"/>
      <c r="P1645" s="242"/>
      <c r="Q1645" s="242"/>
      <c r="R1645" s="242"/>
      <c r="S1645" s="242"/>
      <c r="T1645" s="243"/>
      <c r="U1645" s="13"/>
      <c r="V1645" s="13"/>
      <c r="W1645" s="13"/>
      <c r="X1645" s="13"/>
      <c r="Y1645" s="13"/>
      <c r="Z1645" s="13"/>
      <c r="AA1645" s="13"/>
      <c r="AB1645" s="13"/>
      <c r="AC1645" s="13"/>
      <c r="AD1645" s="13"/>
      <c r="AE1645" s="13"/>
      <c r="AT1645" s="244" t="s">
        <v>207</v>
      </c>
      <c r="AU1645" s="244" t="s">
        <v>87</v>
      </c>
      <c r="AV1645" s="13" t="s">
        <v>87</v>
      </c>
      <c r="AW1645" s="13" t="s">
        <v>39</v>
      </c>
      <c r="AX1645" s="13" t="s">
        <v>78</v>
      </c>
      <c r="AY1645" s="244" t="s">
        <v>199</v>
      </c>
    </row>
    <row r="1646" s="13" customFormat="1">
      <c r="A1646" s="13"/>
      <c r="B1646" s="233"/>
      <c r="C1646" s="234"/>
      <c r="D1646" s="235" t="s">
        <v>207</v>
      </c>
      <c r="E1646" s="236" t="s">
        <v>22</v>
      </c>
      <c r="F1646" s="237" t="s">
        <v>2535</v>
      </c>
      <c r="G1646" s="234"/>
      <c r="H1646" s="238">
        <v>4</v>
      </c>
      <c r="I1646" s="239"/>
      <c r="J1646" s="234"/>
      <c r="K1646" s="234"/>
      <c r="L1646" s="240"/>
      <c r="M1646" s="241"/>
      <c r="N1646" s="242"/>
      <c r="O1646" s="242"/>
      <c r="P1646" s="242"/>
      <c r="Q1646" s="242"/>
      <c r="R1646" s="242"/>
      <c r="S1646" s="242"/>
      <c r="T1646" s="243"/>
      <c r="U1646" s="13"/>
      <c r="V1646" s="13"/>
      <c r="W1646" s="13"/>
      <c r="X1646" s="13"/>
      <c r="Y1646" s="13"/>
      <c r="Z1646" s="13"/>
      <c r="AA1646" s="13"/>
      <c r="AB1646" s="13"/>
      <c r="AC1646" s="13"/>
      <c r="AD1646" s="13"/>
      <c r="AE1646" s="13"/>
      <c r="AT1646" s="244" t="s">
        <v>207</v>
      </c>
      <c r="AU1646" s="244" t="s">
        <v>87</v>
      </c>
      <c r="AV1646" s="13" t="s">
        <v>87</v>
      </c>
      <c r="AW1646" s="13" t="s">
        <v>39</v>
      </c>
      <c r="AX1646" s="13" t="s">
        <v>78</v>
      </c>
      <c r="AY1646" s="244" t="s">
        <v>199</v>
      </c>
    </row>
    <row r="1647" s="13" customFormat="1">
      <c r="A1647" s="13"/>
      <c r="B1647" s="233"/>
      <c r="C1647" s="234"/>
      <c r="D1647" s="235" t="s">
        <v>207</v>
      </c>
      <c r="E1647" s="236" t="s">
        <v>22</v>
      </c>
      <c r="F1647" s="237" t="s">
        <v>2536</v>
      </c>
      <c r="G1647" s="234"/>
      <c r="H1647" s="238">
        <v>4</v>
      </c>
      <c r="I1647" s="239"/>
      <c r="J1647" s="234"/>
      <c r="K1647" s="234"/>
      <c r="L1647" s="240"/>
      <c r="M1647" s="241"/>
      <c r="N1647" s="242"/>
      <c r="O1647" s="242"/>
      <c r="P1647" s="242"/>
      <c r="Q1647" s="242"/>
      <c r="R1647" s="242"/>
      <c r="S1647" s="242"/>
      <c r="T1647" s="243"/>
      <c r="U1647" s="13"/>
      <c r="V1647" s="13"/>
      <c r="W1647" s="13"/>
      <c r="X1647" s="13"/>
      <c r="Y1647" s="13"/>
      <c r="Z1647" s="13"/>
      <c r="AA1647" s="13"/>
      <c r="AB1647" s="13"/>
      <c r="AC1647" s="13"/>
      <c r="AD1647" s="13"/>
      <c r="AE1647" s="13"/>
      <c r="AT1647" s="244" t="s">
        <v>207</v>
      </c>
      <c r="AU1647" s="244" t="s">
        <v>87</v>
      </c>
      <c r="AV1647" s="13" t="s">
        <v>87</v>
      </c>
      <c r="AW1647" s="13" t="s">
        <v>39</v>
      </c>
      <c r="AX1647" s="13" t="s">
        <v>78</v>
      </c>
      <c r="AY1647" s="244" t="s">
        <v>199</v>
      </c>
    </row>
    <row r="1648" s="13" customFormat="1">
      <c r="A1648" s="13"/>
      <c r="B1648" s="233"/>
      <c r="C1648" s="234"/>
      <c r="D1648" s="235" t="s">
        <v>207</v>
      </c>
      <c r="E1648" s="236" t="s">
        <v>22</v>
      </c>
      <c r="F1648" s="237" t="s">
        <v>2537</v>
      </c>
      <c r="G1648" s="234"/>
      <c r="H1648" s="238">
        <v>4</v>
      </c>
      <c r="I1648" s="239"/>
      <c r="J1648" s="234"/>
      <c r="K1648" s="234"/>
      <c r="L1648" s="240"/>
      <c r="M1648" s="241"/>
      <c r="N1648" s="242"/>
      <c r="O1648" s="242"/>
      <c r="P1648" s="242"/>
      <c r="Q1648" s="242"/>
      <c r="R1648" s="242"/>
      <c r="S1648" s="242"/>
      <c r="T1648" s="243"/>
      <c r="U1648" s="13"/>
      <c r="V1648" s="13"/>
      <c r="W1648" s="13"/>
      <c r="X1648" s="13"/>
      <c r="Y1648" s="13"/>
      <c r="Z1648" s="13"/>
      <c r="AA1648" s="13"/>
      <c r="AB1648" s="13"/>
      <c r="AC1648" s="13"/>
      <c r="AD1648" s="13"/>
      <c r="AE1648" s="13"/>
      <c r="AT1648" s="244" t="s">
        <v>207</v>
      </c>
      <c r="AU1648" s="244" t="s">
        <v>87</v>
      </c>
      <c r="AV1648" s="13" t="s">
        <v>87</v>
      </c>
      <c r="AW1648" s="13" t="s">
        <v>39</v>
      </c>
      <c r="AX1648" s="13" t="s">
        <v>78</v>
      </c>
      <c r="AY1648" s="244" t="s">
        <v>199</v>
      </c>
    </row>
    <row r="1649" s="13" customFormat="1">
      <c r="A1649" s="13"/>
      <c r="B1649" s="233"/>
      <c r="C1649" s="234"/>
      <c r="D1649" s="235" t="s">
        <v>207</v>
      </c>
      <c r="E1649" s="236" t="s">
        <v>22</v>
      </c>
      <c r="F1649" s="237" t="s">
        <v>2538</v>
      </c>
      <c r="G1649" s="234"/>
      <c r="H1649" s="238">
        <v>4</v>
      </c>
      <c r="I1649" s="239"/>
      <c r="J1649" s="234"/>
      <c r="K1649" s="234"/>
      <c r="L1649" s="240"/>
      <c r="M1649" s="241"/>
      <c r="N1649" s="242"/>
      <c r="O1649" s="242"/>
      <c r="P1649" s="242"/>
      <c r="Q1649" s="242"/>
      <c r="R1649" s="242"/>
      <c r="S1649" s="242"/>
      <c r="T1649" s="243"/>
      <c r="U1649" s="13"/>
      <c r="V1649" s="13"/>
      <c r="W1649" s="13"/>
      <c r="X1649" s="13"/>
      <c r="Y1649" s="13"/>
      <c r="Z1649" s="13"/>
      <c r="AA1649" s="13"/>
      <c r="AB1649" s="13"/>
      <c r="AC1649" s="13"/>
      <c r="AD1649" s="13"/>
      <c r="AE1649" s="13"/>
      <c r="AT1649" s="244" t="s">
        <v>207</v>
      </c>
      <c r="AU1649" s="244" t="s">
        <v>87</v>
      </c>
      <c r="AV1649" s="13" t="s">
        <v>87</v>
      </c>
      <c r="AW1649" s="13" t="s">
        <v>39</v>
      </c>
      <c r="AX1649" s="13" t="s">
        <v>78</v>
      </c>
      <c r="AY1649" s="244" t="s">
        <v>199</v>
      </c>
    </row>
    <row r="1650" s="13" customFormat="1">
      <c r="A1650" s="13"/>
      <c r="B1650" s="233"/>
      <c r="C1650" s="234"/>
      <c r="D1650" s="235" t="s">
        <v>207</v>
      </c>
      <c r="E1650" s="236" t="s">
        <v>22</v>
      </c>
      <c r="F1650" s="237" t="s">
        <v>2539</v>
      </c>
      <c r="G1650" s="234"/>
      <c r="H1650" s="238">
        <v>4</v>
      </c>
      <c r="I1650" s="239"/>
      <c r="J1650" s="234"/>
      <c r="K1650" s="234"/>
      <c r="L1650" s="240"/>
      <c r="M1650" s="241"/>
      <c r="N1650" s="242"/>
      <c r="O1650" s="242"/>
      <c r="P1650" s="242"/>
      <c r="Q1650" s="242"/>
      <c r="R1650" s="242"/>
      <c r="S1650" s="242"/>
      <c r="T1650" s="243"/>
      <c r="U1650" s="13"/>
      <c r="V1650" s="13"/>
      <c r="W1650" s="13"/>
      <c r="X1650" s="13"/>
      <c r="Y1650" s="13"/>
      <c r="Z1650" s="13"/>
      <c r="AA1650" s="13"/>
      <c r="AB1650" s="13"/>
      <c r="AC1650" s="13"/>
      <c r="AD1650" s="13"/>
      <c r="AE1650" s="13"/>
      <c r="AT1650" s="244" t="s">
        <v>207</v>
      </c>
      <c r="AU1650" s="244" t="s">
        <v>87</v>
      </c>
      <c r="AV1650" s="13" t="s">
        <v>87</v>
      </c>
      <c r="AW1650" s="13" t="s">
        <v>39</v>
      </c>
      <c r="AX1650" s="13" t="s">
        <v>78</v>
      </c>
      <c r="AY1650" s="244" t="s">
        <v>199</v>
      </c>
    </row>
    <row r="1651" s="13" customFormat="1">
      <c r="A1651" s="13"/>
      <c r="B1651" s="233"/>
      <c r="C1651" s="234"/>
      <c r="D1651" s="235" t="s">
        <v>207</v>
      </c>
      <c r="E1651" s="236" t="s">
        <v>22</v>
      </c>
      <c r="F1651" s="237" t="s">
        <v>2540</v>
      </c>
      <c r="G1651" s="234"/>
      <c r="H1651" s="238">
        <v>4</v>
      </c>
      <c r="I1651" s="239"/>
      <c r="J1651" s="234"/>
      <c r="K1651" s="234"/>
      <c r="L1651" s="240"/>
      <c r="M1651" s="241"/>
      <c r="N1651" s="242"/>
      <c r="O1651" s="242"/>
      <c r="P1651" s="242"/>
      <c r="Q1651" s="242"/>
      <c r="R1651" s="242"/>
      <c r="S1651" s="242"/>
      <c r="T1651" s="243"/>
      <c r="U1651" s="13"/>
      <c r="V1651" s="13"/>
      <c r="W1651" s="13"/>
      <c r="X1651" s="13"/>
      <c r="Y1651" s="13"/>
      <c r="Z1651" s="13"/>
      <c r="AA1651" s="13"/>
      <c r="AB1651" s="13"/>
      <c r="AC1651" s="13"/>
      <c r="AD1651" s="13"/>
      <c r="AE1651" s="13"/>
      <c r="AT1651" s="244" t="s">
        <v>207</v>
      </c>
      <c r="AU1651" s="244" t="s">
        <v>87</v>
      </c>
      <c r="AV1651" s="13" t="s">
        <v>87</v>
      </c>
      <c r="AW1651" s="13" t="s">
        <v>39</v>
      </c>
      <c r="AX1651" s="13" t="s">
        <v>78</v>
      </c>
      <c r="AY1651" s="244" t="s">
        <v>199</v>
      </c>
    </row>
    <row r="1652" s="13" customFormat="1">
      <c r="A1652" s="13"/>
      <c r="B1652" s="233"/>
      <c r="C1652" s="234"/>
      <c r="D1652" s="235" t="s">
        <v>207</v>
      </c>
      <c r="E1652" s="236" t="s">
        <v>22</v>
      </c>
      <c r="F1652" s="237" t="s">
        <v>2541</v>
      </c>
      <c r="G1652" s="234"/>
      <c r="H1652" s="238">
        <v>4</v>
      </c>
      <c r="I1652" s="239"/>
      <c r="J1652" s="234"/>
      <c r="K1652" s="234"/>
      <c r="L1652" s="240"/>
      <c r="M1652" s="241"/>
      <c r="N1652" s="242"/>
      <c r="O1652" s="242"/>
      <c r="P1652" s="242"/>
      <c r="Q1652" s="242"/>
      <c r="R1652" s="242"/>
      <c r="S1652" s="242"/>
      <c r="T1652" s="243"/>
      <c r="U1652" s="13"/>
      <c r="V1652" s="13"/>
      <c r="W1652" s="13"/>
      <c r="X1652" s="13"/>
      <c r="Y1652" s="13"/>
      <c r="Z1652" s="13"/>
      <c r="AA1652" s="13"/>
      <c r="AB1652" s="13"/>
      <c r="AC1652" s="13"/>
      <c r="AD1652" s="13"/>
      <c r="AE1652" s="13"/>
      <c r="AT1652" s="244" t="s">
        <v>207</v>
      </c>
      <c r="AU1652" s="244" t="s">
        <v>87</v>
      </c>
      <c r="AV1652" s="13" t="s">
        <v>87</v>
      </c>
      <c r="AW1652" s="13" t="s">
        <v>39</v>
      </c>
      <c r="AX1652" s="13" t="s">
        <v>78</v>
      </c>
      <c r="AY1652" s="244" t="s">
        <v>199</v>
      </c>
    </row>
    <row r="1653" s="13" customFormat="1">
      <c r="A1653" s="13"/>
      <c r="B1653" s="233"/>
      <c r="C1653" s="234"/>
      <c r="D1653" s="235" t="s">
        <v>207</v>
      </c>
      <c r="E1653" s="236" t="s">
        <v>22</v>
      </c>
      <c r="F1653" s="237" t="s">
        <v>2542</v>
      </c>
      <c r="G1653" s="234"/>
      <c r="H1653" s="238">
        <v>6</v>
      </c>
      <c r="I1653" s="239"/>
      <c r="J1653" s="234"/>
      <c r="K1653" s="234"/>
      <c r="L1653" s="240"/>
      <c r="M1653" s="241"/>
      <c r="N1653" s="242"/>
      <c r="O1653" s="242"/>
      <c r="P1653" s="242"/>
      <c r="Q1653" s="242"/>
      <c r="R1653" s="242"/>
      <c r="S1653" s="242"/>
      <c r="T1653" s="243"/>
      <c r="U1653" s="13"/>
      <c r="V1653" s="13"/>
      <c r="W1653" s="13"/>
      <c r="X1653" s="13"/>
      <c r="Y1653" s="13"/>
      <c r="Z1653" s="13"/>
      <c r="AA1653" s="13"/>
      <c r="AB1653" s="13"/>
      <c r="AC1653" s="13"/>
      <c r="AD1653" s="13"/>
      <c r="AE1653" s="13"/>
      <c r="AT1653" s="244" t="s">
        <v>207</v>
      </c>
      <c r="AU1653" s="244" t="s">
        <v>87</v>
      </c>
      <c r="AV1653" s="13" t="s">
        <v>87</v>
      </c>
      <c r="AW1653" s="13" t="s">
        <v>39</v>
      </c>
      <c r="AX1653" s="13" t="s">
        <v>78</v>
      </c>
      <c r="AY1653" s="244" t="s">
        <v>199</v>
      </c>
    </row>
    <row r="1654" s="13" customFormat="1">
      <c r="A1654" s="13"/>
      <c r="B1654" s="233"/>
      <c r="C1654" s="234"/>
      <c r="D1654" s="235" t="s">
        <v>207</v>
      </c>
      <c r="E1654" s="236" t="s">
        <v>22</v>
      </c>
      <c r="F1654" s="237" t="s">
        <v>2543</v>
      </c>
      <c r="G1654" s="234"/>
      <c r="H1654" s="238">
        <v>4</v>
      </c>
      <c r="I1654" s="239"/>
      <c r="J1654" s="234"/>
      <c r="K1654" s="234"/>
      <c r="L1654" s="240"/>
      <c r="M1654" s="241"/>
      <c r="N1654" s="242"/>
      <c r="O1654" s="242"/>
      <c r="P1654" s="242"/>
      <c r="Q1654" s="242"/>
      <c r="R1654" s="242"/>
      <c r="S1654" s="242"/>
      <c r="T1654" s="243"/>
      <c r="U1654" s="13"/>
      <c r="V1654" s="13"/>
      <c r="W1654" s="13"/>
      <c r="X1654" s="13"/>
      <c r="Y1654" s="13"/>
      <c r="Z1654" s="13"/>
      <c r="AA1654" s="13"/>
      <c r="AB1654" s="13"/>
      <c r="AC1654" s="13"/>
      <c r="AD1654" s="13"/>
      <c r="AE1654" s="13"/>
      <c r="AT1654" s="244" t="s">
        <v>207</v>
      </c>
      <c r="AU1654" s="244" t="s">
        <v>87</v>
      </c>
      <c r="AV1654" s="13" t="s">
        <v>87</v>
      </c>
      <c r="AW1654" s="13" t="s">
        <v>39</v>
      </c>
      <c r="AX1654" s="13" t="s">
        <v>78</v>
      </c>
      <c r="AY1654" s="244" t="s">
        <v>199</v>
      </c>
    </row>
    <row r="1655" s="13" customFormat="1">
      <c r="A1655" s="13"/>
      <c r="B1655" s="233"/>
      <c r="C1655" s="234"/>
      <c r="D1655" s="235" t="s">
        <v>207</v>
      </c>
      <c r="E1655" s="236" t="s">
        <v>22</v>
      </c>
      <c r="F1655" s="237" t="s">
        <v>2544</v>
      </c>
      <c r="G1655" s="234"/>
      <c r="H1655" s="238">
        <v>5</v>
      </c>
      <c r="I1655" s="239"/>
      <c r="J1655" s="234"/>
      <c r="K1655" s="234"/>
      <c r="L1655" s="240"/>
      <c r="M1655" s="241"/>
      <c r="N1655" s="242"/>
      <c r="O1655" s="242"/>
      <c r="P1655" s="242"/>
      <c r="Q1655" s="242"/>
      <c r="R1655" s="242"/>
      <c r="S1655" s="242"/>
      <c r="T1655" s="243"/>
      <c r="U1655" s="13"/>
      <c r="V1655" s="13"/>
      <c r="W1655" s="13"/>
      <c r="X1655" s="13"/>
      <c r="Y1655" s="13"/>
      <c r="Z1655" s="13"/>
      <c r="AA1655" s="13"/>
      <c r="AB1655" s="13"/>
      <c r="AC1655" s="13"/>
      <c r="AD1655" s="13"/>
      <c r="AE1655" s="13"/>
      <c r="AT1655" s="244" t="s">
        <v>207</v>
      </c>
      <c r="AU1655" s="244" t="s">
        <v>87</v>
      </c>
      <c r="AV1655" s="13" t="s">
        <v>87</v>
      </c>
      <c r="AW1655" s="13" t="s">
        <v>39</v>
      </c>
      <c r="AX1655" s="13" t="s">
        <v>78</v>
      </c>
      <c r="AY1655" s="244" t="s">
        <v>199</v>
      </c>
    </row>
    <row r="1656" s="13" customFormat="1">
      <c r="A1656" s="13"/>
      <c r="B1656" s="233"/>
      <c r="C1656" s="234"/>
      <c r="D1656" s="235" t="s">
        <v>207</v>
      </c>
      <c r="E1656" s="236" t="s">
        <v>22</v>
      </c>
      <c r="F1656" s="237" t="s">
        <v>2545</v>
      </c>
      <c r="G1656" s="234"/>
      <c r="H1656" s="238">
        <v>4</v>
      </c>
      <c r="I1656" s="239"/>
      <c r="J1656" s="234"/>
      <c r="K1656" s="234"/>
      <c r="L1656" s="240"/>
      <c r="M1656" s="241"/>
      <c r="N1656" s="242"/>
      <c r="O1656" s="242"/>
      <c r="P1656" s="242"/>
      <c r="Q1656" s="242"/>
      <c r="R1656" s="242"/>
      <c r="S1656" s="242"/>
      <c r="T1656" s="243"/>
      <c r="U1656" s="13"/>
      <c r="V1656" s="13"/>
      <c r="W1656" s="13"/>
      <c r="X1656" s="13"/>
      <c r="Y1656" s="13"/>
      <c r="Z1656" s="13"/>
      <c r="AA1656" s="13"/>
      <c r="AB1656" s="13"/>
      <c r="AC1656" s="13"/>
      <c r="AD1656" s="13"/>
      <c r="AE1656" s="13"/>
      <c r="AT1656" s="244" t="s">
        <v>207</v>
      </c>
      <c r="AU1656" s="244" t="s">
        <v>87</v>
      </c>
      <c r="AV1656" s="13" t="s">
        <v>87</v>
      </c>
      <c r="AW1656" s="13" t="s">
        <v>39</v>
      </c>
      <c r="AX1656" s="13" t="s">
        <v>78</v>
      </c>
      <c r="AY1656" s="244" t="s">
        <v>199</v>
      </c>
    </row>
    <row r="1657" s="13" customFormat="1">
      <c r="A1657" s="13"/>
      <c r="B1657" s="233"/>
      <c r="C1657" s="234"/>
      <c r="D1657" s="235" t="s">
        <v>207</v>
      </c>
      <c r="E1657" s="236" t="s">
        <v>22</v>
      </c>
      <c r="F1657" s="237" t="s">
        <v>2546</v>
      </c>
      <c r="G1657" s="234"/>
      <c r="H1657" s="238">
        <v>4</v>
      </c>
      <c r="I1657" s="239"/>
      <c r="J1657" s="234"/>
      <c r="K1657" s="234"/>
      <c r="L1657" s="240"/>
      <c r="M1657" s="241"/>
      <c r="N1657" s="242"/>
      <c r="O1657" s="242"/>
      <c r="P1657" s="242"/>
      <c r="Q1657" s="242"/>
      <c r="R1657" s="242"/>
      <c r="S1657" s="242"/>
      <c r="T1657" s="243"/>
      <c r="U1657" s="13"/>
      <c r="V1657" s="13"/>
      <c r="W1657" s="13"/>
      <c r="X1657" s="13"/>
      <c r="Y1657" s="13"/>
      <c r="Z1657" s="13"/>
      <c r="AA1657" s="13"/>
      <c r="AB1657" s="13"/>
      <c r="AC1657" s="13"/>
      <c r="AD1657" s="13"/>
      <c r="AE1657" s="13"/>
      <c r="AT1657" s="244" t="s">
        <v>207</v>
      </c>
      <c r="AU1657" s="244" t="s">
        <v>87</v>
      </c>
      <c r="AV1657" s="13" t="s">
        <v>87</v>
      </c>
      <c r="AW1657" s="13" t="s">
        <v>39</v>
      </c>
      <c r="AX1657" s="13" t="s">
        <v>78</v>
      </c>
      <c r="AY1657" s="244" t="s">
        <v>199</v>
      </c>
    </row>
    <row r="1658" s="13" customFormat="1">
      <c r="A1658" s="13"/>
      <c r="B1658" s="233"/>
      <c r="C1658" s="234"/>
      <c r="D1658" s="235" t="s">
        <v>207</v>
      </c>
      <c r="E1658" s="236" t="s">
        <v>22</v>
      </c>
      <c r="F1658" s="237" t="s">
        <v>2547</v>
      </c>
      <c r="G1658" s="234"/>
      <c r="H1658" s="238">
        <v>5</v>
      </c>
      <c r="I1658" s="239"/>
      <c r="J1658" s="234"/>
      <c r="K1658" s="234"/>
      <c r="L1658" s="240"/>
      <c r="M1658" s="241"/>
      <c r="N1658" s="242"/>
      <c r="O1658" s="242"/>
      <c r="P1658" s="242"/>
      <c r="Q1658" s="242"/>
      <c r="R1658" s="242"/>
      <c r="S1658" s="242"/>
      <c r="T1658" s="243"/>
      <c r="U1658" s="13"/>
      <c r="V1658" s="13"/>
      <c r="W1658" s="13"/>
      <c r="X1658" s="13"/>
      <c r="Y1658" s="13"/>
      <c r="Z1658" s="13"/>
      <c r="AA1658" s="13"/>
      <c r="AB1658" s="13"/>
      <c r="AC1658" s="13"/>
      <c r="AD1658" s="13"/>
      <c r="AE1658" s="13"/>
      <c r="AT1658" s="244" t="s">
        <v>207</v>
      </c>
      <c r="AU1658" s="244" t="s">
        <v>87</v>
      </c>
      <c r="AV1658" s="13" t="s">
        <v>87</v>
      </c>
      <c r="AW1658" s="13" t="s">
        <v>39</v>
      </c>
      <c r="AX1658" s="13" t="s">
        <v>78</v>
      </c>
      <c r="AY1658" s="244" t="s">
        <v>199</v>
      </c>
    </row>
    <row r="1659" s="14" customFormat="1">
      <c r="A1659" s="14"/>
      <c r="B1659" s="245"/>
      <c r="C1659" s="246"/>
      <c r="D1659" s="235" t="s">
        <v>207</v>
      </c>
      <c r="E1659" s="247" t="s">
        <v>22</v>
      </c>
      <c r="F1659" s="248" t="s">
        <v>252</v>
      </c>
      <c r="G1659" s="246"/>
      <c r="H1659" s="249">
        <v>81</v>
      </c>
      <c r="I1659" s="250"/>
      <c r="J1659" s="246"/>
      <c r="K1659" s="246"/>
      <c r="L1659" s="251"/>
      <c r="M1659" s="252"/>
      <c r="N1659" s="253"/>
      <c r="O1659" s="253"/>
      <c r="P1659" s="253"/>
      <c r="Q1659" s="253"/>
      <c r="R1659" s="253"/>
      <c r="S1659" s="253"/>
      <c r="T1659" s="254"/>
      <c r="U1659" s="14"/>
      <c r="V1659" s="14"/>
      <c r="W1659" s="14"/>
      <c r="X1659" s="14"/>
      <c r="Y1659" s="14"/>
      <c r="Z1659" s="14"/>
      <c r="AA1659" s="14"/>
      <c r="AB1659" s="14"/>
      <c r="AC1659" s="14"/>
      <c r="AD1659" s="14"/>
      <c r="AE1659" s="14"/>
      <c r="AT1659" s="255" t="s">
        <v>207</v>
      </c>
      <c r="AU1659" s="255" t="s">
        <v>87</v>
      </c>
      <c r="AV1659" s="14" t="s">
        <v>103</v>
      </c>
      <c r="AW1659" s="14" t="s">
        <v>39</v>
      </c>
      <c r="AX1659" s="14" t="s">
        <v>23</v>
      </c>
      <c r="AY1659" s="255" t="s">
        <v>199</v>
      </c>
    </row>
    <row r="1660" s="2" customFormat="1" ht="16.5" customHeight="1">
      <c r="A1660" s="40"/>
      <c r="B1660" s="41"/>
      <c r="C1660" s="220" t="s">
        <v>2548</v>
      </c>
      <c r="D1660" s="220" t="s">
        <v>201</v>
      </c>
      <c r="E1660" s="221" t="s">
        <v>2549</v>
      </c>
      <c r="F1660" s="222" t="s">
        <v>2550</v>
      </c>
      <c r="G1660" s="223" t="s">
        <v>333</v>
      </c>
      <c r="H1660" s="224">
        <v>9</v>
      </c>
      <c r="I1660" s="225"/>
      <c r="J1660" s="226">
        <f>ROUND(I1660*H1660,2)</f>
        <v>0</v>
      </c>
      <c r="K1660" s="222" t="s">
        <v>205</v>
      </c>
      <c r="L1660" s="46"/>
      <c r="M1660" s="227" t="s">
        <v>22</v>
      </c>
      <c r="N1660" s="228" t="s">
        <v>49</v>
      </c>
      <c r="O1660" s="86"/>
      <c r="P1660" s="229">
        <f>O1660*H1660</f>
        <v>0</v>
      </c>
      <c r="Q1660" s="229">
        <v>0.00018000000000000001</v>
      </c>
      <c r="R1660" s="229">
        <f>Q1660*H1660</f>
        <v>0.0016200000000000001</v>
      </c>
      <c r="S1660" s="229">
        <v>0</v>
      </c>
      <c r="T1660" s="230">
        <f>S1660*H1660</f>
        <v>0</v>
      </c>
      <c r="U1660" s="40"/>
      <c r="V1660" s="40"/>
      <c r="W1660" s="40"/>
      <c r="X1660" s="40"/>
      <c r="Y1660" s="40"/>
      <c r="Z1660" s="40"/>
      <c r="AA1660" s="40"/>
      <c r="AB1660" s="40"/>
      <c r="AC1660" s="40"/>
      <c r="AD1660" s="40"/>
      <c r="AE1660" s="40"/>
      <c r="AR1660" s="231" t="s">
        <v>272</v>
      </c>
      <c r="AT1660" s="231" t="s">
        <v>201</v>
      </c>
      <c r="AU1660" s="231" t="s">
        <v>87</v>
      </c>
      <c r="AY1660" s="19" t="s">
        <v>199</v>
      </c>
      <c r="BE1660" s="232">
        <f>IF(N1660="základní",J1660,0)</f>
        <v>0</v>
      </c>
      <c r="BF1660" s="232">
        <f>IF(N1660="snížená",J1660,0)</f>
        <v>0</v>
      </c>
      <c r="BG1660" s="232">
        <f>IF(N1660="zákl. přenesená",J1660,0)</f>
        <v>0</v>
      </c>
      <c r="BH1660" s="232">
        <f>IF(N1660="sníž. přenesená",J1660,0)</f>
        <v>0</v>
      </c>
      <c r="BI1660" s="232">
        <f>IF(N1660="nulová",J1660,0)</f>
        <v>0</v>
      </c>
      <c r="BJ1660" s="19" t="s">
        <v>23</v>
      </c>
      <c r="BK1660" s="232">
        <f>ROUND(I1660*H1660,2)</f>
        <v>0</v>
      </c>
      <c r="BL1660" s="19" t="s">
        <v>272</v>
      </c>
      <c r="BM1660" s="231" t="s">
        <v>2551</v>
      </c>
    </row>
    <row r="1661" s="13" customFormat="1">
      <c r="A1661" s="13"/>
      <c r="B1661" s="233"/>
      <c r="C1661" s="234"/>
      <c r="D1661" s="235" t="s">
        <v>207</v>
      </c>
      <c r="E1661" s="236" t="s">
        <v>22</v>
      </c>
      <c r="F1661" s="237" t="s">
        <v>2552</v>
      </c>
      <c r="G1661" s="234"/>
      <c r="H1661" s="238">
        <v>2</v>
      </c>
      <c r="I1661" s="239"/>
      <c r="J1661" s="234"/>
      <c r="K1661" s="234"/>
      <c r="L1661" s="240"/>
      <c r="M1661" s="241"/>
      <c r="N1661" s="242"/>
      <c r="O1661" s="242"/>
      <c r="P1661" s="242"/>
      <c r="Q1661" s="242"/>
      <c r="R1661" s="242"/>
      <c r="S1661" s="242"/>
      <c r="T1661" s="243"/>
      <c r="U1661" s="13"/>
      <c r="V1661" s="13"/>
      <c r="W1661" s="13"/>
      <c r="X1661" s="13"/>
      <c r="Y1661" s="13"/>
      <c r="Z1661" s="13"/>
      <c r="AA1661" s="13"/>
      <c r="AB1661" s="13"/>
      <c r="AC1661" s="13"/>
      <c r="AD1661" s="13"/>
      <c r="AE1661" s="13"/>
      <c r="AT1661" s="244" t="s">
        <v>207</v>
      </c>
      <c r="AU1661" s="244" t="s">
        <v>87</v>
      </c>
      <c r="AV1661" s="13" t="s">
        <v>87</v>
      </c>
      <c r="AW1661" s="13" t="s">
        <v>39</v>
      </c>
      <c r="AX1661" s="13" t="s">
        <v>78</v>
      </c>
      <c r="AY1661" s="244" t="s">
        <v>199</v>
      </c>
    </row>
    <row r="1662" s="13" customFormat="1">
      <c r="A1662" s="13"/>
      <c r="B1662" s="233"/>
      <c r="C1662" s="234"/>
      <c r="D1662" s="235" t="s">
        <v>207</v>
      </c>
      <c r="E1662" s="236" t="s">
        <v>22</v>
      </c>
      <c r="F1662" s="237" t="s">
        <v>2553</v>
      </c>
      <c r="G1662" s="234"/>
      <c r="H1662" s="238">
        <v>2</v>
      </c>
      <c r="I1662" s="239"/>
      <c r="J1662" s="234"/>
      <c r="K1662" s="234"/>
      <c r="L1662" s="240"/>
      <c r="M1662" s="241"/>
      <c r="N1662" s="242"/>
      <c r="O1662" s="242"/>
      <c r="P1662" s="242"/>
      <c r="Q1662" s="242"/>
      <c r="R1662" s="242"/>
      <c r="S1662" s="242"/>
      <c r="T1662" s="243"/>
      <c r="U1662" s="13"/>
      <c r="V1662" s="13"/>
      <c r="W1662" s="13"/>
      <c r="X1662" s="13"/>
      <c r="Y1662" s="13"/>
      <c r="Z1662" s="13"/>
      <c r="AA1662" s="13"/>
      <c r="AB1662" s="13"/>
      <c r="AC1662" s="13"/>
      <c r="AD1662" s="13"/>
      <c r="AE1662" s="13"/>
      <c r="AT1662" s="244" t="s">
        <v>207</v>
      </c>
      <c r="AU1662" s="244" t="s">
        <v>87</v>
      </c>
      <c r="AV1662" s="13" t="s">
        <v>87</v>
      </c>
      <c r="AW1662" s="13" t="s">
        <v>39</v>
      </c>
      <c r="AX1662" s="13" t="s">
        <v>78</v>
      </c>
      <c r="AY1662" s="244" t="s">
        <v>199</v>
      </c>
    </row>
    <row r="1663" s="13" customFormat="1">
      <c r="A1663" s="13"/>
      <c r="B1663" s="233"/>
      <c r="C1663" s="234"/>
      <c r="D1663" s="235" t="s">
        <v>207</v>
      </c>
      <c r="E1663" s="236" t="s">
        <v>22</v>
      </c>
      <c r="F1663" s="237" t="s">
        <v>2554</v>
      </c>
      <c r="G1663" s="234"/>
      <c r="H1663" s="238">
        <v>1</v>
      </c>
      <c r="I1663" s="239"/>
      <c r="J1663" s="234"/>
      <c r="K1663" s="234"/>
      <c r="L1663" s="240"/>
      <c r="M1663" s="241"/>
      <c r="N1663" s="242"/>
      <c r="O1663" s="242"/>
      <c r="P1663" s="242"/>
      <c r="Q1663" s="242"/>
      <c r="R1663" s="242"/>
      <c r="S1663" s="242"/>
      <c r="T1663" s="243"/>
      <c r="U1663" s="13"/>
      <c r="V1663" s="13"/>
      <c r="W1663" s="13"/>
      <c r="X1663" s="13"/>
      <c r="Y1663" s="13"/>
      <c r="Z1663" s="13"/>
      <c r="AA1663" s="13"/>
      <c r="AB1663" s="13"/>
      <c r="AC1663" s="13"/>
      <c r="AD1663" s="13"/>
      <c r="AE1663" s="13"/>
      <c r="AT1663" s="244" t="s">
        <v>207</v>
      </c>
      <c r="AU1663" s="244" t="s">
        <v>87</v>
      </c>
      <c r="AV1663" s="13" t="s">
        <v>87</v>
      </c>
      <c r="AW1663" s="13" t="s">
        <v>39</v>
      </c>
      <c r="AX1663" s="13" t="s">
        <v>78</v>
      </c>
      <c r="AY1663" s="244" t="s">
        <v>199</v>
      </c>
    </row>
    <row r="1664" s="13" customFormat="1">
      <c r="A1664" s="13"/>
      <c r="B1664" s="233"/>
      <c r="C1664" s="234"/>
      <c r="D1664" s="235" t="s">
        <v>207</v>
      </c>
      <c r="E1664" s="236" t="s">
        <v>22</v>
      </c>
      <c r="F1664" s="237" t="s">
        <v>2555</v>
      </c>
      <c r="G1664" s="234"/>
      <c r="H1664" s="238">
        <v>2</v>
      </c>
      <c r="I1664" s="239"/>
      <c r="J1664" s="234"/>
      <c r="K1664" s="234"/>
      <c r="L1664" s="240"/>
      <c r="M1664" s="241"/>
      <c r="N1664" s="242"/>
      <c r="O1664" s="242"/>
      <c r="P1664" s="242"/>
      <c r="Q1664" s="242"/>
      <c r="R1664" s="242"/>
      <c r="S1664" s="242"/>
      <c r="T1664" s="243"/>
      <c r="U1664" s="13"/>
      <c r="V1664" s="13"/>
      <c r="W1664" s="13"/>
      <c r="X1664" s="13"/>
      <c r="Y1664" s="13"/>
      <c r="Z1664" s="13"/>
      <c r="AA1664" s="13"/>
      <c r="AB1664" s="13"/>
      <c r="AC1664" s="13"/>
      <c r="AD1664" s="13"/>
      <c r="AE1664" s="13"/>
      <c r="AT1664" s="244" t="s">
        <v>207</v>
      </c>
      <c r="AU1664" s="244" t="s">
        <v>87</v>
      </c>
      <c r="AV1664" s="13" t="s">
        <v>87</v>
      </c>
      <c r="AW1664" s="13" t="s">
        <v>39</v>
      </c>
      <c r="AX1664" s="13" t="s">
        <v>78</v>
      </c>
      <c r="AY1664" s="244" t="s">
        <v>199</v>
      </c>
    </row>
    <row r="1665" s="13" customFormat="1">
      <c r="A1665" s="13"/>
      <c r="B1665" s="233"/>
      <c r="C1665" s="234"/>
      <c r="D1665" s="235" t="s">
        <v>207</v>
      </c>
      <c r="E1665" s="236" t="s">
        <v>22</v>
      </c>
      <c r="F1665" s="237" t="s">
        <v>2556</v>
      </c>
      <c r="G1665" s="234"/>
      <c r="H1665" s="238">
        <v>1</v>
      </c>
      <c r="I1665" s="239"/>
      <c r="J1665" s="234"/>
      <c r="K1665" s="234"/>
      <c r="L1665" s="240"/>
      <c r="M1665" s="241"/>
      <c r="N1665" s="242"/>
      <c r="O1665" s="242"/>
      <c r="P1665" s="242"/>
      <c r="Q1665" s="242"/>
      <c r="R1665" s="242"/>
      <c r="S1665" s="242"/>
      <c r="T1665" s="243"/>
      <c r="U1665" s="13"/>
      <c r="V1665" s="13"/>
      <c r="W1665" s="13"/>
      <c r="X1665" s="13"/>
      <c r="Y1665" s="13"/>
      <c r="Z1665" s="13"/>
      <c r="AA1665" s="13"/>
      <c r="AB1665" s="13"/>
      <c r="AC1665" s="13"/>
      <c r="AD1665" s="13"/>
      <c r="AE1665" s="13"/>
      <c r="AT1665" s="244" t="s">
        <v>207</v>
      </c>
      <c r="AU1665" s="244" t="s">
        <v>87</v>
      </c>
      <c r="AV1665" s="13" t="s">
        <v>87</v>
      </c>
      <c r="AW1665" s="13" t="s">
        <v>39</v>
      </c>
      <c r="AX1665" s="13" t="s">
        <v>78</v>
      </c>
      <c r="AY1665" s="244" t="s">
        <v>199</v>
      </c>
    </row>
    <row r="1666" s="13" customFormat="1">
      <c r="A1666" s="13"/>
      <c r="B1666" s="233"/>
      <c r="C1666" s="234"/>
      <c r="D1666" s="235" t="s">
        <v>207</v>
      </c>
      <c r="E1666" s="236" t="s">
        <v>22</v>
      </c>
      <c r="F1666" s="237" t="s">
        <v>2557</v>
      </c>
      <c r="G1666" s="234"/>
      <c r="H1666" s="238">
        <v>1</v>
      </c>
      <c r="I1666" s="239"/>
      <c r="J1666" s="234"/>
      <c r="K1666" s="234"/>
      <c r="L1666" s="240"/>
      <c r="M1666" s="241"/>
      <c r="N1666" s="242"/>
      <c r="O1666" s="242"/>
      <c r="P1666" s="242"/>
      <c r="Q1666" s="242"/>
      <c r="R1666" s="242"/>
      <c r="S1666" s="242"/>
      <c r="T1666" s="243"/>
      <c r="U1666" s="13"/>
      <c r="V1666" s="13"/>
      <c r="W1666" s="13"/>
      <c r="X1666" s="13"/>
      <c r="Y1666" s="13"/>
      <c r="Z1666" s="13"/>
      <c r="AA1666" s="13"/>
      <c r="AB1666" s="13"/>
      <c r="AC1666" s="13"/>
      <c r="AD1666" s="13"/>
      <c r="AE1666" s="13"/>
      <c r="AT1666" s="244" t="s">
        <v>207</v>
      </c>
      <c r="AU1666" s="244" t="s">
        <v>87</v>
      </c>
      <c r="AV1666" s="13" t="s">
        <v>87</v>
      </c>
      <c r="AW1666" s="13" t="s">
        <v>39</v>
      </c>
      <c r="AX1666" s="13" t="s">
        <v>78</v>
      </c>
      <c r="AY1666" s="244" t="s">
        <v>199</v>
      </c>
    </row>
    <row r="1667" s="14" customFormat="1">
      <c r="A1667" s="14"/>
      <c r="B1667" s="245"/>
      <c r="C1667" s="246"/>
      <c r="D1667" s="235" t="s">
        <v>207</v>
      </c>
      <c r="E1667" s="247" t="s">
        <v>22</v>
      </c>
      <c r="F1667" s="248" t="s">
        <v>252</v>
      </c>
      <c r="G1667" s="246"/>
      <c r="H1667" s="249">
        <v>9</v>
      </c>
      <c r="I1667" s="250"/>
      <c r="J1667" s="246"/>
      <c r="K1667" s="246"/>
      <c r="L1667" s="251"/>
      <c r="M1667" s="252"/>
      <c r="N1667" s="253"/>
      <c r="O1667" s="253"/>
      <c r="P1667" s="253"/>
      <c r="Q1667" s="253"/>
      <c r="R1667" s="253"/>
      <c r="S1667" s="253"/>
      <c r="T1667" s="254"/>
      <c r="U1667" s="14"/>
      <c r="V1667" s="14"/>
      <c r="W1667" s="14"/>
      <c r="X1667" s="14"/>
      <c r="Y1667" s="14"/>
      <c r="Z1667" s="14"/>
      <c r="AA1667" s="14"/>
      <c r="AB1667" s="14"/>
      <c r="AC1667" s="14"/>
      <c r="AD1667" s="14"/>
      <c r="AE1667" s="14"/>
      <c r="AT1667" s="255" t="s">
        <v>207</v>
      </c>
      <c r="AU1667" s="255" t="s">
        <v>87</v>
      </c>
      <c r="AV1667" s="14" t="s">
        <v>103</v>
      </c>
      <c r="AW1667" s="14" t="s">
        <v>39</v>
      </c>
      <c r="AX1667" s="14" t="s">
        <v>23</v>
      </c>
      <c r="AY1667" s="255" t="s">
        <v>199</v>
      </c>
    </row>
    <row r="1668" s="2" customFormat="1" ht="16.5" customHeight="1">
      <c r="A1668" s="40"/>
      <c r="B1668" s="41"/>
      <c r="C1668" s="220" t="s">
        <v>2558</v>
      </c>
      <c r="D1668" s="220" t="s">
        <v>201</v>
      </c>
      <c r="E1668" s="221" t="s">
        <v>2559</v>
      </c>
      <c r="F1668" s="222" t="s">
        <v>2560</v>
      </c>
      <c r="G1668" s="223" t="s">
        <v>549</v>
      </c>
      <c r="H1668" s="224">
        <v>177.52000000000001</v>
      </c>
      <c r="I1668" s="225"/>
      <c r="J1668" s="226">
        <f>ROUND(I1668*H1668,2)</f>
        <v>0</v>
      </c>
      <c r="K1668" s="222" t="s">
        <v>205</v>
      </c>
      <c r="L1668" s="46"/>
      <c r="M1668" s="227" t="s">
        <v>22</v>
      </c>
      <c r="N1668" s="228" t="s">
        <v>49</v>
      </c>
      <c r="O1668" s="86"/>
      <c r="P1668" s="229">
        <f>O1668*H1668</f>
        <v>0</v>
      </c>
      <c r="Q1668" s="229">
        <v>0.00040000000000000002</v>
      </c>
      <c r="R1668" s="229">
        <f>Q1668*H1668</f>
        <v>0.071008000000000002</v>
      </c>
      <c r="S1668" s="229">
        <v>0</v>
      </c>
      <c r="T1668" s="230">
        <f>S1668*H1668</f>
        <v>0</v>
      </c>
      <c r="U1668" s="40"/>
      <c r="V1668" s="40"/>
      <c r="W1668" s="40"/>
      <c r="X1668" s="40"/>
      <c r="Y1668" s="40"/>
      <c r="Z1668" s="40"/>
      <c r="AA1668" s="40"/>
      <c r="AB1668" s="40"/>
      <c r="AC1668" s="40"/>
      <c r="AD1668" s="40"/>
      <c r="AE1668" s="40"/>
      <c r="AR1668" s="231" t="s">
        <v>272</v>
      </c>
      <c r="AT1668" s="231" t="s">
        <v>201</v>
      </c>
      <c r="AU1668" s="231" t="s">
        <v>87</v>
      </c>
      <c r="AY1668" s="19" t="s">
        <v>199</v>
      </c>
      <c r="BE1668" s="232">
        <f>IF(N1668="základní",J1668,0)</f>
        <v>0</v>
      </c>
      <c r="BF1668" s="232">
        <f>IF(N1668="snížená",J1668,0)</f>
        <v>0</v>
      </c>
      <c r="BG1668" s="232">
        <f>IF(N1668="zákl. přenesená",J1668,0)</f>
        <v>0</v>
      </c>
      <c r="BH1668" s="232">
        <f>IF(N1668="sníž. přenesená",J1668,0)</f>
        <v>0</v>
      </c>
      <c r="BI1668" s="232">
        <f>IF(N1668="nulová",J1668,0)</f>
        <v>0</v>
      </c>
      <c r="BJ1668" s="19" t="s">
        <v>23</v>
      </c>
      <c r="BK1668" s="232">
        <f>ROUND(I1668*H1668,2)</f>
        <v>0</v>
      </c>
      <c r="BL1668" s="19" t="s">
        <v>272</v>
      </c>
      <c r="BM1668" s="231" t="s">
        <v>2561</v>
      </c>
    </row>
    <row r="1669" s="13" customFormat="1">
      <c r="A1669" s="13"/>
      <c r="B1669" s="233"/>
      <c r="C1669" s="234"/>
      <c r="D1669" s="235" t="s">
        <v>207</v>
      </c>
      <c r="E1669" s="236" t="s">
        <v>22</v>
      </c>
      <c r="F1669" s="237" t="s">
        <v>2562</v>
      </c>
      <c r="G1669" s="234"/>
      <c r="H1669" s="238">
        <v>11.300000000000001</v>
      </c>
      <c r="I1669" s="239"/>
      <c r="J1669" s="234"/>
      <c r="K1669" s="234"/>
      <c r="L1669" s="240"/>
      <c r="M1669" s="241"/>
      <c r="N1669" s="242"/>
      <c r="O1669" s="242"/>
      <c r="P1669" s="242"/>
      <c r="Q1669" s="242"/>
      <c r="R1669" s="242"/>
      <c r="S1669" s="242"/>
      <c r="T1669" s="243"/>
      <c r="U1669" s="13"/>
      <c r="V1669" s="13"/>
      <c r="W1669" s="13"/>
      <c r="X1669" s="13"/>
      <c r="Y1669" s="13"/>
      <c r="Z1669" s="13"/>
      <c r="AA1669" s="13"/>
      <c r="AB1669" s="13"/>
      <c r="AC1669" s="13"/>
      <c r="AD1669" s="13"/>
      <c r="AE1669" s="13"/>
      <c r="AT1669" s="244" t="s">
        <v>207</v>
      </c>
      <c r="AU1669" s="244" t="s">
        <v>87</v>
      </c>
      <c r="AV1669" s="13" t="s">
        <v>87</v>
      </c>
      <c r="AW1669" s="13" t="s">
        <v>39</v>
      </c>
      <c r="AX1669" s="13" t="s">
        <v>78</v>
      </c>
      <c r="AY1669" s="244" t="s">
        <v>199</v>
      </c>
    </row>
    <row r="1670" s="13" customFormat="1">
      <c r="A1670" s="13"/>
      <c r="B1670" s="233"/>
      <c r="C1670" s="234"/>
      <c r="D1670" s="235" t="s">
        <v>207</v>
      </c>
      <c r="E1670" s="236" t="s">
        <v>22</v>
      </c>
      <c r="F1670" s="237" t="s">
        <v>2563</v>
      </c>
      <c r="G1670" s="234"/>
      <c r="H1670" s="238">
        <v>11.300000000000001</v>
      </c>
      <c r="I1670" s="239"/>
      <c r="J1670" s="234"/>
      <c r="K1670" s="234"/>
      <c r="L1670" s="240"/>
      <c r="M1670" s="241"/>
      <c r="N1670" s="242"/>
      <c r="O1670" s="242"/>
      <c r="P1670" s="242"/>
      <c r="Q1670" s="242"/>
      <c r="R1670" s="242"/>
      <c r="S1670" s="242"/>
      <c r="T1670" s="243"/>
      <c r="U1670" s="13"/>
      <c r="V1670" s="13"/>
      <c r="W1670" s="13"/>
      <c r="X1670" s="13"/>
      <c r="Y1670" s="13"/>
      <c r="Z1670" s="13"/>
      <c r="AA1670" s="13"/>
      <c r="AB1670" s="13"/>
      <c r="AC1670" s="13"/>
      <c r="AD1670" s="13"/>
      <c r="AE1670" s="13"/>
      <c r="AT1670" s="244" t="s">
        <v>207</v>
      </c>
      <c r="AU1670" s="244" t="s">
        <v>87</v>
      </c>
      <c r="AV1670" s="13" t="s">
        <v>87</v>
      </c>
      <c r="AW1670" s="13" t="s">
        <v>39</v>
      </c>
      <c r="AX1670" s="13" t="s">
        <v>78</v>
      </c>
      <c r="AY1670" s="244" t="s">
        <v>199</v>
      </c>
    </row>
    <row r="1671" s="13" customFormat="1">
      <c r="A1671" s="13"/>
      <c r="B1671" s="233"/>
      <c r="C1671" s="234"/>
      <c r="D1671" s="235" t="s">
        <v>207</v>
      </c>
      <c r="E1671" s="236" t="s">
        <v>22</v>
      </c>
      <c r="F1671" s="237" t="s">
        <v>2564</v>
      </c>
      <c r="G1671" s="234"/>
      <c r="H1671" s="238">
        <v>13.300000000000001</v>
      </c>
      <c r="I1671" s="239"/>
      <c r="J1671" s="234"/>
      <c r="K1671" s="234"/>
      <c r="L1671" s="240"/>
      <c r="M1671" s="241"/>
      <c r="N1671" s="242"/>
      <c r="O1671" s="242"/>
      <c r="P1671" s="242"/>
      <c r="Q1671" s="242"/>
      <c r="R1671" s="242"/>
      <c r="S1671" s="242"/>
      <c r="T1671" s="243"/>
      <c r="U1671" s="13"/>
      <c r="V1671" s="13"/>
      <c r="W1671" s="13"/>
      <c r="X1671" s="13"/>
      <c r="Y1671" s="13"/>
      <c r="Z1671" s="13"/>
      <c r="AA1671" s="13"/>
      <c r="AB1671" s="13"/>
      <c r="AC1671" s="13"/>
      <c r="AD1671" s="13"/>
      <c r="AE1671" s="13"/>
      <c r="AT1671" s="244" t="s">
        <v>207</v>
      </c>
      <c r="AU1671" s="244" t="s">
        <v>87</v>
      </c>
      <c r="AV1671" s="13" t="s">
        <v>87</v>
      </c>
      <c r="AW1671" s="13" t="s">
        <v>39</v>
      </c>
      <c r="AX1671" s="13" t="s">
        <v>78</v>
      </c>
      <c r="AY1671" s="244" t="s">
        <v>199</v>
      </c>
    </row>
    <row r="1672" s="13" customFormat="1">
      <c r="A1672" s="13"/>
      <c r="B1672" s="233"/>
      <c r="C1672" s="234"/>
      <c r="D1672" s="235" t="s">
        <v>207</v>
      </c>
      <c r="E1672" s="236" t="s">
        <v>22</v>
      </c>
      <c r="F1672" s="237" t="s">
        <v>2565</v>
      </c>
      <c r="G1672" s="234"/>
      <c r="H1672" s="238">
        <v>10.16</v>
      </c>
      <c r="I1672" s="239"/>
      <c r="J1672" s="234"/>
      <c r="K1672" s="234"/>
      <c r="L1672" s="240"/>
      <c r="M1672" s="241"/>
      <c r="N1672" s="242"/>
      <c r="O1672" s="242"/>
      <c r="P1672" s="242"/>
      <c r="Q1672" s="242"/>
      <c r="R1672" s="242"/>
      <c r="S1672" s="242"/>
      <c r="T1672" s="243"/>
      <c r="U1672" s="13"/>
      <c r="V1672" s="13"/>
      <c r="W1672" s="13"/>
      <c r="X1672" s="13"/>
      <c r="Y1672" s="13"/>
      <c r="Z1672" s="13"/>
      <c r="AA1672" s="13"/>
      <c r="AB1672" s="13"/>
      <c r="AC1672" s="13"/>
      <c r="AD1672" s="13"/>
      <c r="AE1672" s="13"/>
      <c r="AT1672" s="244" t="s">
        <v>207</v>
      </c>
      <c r="AU1672" s="244" t="s">
        <v>87</v>
      </c>
      <c r="AV1672" s="13" t="s">
        <v>87</v>
      </c>
      <c r="AW1672" s="13" t="s">
        <v>39</v>
      </c>
      <c r="AX1672" s="13" t="s">
        <v>78</v>
      </c>
      <c r="AY1672" s="244" t="s">
        <v>199</v>
      </c>
    </row>
    <row r="1673" s="13" customFormat="1">
      <c r="A1673" s="13"/>
      <c r="B1673" s="233"/>
      <c r="C1673" s="234"/>
      <c r="D1673" s="235" t="s">
        <v>207</v>
      </c>
      <c r="E1673" s="236" t="s">
        <v>22</v>
      </c>
      <c r="F1673" s="237" t="s">
        <v>2566</v>
      </c>
      <c r="G1673" s="234"/>
      <c r="H1673" s="238">
        <v>14.560000000000001</v>
      </c>
      <c r="I1673" s="239"/>
      <c r="J1673" s="234"/>
      <c r="K1673" s="234"/>
      <c r="L1673" s="240"/>
      <c r="M1673" s="241"/>
      <c r="N1673" s="242"/>
      <c r="O1673" s="242"/>
      <c r="P1673" s="242"/>
      <c r="Q1673" s="242"/>
      <c r="R1673" s="242"/>
      <c r="S1673" s="242"/>
      <c r="T1673" s="243"/>
      <c r="U1673" s="13"/>
      <c r="V1673" s="13"/>
      <c r="W1673" s="13"/>
      <c r="X1673" s="13"/>
      <c r="Y1673" s="13"/>
      <c r="Z1673" s="13"/>
      <c r="AA1673" s="13"/>
      <c r="AB1673" s="13"/>
      <c r="AC1673" s="13"/>
      <c r="AD1673" s="13"/>
      <c r="AE1673" s="13"/>
      <c r="AT1673" s="244" t="s">
        <v>207</v>
      </c>
      <c r="AU1673" s="244" t="s">
        <v>87</v>
      </c>
      <c r="AV1673" s="13" t="s">
        <v>87</v>
      </c>
      <c r="AW1673" s="13" t="s">
        <v>39</v>
      </c>
      <c r="AX1673" s="13" t="s">
        <v>78</v>
      </c>
      <c r="AY1673" s="244" t="s">
        <v>199</v>
      </c>
    </row>
    <row r="1674" s="13" customFormat="1">
      <c r="A1674" s="13"/>
      <c r="B1674" s="233"/>
      <c r="C1674" s="234"/>
      <c r="D1674" s="235" t="s">
        <v>207</v>
      </c>
      <c r="E1674" s="236" t="s">
        <v>22</v>
      </c>
      <c r="F1674" s="237" t="s">
        <v>2567</v>
      </c>
      <c r="G1674" s="234"/>
      <c r="H1674" s="238">
        <v>5.7599999999999998</v>
      </c>
      <c r="I1674" s="239"/>
      <c r="J1674" s="234"/>
      <c r="K1674" s="234"/>
      <c r="L1674" s="240"/>
      <c r="M1674" s="241"/>
      <c r="N1674" s="242"/>
      <c r="O1674" s="242"/>
      <c r="P1674" s="242"/>
      <c r="Q1674" s="242"/>
      <c r="R1674" s="242"/>
      <c r="S1674" s="242"/>
      <c r="T1674" s="243"/>
      <c r="U1674" s="13"/>
      <c r="V1674" s="13"/>
      <c r="W1674" s="13"/>
      <c r="X1674" s="13"/>
      <c r="Y1674" s="13"/>
      <c r="Z1674" s="13"/>
      <c r="AA1674" s="13"/>
      <c r="AB1674" s="13"/>
      <c r="AC1674" s="13"/>
      <c r="AD1674" s="13"/>
      <c r="AE1674" s="13"/>
      <c r="AT1674" s="244" t="s">
        <v>207</v>
      </c>
      <c r="AU1674" s="244" t="s">
        <v>87</v>
      </c>
      <c r="AV1674" s="13" t="s">
        <v>87</v>
      </c>
      <c r="AW1674" s="13" t="s">
        <v>39</v>
      </c>
      <c r="AX1674" s="13" t="s">
        <v>78</v>
      </c>
      <c r="AY1674" s="244" t="s">
        <v>199</v>
      </c>
    </row>
    <row r="1675" s="13" customFormat="1">
      <c r="A1675" s="13"/>
      <c r="B1675" s="233"/>
      <c r="C1675" s="234"/>
      <c r="D1675" s="235" t="s">
        <v>207</v>
      </c>
      <c r="E1675" s="236" t="s">
        <v>22</v>
      </c>
      <c r="F1675" s="237" t="s">
        <v>2568</v>
      </c>
      <c r="G1675" s="234"/>
      <c r="H1675" s="238">
        <v>5.0999999999999996</v>
      </c>
      <c r="I1675" s="239"/>
      <c r="J1675" s="234"/>
      <c r="K1675" s="234"/>
      <c r="L1675" s="240"/>
      <c r="M1675" s="241"/>
      <c r="N1675" s="242"/>
      <c r="O1675" s="242"/>
      <c r="P1675" s="242"/>
      <c r="Q1675" s="242"/>
      <c r="R1675" s="242"/>
      <c r="S1675" s="242"/>
      <c r="T1675" s="243"/>
      <c r="U1675" s="13"/>
      <c r="V1675" s="13"/>
      <c r="W1675" s="13"/>
      <c r="X1675" s="13"/>
      <c r="Y1675" s="13"/>
      <c r="Z1675" s="13"/>
      <c r="AA1675" s="13"/>
      <c r="AB1675" s="13"/>
      <c r="AC1675" s="13"/>
      <c r="AD1675" s="13"/>
      <c r="AE1675" s="13"/>
      <c r="AT1675" s="244" t="s">
        <v>207</v>
      </c>
      <c r="AU1675" s="244" t="s">
        <v>87</v>
      </c>
      <c r="AV1675" s="13" t="s">
        <v>87</v>
      </c>
      <c r="AW1675" s="13" t="s">
        <v>39</v>
      </c>
      <c r="AX1675" s="13" t="s">
        <v>78</v>
      </c>
      <c r="AY1675" s="244" t="s">
        <v>199</v>
      </c>
    </row>
    <row r="1676" s="13" customFormat="1">
      <c r="A1676" s="13"/>
      <c r="B1676" s="233"/>
      <c r="C1676" s="234"/>
      <c r="D1676" s="235" t="s">
        <v>207</v>
      </c>
      <c r="E1676" s="236" t="s">
        <v>22</v>
      </c>
      <c r="F1676" s="237" t="s">
        <v>2569</v>
      </c>
      <c r="G1676" s="234"/>
      <c r="H1676" s="238">
        <v>5.1799999999999997</v>
      </c>
      <c r="I1676" s="239"/>
      <c r="J1676" s="234"/>
      <c r="K1676" s="234"/>
      <c r="L1676" s="240"/>
      <c r="M1676" s="241"/>
      <c r="N1676" s="242"/>
      <c r="O1676" s="242"/>
      <c r="P1676" s="242"/>
      <c r="Q1676" s="242"/>
      <c r="R1676" s="242"/>
      <c r="S1676" s="242"/>
      <c r="T1676" s="243"/>
      <c r="U1676" s="13"/>
      <c r="V1676" s="13"/>
      <c r="W1676" s="13"/>
      <c r="X1676" s="13"/>
      <c r="Y1676" s="13"/>
      <c r="Z1676" s="13"/>
      <c r="AA1676" s="13"/>
      <c r="AB1676" s="13"/>
      <c r="AC1676" s="13"/>
      <c r="AD1676" s="13"/>
      <c r="AE1676" s="13"/>
      <c r="AT1676" s="244" t="s">
        <v>207</v>
      </c>
      <c r="AU1676" s="244" t="s">
        <v>87</v>
      </c>
      <c r="AV1676" s="13" t="s">
        <v>87</v>
      </c>
      <c r="AW1676" s="13" t="s">
        <v>39</v>
      </c>
      <c r="AX1676" s="13" t="s">
        <v>78</v>
      </c>
      <c r="AY1676" s="244" t="s">
        <v>199</v>
      </c>
    </row>
    <row r="1677" s="13" customFormat="1">
      <c r="A1677" s="13"/>
      <c r="B1677" s="233"/>
      <c r="C1677" s="234"/>
      <c r="D1677" s="235" t="s">
        <v>207</v>
      </c>
      <c r="E1677" s="236" t="s">
        <v>22</v>
      </c>
      <c r="F1677" s="237" t="s">
        <v>2570</v>
      </c>
      <c r="G1677" s="234"/>
      <c r="H1677" s="238">
        <v>5.1799999999999997</v>
      </c>
      <c r="I1677" s="239"/>
      <c r="J1677" s="234"/>
      <c r="K1677" s="234"/>
      <c r="L1677" s="240"/>
      <c r="M1677" s="241"/>
      <c r="N1677" s="242"/>
      <c r="O1677" s="242"/>
      <c r="P1677" s="242"/>
      <c r="Q1677" s="242"/>
      <c r="R1677" s="242"/>
      <c r="S1677" s="242"/>
      <c r="T1677" s="243"/>
      <c r="U1677" s="13"/>
      <c r="V1677" s="13"/>
      <c r="W1677" s="13"/>
      <c r="X1677" s="13"/>
      <c r="Y1677" s="13"/>
      <c r="Z1677" s="13"/>
      <c r="AA1677" s="13"/>
      <c r="AB1677" s="13"/>
      <c r="AC1677" s="13"/>
      <c r="AD1677" s="13"/>
      <c r="AE1677" s="13"/>
      <c r="AT1677" s="244" t="s">
        <v>207</v>
      </c>
      <c r="AU1677" s="244" t="s">
        <v>87</v>
      </c>
      <c r="AV1677" s="13" t="s">
        <v>87</v>
      </c>
      <c r="AW1677" s="13" t="s">
        <v>39</v>
      </c>
      <c r="AX1677" s="13" t="s">
        <v>78</v>
      </c>
      <c r="AY1677" s="244" t="s">
        <v>199</v>
      </c>
    </row>
    <row r="1678" s="13" customFormat="1">
      <c r="A1678" s="13"/>
      <c r="B1678" s="233"/>
      <c r="C1678" s="234"/>
      <c r="D1678" s="235" t="s">
        <v>207</v>
      </c>
      <c r="E1678" s="236" t="s">
        <v>22</v>
      </c>
      <c r="F1678" s="237" t="s">
        <v>2571</v>
      </c>
      <c r="G1678" s="234"/>
      <c r="H1678" s="238">
        <v>18.399999999999999</v>
      </c>
      <c r="I1678" s="239"/>
      <c r="J1678" s="234"/>
      <c r="K1678" s="234"/>
      <c r="L1678" s="240"/>
      <c r="M1678" s="241"/>
      <c r="N1678" s="242"/>
      <c r="O1678" s="242"/>
      <c r="P1678" s="242"/>
      <c r="Q1678" s="242"/>
      <c r="R1678" s="242"/>
      <c r="S1678" s="242"/>
      <c r="T1678" s="243"/>
      <c r="U1678" s="13"/>
      <c r="V1678" s="13"/>
      <c r="W1678" s="13"/>
      <c r="X1678" s="13"/>
      <c r="Y1678" s="13"/>
      <c r="Z1678" s="13"/>
      <c r="AA1678" s="13"/>
      <c r="AB1678" s="13"/>
      <c r="AC1678" s="13"/>
      <c r="AD1678" s="13"/>
      <c r="AE1678" s="13"/>
      <c r="AT1678" s="244" t="s">
        <v>207</v>
      </c>
      <c r="AU1678" s="244" t="s">
        <v>87</v>
      </c>
      <c r="AV1678" s="13" t="s">
        <v>87</v>
      </c>
      <c r="AW1678" s="13" t="s">
        <v>39</v>
      </c>
      <c r="AX1678" s="13" t="s">
        <v>78</v>
      </c>
      <c r="AY1678" s="244" t="s">
        <v>199</v>
      </c>
    </row>
    <row r="1679" s="13" customFormat="1">
      <c r="A1679" s="13"/>
      <c r="B1679" s="233"/>
      <c r="C1679" s="234"/>
      <c r="D1679" s="235" t="s">
        <v>207</v>
      </c>
      <c r="E1679" s="236" t="s">
        <v>22</v>
      </c>
      <c r="F1679" s="237" t="s">
        <v>2572</v>
      </c>
      <c r="G1679" s="234"/>
      <c r="H1679" s="238">
        <v>7.7999999999999998</v>
      </c>
      <c r="I1679" s="239"/>
      <c r="J1679" s="234"/>
      <c r="K1679" s="234"/>
      <c r="L1679" s="240"/>
      <c r="M1679" s="241"/>
      <c r="N1679" s="242"/>
      <c r="O1679" s="242"/>
      <c r="P1679" s="242"/>
      <c r="Q1679" s="242"/>
      <c r="R1679" s="242"/>
      <c r="S1679" s="242"/>
      <c r="T1679" s="243"/>
      <c r="U1679" s="13"/>
      <c r="V1679" s="13"/>
      <c r="W1679" s="13"/>
      <c r="X1679" s="13"/>
      <c r="Y1679" s="13"/>
      <c r="Z1679" s="13"/>
      <c r="AA1679" s="13"/>
      <c r="AB1679" s="13"/>
      <c r="AC1679" s="13"/>
      <c r="AD1679" s="13"/>
      <c r="AE1679" s="13"/>
      <c r="AT1679" s="244" t="s">
        <v>207</v>
      </c>
      <c r="AU1679" s="244" t="s">
        <v>87</v>
      </c>
      <c r="AV1679" s="13" t="s">
        <v>87</v>
      </c>
      <c r="AW1679" s="13" t="s">
        <v>39</v>
      </c>
      <c r="AX1679" s="13" t="s">
        <v>78</v>
      </c>
      <c r="AY1679" s="244" t="s">
        <v>199</v>
      </c>
    </row>
    <row r="1680" s="13" customFormat="1">
      <c r="A1680" s="13"/>
      <c r="B1680" s="233"/>
      <c r="C1680" s="234"/>
      <c r="D1680" s="235" t="s">
        <v>207</v>
      </c>
      <c r="E1680" s="236" t="s">
        <v>22</v>
      </c>
      <c r="F1680" s="237" t="s">
        <v>2573</v>
      </c>
      <c r="G1680" s="234"/>
      <c r="H1680" s="238">
        <v>8.3000000000000007</v>
      </c>
      <c r="I1680" s="239"/>
      <c r="J1680" s="234"/>
      <c r="K1680" s="234"/>
      <c r="L1680" s="240"/>
      <c r="M1680" s="241"/>
      <c r="N1680" s="242"/>
      <c r="O1680" s="242"/>
      <c r="P1680" s="242"/>
      <c r="Q1680" s="242"/>
      <c r="R1680" s="242"/>
      <c r="S1680" s="242"/>
      <c r="T1680" s="243"/>
      <c r="U1680" s="13"/>
      <c r="V1680" s="13"/>
      <c r="W1680" s="13"/>
      <c r="X1680" s="13"/>
      <c r="Y1680" s="13"/>
      <c r="Z1680" s="13"/>
      <c r="AA1680" s="13"/>
      <c r="AB1680" s="13"/>
      <c r="AC1680" s="13"/>
      <c r="AD1680" s="13"/>
      <c r="AE1680" s="13"/>
      <c r="AT1680" s="244" t="s">
        <v>207</v>
      </c>
      <c r="AU1680" s="244" t="s">
        <v>87</v>
      </c>
      <c r="AV1680" s="13" t="s">
        <v>87</v>
      </c>
      <c r="AW1680" s="13" t="s">
        <v>39</v>
      </c>
      <c r="AX1680" s="13" t="s">
        <v>78</v>
      </c>
      <c r="AY1680" s="244" t="s">
        <v>199</v>
      </c>
    </row>
    <row r="1681" s="13" customFormat="1">
      <c r="A1681" s="13"/>
      <c r="B1681" s="233"/>
      <c r="C1681" s="234"/>
      <c r="D1681" s="235" t="s">
        <v>207</v>
      </c>
      <c r="E1681" s="236" t="s">
        <v>22</v>
      </c>
      <c r="F1681" s="237" t="s">
        <v>2574</v>
      </c>
      <c r="G1681" s="234"/>
      <c r="H1681" s="238">
        <v>15.6</v>
      </c>
      <c r="I1681" s="239"/>
      <c r="J1681" s="234"/>
      <c r="K1681" s="234"/>
      <c r="L1681" s="240"/>
      <c r="M1681" s="241"/>
      <c r="N1681" s="242"/>
      <c r="O1681" s="242"/>
      <c r="P1681" s="242"/>
      <c r="Q1681" s="242"/>
      <c r="R1681" s="242"/>
      <c r="S1681" s="242"/>
      <c r="T1681" s="243"/>
      <c r="U1681" s="13"/>
      <c r="V1681" s="13"/>
      <c r="W1681" s="13"/>
      <c r="X1681" s="13"/>
      <c r="Y1681" s="13"/>
      <c r="Z1681" s="13"/>
      <c r="AA1681" s="13"/>
      <c r="AB1681" s="13"/>
      <c r="AC1681" s="13"/>
      <c r="AD1681" s="13"/>
      <c r="AE1681" s="13"/>
      <c r="AT1681" s="244" t="s">
        <v>207</v>
      </c>
      <c r="AU1681" s="244" t="s">
        <v>87</v>
      </c>
      <c r="AV1681" s="13" t="s">
        <v>87</v>
      </c>
      <c r="AW1681" s="13" t="s">
        <v>39</v>
      </c>
      <c r="AX1681" s="13" t="s">
        <v>78</v>
      </c>
      <c r="AY1681" s="244" t="s">
        <v>199</v>
      </c>
    </row>
    <row r="1682" s="13" customFormat="1">
      <c r="A1682" s="13"/>
      <c r="B1682" s="233"/>
      <c r="C1682" s="234"/>
      <c r="D1682" s="235" t="s">
        <v>207</v>
      </c>
      <c r="E1682" s="236" t="s">
        <v>22</v>
      </c>
      <c r="F1682" s="237" t="s">
        <v>2575</v>
      </c>
      <c r="G1682" s="234"/>
      <c r="H1682" s="238">
        <v>6.2400000000000002</v>
      </c>
      <c r="I1682" s="239"/>
      <c r="J1682" s="234"/>
      <c r="K1682" s="234"/>
      <c r="L1682" s="240"/>
      <c r="M1682" s="241"/>
      <c r="N1682" s="242"/>
      <c r="O1682" s="242"/>
      <c r="P1682" s="242"/>
      <c r="Q1682" s="242"/>
      <c r="R1682" s="242"/>
      <c r="S1682" s="242"/>
      <c r="T1682" s="243"/>
      <c r="U1682" s="13"/>
      <c r="V1682" s="13"/>
      <c r="W1682" s="13"/>
      <c r="X1682" s="13"/>
      <c r="Y1682" s="13"/>
      <c r="Z1682" s="13"/>
      <c r="AA1682" s="13"/>
      <c r="AB1682" s="13"/>
      <c r="AC1682" s="13"/>
      <c r="AD1682" s="13"/>
      <c r="AE1682" s="13"/>
      <c r="AT1682" s="244" t="s">
        <v>207</v>
      </c>
      <c r="AU1682" s="244" t="s">
        <v>87</v>
      </c>
      <c r="AV1682" s="13" t="s">
        <v>87</v>
      </c>
      <c r="AW1682" s="13" t="s">
        <v>39</v>
      </c>
      <c r="AX1682" s="13" t="s">
        <v>78</v>
      </c>
      <c r="AY1682" s="244" t="s">
        <v>199</v>
      </c>
    </row>
    <row r="1683" s="13" customFormat="1">
      <c r="A1683" s="13"/>
      <c r="B1683" s="233"/>
      <c r="C1683" s="234"/>
      <c r="D1683" s="235" t="s">
        <v>207</v>
      </c>
      <c r="E1683" s="236" t="s">
        <v>22</v>
      </c>
      <c r="F1683" s="237" t="s">
        <v>2576</v>
      </c>
      <c r="G1683" s="234"/>
      <c r="H1683" s="238">
        <v>8</v>
      </c>
      <c r="I1683" s="239"/>
      <c r="J1683" s="234"/>
      <c r="K1683" s="234"/>
      <c r="L1683" s="240"/>
      <c r="M1683" s="241"/>
      <c r="N1683" s="242"/>
      <c r="O1683" s="242"/>
      <c r="P1683" s="242"/>
      <c r="Q1683" s="242"/>
      <c r="R1683" s="242"/>
      <c r="S1683" s="242"/>
      <c r="T1683" s="243"/>
      <c r="U1683" s="13"/>
      <c r="V1683" s="13"/>
      <c r="W1683" s="13"/>
      <c r="X1683" s="13"/>
      <c r="Y1683" s="13"/>
      <c r="Z1683" s="13"/>
      <c r="AA1683" s="13"/>
      <c r="AB1683" s="13"/>
      <c r="AC1683" s="13"/>
      <c r="AD1683" s="13"/>
      <c r="AE1683" s="13"/>
      <c r="AT1683" s="244" t="s">
        <v>207</v>
      </c>
      <c r="AU1683" s="244" t="s">
        <v>87</v>
      </c>
      <c r="AV1683" s="13" t="s">
        <v>87</v>
      </c>
      <c r="AW1683" s="13" t="s">
        <v>39</v>
      </c>
      <c r="AX1683" s="13" t="s">
        <v>78</v>
      </c>
      <c r="AY1683" s="244" t="s">
        <v>199</v>
      </c>
    </row>
    <row r="1684" s="13" customFormat="1">
      <c r="A1684" s="13"/>
      <c r="B1684" s="233"/>
      <c r="C1684" s="234"/>
      <c r="D1684" s="235" t="s">
        <v>207</v>
      </c>
      <c r="E1684" s="236" t="s">
        <v>22</v>
      </c>
      <c r="F1684" s="237" t="s">
        <v>2577</v>
      </c>
      <c r="G1684" s="234"/>
      <c r="H1684" s="238">
        <v>6.2400000000000002</v>
      </c>
      <c r="I1684" s="239"/>
      <c r="J1684" s="234"/>
      <c r="K1684" s="234"/>
      <c r="L1684" s="240"/>
      <c r="M1684" s="241"/>
      <c r="N1684" s="242"/>
      <c r="O1684" s="242"/>
      <c r="P1684" s="242"/>
      <c r="Q1684" s="242"/>
      <c r="R1684" s="242"/>
      <c r="S1684" s="242"/>
      <c r="T1684" s="243"/>
      <c r="U1684" s="13"/>
      <c r="V1684" s="13"/>
      <c r="W1684" s="13"/>
      <c r="X1684" s="13"/>
      <c r="Y1684" s="13"/>
      <c r="Z1684" s="13"/>
      <c r="AA1684" s="13"/>
      <c r="AB1684" s="13"/>
      <c r="AC1684" s="13"/>
      <c r="AD1684" s="13"/>
      <c r="AE1684" s="13"/>
      <c r="AT1684" s="244" t="s">
        <v>207</v>
      </c>
      <c r="AU1684" s="244" t="s">
        <v>87</v>
      </c>
      <c r="AV1684" s="13" t="s">
        <v>87</v>
      </c>
      <c r="AW1684" s="13" t="s">
        <v>39</v>
      </c>
      <c r="AX1684" s="13" t="s">
        <v>78</v>
      </c>
      <c r="AY1684" s="244" t="s">
        <v>199</v>
      </c>
    </row>
    <row r="1685" s="13" customFormat="1">
      <c r="A1685" s="13"/>
      <c r="B1685" s="233"/>
      <c r="C1685" s="234"/>
      <c r="D1685" s="235" t="s">
        <v>207</v>
      </c>
      <c r="E1685" s="236" t="s">
        <v>22</v>
      </c>
      <c r="F1685" s="237" t="s">
        <v>2578</v>
      </c>
      <c r="G1685" s="234"/>
      <c r="H1685" s="238">
        <v>6.2999999999999998</v>
      </c>
      <c r="I1685" s="239"/>
      <c r="J1685" s="234"/>
      <c r="K1685" s="234"/>
      <c r="L1685" s="240"/>
      <c r="M1685" s="241"/>
      <c r="N1685" s="242"/>
      <c r="O1685" s="242"/>
      <c r="P1685" s="242"/>
      <c r="Q1685" s="242"/>
      <c r="R1685" s="242"/>
      <c r="S1685" s="242"/>
      <c r="T1685" s="243"/>
      <c r="U1685" s="13"/>
      <c r="V1685" s="13"/>
      <c r="W1685" s="13"/>
      <c r="X1685" s="13"/>
      <c r="Y1685" s="13"/>
      <c r="Z1685" s="13"/>
      <c r="AA1685" s="13"/>
      <c r="AB1685" s="13"/>
      <c r="AC1685" s="13"/>
      <c r="AD1685" s="13"/>
      <c r="AE1685" s="13"/>
      <c r="AT1685" s="244" t="s">
        <v>207</v>
      </c>
      <c r="AU1685" s="244" t="s">
        <v>87</v>
      </c>
      <c r="AV1685" s="13" t="s">
        <v>87</v>
      </c>
      <c r="AW1685" s="13" t="s">
        <v>39</v>
      </c>
      <c r="AX1685" s="13" t="s">
        <v>78</v>
      </c>
      <c r="AY1685" s="244" t="s">
        <v>199</v>
      </c>
    </row>
    <row r="1686" s="13" customFormat="1">
      <c r="A1686" s="13"/>
      <c r="B1686" s="233"/>
      <c r="C1686" s="234"/>
      <c r="D1686" s="235" t="s">
        <v>207</v>
      </c>
      <c r="E1686" s="236" t="s">
        <v>22</v>
      </c>
      <c r="F1686" s="237" t="s">
        <v>2579</v>
      </c>
      <c r="G1686" s="234"/>
      <c r="H1686" s="238">
        <v>18.800000000000001</v>
      </c>
      <c r="I1686" s="239"/>
      <c r="J1686" s="234"/>
      <c r="K1686" s="234"/>
      <c r="L1686" s="240"/>
      <c r="M1686" s="241"/>
      <c r="N1686" s="242"/>
      <c r="O1686" s="242"/>
      <c r="P1686" s="242"/>
      <c r="Q1686" s="242"/>
      <c r="R1686" s="242"/>
      <c r="S1686" s="242"/>
      <c r="T1686" s="243"/>
      <c r="U1686" s="13"/>
      <c r="V1686" s="13"/>
      <c r="W1686" s="13"/>
      <c r="X1686" s="13"/>
      <c r="Y1686" s="13"/>
      <c r="Z1686" s="13"/>
      <c r="AA1686" s="13"/>
      <c r="AB1686" s="13"/>
      <c r="AC1686" s="13"/>
      <c r="AD1686" s="13"/>
      <c r="AE1686" s="13"/>
      <c r="AT1686" s="244" t="s">
        <v>207</v>
      </c>
      <c r="AU1686" s="244" t="s">
        <v>87</v>
      </c>
      <c r="AV1686" s="13" t="s">
        <v>87</v>
      </c>
      <c r="AW1686" s="13" t="s">
        <v>39</v>
      </c>
      <c r="AX1686" s="13" t="s">
        <v>78</v>
      </c>
      <c r="AY1686" s="244" t="s">
        <v>199</v>
      </c>
    </row>
    <row r="1687" s="14" customFormat="1">
      <c r="A1687" s="14"/>
      <c r="B1687" s="245"/>
      <c r="C1687" s="246"/>
      <c r="D1687" s="235" t="s">
        <v>207</v>
      </c>
      <c r="E1687" s="247" t="s">
        <v>22</v>
      </c>
      <c r="F1687" s="248" t="s">
        <v>252</v>
      </c>
      <c r="G1687" s="246"/>
      <c r="H1687" s="249">
        <v>177.52000000000001</v>
      </c>
      <c r="I1687" s="250"/>
      <c r="J1687" s="246"/>
      <c r="K1687" s="246"/>
      <c r="L1687" s="251"/>
      <c r="M1687" s="252"/>
      <c r="N1687" s="253"/>
      <c r="O1687" s="253"/>
      <c r="P1687" s="253"/>
      <c r="Q1687" s="253"/>
      <c r="R1687" s="253"/>
      <c r="S1687" s="253"/>
      <c r="T1687" s="254"/>
      <c r="U1687" s="14"/>
      <c r="V1687" s="14"/>
      <c r="W1687" s="14"/>
      <c r="X1687" s="14"/>
      <c r="Y1687" s="14"/>
      <c r="Z1687" s="14"/>
      <c r="AA1687" s="14"/>
      <c r="AB1687" s="14"/>
      <c r="AC1687" s="14"/>
      <c r="AD1687" s="14"/>
      <c r="AE1687" s="14"/>
      <c r="AT1687" s="255" t="s">
        <v>207</v>
      </c>
      <c r="AU1687" s="255" t="s">
        <v>87</v>
      </c>
      <c r="AV1687" s="14" t="s">
        <v>103</v>
      </c>
      <c r="AW1687" s="14" t="s">
        <v>39</v>
      </c>
      <c r="AX1687" s="14" t="s">
        <v>23</v>
      </c>
      <c r="AY1687" s="255" t="s">
        <v>199</v>
      </c>
    </row>
    <row r="1688" s="2" customFormat="1" ht="21.75" customHeight="1">
      <c r="A1688" s="40"/>
      <c r="B1688" s="41"/>
      <c r="C1688" s="220" t="s">
        <v>2580</v>
      </c>
      <c r="D1688" s="220" t="s">
        <v>201</v>
      </c>
      <c r="E1688" s="221" t="s">
        <v>2581</v>
      </c>
      <c r="F1688" s="222" t="s">
        <v>2582</v>
      </c>
      <c r="G1688" s="223" t="s">
        <v>279</v>
      </c>
      <c r="H1688" s="224">
        <v>17.484000000000002</v>
      </c>
      <c r="I1688" s="225"/>
      <c r="J1688" s="226">
        <f>ROUND(I1688*H1688,2)</f>
        <v>0</v>
      </c>
      <c r="K1688" s="222" t="s">
        <v>205</v>
      </c>
      <c r="L1688" s="46"/>
      <c r="M1688" s="227" t="s">
        <v>22</v>
      </c>
      <c r="N1688" s="228" t="s">
        <v>49</v>
      </c>
      <c r="O1688" s="86"/>
      <c r="P1688" s="229">
        <f>O1688*H1688</f>
        <v>0</v>
      </c>
      <c r="Q1688" s="229">
        <v>0</v>
      </c>
      <c r="R1688" s="229">
        <f>Q1688*H1688</f>
        <v>0</v>
      </c>
      <c r="S1688" s="229">
        <v>0</v>
      </c>
      <c r="T1688" s="230">
        <f>S1688*H1688</f>
        <v>0</v>
      </c>
      <c r="U1688" s="40"/>
      <c r="V1688" s="40"/>
      <c r="W1688" s="40"/>
      <c r="X1688" s="40"/>
      <c r="Y1688" s="40"/>
      <c r="Z1688" s="40"/>
      <c r="AA1688" s="40"/>
      <c r="AB1688" s="40"/>
      <c r="AC1688" s="40"/>
      <c r="AD1688" s="40"/>
      <c r="AE1688" s="40"/>
      <c r="AR1688" s="231" t="s">
        <v>272</v>
      </c>
      <c r="AT1688" s="231" t="s">
        <v>201</v>
      </c>
      <c r="AU1688" s="231" t="s">
        <v>87</v>
      </c>
      <c r="AY1688" s="19" t="s">
        <v>199</v>
      </c>
      <c r="BE1688" s="232">
        <f>IF(N1688="základní",J1688,0)</f>
        <v>0</v>
      </c>
      <c r="BF1688" s="232">
        <f>IF(N1688="snížená",J1688,0)</f>
        <v>0</v>
      </c>
      <c r="BG1688" s="232">
        <f>IF(N1688="zákl. přenesená",J1688,0)</f>
        <v>0</v>
      </c>
      <c r="BH1688" s="232">
        <f>IF(N1688="sníž. přenesená",J1688,0)</f>
        <v>0</v>
      </c>
      <c r="BI1688" s="232">
        <f>IF(N1688="nulová",J1688,0)</f>
        <v>0</v>
      </c>
      <c r="BJ1688" s="19" t="s">
        <v>23</v>
      </c>
      <c r="BK1688" s="232">
        <f>ROUND(I1688*H1688,2)</f>
        <v>0</v>
      </c>
      <c r="BL1688" s="19" t="s">
        <v>272</v>
      </c>
      <c r="BM1688" s="231" t="s">
        <v>2583</v>
      </c>
    </row>
    <row r="1689" s="2" customFormat="1" ht="21.75" customHeight="1">
      <c r="A1689" s="40"/>
      <c r="B1689" s="41"/>
      <c r="C1689" s="220" t="s">
        <v>2584</v>
      </c>
      <c r="D1689" s="220" t="s">
        <v>201</v>
      </c>
      <c r="E1689" s="221" t="s">
        <v>2585</v>
      </c>
      <c r="F1689" s="222" t="s">
        <v>2586</v>
      </c>
      <c r="G1689" s="223" t="s">
        <v>279</v>
      </c>
      <c r="H1689" s="224">
        <v>17.484000000000002</v>
      </c>
      <c r="I1689" s="225"/>
      <c r="J1689" s="226">
        <f>ROUND(I1689*H1689,2)</f>
        <v>0</v>
      </c>
      <c r="K1689" s="222" t="s">
        <v>205</v>
      </c>
      <c r="L1689" s="46"/>
      <c r="M1689" s="227" t="s">
        <v>22</v>
      </c>
      <c r="N1689" s="228" t="s">
        <v>49</v>
      </c>
      <c r="O1689" s="86"/>
      <c r="P1689" s="229">
        <f>O1689*H1689</f>
        <v>0</v>
      </c>
      <c r="Q1689" s="229">
        <v>0</v>
      </c>
      <c r="R1689" s="229">
        <f>Q1689*H1689</f>
        <v>0</v>
      </c>
      <c r="S1689" s="229">
        <v>0</v>
      </c>
      <c r="T1689" s="230">
        <f>S1689*H1689</f>
        <v>0</v>
      </c>
      <c r="U1689" s="40"/>
      <c r="V1689" s="40"/>
      <c r="W1689" s="40"/>
      <c r="X1689" s="40"/>
      <c r="Y1689" s="40"/>
      <c r="Z1689" s="40"/>
      <c r="AA1689" s="40"/>
      <c r="AB1689" s="40"/>
      <c r="AC1689" s="40"/>
      <c r="AD1689" s="40"/>
      <c r="AE1689" s="40"/>
      <c r="AR1689" s="231" t="s">
        <v>272</v>
      </c>
      <c r="AT1689" s="231" t="s">
        <v>201</v>
      </c>
      <c r="AU1689" s="231" t="s">
        <v>87</v>
      </c>
      <c r="AY1689" s="19" t="s">
        <v>199</v>
      </c>
      <c r="BE1689" s="232">
        <f>IF(N1689="základní",J1689,0)</f>
        <v>0</v>
      </c>
      <c r="BF1689" s="232">
        <f>IF(N1689="snížená",J1689,0)</f>
        <v>0</v>
      </c>
      <c r="BG1689" s="232">
        <f>IF(N1689="zákl. přenesená",J1689,0)</f>
        <v>0</v>
      </c>
      <c r="BH1689" s="232">
        <f>IF(N1689="sníž. přenesená",J1689,0)</f>
        <v>0</v>
      </c>
      <c r="BI1689" s="232">
        <f>IF(N1689="nulová",J1689,0)</f>
        <v>0</v>
      </c>
      <c r="BJ1689" s="19" t="s">
        <v>23</v>
      </c>
      <c r="BK1689" s="232">
        <f>ROUND(I1689*H1689,2)</f>
        <v>0</v>
      </c>
      <c r="BL1689" s="19" t="s">
        <v>272</v>
      </c>
      <c r="BM1689" s="231" t="s">
        <v>2587</v>
      </c>
    </row>
    <row r="1690" s="12" customFormat="1" ht="22.8" customHeight="1">
      <c r="A1690" s="12"/>
      <c r="B1690" s="204"/>
      <c r="C1690" s="205"/>
      <c r="D1690" s="206" t="s">
        <v>77</v>
      </c>
      <c r="E1690" s="218" t="s">
        <v>2588</v>
      </c>
      <c r="F1690" s="218" t="s">
        <v>2589</v>
      </c>
      <c r="G1690" s="205"/>
      <c r="H1690" s="205"/>
      <c r="I1690" s="208"/>
      <c r="J1690" s="219">
        <f>BK1690</f>
        <v>0</v>
      </c>
      <c r="K1690" s="205"/>
      <c r="L1690" s="210"/>
      <c r="M1690" s="211"/>
      <c r="N1690" s="212"/>
      <c r="O1690" s="212"/>
      <c r="P1690" s="213">
        <f>SUM(P1691:P1704)</f>
        <v>0</v>
      </c>
      <c r="Q1690" s="212"/>
      <c r="R1690" s="213">
        <f>SUM(R1691:R1704)</f>
        <v>0</v>
      </c>
      <c r="S1690" s="212"/>
      <c r="T1690" s="214">
        <f>SUM(T1691:T1704)</f>
        <v>10.874165</v>
      </c>
      <c r="U1690" s="12"/>
      <c r="V1690" s="12"/>
      <c r="W1690" s="12"/>
      <c r="X1690" s="12"/>
      <c r="Y1690" s="12"/>
      <c r="Z1690" s="12"/>
      <c r="AA1690" s="12"/>
      <c r="AB1690" s="12"/>
      <c r="AC1690" s="12"/>
      <c r="AD1690" s="12"/>
      <c r="AE1690" s="12"/>
      <c r="AR1690" s="215" t="s">
        <v>87</v>
      </c>
      <c r="AT1690" s="216" t="s">
        <v>77</v>
      </c>
      <c r="AU1690" s="216" t="s">
        <v>23</v>
      </c>
      <c r="AY1690" s="215" t="s">
        <v>199</v>
      </c>
      <c r="BK1690" s="217">
        <f>SUM(BK1691:BK1704)</f>
        <v>0</v>
      </c>
    </row>
    <row r="1691" s="2" customFormat="1" ht="16.5" customHeight="1">
      <c r="A1691" s="40"/>
      <c r="B1691" s="41"/>
      <c r="C1691" s="220" t="s">
        <v>2590</v>
      </c>
      <c r="D1691" s="220" t="s">
        <v>201</v>
      </c>
      <c r="E1691" s="221" t="s">
        <v>2591</v>
      </c>
      <c r="F1691" s="222" t="s">
        <v>2592</v>
      </c>
      <c r="G1691" s="223" t="s">
        <v>233</v>
      </c>
      <c r="H1691" s="224">
        <v>308.05000000000001</v>
      </c>
      <c r="I1691" s="225"/>
      <c r="J1691" s="226">
        <f>ROUND(I1691*H1691,2)</f>
        <v>0</v>
      </c>
      <c r="K1691" s="222" t="s">
        <v>205</v>
      </c>
      <c r="L1691" s="46"/>
      <c r="M1691" s="227" t="s">
        <v>22</v>
      </c>
      <c r="N1691" s="228" t="s">
        <v>49</v>
      </c>
      <c r="O1691" s="86"/>
      <c r="P1691" s="229">
        <f>O1691*H1691</f>
        <v>0</v>
      </c>
      <c r="Q1691" s="229">
        <v>0</v>
      </c>
      <c r="R1691" s="229">
        <f>Q1691*H1691</f>
        <v>0</v>
      </c>
      <c r="S1691" s="229">
        <v>0.035299999999999998</v>
      </c>
      <c r="T1691" s="230">
        <f>S1691*H1691</f>
        <v>10.874165</v>
      </c>
      <c r="U1691" s="40"/>
      <c r="V1691" s="40"/>
      <c r="W1691" s="40"/>
      <c r="X1691" s="40"/>
      <c r="Y1691" s="40"/>
      <c r="Z1691" s="40"/>
      <c r="AA1691" s="40"/>
      <c r="AB1691" s="40"/>
      <c r="AC1691" s="40"/>
      <c r="AD1691" s="40"/>
      <c r="AE1691" s="40"/>
      <c r="AR1691" s="231" t="s">
        <v>272</v>
      </c>
      <c r="AT1691" s="231" t="s">
        <v>201</v>
      </c>
      <c r="AU1691" s="231" t="s">
        <v>87</v>
      </c>
      <c r="AY1691" s="19" t="s">
        <v>199</v>
      </c>
      <c r="BE1691" s="232">
        <f>IF(N1691="základní",J1691,0)</f>
        <v>0</v>
      </c>
      <c r="BF1691" s="232">
        <f>IF(N1691="snížená",J1691,0)</f>
        <v>0</v>
      </c>
      <c r="BG1691" s="232">
        <f>IF(N1691="zákl. přenesená",J1691,0)</f>
        <v>0</v>
      </c>
      <c r="BH1691" s="232">
        <f>IF(N1691="sníž. přenesená",J1691,0)</f>
        <v>0</v>
      </c>
      <c r="BI1691" s="232">
        <f>IF(N1691="nulová",J1691,0)</f>
        <v>0</v>
      </c>
      <c r="BJ1691" s="19" t="s">
        <v>23</v>
      </c>
      <c r="BK1691" s="232">
        <f>ROUND(I1691*H1691,2)</f>
        <v>0</v>
      </c>
      <c r="BL1691" s="19" t="s">
        <v>272</v>
      </c>
      <c r="BM1691" s="231" t="s">
        <v>2593</v>
      </c>
    </row>
    <row r="1692" s="15" customFormat="1">
      <c r="A1692" s="15"/>
      <c r="B1692" s="256"/>
      <c r="C1692" s="257"/>
      <c r="D1692" s="235" t="s">
        <v>207</v>
      </c>
      <c r="E1692" s="258" t="s">
        <v>22</v>
      </c>
      <c r="F1692" s="259" t="s">
        <v>2594</v>
      </c>
      <c r="G1692" s="257"/>
      <c r="H1692" s="258" t="s">
        <v>22</v>
      </c>
      <c r="I1692" s="260"/>
      <c r="J1692" s="257"/>
      <c r="K1692" s="257"/>
      <c r="L1692" s="261"/>
      <c r="M1692" s="262"/>
      <c r="N1692" s="263"/>
      <c r="O1692" s="263"/>
      <c r="P1692" s="263"/>
      <c r="Q1692" s="263"/>
      <c r="R1692" s="263"/>
      <c r="S1692" s="263"/>
      <c r="T1692" s="264"/>
      <c r="U1692" s="15"/>
      <c r="V1692" s="15"/>
      <c r="W1692" s="15"/>
      <c r="X1692" s="15"/>
      <c r="Y1692" s="15"/>
      <c r="Z1692" s="15"/>
      <c r="AA1692" s="15"/>
      <c r="AB1692" s="15"/>
      <c r="AC1692" s="15"/>
      <c r="AD1692" s="15"/>
      <c r="AE1692" s="15"/>
      <c r="AT1692" s="265" t="s">
        <v>207</v>
      </c>
      <c r="AU1692" s="265" t="s">
        <v>87</v>
      </c>
      <c r="AV1692" s="15" t="s">
        <v>23</v>
      </c>
      <c r="AW1692" s="15" t="s">
        <v>39</v>
      </c>
      <c r="AX1692" s="15" t="s">
        <v>78</v>
      </c>
      <c r="AY1692" s="265" t="s">
        <v>199</v>
      </c>
    </row>
    <row r="1693" s="13" customFormat="1">
      <c r="A1693" s="13"/>
      <c r="B1693" s="233"/>
      <c r="C1693" s="234"/>
      <c r="D1693" s="235" t="s">
        <v>207</v>
      </c>
      <c r="E1693" s="236" t="s">
        <v>22</v>
      </c>
      <c r="F1693" s="237" t="s">
        <v>1727</v>
      </c>
      <c r="G1693" s="234"/>
      <c r="H1693" s="238">
        <v>162.75</v>
      </c>
      <c r="I1693" s="239"/>
      <c r="J1693" s="234"/>
      <c r="K1693" s="234"/>
      <c r="L1693" s="240"/>
      <c r="M1693" s="241"/>
      <c r="N1693" s="242"/>
      <c r="O1693" s="242"/>
      <c r="P1693" s="242"/>
      <c r="Q1693" s="242"/>
      <c r="R1693" s="242"/>
      <c r="S1693" s="242"/>
      <c r="T1693" s="243"/>
      <c r="U1693" s="13"/>
      <c r="V1693" s="13"/>
      <c r="W1693" s="13"/>
      <c r="X1693" s="13"/>
      <c r="Y1693" s="13"/>
      <c r="Z1693" s="13"/>
      <c r="AA1693" s="13"/>
      <c r="AB1693" s="13"/>
      <c r="AC1693" s="13"/>
      <c r="AD1693" s="13"/>
      <c r="AE1693" s="13"/>
      <c r="AT1693" s="244" t="s">
        <v>207</v>
      </c>
      <c r="AU1693" s="244" t="s">
        <v>87</v>
      </c>
      <c r="AV1693" s="13" t="s">
        <v>87</v>
      </c>
      <c r="AW1693" s="13" t="s">
        <v>39</v>
      </c>
      <c r="AX1693" s="13" t="s">
        <v>78</v>
      </c>
      <c r="AY1693" s="244" t="s">
        <v>199</v>
      </c>
    </row>
    <row r="1694" s="13" customFormat="1">
      <c r="A1694" s="13"/>
      <c r="B1694" s="233"/>
      <c r="C1694" s="234"/>
      <c r="D1694" s="235" t="s">
        <v>207</v>
      </c>
      <c r="E1694" s="236" t="s">
        <v>22</v>
      </c>
      <c r="F1694" s="237" t="s">
        <v>2595</v>
      </c>
      <c r="G1694" s="234"/>
      <c r="H1694" s="238">
        <v>2.6000000000000001</v>
      </c>
      <c r="I1694" s="239"/>
      <c r="J1694" s="234"/>
      <c r="K1694" s="234"/>
      <c r="L1694" s="240"/>
      <c r="M1694" s="241"/>
      <c r="N1694" s="242"/>
      <c r="O1694" s="242"/>
      <c r="P1694" s="242"/>
      <c r="Q1694" s="242"/>
      <c r="R1694" s="242"/>
      <c r="S1694" s="242"/>
      <c r="T1694" s="243"/>
      <c r="U1694" s="13"/>
      <c r="V1694" s="13"/>
      <c r="W1694" s="13"/>
      <c r="X1694" s="13"/>
      <c r="Y1694" s="13"/>
      <c r="Z1694" s="13"/>
      <c r="AA1694" s="13"/>
      <c r="AB1694" s="13"/>
      <c r="AC1694" s="13"/>
      <c r="AD1694" s="13"/>
      <c r="AE1694" s="13"/>
      <c r="AT1694" s="244" t="s">
        <v>207</v>
      </c>
      <c r="AU1694" s="244" t="s">
        <v>87</v>
      </c>
      <c r="AV1694" s="13" t="s">
        <v>87</v>
      </c>
      <c r="AW1694" s="13" t="s">
        <v>39</v>
      </c>
      <c r="AX1694" s="13" t="s">
        <v>78</v>
      </c>
      <c r="AY1694" s="244" t="s">
        <v>199</v>
      </c>
    </row>
    <row r="1695" s="13" customFormat="1">
      <c r="A1695" s="13"/>
      <c r="B1695" s="233"/>
      <c r="C1695" s="234"/>
      <c r="D1695" s="235" t="s">
        <v>207</v>
      </c>
      <c r="E1695" s="236" t="s">
        <v>22</v>
      </c>
      <c r="F1695" s="237" t="s">
        <v>2596</v>
      </c>
      <c r="G1695" s="234"/>
      <c r="H1695" s="238">
        <v>12.800000000000001</v>
      </c>
      <c r="I1695" s="239"/>
      <c r="J1695" s="234"/>
      <c r="K1695" s="234"/>
      <c r="L1695" s="240"/>
      <c r="M1695" s="241"/>
      <c r="N1695" s="242"/>
      <c r="O1695" s="242"/>
      <c r="P1695" s="242"/>
      <c r="Q1695" s="242"/>
      <c r="R1695" s="242"/>
      <c r="S1695" s="242"/>
      <c r="T1695" s="243"/>
      <c r="U1695" s="13"/>
      <c r="V1695" s="13"/>
      <c r="W1695" s="13"/>
      <c r="X1695" s="13"/>
      <c r="Y1695" s="13"/>
      <c r="Z1695" s="13"/>
      <c r="AA1695" s="13"/>
      <c r="AB1695" s="13"/>
      <c r="AC1695" s="13"/>
      <c r="AD1695" s="13"/>
      <c r="AE1695" s="13"/>
      <c r="AT1695" s="244" t="s">
        <v>207</v>
      </c>
      <c r="AU1695" s="244" t="s">
        <v>87</v>
      </c>
      <c r="AV1695" s="13" t="s">
        <v>87</v>
      </c>
      <c r="AW1695" s="13" t="s">
        <v>39</v>
      </c>
      <c r="AX1695" s="13" t="s">
        <v>78</v>
      </c>
      <c r="AY1695" s="244" t="s">
        <v>199</v>
      </c>
    </row>
    <row r="1696" s="13" customFormat="1">
      <c r="A1696" s="13"/>
      <c r="B1696" s="233"/>
      <c r="C1696" s="234"/>
      <c r="D1696" s="235" t="s">
        <v>207</v>
      </c>
      <c r="E1696" s="236" t="s">
        <v>22</v>
      </c>
      <c r="F1696" s="237" t="s">
        <v>2597</v>
      </c>
      <c r="G1696" s="234"/>
      <c r="H1696" s="238">
        <v>17.800000000000001</v>
      </c>
      <c r="I1696" s="239"/>
      <c r="J1696" s="234"/>
      <c r="K1696" s="234"/>
      <c r="L1696" s="240"/>
      <c r="M1696" s="241"/>
      <c r="N1696" s="242"/>
      <c r="O1696" s="242"/>
      <c r="P1696" s="242"/>
      <c r="Q1696" s="242"/>
      <c r="R1696" s="242"/>
      <c r="S1696" s="242"/>
      <c r="T1696" s="243"/>
      <c r="U1696" s="13"/>
      <c r="V1696" s="13"/>
      <c r="W1696" s="13"/>
      <c r="X1696" s="13"/>
      <c r="Y1696" s="13"/>
      <c r="Z1696" s="13"/>
      <c r="AA1696" s="13"/>
      <c r="AB1696" s="13"/>
      <c r="AC1696" s="13"/>
      <c r="AD1696" s="13"/>
      <c r="AE1696" s="13"/>
      <c r="AT1696" s="244" t="s">
        <v>207</v>
      </c>
      <c r="AU1696" s="244" t="s">
        <v>87</v>
      </c>
      <c r="AV1696" s="13" t="s">
        <v>87</v>
      </c>
      <c r="AW1696" s="13" t="s">
        <v>39</v>
      </c>
      <c r="AX1696" s="13" t="s">
        <v>78</v>
      </c>
      <c r="AY1696" s="244" t="s">
        <v>199</v>
      </c>
    </row>
    <row r="1697" s="13" customFormat="1">
      <c r="A1697" s="13"/>
      <c r="B1697" s="233"/>
      <c r="C1697" s="234"/>
      <c r="D1697" s="235" t="s">
        <v>207</v>
      </c>
      <c r="E1697" s="236" t="s">
        <v>22</v>
      </c>
      <c r="F1697" s="237" t="s">
        <v>2598</v>
      </c>
      <c r="G1697" s="234"/>
      <c r="H1697" s="238">
        <v>47.649999999999999</v>
      </c>
      <c r="I1697" s="239"/>
      <c r="J1697" s="234"/>
      <c r="K1697" s="234"/>
      <c r="L1697" s="240"/>
      <c r="M1697" s="241"/>
      <c r="N1697" s="242"/>
      <c r="O1697" s="242"/>
      <c r="P1697" s="242"/>
      <c r="Q1697" s="242"/>
      <c r="R1697" s="242"/>
      <c r="S1697" s="242"/>
      <c r="T1697" s="243"/>
      <c r="U1697" s="13"/>
      <c r="V1697" s="13"/>
      <c r="W1697" s="13"/>
      <c r="X1697" s="13"/>
      <c r="Y1697" s="13"/>
      <c r="Z1697" s="13"/>
      <c r="AA1697" s="13"/>
      <c r="AB1697" s="13"/>
      <c r="AC1697" s="13"/>
      <c r="AD1697" s="13"/>
      <c r="AE1697" s="13"/>
      <c r="AT1697" s="244" t="s">
        <v>207</v>
      </c>
      <c r="AU1697" s="244" t="s">
        <v>87</v>
      </c>
      <c r="AV1697" s="13" t="s">
        <v>87</v>
      </c>
      <c r="AW1697" s="13" t="s">
        <v>39</v>
      </c>
      <c r="AX1697" s="13" t="s">
        <v>78</v>
      </c>
      <c r="AY1697" s="244" t="s">
        <v>199</v>
      </c>
    </row>
    <row r="1698" s="13" customFormat="1">
      <c r="A1698" s="13"/>
      <c r="B1698" s="233"/>
      <c r="C1698" s="234"/>
      <c r="D1698" s="235" t="s">
        <v>207</v>
      </c>
      <c r="E1698" s="236" t="s">
        <v>22</v>
      </c>
      <c r="F1698" s="237" t="s">
        <v>2599</v>
      </c>
      <c r="G1698" s="234"/>
      <c r="H1698" s="238">
        <v>7.2000000000000002</v>
      </c>
      <c r="I1698" s="239"/>
      <c r="J1698" s="234"/>
      <c r="K1698" s="234"/>
      <c r="L1698" s="240"/>
      <c r="M1698" s="241"/>
      <c r="N1698" s="242"/>
      <c r="O1698" s="242"/>
      <c r="P1698" s="242"/>
      <c r="Q1698" s="242"/>
      <c r="R1698" s="242"/>
      <c r="S1698" s="242"/>
      <c r="T1698" s="243"/>
      <c r="U1698" s="13"/>
      <c r="V1698" s="13"/>
      <c r="W1698" s="13"/>
      <c r="X1698" s="13"/>
      <c r="Y1698" s="13"/>
      <c r="Z1698" s="13"/>
      <c r="AA1698" s="13"/>
      <c r="AB1698" s="13"/>
      <c r="AC1698" s="13"/>
      <c r="AD1698" s="13"/>
      <c r="AE1698" s="13"/>
      <c r="AT1698" s="244" t="s">
        <v>207</v>
      </c>
      <c r="AU1698" s="244" t="s">
        <v>87</v>
      </c>
      <c r="AV1698" s="13" t="s">
        <v>87</v>
      </c>
      <c r="AW1698" s="13" t="s">
        <v>39</v>
      </c>
      <c r="AX1698" s="13" t="s">
        <v>78</v>
      </c>
      <c r="AY1698" s="244" t="s">
        <v>199</v>
      </c>
    </row>
    <row r="1699" s="13" customFormat="1">
      <c r="A1699" s="13"/>
      <c r="B1699" s="233"/>
      <c r="C1699" s="234"/>
      <c r="D1699" s="235" t="s">
        <v>207</v>
      </c>
      <c r="E1699" s="236" t="s">
        <v>22</v>
      </c>
      <c r="F1699" s="237" t="s">
        <v>1731</v>
      </c>
      <c r="G1699" s="234"/>
      <c r="H1699" s="238">
        <v>3.3999999999999999</v>
      </c>
      <c r="I1699" s="239"/>
      <c r="J1699" s="234"/>
      <c r="K1699" s="234"/>
      <c r="L1699" s="240"/>
      <c r="M1699" s="241"/>
      <c r="N1699" s="242"/>
      <c r="O1699" s="242"/>
      <c r="P1699" s="242"/>
      <c r="Q1699" s="242"/>
      <c r="R1699" s="242"/>
      <c r="S1699" s="242"/>
      <c r="T1699" s="243"/>
      <c r="U1699" s="13"/>
      <c r="V1699" s="13"/>
      <c r="W1699" s="13"/>
      <c r="X1699" s="13"/>
      <c r="Y1699" s="13"/>
      <c r="Z1699" s="13"/>
      <c r="AA1699" s="13"/>
      <c r="AB1699" s="13"/>
      <c r="AC1699" s="13"/>
      <c r="AD1699" s="13"/>
      <c r="AE1699" s="13"/>
      <c r="AT1699" s="244" t="s">
        <v>207</v>
      </c>
      <c r="AU1699" s="244" t="s">
        <v>87</v>
      </c>
      <c r="AV1699" s="13" t="s">
        <v>87</v>
      </c>
      <c r="AW1699" s="13" t="s">
        <v>39</v>
      </c>
      <c r="AX1699" s="13" t="s">
        <v>78</v>
      </c>
      <c r="AY1699" s="244" t="s">
        <v>199</v>
      </c>
    </row>
    <row r="1700" s="13" customFormat="1">
      <c r="A1700" s="13"/>
      <c r="B1700" s="233"/>
      <c r="C1700" s="234"/>
      <c r="D1700" s="235" t="s">
        <v>207</v>
      </c>
      <c r="E1700" s="236" t="s">
        <v>22</v>
      </c>
      <c r="F1700" s="237" t="s">
        <v>2432</v>
      </c>
      <c r="G1700" s="234"/>
      <c r="H1700" s="238">
        <v>3.3500000000000001</v>
      </c>
      <c r="I1700" s="239"/>
      <c r="J1700" s="234"/>
      <c r="K1700" s="234"/>
      <c r="L1700" s="240"/>
      <c r="M1700" s="241"/>
      <c r="N1700" s="242"/>
      <c r="O1700" s="242"/>
      <c r="P1700" s="242"/>
      <c r="Q1700" s="242"/>
      <c r="R1700" s="242"/>
      <c r="S1700" s="242"/>
      <c r="T1700" s="243"/>
      <c r="U1700" s="13"/>
      <c r="V1700" s="13"/>
      <c r="W1700" s="13"/>
      <c r="X1700" s="13"/>
      <c r="Y1700" s="13"/>
      <c r="Z1700" s="13"/>
      <c r="AA1700" s="13"/>
      <c r="AB1700" s="13"/>
      <c r="AC1700" s="13"/>
      <c r="AD1700" s="13"/>
      <c r="AE1700" s="13"/>
      <c r="AT1700" s="244" t="s">
        <v>207</v>
      </c>
      <c r="AU1700" s="244" t="s">
        <v>87</v>
      </c>
      <c r="AV1700" s="13" t="s">
        <v>87</v>
      </c>
      <c r="AW1700" s="13" t="s">
        <v>39</v>
      </c>
      <c r="AX1700" s="13" t="s">
        <v>78</v>
      </c>
      <c r="AY1700" s="244" t="s">
        <v>199</v>
      </c>
    </row>
    <row r="1701" s="13" customFormat="1">
      <c r="A1701" s="13"/>
      <c r="B1701" s="233"/>
      <c r="C1701" s="234"/>
      <c r="D1701" s="235" t="s">
        <v>207</v>
      </c>
      <c r="E1701" s="236" t="s">
        <v>22</v>
      </c>
      <c r="F1701" s="237" t="s">
        <v>2600</v>
      </c>
      <c r="G1701" s="234"/>
      <c r="H1701" s="238">
        <v>16.949999999999999</v>
      </c>
      <c r="I1701" s="239"/>
      <c r="J1701" s="234"/>
      <c r="K1701" s="234"/>
      <c r="L1701" s="240"/>
      <c r="M1701" s="241"/>
      <c r="N1701" s="242"/>
      <c r="O1701" s="242"/>
      <c r="P1701" s="242"/>
      <c r="Q1701" s="242"/>
      <c r="R1701" s="242"/>
      <c r="S1701" s="242"/>
      <c r="T1701" s="243"/>
      <c r="U1701" s="13"/>
      <c r="V1701" s="13"/>
      <c r="W1701" s="13"/>
      <c r="X1701" s="13"/>
      <c r="Y1701" s="13"/>
      <c r="Z1701" s="13"/>
      <c r="AA1701" s="13"/>
      <c r="AB1701" s="13"/>
      <c r="AC1701" s="13"/>
      <c r="AD1701" s="13"/>
      <c r="AE1701" s="13"/>
      <c r="AT1701" s="244" t="s">
        <v>207</v>
      </c>
      <c r="AU1701" s="244" t="s">
        <v>87</v>
      </c>
      <c r="AV1701" s="13" t="s">
        <v>87</v>
      </c>
      <c r="AW1701" s="13" t="s">
        <v>39</v>
      </c>
      <c r="AX1701" s="13" t="s">
        <v>78</v>
      </c>
      <c r="AY1701" s="244" t="s">
        <v>199</v>
      </c>
    </row>
    <row r="1702" s="13" customFormat="1">
      <c r="A1702" s="13"/>
      <c r="B1702" s="233"/>
      <c r="C1702" s="234"/>
      <c r="D1702" s="235" t="s">
        <v>207</v>
      </c>
      <c r="E1702" s="236" t="s">
        <v>22</v>
      </c>
      <c r="F1702" s="237" t="s">
        <v>2601</v>
      </c>
      <c r="G1702" s="234"/>
      <c r="H1702" s="238">
        <v>16.800000000000001</v>
      </c>
      <c r="I1702" s="239"/>
      <c r="J1702" s="234"/>
      <c r="K1702" s="234"/>
      <c r="L1702" s="240"/>
      <c r="M1702" s="241"/>
      <c r="N1702" s="242"/>
      <c r="O1702" s="242"/>
      <c r="P1702" s="242"/>
      <c r="Q1702" s="242"/>
      <c r="R1702" s="242"/>
      <c r="S1702" s="242"/>
      <c r="T1702" s="243"/>
      <c r="U1702" s="13"/>
      <c r="V1702" s="13"/>
      <c r="W1702" s="13"/>
      <c r="X1702" s="13"/>
      <c r="Y1702" s="13"/>
      <c r="Z1702" s="13"/>
      <c r="AA1702" s="13"/>
      <c r="AB1702" s="13"/>
      <c r="AC1702" s="13"/>
      <c r="AD1702" s="13"/>
      <c r="AE1702" s="13"/>
      <c r="AT1702" s="244" t="s">
        <v>207</v>
      </c>
      <c r="AU1702" s="244" t="s">
        <v>87</v>
      </c>
      <c r="AV1702" s="13" t="s">
        <v>87</v>
      </c>
      <c r="AW1702" s="13" t="s">
        <v>39</v>
      </c>
      <c r="AX1702" s="13" t="s">
        <v>78</v>
      </c>
      <c r="AY1702" s="244" t="s">
        <v>199</v>
      </c>
    </row>
    <row r="1703" s="13" customFormat="1">
      <c r="A1703" s="13"/>
      <c r="B1703" s="233"/>
      <c r="C1703" s="234"/>
      <c r="D1703" s="235" t="s">
        <v>207</v>
      </c>
      <c r="E1703" s="236" t="s">
        <v>22</v>
      </c>
      <c r="F1703" s="237" t="s">
        <v>2602</v>
      </c>
      <c r="G1703" s="234"/>
      <c r="H1703" s="238">
        <v>16.75</v>
      </c>
      <c r="I1703" s="239"/>
      <c r="J1703" s="234"/>
      <c r="K1703" s="234"/>
      <c r="L1703" s="240"/>
      <c r="M1703" s="241"/>
      <c r="N1703" s="242"/>
      <c r="O1703" s="242"/>
      <c r="P1703" s="242"/>
      <c r="Q1703" s="242"/>
      <c r="R1703" s="242"/>
      <c r="S1703" s="242"/>
      <c r="T1703" s="243"/>
      <c r="U1703" s="13"/>
      <c r="V1703" s="13"/>
      <c r="W1703" s="13"/>
      <c r="X1703" s="13"/>
      <c r="Y1703" s="13"/>
      <c r="Z1703" s="13"/>
      <c r="AA1703" s="13"/>
      <c r="AB1703" s="13"/>
      <c r="AC1703" s="13"/>
      <c r="AD1703" s="13"/>
      <c r="AE1703" s="13"/>
      <c r="AT1703" s="244" t="s">
        <v>207</v>
      </c>
      <c r="AU1703" s="244" t="s">
        <v>87</v>
      </c>
      <c r="AV1703" s="13" t="s">
        <v>87</v>
      </c>
      <c r="AW1703" s="13" t="s">
        <v>39</v>
      </c>
      <c r="AX1703" s="13" t="s">
        <v>78</v>
      </c>
      <c r="AY1703" s="244" t="s">
        <v>199</v>
      </c>
    </row>
    <row r="1704" s="14" customFormat="1">
      <c r="A1704" s="14"/>
      <c r="B1704" s="245"/>
      <c r="C1704" s="246"/>
      <c r="D1704" s="235" t="s">
        <v>207</v>
      </c>
      <c r="E1704" s="247" t="s">
        <v>22</v>
      </c>
      <c r="F1704" s="248" t="s">
        <v>252</v>
      </c>
      <c r="G1704" s="246"/>
      <c r="H1704" s="249">
        <v>308.05000000000001</v>
      </c>
      <c r="I1704" s="250"/>
      <c r="J1704" s="246"/>
      <c r="K1704" s="246"/>
      <c r="L1704" s="251"/>
      <c r="M1704" s="252"/>
      <c r="N1704" s="253"/>
      <c r="O1704" s="253"/>
      <c r="P1704" s="253"/>
      <c r="Q1704" s="253"/>
      <c r="R1704" s="253"/>
      <c r="S1704" s="253"/>
      <c r="T1704" s="254"/>
      <c r="U1704" s="14"/>
      <c r="V1704" s="14"/>
      <c r="W1704" s="14"/>
      <c r="X1704" s="14"/>
      <c r="Y1704" s="14"/>
      <c r="Z1704" s="14"/>
      <c r="AA1704" s="14"/>
      <c r="AB1704" s="14"/>
      <c r="AC1704" s="14"/>
      <c r="AD1704" s="14"/>
      <c r="AE1704" s="14"/>
      <c r="AT1704" s="255" t="s">
        <v>207</v>
      </c>
      <c r="AU1704" s="255" t="s">
        <v>87</v>
      </c>
      <c r="AV1704" s="14" t="s">
        <v>103</v>
      </c>
      <c r="AW1704" s="14" t="s">
        <v>39</v>
      </c>
      <c r="AX1704" s="14" t="s">
        <v>23</v>
      </c>
      <c r="AY1704" s="255" t="s">
        <v>199</v>
      </c>
    </row>
    <row r="1705" s="12" customFormat="1" ht="22.8" customHeight="1">
      <c r="A1705" s="12"/>
      <c r="B1705" s="204"/>
      <c r="C1705" s="205"/>
      <c r="D1705" s="206" t="s">
        <v>77</v>
      </c>
      <c r="E1705" s="218" t="s">
        <v>2603</v>
      </c>
      <c r="F1705" s="218" t="s">
        <v>2604</v>
      </c>
      <c r="G1705" s="205"/>
      <c r="H1705" s="205"/>
      <c r="I1705" s="208"/>
      <c r="J1705" s="219">
        <f>BK1705</f>
        <v>0</v>
      </c>
      <c r="K1705" s="205"/>
      <c r="L1705" s="210"/>
      <c r="M1705" s="211"/>
      <c r="N1705" s="212"/>
      <c r="O1705" s="212"/>
      <c r="P1705" s="213">
        <f>P1706</f>
        <v>0</v>
      </c>
      <c r="Q1705" s="212"/>
      <c r="R1705" s="213">
        <f>R1706</f>
        <v>0.00027999999999999998</v>
      </c>
      <c r="S1705" s="212"/>
      <c r="T1705" s="214">
        <f>T1706</f>
        <v>0</v>
      </c>
      <c r="U1705" s="12"/>
      <c r="V1705" s="12"/>
      <c r="W1705" s="12"/>
      <c r="X1705" s="12"/>
      <c r="Y1705" s="12"/>
      <c r="Z1705" s="12"/>
      <c r="AA1705" s="12"/>
      <c r="AB1705" s="12"/>
      <c r="AC1705" s="12"/>
      <c r="AD1705" s="12"/>
      <c r="AE1705" s="12"/>
      <c r="AR1705" s="215" t="s">
        <v>87</v>
      </c>
      <c r="AT1705" s="216" t="s">
        <v>77</v>
      </c>
      <c r="AU1705" s="216" t="s">
        <v>23</v>
      </c>
      <c r="AY1705" s="215" t="s">
        <v>199</v>
      </c>
      <c r="BK1705" s="217">
        <f>BK1706</f>
        <v>0</v>
      </c>
    </row>
    <row r="1706" s="2" customFormat="1" ht="44.25" customHeight="1">
      <c r="A1706" s="40"/>
      <c r="B1706" s="41"/>
      <c r="C1706" s="220" t="s">
        <v>2605</v>
      </c>
      <c r="D1706" s="220" t="s">
        <v>201</v>
      </c>
      <c r="E1706" s="221" t="s">
        <v>2606</v>
      </c>
      <c r="F1706" s="222" t="s">
        <v>2607</v>
      </c>
      <c r="G1706" s="223" t="s">
        <v>333</v>
      </c>
      <c r="H1706" s="224">
        <v>1</v>
      </c>
      <c r="I1706" s="225"/>
      <c r="J1706" s="226">
        <f>ROUND(I1706*H1706,2)</f>
        <v>0</v>
      </c>
      <c r="K1706" s="222" t="s">
        <v>22</v>
      </c>
      <c r="L1706" s="46"/>
      <c r="M1706" s="227" t="s">
        <v>22</v>
      </c>
      <c r="N1706" s="228" t="s">
        <v>49</v>
      </c>
      <c r="O1706" s="86"/>
      <c r="P1706" s="229">
        <f>O1706*H1706</f>
        <v>0</v>
      </c>
      <c r="Q1706" s="229">
        <v>0.00027999999999999998</v>
      </c>
      <c r="R1706" s="229">
        <f>Q1706*H1706</f>
        <v>0.00027999999999999998</v>
      </c>
      <c r="S1706" s="229">
        <v>0</v>
      </c>
      <c r="T1706" s="230">
        <f>S1706*H1706</f>
        <v>0</v>
      </c>
      <c r="U1706" s="40"/>
      <c r="V1706" s="40"/>
      <c r="W1706" s="40"/>
      <c r="X1706" s="40"/>
      <c r="Y1706" s="40"/>
      <c r="Z1706" s="40"/>
      <c r="AA1706" s="40"/>
      <c r="AB1706" s="40"/>
      <c r="AC1706" s="40"/>
      <c r="AD1706" s="40"/>
      <c r="AE1706" s="40"/>
      <c r="AR1706" s="231" t="s">
        <v>272</v>
      </c>
      <c r="AT1706" s="231" t="s">
        <v>201</v>
      </c>
      <c r="AU1706" s="231" t="s">
        <v>87</v>
      </c>
      <c r="AY1706" s="19" t="s">
        <v>199</v>
      </c>
      <c r="BE1706" s="232">
        <f>IF(N1706="základní",J1706,0)</f>
        <v>0</v>
      </c>
      <c r="BF1706" s="232">
        <f>IF(N1706="snížená",J1706,0)</f>
        <v>0</v>
      </c>
      <c r="BG1706" s="232">
        <f>IF(N1706="zákl. přenesená",J1706,0)</f>
        <v>0</v>
      </c>
      <c r="BH1706" s="232">
        <f>IF(N1706="sníž. přenesená",J1706,0)</f>
        <v>0</v>
      </c>
      <c r="BI1706" s="232">
        <f>IF(N1706="nulová",J1706,0)</f>
        <v>0</v>
      </c>
      <c r="BJ1706" s="19" t="s">
        <v>23</v>
      </c>
      <c r="BK1706" s="232">
        <f>ROUND(I1706*H1706,2)</f>
        <v>0</v>
      </c>
      <c r="BL1706" s="19" t="s">
        <v>272</v>
      </c>
      <c r="BM1706" s="231" t="s">
        <v>2608</v>
      </c>
    </row>
    <row r="1707" s="12" customFormat="1" ht="22.8" customHeight="1">
      <c r="A1707" s="12"/>
      <c r="B1707" s="204"/>
      <c r="C1707" s="205"/>
      <c r="D1707" s="206" t="s">
        <v>77</v>
      </c>
      <c r="E1707" s="218" t="s">
        <v>2609</v>
      </c>
      <c r="F1707" s="218" t="s">
        <v>2610</v>
      </c>
      <c r="G1707" s="205"/>
      <c r="H1707" s="205"/>
      <c r="I1707" s="208"/>
      <c r="J1707" s="219">
        <f>BK1707</f>
        <v>0</v>
      </c>
      <c r="K1707" s="205"/>
      <c r="L1707" s="210"/>
      <c r="M1707" s="211"/>
      <c r="N1707" s="212"/>
      <c r="O1707" s="212"/>
      <c r="P1707" s="213">
        <f>SUM(P1708:P1709)</f>
        <v>0</v>
      </c>
      <c r="Q1707" s="212"/>
      <c r="R1707" s="213">
        <f>SUM(R1708:R1709)</f>
        <v>0</v>
      </c>
      <c r="S1707" s="212"/>
      <c r="T1707" s="214">
        <f>SUM(T1708:T1709)</f>
        <v>1.5017500000000001</v>
      </c>
      <c r="U1707" s="12"/>
      <c r="V1707" s="12"/>
      <c r="W1707" s="12"/>
      <c r="X1707" s="12"/>
      <c r="Y1707" s="12"/>
      <c r="Z1707" s="12"/>
      <c r="AA1707" s="12"/>
      <c r="AB1707" s="12"/>
      <c r="AC1707" s="12"/>
      <c r="AD1707" s="12"/>
      <c r="AE1707" s="12"/>
      <c r="AR1707" s="215" t="s">
        <v>87</v>
      </c>
      <c r="AT1707" s="216" t="s">
        <v>77</v>
      </c>
      <c r="AU1707" s="216" t="s">
        <v>23</v>
      </c>
      <c r="AY1707" s="215" t="s">
        <v>199</v>
      </c>
      <c r="BK1707" s="217">
        <f>SUM(BK1708:BK1709)</f>
        <v>0</v>
      </c>
    </row>
    <row r="1708" s="2" customFormat="1" ht="16.5" customHeight="1">
      <c r="A1708" s="40"/>
      <c r="B1708" s="41"/>
      <c r="C1708" s="220" t="s">
        <v>2611</v>
      </c>
      <c r="D1708" s="220" t="s">
        <v>201</v>
      </c>
      <c r="E1708" s="221" t="s">
        <v>2612</v>
      </c>
      <c r="F1708" s="222" t="s">
        <v>2613</v>
      </c>
      <c r="G1708" s="223" t="s">
        <v>233</v>
      </c>
      <c r="H1708" s="224">
        <v>60.07</v>
      </c>
      <c r="I1708" s="225"/>
      <c r="J1708" s="226">
        <f>ROUND(I1708*H1708,2)</f>
        <v>0</v>
      </c>
      <c r="K1708" s="222" t="s">
        <v>205</v>
      </c>
      <c r="L1708" s="46"/>
      <c r="M1708" s="227" t="s">
        <v>22</v>
      </c>
      <c r="N1708" s="228" t="s">
        <v>49</v>
      </c>
      <c r="O1708" s="86"/>
      <c r="P1708" s="229">
        <f>O1708*H1708</f>
        <v>0</v>
      </c>
      <c r="Q1708" s="229">
        <v>0</v>
      </c>
      <c r="R1708" s="229">
        <f>Q1708*H1708</f>
        <v>0</v>
      </c>
      <c r="S1708" s="229">
        <v>0.025000000000000001</v>
      </c>
      <c r="T1708" s="230">
        <f>S1708*H1708</f>
        <v>1.5017500000000001</v>
      </c>
      <c r="U1708" s="40"/>
      <c r="V1708" s="40"/>
      <c r="W1708" s="40"/>
      <c r="X1708" s="40"/>
      <c r="Y1708" s="40"/>
      <c r="Z1708" s="40"/>
      <c r="AA1708" s="40"/>
      <c r="AB1708" s="40"/>
      <c r="AC1708" s="40"/>
      <c r="AD1708" s="40"/>
      <c r="AE1708" s="40"/>
      <c r="AR1708" s="231" t="s">
        <v>272</v>
      </c>
      <c r="AT1708" s="231" t="s">
        <v>201</v>
      </c>
      <c r="AU1708" s="231" t="s">
        <v>87</v>
      </c>
      <c r="AY1708" s="19" t="s">
        <v>199</v>
      </c>
      <c r="BE1708" s="232">
        <f>IF(N1708="základní",J1708,0)</f>
        <v>0</v>
      </c>
      <c r="BF1708" s="232">
        <f>IF(N1708="snížená",J1708,0)</f>
        <v>0</v>
      </c>
      <c r="BG1708" s="232">
        <f>IF(N1708="zákl. přenesená",J1708,0)</f>
        <v>0</v>
      </c>
      <c r="BH1708" s="232">
        <f>IF(N1708="sníž. přenesená",J1708,0)</f>
        <v>0</v>
      </c>
      <c r="BI1708" s="232">
        <f>IF(N1708="nulová",J1708,0)</f>
        <v>0</v>
      </c>
      <c r="BJ1708" s="19" t="s">
        <v>23</v>
      </c>
      <c r="BK1708" s="232">
        <f>ROUND(I1708*H1708,2)</f>
        <v>0</v>
      </c>
      <c r="BL1708" s="19" t="s">
        <v>272</v>
      </c>
      <c r="BM1708" s="231" t="s">
        <v>2614</v>
      </c>
    </row>
    <row r="1709" s="13" customFormat="1">
      <c r="A1709" s="13"/>
      <c r="B1709" s="233"/>
      <c r="C1709" s="234"/>
      <c r="D1709" s="235" t="s">
        <v>207</v>
      </c>
      <c r="E1709" s="236" t="s">
        <v>22</v>
      </c>
      <c r="F1709" s="237" t="s">
        <v>2615</v>
      </c>
      <c r="G1709" s="234"/>
      <c r="H1709" s="238">
        <v>60.07</v>
      </c>
      <c r="I1709" s="239"/>
      <c r="J1709" s="234"/>
      <c r="K1709" s="234"/>
      <c r="L1709" s="240"/>
      <c r="M1709" s="241"/>
      <c r="N1709" s="242"/>
      <c r="O1709" s="242"/>
      <c r="P1709" s="242"/>
      <c r="Q1709" s="242"/>
      <c r="R1709" s="242"/>
      <c r="S1709" s="242"/>
      <c r="T1709" s="243"/>
      <c r="U1709" s="13"/>
      <c r="V1709" s="13"/>
      <c r="W1709" s="13"/>
      <c r="X1709" s="13"/>
      <c r="Y1709" s="13"/>
      <c r="Z1709" s="13"/>
      <c r="AA1709" s="13"/>
      <c r="AB1709" s="13"/>
      <c r="AC1709" s="13"/>
      <c r="AD1709" s="13"/>
      <c r="AE1709" s="13"/>
      <c r="AT1709" s="244" t="s">
        <v>207</v>
      </c>
      <c r="AU1709" s="244" t="s">
        <v>87</v>
      </c>
      <c r="AV1709" s="13" t="s">
        <v>87</v>
      </c>
      <c r="AW1709" s="13" t="s">
        <v>39</v>
      </c>
      <c r="AX1709" s="13" t="s">
        <v>23</v>
      </c>
      <c r="AY1709" s="244" t="s">
        <v>199</v>
      </c>
    </row>
    <row r="1710" s="12" customFormat="1" ht="22.8" customHeight="1">
      <c r="A1710" s="12"/>
      <c r="B1710" s="204"/>
      <c r="C1710" s="205"/>
      <c r="D1710" s="206" t="s">
        <v>77</v>
      </c>
      <c r="E1710" s="218" t="s">
        <v>2616</v>
      </c>
      <c r="F1710" s="218" t="s">
        <v>2617</v>
      </c>
      <c r="G1710" s="205"/>
      <c r="H1710" s="205"/>
      <c r="I1710" s="208"/>
      <c r="J1710" s="219">
        <f>BK1710</f>
        <v>0</v>
      </c>
      <c r="K1710" s="205"/>
      <c r="L1710" s="210"/>
      <c r="M1710" s="211"/>
      <c r="N1710" s="212"/>
      <c r="O1710" s="212"/>
      <c r="P1710" s="213">
        <f>SUM(P1711:P1780)</f>
        <v>0</v>
      </c>
      <c r="Q1710" s="212"/>
      <c r="R1710" s="213">
        <f>SUM(R1711:R1780)</f>
        <v>3.0608834200000001</v>
      </c>
      <c r="S1710" s="212"/>
      <c r="T1710" s="214">
        <f>SUM(T1711:T1780)</f>
        <v>0</v>
      </c>
      <c r="U1710" s="12"/>
      <c r="V1710" s="12"/>
      <c r="W1710" s="12"/>
      <c r="X1710" s="12"/>
      <c r="Y1710" s="12"/>
      <c r="Z1710" s="12"/>
      <c r="AA1710" s="12"/>
      <c r="AB1710" s="12"/>
      <c r="AC1710" s="12"/>
      <c r="AD1710" s="12"/>
      <c r="AE1710" s="12"/>
      <c r="AR1710" s="215" t="s">
        <v>87</v>
      </c>
      <c r="AT1710" s="216" t="s">
        <v>77</v>
      </c>
      <c r="AU1710" s="216" t="s">
        <v>23</v>
      </c>
      <c r="AY1710" s="215" t="s">
        <v>199</v>
      </c>
      <c r="BK1710" s="217">
        <f>SUM(BK1711:BK1780)</f>
        <v>0</v>
      </c>
    </row>
    <row r="1711" s="2" customFormat="1" ht="16.5" customHeight="1">
      <c r="A1711" s="40"/>
      <c r="B1711" s="41"/>
      <c r="C1711" s="220" t="s">
        <v>2618</v>
      </c>
      <c r="D1711" s="220" t="s">
        <v>201</v>
      </c>
      <c r="E1711" s="221" t="s">
        <v>2619</v>
      </c>
      <c r="F1711" s="222" t="s">
        <v>2620</v>
      </c>
      <c r="G1711" s="223" t="s">
        <v>233</v>
      </c>
      <c r="H1711" s="224">
        <v>160.19</v>
      </c>
      <c r="I1711" s="225"/>
      <c r="J1711" s="226">
        <f>ROUND(I1711*H1711,2)</f>
        <v>0</v>
      </c>
      <c r="K1711" s="222" t="s">
        <v>205</v>
      </c>
      <c r="L1711" s="46"/>
      <c r="M1711" s="227" t="s">
        <v>22</v>
      </c>
      <c r="N1711" s="228" t="s">
        <v>49</v>
      </c>
      <c r="O1711" s="86"/>
      <c r="P1711" s="229">
        <f>O1711*H1711</f>
        <v>0</v>
      </c>
      <c r="Q1711" s="229">
        <v>0</v>
      </c>
      <c r="R1711" s="229">
        <f>Q1711*H1711</f>
        <v>0</v>
      </c>
      <c r="S1711" s="229">
        <v>0</v>
      </c>
      <c r="T1711" s="230">
        <f>S1711*H1711</f>
        <v>0</v>
      </c>
      <c r="U1711" s="40"/>
      <c r="V1711" s="40"/>
      <c r="W1711" s="40"/>
      <c r="X1711" s="40"/>
      <c r="Y1711" s="40"/>
      <c r="Z1711" s="40"/>
      <c r="AA1711" s="40"/>
      <c r="AB1711" s="40"/>
      <c r="AC1711" s="40"/>
      <c r="AD1711" s="40"/>
      <c r="AE1711" s="40"/>
      <c r="AR1711" s="231" t="s">
        <v>272</v>
      </c>
      <c r="AT1711" s="231" t="s">
        <v>201</v>
      </c>
      <c r="AU1711" s="231" t="s">
        <v>87</v>
      </c>
      <c r="AY1711" s="19" t="s">
        <v>199</v>
      </c>
      <c r="BE1711" s="232">
        <f>IF(N1711="základní",J1711,0)</f>
        <v>0</v>
      </c>
      <c r="BF1711" s="232">
        <f>IF(N1711="snížená",J1711,0)</f>
        <v>0</v>
      </c>
      <c r="BG1711" s="232">
        <f>IF(N1711="zákl. přenesená",J1711,0)</f>
        <v>0</v>
      </c>
      <c r="BH1711" s="232">
        <f>IF(N1711="sníž. přenesená",J1711,0)</f>
        <v>0</v>
      </c>
      <c r="BI1711" s="232">
        <f>IF(N1711="nulová",J1711,0)</f>
        <v>0</v>
      </c>
      <c r="BJ1711" s="19" t="s">
        <v>23</v>
      </c>
      <c r="BK1711" s="232">
        <f>ROUND(I1711*H1711,2)</f>
        <v>0</v>
      </c>
      <c r="BL1711" s="19" t="s">
        <v>272</v>
      </c>
      <c r="BM1711" s="231" t="s">
        <v>2621</v>
      </c>
    </row>
    <row r="1712" s="13" customFormat="1">
      <c r="A1712" s="13"/>
      <c r="B1712" s="233"/>
      <c r="C1712" s="234"/>
      <c r="D1712" s="235" t="s">
        <v>207</v>
      </c>
      <c r="E1712" s="236" t="s">
        <v>22</v>
      </c>
      <c r="F1712" s="237" t="s">
        <v>2622</v>
      </c>
      <c r="G1712" s="234"/>
      <c r="H1712" s="238">
        <v>18.27</v>
      </c>
      <c r="I1712" s="239"/>
      <c r="J1712" s="234"/>
      <c r="K1712" s="234"/>
      <c r="L1712" s="240"/>
      <c r="M1712" s="241"/>
      <c r="N1712" s="242"/>
      <c r="O1712" s="242"/>
      <c r="P1712" s="242"/>
      <c r="Q1712" s="242"/>
      <c r="R1712" s="242"/>
      <c r="S1712" s="242"/>
      <c r="T1712" s="243"/>
      <c r="U1712" s="13"/>
      <c r="V1712" s="13"/>
      <c r="W1712" s="13"/>
      <c r="X1712" s="13"/>
      <c r="Y1712" s="13"/>
      <c r="Z1712" s="13"/>
      <c r="AA1712" s="13"/>
      <c r="AB1712" s="13"/>
      <c r="AC1712" s="13"/>
      <c r="AD1712" s="13"/>
      <c r="AE1712" s="13"/>
      <c r="AT1712" s="244" t="s">
        <v>207</v>
      </c>
      <c r="AU1712" s="244" t="s">
        <v>87</v>
      </c>
      <c r="AV1712" s="13" t="s">
        <v>87</v>
      </c>
      <c r="AW1712" s="13" t="s">
        <v>39</v>
      </c>
      <c r="AX1712" s="13" t="s">
        <v>78</v>
      </c>
      <c r="AY1712" s="244" t="s">
        <v>199</v>
      </c>
    </row>
    <row r="1713" s="13" customFormat="1">
      <c r="A1713" s="13"/>
      <c r="B1713" s="233"/>
      <c r="C1713" s="234"/>
      <c r="D1713" s="235" t="s">
        <v>207</v>
      </c>
      <c r="E1713" s="236" t="s">
        <v>22</v>
      </c>
      <c r="F1713" s="237" t="s">
        <v>2623</v>
      </c>
      <c r="G1713" s="234"/>
      <c r="H1713" s="238">
        <v>118.11</v>
      </c>
      <c r="I1713" s="239"/>
      <c r="J1713" s="234"/>
      <c r="K1713" s="234"/>
      <c r="L1713" s="240"/>
      <c r="M1713" s="241"/>
      <c r="N1713" s="242"/>
      <c r="O1713" s="242"/>
      <c r="P1713" s="242"/>
      <c r="Q1713" s="242"/>
      <c r="R1713" s="242"/>
      <c r="S1713" s="242"/>
      <c r="T1713" s="243"/>
      <c r="U1713" s="13"/>
      <c r="V1713" s="13"/>
      <c r="W1713" s="13"/>
      <c r="X1713" s="13"/>
      <c r="Y1713" s="13"/>
      <c r="Z1713" s="13"/>
      <c r="AA1713" s="13"/>
      <c r="AB1713" s="13"/>
      <c r="AC1713" s="13"/>
      <c r="AD1713" s="13"/>
      <c r="AE1713" s="13"/>
      <c r="AT1713" s="244" t="s">
        <v>207</v>
      </c>
      <c r="AU1713" s="244" t="s">
        <v>87</v>
      </c>
      <c r="AV1713" s="13" t="s">
        <v>87</v>
      </c>
      <c r="AW1713" s="13" t="s">
        <v>39</v>
      </c>
      <c r="AX1713" s="13" t="s">
        <v>78</v>
      </c>
      <c r="AY1713" s="244" t="s">
        <v>199</v>
      </c>
    </row>
    <row r="1714" s="13" customFormat="1">
      <c r="A1714" s="13"/>
      <c r="B1714" s="233"/>
      <c r="C1714" s="234"/>
      <c r="D1714" s="235" t="s">
        <v>207</v>
      </c>
      <c r="E1714" s="236" t="s">
        <v>22</v>
      </c>
      <c r="F1714" s="237" t="s">
        <v>2624</v>
      </c>
      <c r="G1714" s="234"/>
      <c r="H1714" s="238">
        <v>23.809999999999999</v>
      </c>
      <c r="I1714" s="239"/>
      <c r="J1714" s="234"/>
      <c r="K1714" s="234"/>
      <c r="L1714" s="240"/>
      <c r="M1714" s="241"/>
      <c r="N1714" s="242"/>
      <c r="O1714" s="242"/>
      <c r="P1714" s="242"/>
      <c r="Q1714" s="242"/>
      <c r="R1714" s="242"/>
      <c r="S1714" s="242"/>
      <c r="T1714" s="243"/>
      <c r="U1714" s="13"/>
      <c r="V1714" s="13"/>
      <c r="W1714" s="13"/>
      <c r="X1714" s="13"/>
      <c r="Y1714" s="13"/>
      <c r="Z1714" s="13"/>
      <c r="AA1714" s="13"/>
      <c r="AB1714" s="13"/>
      <c r="AC1714" s="13"/>
      <c r="AD1714" s="13"/>
      <c r="AE1714" s="13"/>
      <c r="AT1714" s="244" t="s">
        <v>207</v>
      </c>
      <c r="AU1714" s="244" t="s">
        <v>87</v>
      </c>
      <c r="AV1714" s="13" t="s">
        <v>87</v>
      </c>
      <c r="AW1714" s="13" t="s">
        <v>39</v>
      </c>
      <c r="AX1714" s="13" t="s">
        <v>78</v>
      </c>
      <c r="AY1714" s="244" t="s">
        <v>199</v>
      </c>
    </row>
    <row r="1715" s="14" customFormat="1">
      <c r="A1715" s="14"/>
      <c r="B1715" s="245"/>
      <c r="C1715" s="246"/>
      <c r="D1715" s="235" t="s">
        <v>207</v>
      </c>
      <c r="E1715" s="247" t="s">
        <v>22</v>
      </c>
      <c r="F1715" s="248" t="s">
        <v>252</v>
      </c>
      <c r="G1715" s="246"/>
      <c r="H1715" s="249">
        <v>160.19</v>
      </c>
      <c r="I1715" s="250"/>
      <c r="J1715" s="246"/>
      <c r="K1715" s="246"/>
      <c r="L1715" s="251"/>
      <c r="M1715" s="252"/>
      <c r="N1715" s="253"/>
      <c r="O1715" s="253"/>
      <c r="P1715" s="253"/>
      <c r="Q1715" s="253"/>
      <c r="R1715" s="253"/>
      <c r="S1715" s="253"/>
      <c r="T1715" s="254"/>
      <c r="U1715" s="14"/>
      <c r="V1715" s="14"/>
      <c r="W1715" s="14"/>
      <c r="X1715" s="14"/>
      <c r="Y1715" s="14"/>
      <c r="Z1715" s="14"/>
      <c r="AA1715" s="14"/>
      <c r="AB1715" s="14"/>
      <c r="AC1715" s="14"/>
      <c r="AD1715" s="14"/>
      <c r="AE1715" s="14"/>
      <c r="AT1715" s="255" t="s">
        <v>207</v>
      </c>
      <c r="AU1715" s="255" t="s">
        <v>87</v>
      </c>
      <c r="AV1715" s="14" t="s">
        <v>103</v>
      </c>
      <c r="AW1715" s="14" t="s">
        <v>39</v>
      </c>
      <c r="AX1715" s="14" t="s">
        <v>23</v>
      </c>
      <c r="AY1715" s="255" t="s">
        <v>199</v>
      </c>
    </row>
    <row r="1716" s="2" customFormat="1" ht="16.5" customHeight="1">
      <c r="A1716" s="40"/>
      <c r="B1716" s="41"/>
      <c r="C1716" s="220" t="s">
        <v>2625</v>
      </c>
      <c r="D1716" s="220" t="s">
        <v>201</v>
      </c>
      <c r="E1716" s="221" t="s">
        <v>2626</v>
      </c>
      <c r="F1716" s="222" t="s">
        <v>2627</v>
      </c>
      <c r="G1716" s="223" t="s">
        <v>233</v>
      </c>
      <c r="H1716" s="224">
        <v>90.159999999999997</v>
      </c>
      <c r="I1716" s="225"/>
      <c r="J1716" s="226">
        <f>ROUND(I1716*H1716,2)</f>
        <v>0</v>
      </c>
      <c r="K1716" s="222" t="s">
        <v>205</v>
      </c>
      <c r="L1716" s="46"/>
      <c r="M1716" s="227" t="s">
        <v>22</v>
      </c>
      <c r="N1716" s="228" t="s">
        <v>49</v>
      </c>
      <c r="O1716" s="86"/>
      <c r="P1716" s="229">
        <f>O1716*H1716</f>
        <v>0</v>
      </c>
      <c r="Q1716" s="229">
        <v>0</v>
      </c>
      <c r="R1716" s="229">
        <f>Q1716*H1716</f>
        <v>0</v>
      </c>
      <c r="S1716" s="229">
        <v>0</v>
      </c>
      <c r="T1716" s="230">
        <f>S1716*H1716</f>
        <v>0</v>
      </c>
      <c r="U1716" s="40"/>
      <c r="V1716" s="40"/>
      <c r="W1716" s="40"/>
      <c r="X1716" s="40"/>
      <c r="Y1716" s="40"/>
      <c r="Z1716" s="40"/>
      <c r="AA1716" s="40"/>
      <c r="AB1716" s="40"/>
      <c r="AC1716" s="40"/>
      <c r="AD1716" s="40"/>
      <c r="AE1716" s="40"/>
      <c r="AR1716" s="231" t="s">
        <v>272</v>
      </c>
      <c r="AT1716" s="231" t="s">
        <v>201</v>
      </c>
      <c r="AU1716" s="231" t="s">
        <v>87</v>
      </c>
      <c r="AY1716" s="19" t="s">
        <v>199</v>
      </c>
      <c r="BE1716" s="232">
        <f>IF(N1716="základní",J1716,0)</f>
        <v>0</v>
      </c>
      <c r="BF1716" s="232">
        <f>IF(N1716="snížená",J1716,0)</f>
        <v>0</v>
      </c>
      <c r="BG1716" s="232">
        <f>IF(N1716="zákl. přenesená",J1716,0)</f>
        <v>0</v>
      </c>
      <c r="BH1716" s="232">
        <f>IF(N1716="sníž. přenesená",J1716,0)</f>
        <v>0</v>
      </c>
      <c r="BI1716" s="232">
        <f>IF(N1716="nulová",J1716,0)</f>
        <v>0</v>
      </c>
      <c r="BJ1716" s="19" t="s">
        <v>23</v>
      </c>
      <c r="BK1716" s="232">
        <f>ROUND(I1716*H1716,2)</f>
        <v>0</v>
      </c>
      <c r="BL1716" s="19" t="s">
        <v>272</v>
      </c>
      <c r="BM1716" s="231" t="s">
        <v>2628</v>
      </c>
    </row>
    <row r="1717" s="2" customFormat="1" ht="16.5" customHeight="1">
      <c r="A1717" s="40"/>
      <c r="B1717" s="41"/>
      <c r="C1717" s="220" t="s">
        <v>2629</v>
      </c>
      <c r="D1717" s="220" t="s">
        <v>201</v>
      </c>
      <c r="E1717" s="221" t="s">
        <v>2630</v>
      </c>
      <c r="F1717" s="222" t="s">
        <v>2631</v>
      </c>
      <c r="G1717" s="223" t="s">
        <v>233</v>
      </c>
      <c r="H1717" s="224">
        <v>90.159999999999997</v>
      </c>
      <c r="I1717" s="225"/>
      <c r="J1717" s="226">
        <f>ROUND(I1717*H1717,2)</f>
        <v>0</v>
      </c>
      <c r="K1717" s="222" t="s">
        <v>205</v>
      </c>
      <c r="L1717" s="46"/>
      <c r="M1717" s="227" t="s">
        <v>22</v>
      </c>
      <c r="N1717" s="228" t="s">
        <v>49</v>
      </c>
      <c r="O1717" s="86"/>
      <c r="P1717" s="229">
        <f>O1717*H1717</f>
        <v>0</v>
      </c>
      <c r="Q1717" s="229">
        <v>6.9999999999999994E-05</v>
      </c>
      <c r="R1717" s="229">
        <f>Q1717*H1717</f>
        <v>0.0063111999999999994</v>
      </c>
      <c r="S1717" s="229">
        <v>0</v>
      </c>
      <c r="T1717" s="230">
        <f>S1717*H1717</f>
        <v>0</v>
      </c>
      <c r="U1717" s="40"/>
      <c r="V1717" s="40"/>
      <c r="W1717" s="40"/>
      <c r="X1717" s="40"/>
      <c r="Y1717" s="40"/>
      <c r="Z1717" s="40"/>
      <c r="AA1717" s="40"/>
      <c r="AB1717" s="40"/>
      <c r="AC1717" s="40"/>
      <c r="AD1717" s="40"/>
      <c r="AE1717" s="40"/>
      <c r="AR1717" s="231" t="s">
        <v>272</v>
      </c>
      <c r="AT1717" s="231" t="s">
        <v>201</v>
      </c>
      <c r="AU1717" s="231" t="s">
        <v>87</v>
      </c>
      <c r="AY1717" s="19" t="s">
        <v>199</v>
      </c>
      <c r="BE1717" s="232">
        <f>IF(N1717="základní",J1717,0)</f>
        <v>0</v>
      </c>
      <c r="BF1717" s="232">
        <f>IF(N1717="snížená",J1717,0)</f>
        <v>0</v>
      </c>
      <c r="BG1717" s="232">
        <f>IF(N1717="zákl. přenesená",J1717,0)</f>
        <v>0</v>
      </c>
      <c r="BH1717" s="232">
        <f>IF(N1717="sníž. přenesená",J1717,0)</f>
        <v>0</v>
      </c>
      <c r="BI1717" s="232">
        <f>IF(N1717="nulová",J1717,0)</f>
        <v>0</v>
      </c>
      <c r="BJ1717" s="19" t="s">
        <v>23</v>
      </c>
      <c r="BK1717" s="232">
        <f>ROUND(I1717*H1717,2)</f>
        <v>0</v>
      </c>
      <c r="BL1717" s="19" t="s">
        <v>272</v>
      </c>
      <c r="BM1717" s="231" t="s">
        <v>2632</v>
      </c>
    </row>
    <row r="1718" s="2" customFormat="1" ht="16.5" customHeight="1">
      <c r="A1718" s="40"/>
      <c r="B1718" s="41"/>
      <c r="C1718" s="220" t="s">
        <v>2633</v>
      </c>
      <c r="D1718" s="220" t="s">
        <v>201</v>
      </c>
      <c r="E1718" s="221" t="s">
        <v>2634</v>
      </c>
      <c r="F1718" s="222" t="s">
        <v>2635</v>
      </c>
      <c r="G1718" s="223" t="s">
        <v>233</v>
      </c>
      <c r="H1718" s="224">
        <v>93.530000000000001</v>
      </c>
      <c r="I1718" s="225"/>
      <c r="J1718" s="226">
        <f>ROUND(I1718*H1718,2)</f>
        <v>0</v>
      </c>
      <c r="K1718" s="222" t="s">
        <v>205</v>
      </c>
      <c r="L1718" s="46"/>
      <c r="M1718" s="227" t="s">
        <v>22</v>
      </c>
      <c r="N1718" s="228" t="s">
        <v>49</v>
      </c>
      <c r="O1718" s="86"/>
      <c r="P1718" s="229">
        <f>O1718*H1718</f>
        <v>0</v>
      </c>
      <c r="Q1718" s="229">
        <v>0.0045500000000000002</v>
      </c>
      <c r="R1718" s="229">
        <f>Q1718*H1718</f>
        <v>0.42556150000000004</v>
      </c>
      <c r="S1718" s="229">
        <v>0</v>
      </c>
      <c r="T1718" s="230">
        <f>S1718*H1718</f>
        <v>0</v>
      </c>
      <c r="U1718" s="40"/>
      <c r="V1718" s="40"/>
      <c r="W1718" s="40"/>
      <c r="X1718" s="40"/>
      <c r="Y1718" s="40"/>
      <c r="Z1718" s="40"/>
      <c r="AA1718" s="40"/>
      <c r="AB1718" s="40"/>
      <c r="AC1718" s="40"/>
      <c r="AD1718" s="40"/>
      <c r="AE1718" s="40"/>
      <c r="AR1718" s="231" t="s">
        <v>272</v>
      </c>
      <c r="AT1718" s="231" t="s">
        <v>201</v>
      </c>
      <c r="AU1718" s="231" t="s">
        <v>87</v>
      </c>
      <c r="AY1718" s="19" t="s">
        <v>199</v>
      </c>
      <c r="BE1718" s="232">
        <f>IF(N1718="základní",J1718,0)</f>
        <v>0</v>
      </c>
      <c r="BF1718" s="232">
        <f>IF(N1718="snížená",J1718,0)</f>
        <v>0</v>
      </c>
      <c r="BG1718" s="232">
        <f>IF(N1718="zákl. přenesená",J1718,0)</f>
        <v>0</v>
      </c>
      <c r="BH1718" s="232">
        <f>IF(N1718="sníž. přenesená",J1718,0)</f>
        <v>0</v>
      </c>
      <c r="BI1718" s="232">
        <f>IF(N1718="nulová",J1718,0)</f>
        <v>0</v>
      </c>
      <c r="BJ1718" s="19" t="s">
        <v>23</v>
      </c>
      <c r="BK1718" s="232">
        <f>ROUND(I1718*H1718,2)</f>
        <v>0</v>
      </c>
      <c r="BL1718" s="19" t="s">
        <v>272</v>
      </c>
      <c r="BM1718" s="231" t="s">
        <v>2636</v>
      </c>
    </row>
    <row r="1719" s="15" customFormat="1">
      <c r="A1719" s="15"/>
      <c r="B1719" s="256"/>
      <c r="C1719" s="257"/>
      <c r="D1719" s="235" t="s">
        <v>207</v>
      </c>
      <c r="E1719" s="258" t="s">
        <v>22</v>
      </c>
      <c r="F1719" s="259" t="s">
        <v>2637</v>
      </c>
      <c r="G1719" s="257"/>
      <c r="H1719" s="258" t="s">
        <v>22</v>
      </c>
      <c r="I1719" s="260"/>
      <c r="J1719" s="257"/>
      <c r="K1719" s="257"/>
      <c r="L1719" s="261"/>
      <c r="M1719" s="262"/>
      <c r="N1719" s="263"/>
      <c r="O1719" s="263"/>
      <c r="P1719" s="263"/>
      <c r="Q1719" s="263"/>
      <c r="R1719" s="263"/>
      <c r="S1719" s="263"/>
      <c r="T1719" s="264"/>
      <c r="U1719" s="15"/>
      <c r="V1719" s="15"/>
      <c r="W1719" s="15"/>
      <c r="X1719" s="15"/>
      <c r="Y1719" s="15"/>
      <c r="Z1719" s="15"/>
      <c r="AA1719" s="15"/>
      <c r="AB1719" s="15"/>
      <c r="AC1719" s="15"/>
      <c r="AD1719" s="15"/>
      <c r="AE1719" s="15"/>
      <c r="AT1719" s="265" t="s">
        <v>207</v>
      </c>
      <c r="AU1719" s="265" t="s">
        <v>87</v>
      </c>
      <c r="AV1719" s="15" t="s">
        <v>23</v>
      </c>
      <c r="AW1719" s="15" t="s">
        <v>39</v>
      </c>
      <c r="AX1719" s="15" t="s">
        <v>78</v>
      </c>
      <c r="AY1719" s="265" t="s">
        <v>199</v>
      </c>
    </row>
    <row r="1720" s="13" customFormat="1">
      <c r="A1720" s="13"/>
      <c r="B1720" s="233"/>
      <c r="C1720" s="234"/>
      <c r="D1720" s="235" t="s">
        <v>207</v>
      </c>
      <c r="E1720" s="236" t="s">
        <v>22</v>
      </c>
      <c r="F1720" s="237" t="s">
        <v>2638</v>
      </c>
      <c r="G1720" s="234"/>
      <c r="H1720" s="238">
        <v>71.890000000000001</v>
      </c>
      <c r="I1720" s="239"/>
      <c r="J1720" s="234"/>
      <c r="K1720" s="234"/>
      <c r="L1720" s="240"/>
      <c r="M1720" s="241"/>
      <c r="N1720" s="242"/>
      <c r="O1720" s="242"/>
      <c r="P1720" s="242"/>
      <c r="Q1720" s="242"/>
      <c r="R1720" s="242"/>
      <c r="S1720" s="242"/>
      <c r="T1720" s="243"/>
      <c r="U1720" s="13"/>
      <c r="V1720" s="13"/>
      <c r="W1720" s="13"/>
      <c r="X1720" s="13"/>
      <c r="Y1720" s="13"/>
      <c r="Z1720" s="13"/>
      <c r="AA1720" s="13"/>
      <c r="AB1720" s="13"/>
      <c r="AC1720" s="13"/>
      <c r="AD1720" s="13"/>
      <c r="AE1720" s="13"/>
      <c r="AT1720" s="244" t="s">
        <v>207</v>
      </c>
      <c r="AU1720" s="244" t="s">
        <v>87</v>
      </c>
      <c r="AV1720" s="13" t="s">
        <v>87</v>
      </c>
      <c r="AW1720" s="13" t="s">
        <v>39</v>
      </c>
      <c r="AX1720" s="13" t="s">
        <v>78</v>
      </c>
      <c r="AY1720" s="244" t="s">
        <v>199</v>
      </c>
    </row>
    <row r="1721" s="13" customFormat="1">
      <c r="A1721" s="13"/>
      <c r="B1721" s="233"/>
      <c r="C1721" s="234"/>
      <c r="D1721" s="235" t="s">
        <v>207</v>
      </c>
      <c r="E1721" s="236" t="s">
        <v>22</v>
      </c>
      <c r="F1721" s="237" t="s">
        <v>2639</v>
      </c>
      <c r="G1721" s="234"/>
      <c r="H1721" s="238">
        <v>21.640000000000001</v>
      </c>
      <c r="I1721" s="239"/>
      <c r="J1721" s="234"/>
      <c r="K1721" s="234"/>
      <c r="L1721" s="240"/>
      <c r="M1721" s="241"/>
      <c r="N1721" s="242"/>
      <c r="O1721" s="242"/>
      <c r="P1721" s="242"/>
      <c r="Q1721" s="242"/>
      <c r="R1721" s="242"/>
      <c r="S1721" s="242"/>
      <c r="T1721" s="243"/>
      <c r="U1721" s="13"/>
      <c r="V1721" s="13"/>
      <c r="W1721" s="13"/>
      <c r="X1721" s="13"/>
      <c r="Y1721" s="13"/>
      <c r="Z1721" s="13"/>
      <c r="AA1721" s="13"/>
      <c r="AB1721" s="13"/>
      <c r="AC1721" s="13"/>
      <c r="AD1721" s="13"/>
      <c r="AE1721" s="13"/>
      <c r="AT1721" s="244" t="s">
        <v>207</v>
      </c>
      <c r="AU1721" s="244" t="s">
        <v>87</v>
      </c>
      <c r="AV1721" s="13" t="s">
        <v>87</v>
      </c>
      <c r="AW1721" s="13" t="s">
        <v>39</v>
      </c>
      <c r="AX1721" s="13" t="s">
        <v>78</v>
      </c>
      <c r="AY1721" s="244" t="s">
        <v>199</v>
      </c>
    </row>
    <row r="1722" s="14" customFormat="1">
      <c r="A1722" s="14"/>
      <c r="B1722" s="245"/>
      <c r="C1722" s="246"/>
      <c r="D1722" s="235" t="s">
        <v>207</v>
      </c>
      <c r="E1722" s="247" t="s">
        <v>22</v>
      </c>
      <c r="F1722" s="248" t="s">
        <v>252</v>
      </c>
      <c r="G1722" s="246"/>
      <c r="H1722" s="249">
        <v>93.530000000000001</v>
      </c>
      <c r="I1722" s="250"/>
      <c r="J1722" s="246"/>
      <c r="K1722" s="246"/>
      <c r="L1722" s="251"/>
      <c r="M1722" s="252"/>
      <c r="N1722" s="253"/>
      <c r="O1722" s="253"/>
      <c r="P1722" s="253"/>
      <c r="Q1722" s="253"/>
      <c r="R1722" s="253"/>
      <c r="S1722" s="253"/>
      <c r="T1722" s="254"/>
      <c r="U1722" s="14"/>
      <c r="V1722" s="14"/>
      <c r="W1722" s="14"/>
      <c r="X1722" s="14"/>
      <c r="Y1722" s="14"/>
      <c r="Z1722" s="14"/>
      <c r="AA1722" s="14"/>
      <c r="AB1722" s="14"/>
      <c r="AC1722" s="14"/>
      <c r="AD1722" s="14"/>
      <c r="AE1722" s="14"/>
      <c r="AT1722" s="255" t="s">
        <v>207</v>
      </c>
      <c r="AU1722" s="255" t="s">
        <v>87</v>
      </c>
      <c r="AV1722" s="14" t="s">
        <v>103</v>
      </c>
      <c r="AW1722" s="14" t="s">
        <v>39</v>
      </c>
      <c r="AX1722" s="14" t="s">
        <v>23</v>
      </c>
      <c r="AY1722" s="255" t="s">
        <v>199</v>
      </c>
    </row>
    <row r="1723" s="2" customFormat="1" ht="16.5" customHeight="1">
      <c r="A1723" s="40"/>
      <c r="B1723" s="41"/>
      <c r="C1723" s="220" t="s">
        <v>2640</v>
      </c>
      <c r="D1723" s="220" t="s">
        <v>201</v>
      </c>
      <c r="E1723" s="221" t="s">
        <v>2641</v>
      </c>
      <c r="F1723" s="222" t="s">
        <v>2642</v>
      </c>
      <c r="G1723" s="223" t="s">
        <v>233</v>
      </c>
      <c r="H1723" s="224">
        <v>125.29000000000001</v>
      </c>
      <c r="I1723" s="225"/>
      <c r="J1723" s="226">
        <f>ROUND(I1723*H1723,2)</f>
        <v>0</v>
      </c>
      <c r="K1723" s="222" t="s">
        <v>205</v>
      </c>
      <c r="L1723" s="46"/>
      <c r="M1723" s="227" t="s">
        <v>22</v>
      </c>
      <c r="N1723" s="228" t="s">
        <v>49</v>
      </c>
      <c r="O1723" s="86"/>
      <c r="P1723" s="229">
        <f>O1723*H1723</f>
        <v>0</v>
      </c>
      <c r="Q1723" s="229">
        <v>0.014999999999999999</v>
      </c>
      <c r="R1723" s="229">
        <f>Q1723*H1723</f>
        <v>1.8793500000000001</v>
      </c>
      <c r="S1723" s="229">
        <v>0</v>
      </c>
      <c r="T1723" s="230">
        <f>S1723*H1723</f>
        <v>0</v>
      </c>
      <c r="U1723" s="40"/>
      <c r="V1723" s="40"/>
      <c r="W1723" s="40"/>
      <c r="X1723" s="40"/>
      <c r="Y1723" s="40"/>
      <c r="Z1723" s="40"/>
      <c r="AA1723" s="40"/>
      <c r="AB1723" s="40"/>
      <c r="AC1723" s="40"/>
      <c r="AD1723" s="40"/>
      <c r="AE1723" s="40"/>
      <c r="AR1723" s="231" t="s">
        <v>272</v>
      </c>
      <c r="AT1723" s="231" t="s">
        <v>201</v>
      </c>
      <c r="AU1723" s="231" t="s">
        <v>87</v>
      </c>
      <c r="AY1723" s="19" t="s">
        <v>199</v>
      </c>
      <c r="BE1723" s="232">
        <f>IF(N1723="základní",J1723,0)</f>
        <v>0</v>
      </c>
      <c r="BF1723" s="232">
        <f>IF(N1723="snížená",J1723,0)</f>
        <v>0</v>
      </c>
      <c r="BG1723" s="232">
        <f>IF(N1723="zákl. přenesená",J1723,0)</f>
        <v>0</v>
      </c>
      <c r="BH1723" s="232">
        <f>IF(N1723="sníž. přenesená",J1723,0)</f>
        <v>0</v>
      </c>
      <c r="BI1723" s="232">
        <f>IF(N1723="nulová",J1723,0)</f>
        <v>0</v>
      </c>
      <c r="BJ1723" s="19" t="s">
        <v>23</v>
      </c>
      <c r="BK1723" s="232">
        <f>ROUND(I1723*H1723,2)</f>
        <v>0</v>
      </c>
      <c r="BL1723" s="19" t="s">
        <v>272</v>
      </c>
      <c r="BM1723" s="231" t="s">
        <v>2643</v>
      </c>
    </row>
    <row r="1724" s="15" customFormat="1">
      <c r="A1724" s="15"/>
      <c r="B1724" s="256"/>
      <c r="C1724" s="257"/>
      <c r="D1724" s="235" t="s">
        <v>207</v>
      </c>
      <c r="E1724" s="258" t="s">
        <v>22</v>
      </c>
      <c r="F1724" s="259" t="s">
        <v>2644</v>
      </c>
      <c r="G1724" s="257"/>
      <c r="H1724" s="258" t="s">
        <v>22</v>
      </c>
      <c r="I1724" s="260"/>
      <c r="J1724" s="257"/>
      <c r="K1724" s="257"/>
      <c r="L1724" s="261"/>
      <c r="M1724" s="262"/>
      <c r="N1724" s="263"/>
      <c r="O1724" s="263"/>
      <c r="P1724" s="263"/>
      <c r="Q1724" s="263"/>
      <c r="R1724" s="263"/>
      <c r="S1724" s="263"/>
      <c r="T1724" s="264"/>
      <c r="U1724" s="15"/>
      <c r="V1724" s="15"/>
      <c r="W1724" s="15"/>
      <c r="X1724" s="15"/>
      <c r="Y1724" s="15"/>
      <c r="Z1724" s="15"/>
      <c r="AA1724" s="15"/>
      <c r="AB1724" s="15"/>
      <c r="AC1724" s="15"/>
      <c r="AD1724" s="15"/>
      <c r="AE1724" s="15"/>
      <c r="AT1724" s="265" t="s">
        <v>207</v>
      </c>
      <c r="AU1724" s="265" t="s">
        <v>87</v>
      </c>
      <c r="AV1724" s="15" t="s">
        <v>23</v>
      </c>
      <c r="AW1724" s="15" t="s">
        <v>39</v>
      </c>
      <c r="AX1724" s="15" t="s">
        <v>78</v>
      </c>
      <c r="AY1724" s="265" t="s">
        <v>199</v>
      </c>
    </row>
    <row r="1725" s="13" customFormat="1">
      <c r="A1725" s="13"/>
      <c r="B1725" s="233"/>
      <c r="C1725" s="234"/>
      <c r="D1725" s="235" t="s">
        <v>207</v>
      </c>
      <c r="E1725" s="236" t="s">
        <v>22</v>
      </c>
      <c r="F1725" s="237" t="s">
        <v>2645</v>
      </c>
      <c r="G1725" s="234"/>
      <c r="H1725" s="238">
        <v>18.27</v>
      </c>
      <c r="I1725" s="239"/>
      <c r="J1725" s="234"/>
      <c r="K1725" s="234"/>
      <c r="L1725" s="240"/>
      <c r="M1725" s="241"/>
      <c r="N1725" s="242"/>
      <c r="O1725" s="242"/>
      <c r="P1725" s="242"/>
      <c r="Q1725" s="242"/>
      <c r="R1725" s="242"/>
      <c r="S1725" s="242"/>
      <c r="T1725" s="243"/>
      <c r="U1725" s="13"/>
      <c r="V1725" s="13"/>
      <c r="W1725" s="13"/>
      <c r="X1725" s="13"/>
      <c r="Y1725" s="13"/>
      <c r="Z1725" s="13"/>
      <c r="AA1725" s="13"/>
      <c r="AB1725" s="13"/>
      <c r="AC1725" s="13"/>
      <c r="AD1725" s="13"/>
      <c r="AE1725" s="13"/>
      <c r="AT1725" s="244" t="s">
        <v>207</v>
      </c>
      <c r="AU1725" s="244" t="s">
        <v>87</v>
      </c>
      <c r="AV1725" s="13" t="s">
        <v>87</v>
      </c>
      <c r="AW1725" s="13" t="s">
        <v>39</v>
      </c>
      <c r="AX1725" s="13" t="s">
        <v>78</v>
      </c>
      <c r="AY1725" s="244" t="s">
        <v>199</v>
      </c>
    </row>
    <row r="1726" s="13" customFormat="1">
      <c r="A1726" s="13"/>
      <c r="B1726" s="233"/>
      <c r="C1726" s="234"/>
      <c r="D1726" s="235" t="s">
        <v>207</v>
      </c>
      <c r="E1726" s="236" t="s">
        <v>22</v>
      </c>
      <c r="F1726" s="237" t="s">
        <v>2646</v>
      </c>
      <c r="G1726" s="234"/>
      <c r="H1726" s="238">
        <v>107.02</v>
      </c>
      <c r="I1726" s="239"/>
      <c r="J1726" s="234"/>
      <c r="K1726" s="234"/>
      <c r="L1726" s="240"/>
      <c r="M1726" s="241"/>
      <c r="N1726" s="242"/>
      <c r="O1726" s="242"/>
      <c r="P1726" s="242"/>
      <c r="Q1726" s="242"/>
      <c r="R1726" s="242"/>
      <c r="S1726" s="242"/>
      <c r="T1726" s="243"/>
      <c r="U1726" s="13"/>
      <c r="V1726" s="13"/>
      <c r="W1726" s="13"/>
      <c r="X1726" s="13"/>
      <c r="Y1726" s="13"/>
      <c r="Z1726" s="13"/>
      <c r="AA1726" s="13"/>
      <c r="AB1726" s="13"/>
      <c r="AC1726" s="13"/>
      <c r="AD1726" s="13"/>
      <c r="AE1726" s="13"/>
      <c r="AT1726" s="244" t="s">
        <v>207</v>
      </c>
      <c r="AU1726" s="244" t="s">
        <v>87</v>
      </c>
      <c r="AV1726" s="13" t="s">
        <v>87</v>
      </c>
      <c r="AW1726" s="13" t="s">
        <v>39</v>
      </c>
      <c r="AX1726" s="13" t="s">
        <v>78</v>
      </c>
      <c r="AY1726" s="244" t="s">
        <v>199</v>
      </c>
    </row>
    <row r="1727" s="14" customFormat="1">
      <c r="A1727" s="14"/>
      <c r="B1727" s="245"/>
      <c r="C1727" s="246"/>
      <c r="D1727" s="235" t="s">
        <v>207</v>
      </c>
      <c r="E1727" s="247" t="s">
        <v>22</v>
      </c>
      <c r="F1727" s="248" t="s">
        <v>252</v>
      </c>
      <c r="G1727" s="246"/>
      <c r="H1727" s="249">
        <v>125.29000000000001</v>
      </c>
      <c r="I1727" s="250"/>
      <c r="J1727" s="246"/>
      <c r="K1727" s="246"/>
      <c r="L1727" s="251"/>
      <c r="M1727" s="252"/>
      <c r="N1727" s="253"/>
      <c r="O1727" s="253"/>
      <c r="P1727" s="253"/>
      <c r="Q1727" s="253"/>
      <c r="R1727" s="253"/>
      <c r="S1727" s="253"/>
      <c r="T1727" s="254"/>
      <c r="U1727" s="14"/>
      <c r="V1727" s="14"/>
      <c r="W1727" s="14"/>
      <c r="X1727" s="14"/>
      <c r="Y1727" s="14"/>
      <c r="Z1727" s="14"/>
      <c r="AA1727" s="14"/>
      <c r="AB1727" s="14"/>
      <c r="AC1727" s="14"/>
      <c r="AD1727" s="14"/>
      <c r="AE1727" s="14"/>
      <c r="AT1727" s="255" t="s">
        <v>207</v>
      </c>
      <c r="AU1727" s="255" t="s">
        <v>87</v>
      </c>
      <c r="AV1727" s="14" t="s">
        <v>103</v>
      </c>
      <c r="AW1727" s="14" t="s">
        <v>39</v>
      </c>
      <c r="AX1727" s="14" t="s">
        <v>23</v>
      </c>
      <c r="AY1727" s="255" t="s">
        <v>199</v>
      </c>
    </row>
    <row r="1728" s="2" customFormat="1" ht="44.25" customHeight="1">
      <c r="A1728" s="40"/>
      <c r="B1728" s="41"/>
      <c r="C1728" s="220" t="s">
        <v>2647</v>
      </c>
      <c r="D1728" s="220" t="s">
        <v>201</v>
      </c>
      <c r="E1728" s="221" t="s">
        <v>2648</v>
      </c>
      <c r="F1728" s="222" t="s">
        <v>2649</v>
      </c>
      <c r="G1728" s="223" t="s">
        <v>333</v>
      </c>
      <c r="H1728" s="224">
        <v>1</v>
      </c>
      <c r="I1728" s="225"/>
      <c r="J1728" s="226">
        <f>ROUND(I1728*H1728,2)</f>
        <v>0</v>
      </c>
      <c r="K1728" s="222" t="s">
        <v>22</v>
      </c>
      <c r="L1728" s="46"/>
      <c r="M1728" s="227" t="s">
        <v>22</v>
      </c>
      <c r="N1728" s="228" t="s">
        <v>49</v>
      </c>
      <c r="O1728" s="86"/>
      <c r="P1728" s="229">
        <f>O1728*H1728</f>
        <v>0</v>
      </c>
      <c r="Q1728" s="229">
        <v>0</v>
      </c>
      <c r="R1728" s="229">
        <f>Q1728*H1728</f>
        <v>0</v>
      </c>
      <c r="S1728" s="229">
        <v>0</v>
      </c>
      <c r="T1728" s="230">
        <f>S1728*H1728</f>
        <v>0</v>
      </c>
      <c r="U1728" s="40"/>
      <c r="V1728" s="40"/>
      <c r="W1728" s="40"/>
      <c r="X1728" s="40"/>
      <c r="Y1728" s="40"/>
      <c r="Z1728" s="40"/>
      <c r="AA1728" s="40"/>
      <c r="AB1728" s="40"/>
      <c r="AC1728" s="40"/>
      <c r="AD1728" s="40"/>
      <c r="AE1728" s="40"/>
      <c r="AR1728" s="231" t="s">
        <v>272</v>
      </c>
      <c r="AT1728" s="231" t="s">
        <v>201</v>
      </c>
      <c r="AU1728" s="231" t="s">
        <v>87</v>
      </c>
      <c r="AY1728" s="19" t="s">
        <v>199</v>
      </c>
      <c r="BE1728" s="232">
        <f>IF(N1728="základní",J1728,0)</f>
        <v>0</v>
      </c>
      <c r="BF1728" s="232">
        <f>IF(N1728="snížená",J1728,0)</f>
        <v>0</v>
      </c>
      <c r="BG1728" s="232">
        <f>IF(N1728="zákl. přenesená",J1728,0)</f>
        <v>0</v>
      </c>
      <c r="BH1728" s="232">
        <f>IF(N1728="sníž. přenesená",J1728,0)</f>
        <v>0</v>
      </c>
      <c r="BI1728" s="232">
        <f>IF(N1728="nulová",J1728,0)</f>
        <v>0</v>
      </c>
      <c r="BJ1728" s="19" t="s">
        <v>23</v>
      </c>
      <c r="BK1728" s="232">
        <f>ROUND(I1728*H1728,2)</f>
        <v>0</v>
      </c>
      <c r="BL1728" s="19" t="s">
        <v>272</v>
      </c>
      <c r="BM1728" s="231" t="s">
        <v>2650</v>
      </c>
    </row>
    <row r="1729" s="2" customFormat="1" ht="33" customHeight="1">
      <c r="A1729" s="40"/>
      <c r="B1729" s="41"/>
      <c r="C1729" s="220" t="s">
        <v>2651</v>
      </c>
      <c r="D1729" s="220" t="s">
        <v>201</v>
      </c>
      <c r="E1729" s="221" t="s">
        <v>2652</v>
      </c>
      <c r="F1729" s="222" t="s">
        <v>2653</v>
      </c>
      <c r="G1729" s="223" t="s">
        <v>333</v>
      </c>
      <c r="H1729" s="224">
        <v>1</v>
      </c>
      <c r="I1729" s="225"/>
      <c r="J1729" s="226">
        <f>ROUND(I1729*H1729,2)</f>
        <v>0</v>
      </c>
      <c r="K1729" s="222" t="s">
        <v>22</v>
      </c>
      <c r="L1729" s="46"/>
      <c r="M1729" s="227" t="s">
        <v>22</v>
      </c>
      <c r="N1729" s="228" t="s">
        <v>49</v>
      </c>
      <c r="O1729" s="86"/>
      <c r="P1729" s="229">
        <f>O1729*H1729</f>
        <v>0</v>
      </c>
      <c r="Q1729" s="229">
        <v>0</v>
      </c>
      <c r="R1729" s="229">
        <f>Q1729*H1729</f>
        <v>0</v>
      </c>
      <c r="S1729" s="229">
        <v>0</v>
      </c>
      <c r="T1729" s="230">
        <f>S1729*H1729</f>
        <v>0</v>
      </c>
      <c r="U1729" s="40"/>
      <c r="V1729" s="40"/>
      <c r="W1729" s="40"/>
      <c r="X1729" s="40"/>
      <c r="Y1729" s="40"/>
      <c r="Z1729" s="40"/>
      <c r="AA1729" s="40"/>
      <c r="AB1729" s="40"/>
      <c r="AC1729" s="40"/>
      <c r="AD1729" s="40"/>
      <c r="AE1729" s="40"/>
      <c r="AR1729" s="231" t="s">
        <v>272</v>
      </c>
      <c r="AT1729" s="231" t="s">
        <v>201</v>
      </c>
      <c r="AU1729" s="231" t="s">
        <v>87</v>
      </c>
      <c r="AY1729" s="19" t="s">
        <v>199</v>
      </c>
      <c r="BE1729" s="232">
        <f>IF(N1729="základní",J1729,0)</f>
        <v>0</v>
      </c>
      <c r="BF1729" s="232">
        <f>IF(N1729="snížená",J1729,0)</f>
        <v>0</v>
      </c>
      <c r="BG1729" s="232">
        <f>IF(N1729="zákl. přenesená",J1729,0)</f>
        <v>0</v>
      </c>
      <c r="BH1729" s="232">
        <f>IF(N1729="sníž. přenesená",J1729,0)</f>
        <v>0</v>
      </c>
      <c r="BI1729" s="232">
        <f>IF(N1729="nulová",J1729,0)</f>
        <v>0</v>
      </c>
      <c r="BJ1729" s="19" t="s">
        <v>23</v>
      </c>
      <c r="BK1729" s="232">
        <f>ROUND(I1729*H1729,2)</f>
        <v>0</v>
      </c>
      <c r="BL1729" s="19" t="s">
        <v>272</v>
      </c>
      <c r="BM1729" s="231" t="s">
        <v>2654</v>
      </c>
    </row>
    <row r="1730" s="2" customFormat="1" ht="16.5" customHeight="1">
      <c r="A1730" s="40"/>
      <c r="B1730" s="41"/>
      <c r="C1730" s="220" t="s">
        <v>2655</v>
      </c>
      <c r="D1730" s="220" t="s">
        <v>201</v>
      </c>
      <c r="E1730" s="221" t="s">
        <v>2656</v>
      </c>
      <c r="F1730" s="222" t="s">
        <v>2657</v>
      </c>
      <c r="G1730" s="223" t="s">
        <v>233</v>
      </c>
      <c r="H1730" s="224">
        <v>128.66</v>
      </c>
      <c r="I1730" s="225"/>
      <c r="J1730" s="226">
        <f>ROUND(I1730*H1730,2)</f>
        <v>0</v>
      </c>
      <c r="K1730" s="222" t="s">
        <v>205</v>
      </c>
      <c r="L1730" s="46"/>
      <c r="M1730" s="227" t="s">
        <v>22</v>
      </c>
      <c r="N1730" s="228" t="s">
        <v>49</v>
      </c>
      <c r="O1730" s="86"/>
      <c r="P1730" s="229">
        <f>O1730*H1730</f>
        <v>0</v>
      </c>
      <c r="Q1730" s="229">
        <v>0.00050000000000000001</v>
      </c>
      <c r="R1730" s="229">
        <f>Q1730*H1730</f>
        <v>0.064329999999999998</v>
      </c>
      <c r="S1730" s="229">
        <v>0</v>
      </c>
      <c r="T1730" s="230">
        <f>S1730*H1730</f>
        <v>0</v>
      </c>
      <c r="U1730" s="40"/>
      <c r="V1730" s="40"/>
      <c r="W1730" s="40"/>
      <c r="X1730" s="40"/>
      <c r="Y1730" s="40"/>
      <c r="Z1730" s="40"/>
      <c r="AA1730" s="40"/>
      <c r="AB1730" s="40"/>
      <c r="AC1730" s="40"/>
      <c r="AD1730" s="40"/>
      <c r="AE1730" s="40"/>
      <c r="AR1730" s="231" t="s">
        <v>272</v>
      </c>
      <c r="AT1730" s="231" t="s">
        <v>201</v>
      </c>
      <c r="AU1730" s="231" t="s">
        <v>87</v>
      </c>
      <c r="AY1730" s="19" t="s">
        <v>199</v>
      </c>
      <c r="BE1730" s="232">
        <f>IF(N1730="základní",J1730,0)</f>
        <v>0</v>
      </c>
      <c r="BF1730" s="232">
        <f>IF(N1730="snížená",J1730,0)</f>
        <v>0</v>
      </c>
      <c r="BG1730" s="232">
        <f>IF(N1730="zákl. přenesená",J1730,0)</f>
        <v>0</v>
      </c>
      <c r="BH1730" s="232">
        <f>IF(N1730="sníž. přenesená",J1730,0)</f>
        <v>0</v>
      </c>
      <c r="BI1730" s="232">
        <f>IF(N1730="nulová",J1730,0)</f>
        <v>0</v>
      </c>
      <c r="BJ1730" s="19" t="s">
        <v>23</v>
      </c>
      <c r="BK1730" s="232">
        <f>ROUND(I1730*H1730,2)</f>
        <v>0</v>
      </c>
      <c r="BL1730" s="19" t="s">
        <v>272</v>
      </c>
      <c r="BM1730" s="231" t="s">
        <v>2658</v>
      </c>
    </row>
    <row r="1731" s="13" customFormat="1">
      <c r="A1731" s="13"/>
      <c r="B1731" s="233"/>
      <c r="C1731" s="234"/>
      <c r="D1731" s="235" t="s">
        <v>207</v>
      </c>
      <c r="E1731" s="236" t="s">
        <v>22</v>
      </c>
      <c r="F1731" s="237" t="s">
        <v>2659</v>
      </c>
      <c r="G1731" s="234"/>
      <c r="H1731" s="238">
        <v>128.66</v>
      </c>
      <c r="I1731" s="239"/>
      <c r="J1731" s="234"/>
      <c r="K1731" s="234"/>
      <c r="L1731" s="240"/>
      <c r="M1731" s="241"/>
      <c r="N1731" s="242"/>
      <c r="O1731" s="242"/>
      <c r="P1731" s="242"/>
      <c r="Q1731" s="242"/>
      <c r="R1731" s="242"/>
      <c r="S1731" s="242"/>
      <c r="T1731" s="243"/>
      <c r="U1731" s="13"/>
      <c r="V1731" s="13"/>
      <c r="W1731" s="13"/>
      <c r="X1731" s="13"/>
      <c r="Y1731" s="13"/>
      <c r="Z1731" s="13"/>
      <c r="AA1731" s="13"/>
      <c r="AB1731" s="13"/>
      <c r="AC1731" s="13"/>
      <c r="AD1731" s="13"/>
      <c r="AE1731" s="13"/>
      <c r="AT1731" s="244" t="s">
        <v>207</v>
      </c>
      <c r="AU1731" s="244" t="s">
        <v>87</v>
      </c>
      <c r="AV1731" s="13" t="s">
        <v>87</v>
      </c>
      <c r="AW1731" s="13" t="s">
        <v>39</v>
      </c>
      <c r="AX1731" s="13" t="s">
        <v>23</v>
      </c>
      <c r="AY1731" s="244" t="s">
        <v>199</v>
      </c>
    </row>
    <row r="1732" s="2" customFormat="1" ht="21.75" customHeight="1">
      <c r="A1732" s="40"/>
      <c r="B1732" s="41"/>
      <c r="C1732" s="277" t="s">
        <v>2660</v>
      </c>
      <c r="D1732" s="277" t="s">
        <v>407</v>
      </c>
      <c r="E1732" s="278" t="s">
        <v>2661</v>
      </c>
      <c r="F1732" s="279" t="s">
        <v>2662</v>
      </c>
      <c r="G1732" s="280" t="s">
        <v>233</v>
      </c>
      <c r="H1732" s="281">
        <v>141.52600000000001</v>
      </c>
      <c r="I1732" s="282"/>
      <c r="J1732" s="283">
        <f>ROUND(I1732*H1732,2)</f>
        <v>0</v>
      </c>
      <c r="K1732" s="279" t="s">
        <v>22</v>
      </c>
      <c r="L1732" s="284"/>
      <c r="M1732" s="285" t="s">
        <v>22</v>
      </c>
      <c r="N1732" s="286" t="s">
        <v>49</v>
      </c>
      <c r="O1732" s="86"/>
      <c r="P1732" s="229">
        <f>O1732*H1732</f>
        <v>0</v>
      </c>
      <c r="Q1732" s="229">
        <v>0.0023500000000000001</v>
      </c>
      <c r="R1732" s="229">
        <f>Q1732*H1732</f>
        <v>0.33258610000000005</v>
      </c>
      <c r="S1732" s="229">
        <v>0</v>
      </c>
      <c r="T1732" s="230">
        <f>S1732*H1732</f>
        <v>0</v>
      </c>
      <c r="U1732" s="40"/>
      <c r="V1732" s="40"/>
      <c r="W1732" s="40"/>
      <c r="X1732" s="40"/>
      <c r="Y1732" s="40"/>
      <c r="Z1732" s="40"/>
      <c r="AA1732" s="40"/>
      <c r="AB1732" s="40"/>
      <c r="AC1732" s="40"/>
      <c r="AD1732" s="40"/>
      <c r="AE1732" s="40"/>
      <c r="AR1732" s="231" t="s">
        <v>367</v>
      </c>
      <c r="AT1732" s="231" t="s">
        <v>407</v>
      </c>
      <c r="AU1732" s="231" t="s">
        <v>87</v>
      </c>
      <c r="AY1732" s="19" t="s">
        <v>199</v>
      </c>
      <c r="BE1732" s="232">
        <f>IF(N1732="základní",J1732,0)</f>
        <v>0</v>
      </c>
      <c r="BF1732" s="232">
        <f>IF(N1732="snížená",J1732,0)</f>
        <v>0</v>
      </c>
      <c r="BG1732" s="232">
        <f>IF(N1732="zákl. přenesená",J1732,0)</f>
        <v>0</v>
      </c>
      <c r="BH1732" s="232">
        <f>IF(N1732="sníž. přenesená",J1732,0)</f>
        <v>0</v>
      </c>
      <c r="BI1732" s="232">
        <f>IF(N1732="nulová",J1732,0)</f>
        <v>0</v>
      </c>
      <c r="BJ1732" s="19" t="s">
        <v>23</v>
      </c>
      <c r="BK1732" s="232">
        <f>ROUND(I1732*H1732,2)</f>
        <v>0</v>
      </c>
      <c r="BL1732" s="19" t="s">
        <v>272</v>
      </c>
      <c r="BM1732" s="231" t="s">
        <v>2663</v>
      </c>
    </row>
    <row r="1733" s="13" customFormat="1">
      <c r="A1733" s="13"/>
      <c r="B1733" s="233"/>
      <c r="C1733" s="234"/>
      <c r="D1733" s="235" t="s">
        <v>207</v>
      </c>
      <c r="E1733" s="236" t="s">
        <v>22</v>
      </c>
      <c r="F1733" s="237" t="s">
        <v>2664</v>
      </c>
      <c r="G1733" s="234"/>
      <c r="H1733" s="238">
        <v>141.52600000000001</v>
      </c>
      <c r="I1733" s="239"/>
      <c r="J1733" s="234"/>
      <c r="K1733" s="234"/>
      <c r="L1733" s="240"/>
      <c r="M1733" s="241"/>
      <c r="N1733" s="242"/>
      <c r="O1733" s="242"/>
      <c r="P1733" s="242"/>
      <c r="Q1733" s="242"/>
      <c r="R1733" s="242"/>
      <c r="S1733" s="242"/>
      <c r="T1733" s="243"/>
      <c r="U1733" s="13"/>
      <c r="V1733" s="13"/>
      <c r="W1733" s="13"/>
      <c r="X1733" s="13"/>
      <c r="Y1733" s="13"/>
      <c r="Z1733" s="13"/>
      <c r="AA1733" s="13"/>
      <c r="AB1733" s="13"/>
      <c r="AC1733" s="13"/>
      <c r="AD1733" s="13"/>
      <c r="AE1733" s="13"/>
      <c r="AT1733" s="244" t="s">
        <v>207</v>
      </c>
      <c r="AU1733" s="244" t="s">
        <v>87</v>
      </c>
      <c r="AV1733" s="13" t="s">
        <v>87</v>
      </c>
      <c r="AW1733" s="13" t="s">
        <v>39</v>
      </c>
      <c r="AX1733" s="13" t="s">
        <v>23</v>
      </c>
      <c r="AY1733" s="244" t="s">
        <v>199</v>
      </c>
    </row>
    <row r="1734" s="2" customFormat="1" ht="16.5" customHeight="1">
      <c r="A1734" s="40"/>
      <c r="B1734" s="41"/>
      <c r="C1734" s="220" t="s">
        <v>2665</v>
      </c>
      <c r="D1734" s="220" t="s">
        <v>201</v>
      </c>
      <c r="E1734" s="221" t="s">
        <v>2666</v>
      </c>
      <c r="F1734" s="222" t="s">
        <v>2667</v>
      </c>
      <c r="G1734" s="223" t="s">
        <v>233</v>
      </c>
      <c r="H1734" s="224">
        <v>90.159999999999997</v>
      </c>
      <c r="I1734" s="225"/>
      <c r="J1734" s="226">
        <f>ROUND(I1734*H1734,2)</f>
        <v>0</v>
      </c>
      <c r="K1734" s="222" t="s">
        <v>205</v>
      </c>
      <c r="L1734" s="46"/>
      <c r="M1734" s="227" t="s">
        <v>22</v>
      </c>
      <c r="N1734" s="228" t="s">
        <v>49</v>
      </c>
      <c r="O1734" s="86"/>
      <c r="P1734" s="229">
        <f>O1734*H1734</f>
        <v>0</v>
      </c>
      <c r="Q1734" s="229">
        <v>0.00029999999999999997</v>
      </c>
      <c r="R1734" s="229">
        <f>Q1734*H1734</f>
        <v>0.027047999999999996</v>
      </c>
      <c r="S1734" s="229">
        <v>0</v>
      </c>
      <c r="T1734" s="230">
        <f>S1734*H1734</f>
        <v>0</v>
      </c>
      <c r="U1734" s="40"/>
      <c r="V1734" s="40"/>
      <c r="W1734" s="40"/>
      <c r="X1734" s="40"/>
      <c r="Y1734" s="40"/>
      <c r="Z1734" s="40"/>
      <c r="AA1734" s="40"/>
      <c r="AB1734" s="40"/>
      <c r="AC1734" s="40"/>
      <c r="AD1734" s="40"/>
      <c r="AE1734" s="40"/>
      <c r="AR1734" s="231" t="s">
        <v>272</v>
      </c>
      <c r="AT1734" s="231" t="s">
        <v>201</v>
      </c>
      <c r="AU1734" s="231" t="s">
        <v>87</v>
      </c>
      <c r="AY1734" s="19" t="s">
        <v>199</v>
      </c>
      <c r="BE1734" s="232">
        <f>IF(N1734="základní",J1734,0)</f>
        <v>0</v>
      </c>
      <c r="BF1734" s="232">
        <f>IF(N1734="snížená",J1734,0)</f>
        <v>0</v>
      </c>
      <c r="BG1734" s="232">
        <f>IF(N1734="zákl. přenesená",J1734,0)</f>
        <v>0</v>
      </c>
      <c r="BH1734" s="232">
        <f>IF(N1734="sníž. přenesená",J1734,0)</f>
        <v>0</v>
      </c>
      <c r="BI1734" s="232">
        <f>IF(N1734="nulová",J1734,0)</f>
        <v>0</v>
      </c>
      <c r="BJ1734" s="19" t="s">
        <v>23</v>
      </c>
      <c r="BK1734" s="232">
        <f>ROUND(I1734*H1734,2)</f>
        <v>0</v>
      </c>
      <c r="BL1734" s="19" t="s">
        <v>272</v>
      </c>
      <c r="BM1734" s="231" t="s">
        <v>2668</v>
      </c>
    </row>
    <row r="1735" s="13" customFormat="1">
      <c r="A1735" s="13"/>
      <c r="B1735" s="233"/>
      <c r="C1735" s="234"/>
      <c r="D1735" s="235" t="s">
        <v>207</v>
      </c>
      <c r="E1735" s="236" t="s">
        <v>22</v>
      </c>
      <c r="F1735" s="237" t="s">
        <v>2669</v>
      </c>
      <c r="G1735" s="234"/>
      <c r="H1735" s="238">
        <v>90.159999999999997</v>
      </c>
      <c r="I1735" s="239"/>
      <c r="J1735" s="234"/>
      <c r="K1735" s="234"/>
      <c r="L1735" s="240"/>
      <c r="M1735" s="241"/>
      <c r="N1735" s="242"/>
      <c r="O1735" s="242"/>
      <c r="P1735" s="242"/>
      <c r="Q1735" s="242"/>
      <c r="R1735" s="242"/>
      <c r="S1735" s="242"/>
      <c r="T1735" s="243"/>
      <c r="U1735" s="13"/>
      <c r="V1735" s="13"/>
      <c r="W1735" s="13"/>
      <c r="X1735" s="13"/>
      <c r="Y1735" s="13"/>
      <c r="Z1735" s="13"/>
      <c r="AA1735" s="13"/>
      <c r="AB1735" s="13"/>
      <c r="AC1735" s="13"/>
      <c r="AD1735" s="13"/>
      <c r="AE1735" s="13"/>
      <c r="AT1735" s="244" t="s">
        <v>207</v>
      </c>
      <c r="AU1735" s="244" t="s">
        <v>87</v>
      </c>
      <c r="AV1735" s="13" t="s">
        <v>87</v>
      </c>
      <c r="AW1735" s="13" t="s">
        <v>39</v>
      </c>
      <c r="AX1735" s="13" t="s">
        <v>23</v>
      </c>
      <c r="AY1735" s="244" t="s">
        <v>199</v>
      </c>
    </row>
    <row r="1736" s="2" customFormat="1" ht="21.75" customHeight="1">
      <c r="A1736" s="40"/>
      <c r="B1736" s="41"/>
      <c r="C1736" s="277" t="s">
        <v>2670</v>
      </c>
      <c r="D1736" s="277" t="s">
        <v>407</v>
      </c>
      <c r="E1736" s="278" t="s">
        <v>2671</v>
      </c>
      <c r="F1736" s="279" t="s">
        <v>2672</v>
      </c>
      <c r="G1736" s="280" t="s">
        <v>233</v>
      </c>
      <c r="H1736" s="281">
        <v>99.176000000000002</v>
      </c>
      <c r="I1736" s="282"/>
      <c r="J1736" s="283">
        <f>ROUND(I1736*H1736,2)</f>
        <v>0</v>
      </c>
      <c r="K1736" s="279" t="s">
        <v>22</v>
      </c>
      <c r="L1736" s="284"/>
      <c r="M1736" s="285" t="s">
        <v>22</v>
      </c>
      <c r="N1736" s="286" t="s">
        <v>49</v>
      </c>
      <c r="O1736" s="86"/>
      <c r="P1736" s="229">
        <f>O1736*H1736</f>
        <v>0</v>
      </c>
      <c r="Q1736" s="229">
        <v>0.0028300000000000001</v>
      </c>
      <c r="R1736" s="229">
        <f>Q1736*H1736</f>
        <v>0.28066807999999999</v>
      </c>
      <c r="S1736" s="229">
        <v>0</v>
      </c>
      <c r="T1736" s="230">
        <f>S1736*H1736</f>
        <v>0</v>
      </c>
      <c r="U1736" s="40"/>
      <c r="V1736" s="40"/>
      <c r="W1736" s="40"/>
      <c r="X1736" s="40"/>
      <c r="Y1736" s="40"/>
      <c r="Z1736" s="40"/>
      <c r="AA1736" s="40"/>
      <c r="AB1736" s="40"/>
      <c r="AC1736" s="40"/>
      <c r="AD1736" s="40"/>
      <c r="AE1736" s="40"/>
      <c r="AR1736" s="231" t="s">
        <v>367</v>
      </c>
      <c r="AT1736" s="231" t="s">
        <v>407</v>
      </c>
      <c r="AU1736" s="231" t="s">
        <v>87</v>
      </c>
      <c r="AY1736" s="19" t="s">
        <v>199</v>
      </c>
      <c r="BE1736" s="232">
        <f>IF(N1736="základní",J1736,0)</f>
        <v>0</v>
      </c>
      <c r="BF1736" s="232">
        <f>IF(N1736="snížená",J1736,0)</f>
        <v>0</v>
      </c>
      <c r="BG1736" s="232">
        <f>IF(N1736="zákl. přenesená",J1736,0)</f>
        <v>0</v>
      </c>
      <c r="BH1736" s="232">
        <f>IF(N1736="sníž. přenesená",J1736,0)</f>
        <v>0</v>
      </c>
      <c r="BI1736" s="232">
        <f>IF(N1736="nulová",J1736,0)</f>
        <v>0</v>
      </c>
      <c r="BJ1736" s="19" t="s">
        <v>23</v>
      </c>
      <c r="BK1736" s="232">
        <f>ROUND(I1736*H1736,2)</f>
        <v>0</v>
      </c>
      <c r="BL1736" s="19" t="s">
        <v>272</v>
      </c>
      <c r="BM1736" s="231" t="s">
        <v>2673</v>
      </c>
    </row>
    <row r="1737" s="13" customFormat="1">
      <c r="A1737" s="13"/>
      <c r="B1737" s="233"/>
      <c r="C1737" s="234"/>
      <c r="D1737" s="235" t="s">
        <v>207</v>
      </c>
      <c r="E1737" s="236" t="s">
        <v>22</v>
      </c>
      <c r="F1737" s="237" t="s">
        <v>2674</v>
      </c>
      <c r="G1737" s="234"/>
      <c r="H1737" s="238">
        <v>99.176000000000002</v>
      </c>
      <c r="I1737" s="239"/>
      <c r="J1737" s="234"/>
      <c r="K1737" s="234"/>
      <c r="L1737" s="240"/>
      <c r="M1737" s="241"/>
      <c r="N1737" s="242"/>
      <c r="O1737" s="242"/>
      <c r="P1737" s="242"/>
      <c r="Q1737" s="242"/>
      <c r="R1737" s="242"/>
      <c r="S1737" s="242"/>
      <c r="T1737" s="243"/>
      <c r="U1737" s="13"/>
      <c r="V1737" s="13"/>
      <c r="W1737" s="13"/>
      <c r="X1737" s="13"/>
      <c r="Y1737" s="13"/>
      <c r="Z1737" s="13"/>
      <c r="AA1737" s="13"/>
      <c r="AB1737" s="13"/>
      <c r="AC1737" s="13"/>
      <c r="AD1737" s="13"/>
      <c r="AE1737" s="13"/>
      <c r="AT1737" s="244" t="s">
        <v>207</v>
      </c>
      <c r="AU1737" s="244" t="s">
        <v>87</v>
      </c>
      <c r="AV1737" s="13" t="s">
        <v>87</v>
      </c>
      <c r="AW1737" s="13" t="s">
        <v>39</v>
      </c>
      <c r="AX1737" s="13" t="s">
        <v>23</v>
      </c>
      <c r="AY1737" s="244" t="s">
        <v>199</v>
      </c>
    </row>
    <row r="1738" s="2" customFormat="1" ht="16.5" customHeight="1">
      <c r="A1738" s="40"/>
      <c r="B1738" s="41"/>
      <c r="C1738" s="220" t="s">
        <v>2675</v>
      </c>
      <c r="D1738" s="220" t="s">
        <v>201</v>
      </c>
      <c r="E1738" s="221" t="s">
        <v>2676</v>
      </c>
      <c r="F1738" s="222" t="s">
        <v>2677</v>
      </c>
      <c r="G1738" s="223" t="s">
        <v>549</v>
      </c>
      <c r="H1738" s="224">
        <v>63.112000000000002</v>
      </c>
      <c r="I1738" s="225"/>
      <c r="J1738" s="226">
        <f>ROUND(I1738*H1738,2)</f>
        <v>0</v>
      </c>
      <c r="K1738" s="222" t="s">
        <v>205</v>
      </c>
      <c r="L1738" s="46"/>
      <c r="M1738" s="227" t="s">
        <v>22</v>
      </c>
      <c r="N1738" s="228" t="s">
        <v>49</v>
      </c>
      <c r="O1738" s="86"/>
      <c r="P1738" s="229">
        <f>O1738*H1738</f>
        <v>0</v>
      </c>
      <c r="Q1738" s="229">
        <v>0</v>
      </c>
      <c r="R1738" s="229">
        <f>Q1738*H1738</f>
        <v>0</v>
      </c>
      <c r="S1738" s="229">
        <v>0</v>
      </c>
      <c r="T1738" s="230">
        <f>S1738*H1738</f>
        <v>0</v>
      </c>
      <c r="U1738" s="40"/>
      <c r="V1738" s="40"/>
      <c r="W1738" s="40"/>
      <c r="X1738" s="40"/>
      <c r="Y1738" s="40"/>
      <c r="Z1738" s="40"/>
      <c r="AA1738" s="40"/>
      <c r="AB1738" s="40"/>
      <c r="AC1738" s="40"/>
      <c r="AD1738" s="40"/>
      <c r="AE1738" s="40"/>
      <c r="AR1738" s="231" t="s">
        <v>272</v>
      </c>
      <c r="AT1738" s="231" t="s">
        <v>201</v>
      </c>
      <c r="AU1738" s="231" t="s">
        <v>87</v>
      </c>
      <c r="AY1738" s="19" t="s">
        <v>199</v>
      </c>
      <c r="BE1738" s="232">
        <f>IF(N1738="základní",J1738,0)</f>
        <v>0</v>
      </c>
      <c r="BF1738" s="232">
        <f>IF(N1738="snížená",J1738,0)</f>
        <v>0</v>
      </c>
      <c r="BG1738" s="232">
        <f>IF(N1738="zákl. přenesená",J1738,0)</f>
        <v>0</v>
      </c>
      <c r="BH1738" s="232">
        <f>IF(N1738="sníž. přenesená",J1738,0)</f>
        <v>0</v>
      </c>
      <c r="BI1738" s="232">
        <f>IF(N1738="nulová",J1738,0)</f>
        <v>0</v>
      </c>
      <c r="BJ1738" s="19" t="s">
        <v>23</v>
      </c>
      <c r="BK1738" s="232">
        <f>ROUND(I1738*H1738,2)</f>
        <v>0</v>
      </c>
      <c r="BL1738" s="19" t="s">
        <v>272</v>
      </c>
      <c r="BM1738" s="231" t="s">
        <v>2678</v>
      </c>
    </row>
    <row r="1739" s="13" customFormat="1">
      <c r="A1739" s="13"/>
      <c r="B1739" s="233"/>
      <c r="C1739" s="234"/>
      <c r="D1739" s="235" t="s">
        <v>207</v>
      </c>
      <c r="E1739" s="236" t="s">
        <v>22</v>
      </c>
      <c r="F1739" s="237" t="s">
        <v>2679</v>
      </c>
      <c r="G1739" s="234"/>
      <c r="H1739" s="238">
        <v>63.112000000000002</v>
      </c>
      <c r="I1739" s="239"/>
      <c r="J1739" s="234"/>
      <c r="K1739" s="234"/>
      <c r="L1739" s="240"/>
      <c r="M1739" s="241"/>
      <c r="N1739" s="242"/>
      <c r="O1739" s="242"/>
      <c r="P1739" s="242"/>
      <c r="Q1739" s="242"/>
      <c r="R1739" s="242"/>
      <c r="S1739" s="242"/>
      <c r="T1739" s="243"/>
      <c r="U1739" s="13"/>
      <c r="V1739" s="13"/>
      <c r="W1739" s="13"/>
      <c r="X1739" s="13"/>
      <c r="Y1739" s="13"/>
      <c r="Z1739" s="13"/>
      <c r="AA1739" s="13"/>
      <c r="AB1739" s="13"/>
      <c r="AC1739" s="13"/>
      <c r="AD1739" s="13"/>
      <c r="AE1739" s="13"/>
      <c r="AT1739" s="244" t="s">
        <v>207</v>
      </c>
      <c r="AU1739" s="244" t="s">
        <v>87</v>
      </c>
      <c r="AV1739" s="13" t="s">
        <v>87</v>
      </c>
      <c r="AW1739" s="13" t="s">
        <v>39</v>
      </c>
      <c r="AX1739" s="13" t="s">
        <v>23</v>
      </c>
      <c r="AY1739" s="244" t="s">
        <v>199</v>
      </c>
    </row>
    <row r="1740" s="2" customFormat="1" ht="16.5" customHeight="1">
      <c r="A1740" s="40"/>
      <c r="B1740" s="41"/>
      <c r="C1740" s="220" t="s">
        <v>2680</v>
      </c>
      <c r="D1740" s="220" t="s">
        <v>201</v>
      </c>
      <c r="E1740" s="221" t="s">
        <v>2681</v>
      </c>
      <c r="F1740" s="222" t="s">
        <v>2682</v>
      </c>
      <c r="G1740" s="223" t="s">
        <v>549</v>
      </c>
      <c r="H1740" s="224">
        <v>6.7000000000000002</v>
      </c>
      <c r="I1740" s="225"/>
      <c r="J1740" s="226">
        <f>ROUND(I1740*H1740,2)</f>
        <v>0</v>
      </c>
      <c r="K1740" s="222" t="s">
        <v>205</v>
      </c>
      <c r="L1740" s="46"/>
      <c r="M1740" s="227" t="s">
        <v>22</v>
      </c>
      <c r="N1740" s="228" t="s">
        <v>49</v>
      </c>
      <c r="O1740" s="86"/>
      <c r="P1740" s="229">
        <f>O1740*H1740</f>
        <v>0</v>
      </c>
      <c r="Q1740" s="229">
        <v>8.0000000000000007E-05</v>
      </c>
      <c r="R1740" s="229">
        <f>Q1740*H1740</f>
        <v>0.00053600000000000002</v>
      </c>
      <c r="S1740" s="229">
        <v>0</v>
      </c>
      <c r="T1740" s="230">
        <f>S1740*H1740</f>
        <v>0</v>
      </c>
      <c r="U1740" s="40"/>
      <c r="V1740" s="40"/>
      <c r="W1740" s="40"/>
      <c r="X1740" s="40"/>
      <c r="Y1740" s="40"/>
      <c r="Z1740" s="40"/>
      <c r="AA1740" s="40"/>
      <c r="AB1740" s="40"/>
      <c r="AC1740" s="40"/>
      <c r="AD1740" s="40"/>
      <c r="AE1740" s="40"/>
      <c r="AR1740" s="231" t="s">
        <v>272</v>
      </c>
      <c r="AT1740" s="231" t="s">
        <v>201</v>
      </c>
      <c r="AU1740" s="231" t="s">
        <v>87</v>
      </c>
      <c r="AY1740" s="19" t="s">
        <v>199</v>
      </c>
      <c r="BE1740" s="232">
        <f>IF(N1740="základní",J1740,0)</f>
        <v>0</v>
      </c>
      <c r="BF1740" s="232">
        <f>IF(N1740="snížená",J1740,0)</f>
        <v>0</v>
      </c>
      <c r="BG1740" s="232">
        <f>IF(N1740="zákl. přenesená",J1740,0)</f>
        <v>0</v>
      </c>
      <c r="BH1740" s="232">
        <f>IF(N1740="sníž. přenesená",J1740,0)</f>
        <v>0</v>
      </c>
      <c r="BI1740" s="232">
        <f>IF(N1740="nulová",J1740,0)</f>
        <v>0</v>
      </c>
      <c r="BJ1740" s="19" t="s">
        <v>23</v>
      </c>
      <c r="BK1740" s="232">
        <f>ROUND(I1740*H1740,2)</f>
        <v>0</v>
      </c>
      <c r="BL1740" s="19" t="s">
        <v>272</v>
      </c>
      <c r="BM1740" s="231" t="s">
        <v>2683</v>
      </c>
    </row>
    <row r="1741" s="13" customFormat="1">
      <c r="A1741" s="13"/>
      <c r="B1741" s="233"/>
      <c r="C1741" s="234"/>
      <c r="D1741" s="235" t="s">
        <v>207</v>
      </c>
      <c r="E1741" s="236" t="s">
        <v>22</v>
      </c>
      <c r="F1741" s="237" t="s">
        <v>2684</v>
      </c>
      <c r="G1741" s="234"/>
      <c r="H1741" s="238">
        <v>6.7000000000000002</v>
      </c>
      <c r="I1741" s="239"/>
      <c r="J1741" s="234"/>
      <c r="K1741" s="234"/>
      <c r="L1741" s="240"/>
      <c r="M1741" s="241"/>
      <c r="N1741" s="242"/>
      <c r="O1741" s="242"/>
      <c r="P1741" s="242"/>
      <c r="Q1741" s="242"/>
      <c r="R1741" s="242"/>
      <c r="S1741" s="242"/>
      <c r="T1741" s="243"/>
      <c r="U1741" s="13"/>
      <c r="V1741" s="13"/>
      <c r="W1741" s="13"/>
      <c r="X1741" s="13"/>
      <c r="Y1741" s="13"/>
      <c r="Z1741" s="13"/>
      <c r="AA1741" s="13"/>
      <c r="AB1741" s="13"/>
      <c r="AC1741" s="13"/>
      <c r="AD1741" s="13"/>
      <c r="AE1741" s="13"/>
      <c r="AT1741" s="244" t="s">
        <v>207</v>
      </c>
      <c r="AU1741" s="244" t="s">
        <v>87</v>
      </c>
      <c r="AV1741" s="13" t="s">
        <v>87</v>
      </c>
      <c r="AW1741" s="13" t="s">
        <v>39</v>
      </c>
      <c r="AX1741" s="13" t="s">
        <v>23</v>
      </c>
      <c r="AY1741" s="244" t="s">
        <v>199</v>
      </c>
    </row>
    <row r="1742" s="2" customFormat="1" ht="21.75" customHeight="1">
      <c r="A1742" s="40"/>
      <c r="B1742" s="41"/>
      <c r="C1742" s="277" t="s">
        <v>2685</v>
      </c>
      <c r="D1742" s="277" t="s">
        <v>407</v>
      </c>
      <c r="E1742" s="278" t="s">
        <v>2661</v>
      </c>
      <c r="F1742" s="279" t="s">
        <v>2662</v>
      </c>
      <c r="G1742" s="280" t="s">
        <v>233</v>
      </c>
      <c r="H1742" s="281">
        <v>1.474</v>
      </c>
      <c r="I1742" s="282"/>
      <c r="J1742" s="283">
        <f>ROUND(I1742*H1742,2)</f>
        <v>0</v>
      </c>
      <c r="K1742" s="279" t="s">
        <v>22</v>
      </c>
      <c r="L1742" s="284"/>
      <c r="M1742" s="285" t="s">
        <v>22</v>
      </c>
      <c r="N1742" s="286" t="s">
        <v>49</v>
      </c>
      <c r="O1742" s="86"/>
      <c r="P1742" s="229">
        <f>O1742*H1742</f>
        <v>0</v>
      </c>
      <c r="Q1742" s="229">
        <v>0.0023500000000000001</v>
      </c>
      <c r="R1742" s="229">
        <f>Q1742*H1742</f>
        <v>0.0034639000000000002</v>
      </c>
      <c r="S1742" s="229">
        <v>0</v>
      </c>
      <c r="T1742" s="230">
        <f>S1742*H1742</f>
        <v>0</v>
      </c>
      <c r="U1742" s="40"/>
      <c r="V1742" s="40"/>
      <c r="W1742" s="40"/>
      <c r="X1742" s="40"/>
      <c r="Y1742" s="40"/>
      <c r="Z1742" s="40"/>
      <c r="AA1742" s="40"/>
      <c r="AB1742" s="40"/>
      <c r="AC1742" s="40"/>
      <c r="AD1742" s="40"/>
      <c r="AE1742" s="40"/>
      <c r="AR1742" s="231" t="s">
        <v>367</v>
      </c>
      <c r="AT1742" s="231" t="s">
        <v>407</v>
      </c>
      <c r="AU1742" s="231" t="s">
        <v>87</v>
      </c>
      <c r="AY1742" s="19" t="s">
        <v>199</v>
      </c>
      <c r="BE1742" s="232">
        <f>IF(N1742="základní",J1742,0)</f>
        <v>0</v>
      </c>
      <c r="BF1742" s="232">
        <f>IF(N1742="snížená",J1742,0)</f>
        <v>0</v>
      </c>
      <c r="BG1742" s="232">
        <f>IF(N1742="zákl. přenesená",J1742,0)</f>
        <v>0</v>
      </c>
      <c r="BH1742" s="232">
        <f>IF(N1742="sníž. přenesená",J1742,0)</f>
        <v>0</v>
      </c>
      <c r="BI1742" s="232">
        <f>IF(N1742="nulová",J1742,0)</f>
        <v>0</v>
      </c>
      <c r="BJ1742" s="19" t="s">
        <v>23</v>
      </c>
      <c r="BK1742" s="232">
        <f>ROUND(I1742*H1742,2)</f>
        <v>0</v>
      </c>
      <c r="BL1742" s="19" t="s">
        <v>272</v>
      </c>
      <c r="BM1742" s="231" t="s">
        <v>2686</v>
      </c>
    </row>
    <row r="1743" s="13" customFormat="1">
      <c r="A1743" s="13"/>
      <c r="B1743" s="233"/>
      <c r="C1743" s="234"/>
      <c r="D1743" s="235" t="s">
        <v>207</v>
      </c>
      <c r="E1743" s="236" t="s">
        <v>22</v>
      </c>
      <c r="F1743" s="237" t="s">
        <v>2687</v>
      </c>
      <c r="G1743" s="234"/>
      <c r="H1743" s="238">
        <v>1.474</v>
      </c>
      <c r="I1743" s="239"/>
      <c r="J1743" s="234"/>
      <c r="K1743" s="234"/>
      <c r="L1743" s="240"/>
      <c r="M1743" s="241"/>
      <c r="N1743" s="242"/>
      <c r="O1743" s="242"/>
      <c r="P1743" s="242"/>
      <c r="Q1743" s="242"/>
      <c r="R1743" s="242"/>
      <c r="S1743" s="242"/>
      <c r="T1743" s="243"/>
      <c r="U1743" s="13"/>
      <c r="V1743" s="13"/>
      <c r="W1743" s="13"/>
      <c r="X1743" s="13"/>
      <c r="Y1743" s="13"/>
      <c r="Z1743" s="13"/>
      <c r="AA1743" s="13"/>
      <c r="AB1743" s="13"/>
      <c r="AC1743" s="13"/>
      <c r="AD1743" s="13"/>
      <c r="AE1743" s="13"/>
      <c r="AT1743" s="244" t="s">
        <v>207</v>
      </c>
      <c r="AU1743" s="244" t="s">
        <v>87</v>
      </c>
      <c r="AV1743" s="13" t="s">
        <v>87</v>
      </c>
      <c r="AW1743" s="13" t="s">
        <v>39</v>
      </c>
      <c r="AX1743" s="13" t="s">
        <v>23</v>
      </c>
      <c r="AY1743" s="244" t="s">
        <v>199</v>
      </c>
    </row>
    <row r="1744" s="2" customFormat="1" ht="16.5" customHeight="1">
      <c r="A1744" s="40"/>
      <c r="B1744" s="41"/>
      <c r="C1744" s="220" t="s">
        <v>2688</v>
      </c>
      <c r="D1744" s="220" t="s">
        <v>201</v>
      </c>
      <c r="E1744" s="221" t="s">
        <v>2689</v>
      </c>
      <c r="F1744" s="222" t="s">
        <v>2690</v>
      </c>
      <c r="G1744" s="223" t="s">
        <v>549</v>
      </c>
      <c r="H1744" s="224">
        <v>123.3</v>
      </c>
      <c r="I1744" s="225"/>
      <c r="J1744" s="226">
        <f>ROUND(I1744*H1744,2)</f>
        <v>0</v>
      </c>
      <c r="K1744" s="222" t="s">
        <v>205</v>
      </c>
      <c r="L1744" s="46"/>
      <c r="M1744" s="227" t="s">
        <v>22</v>
      </c>
      <c r="N1744" s="228" t="s">
        <v>49</v>
      </c>
      <c r="O1744" s="86"/>
      <c r="P1744" s="229">
        <f>O1744*H1744</f>
        <v>0</v>
      </c>
      <c r="Q1744" s="229">
        <v>1.0000000000000001E-05</v>
      </c>
      <c r="R1744" s="229">
        <f>Q1744*H1744</f>
        <v>0.0012330000000000002</v>
      </c>
      <c r="S1744" s="229">
        <v>0</v>
      </c>
      <c r="T1744" s="230">
        <f>S1744*H1744</f>
        <v>0</v>
      </c>
      <c r="U1744" s="40"/>
      <c r="V1744" s="40"/>
      <c r="W1744" s="40"/>
      <c r="X1744" s="40"/>
      <c r="Y1744" s="40"/>
      <c r="Z1744" s="40"/>
      <c r="AA1744" s="40"/>
      <c r="AB1744" s="40"/>
      <c r="AC1744" s="40"/>
      <c r="AD1744" s="40"/>
      <c r="AE1744" s="40"/>
      <c r="AR1744" s="231" t="s">
        <v>272</v>
      </c>
      <c r="AT1744" s="231" t="s">
        <v>201</v>
      </c>
      <c r="AU1744" s="231" t="s">
        <v>87</v>
      </c>
      <c r="AY1744" s="19" t="s">
        <v>199</v>
      </c>
      <c r="BE1744" s="232">
        <f>IF(N1744="základní",J1744,0)</f>
        <v>0</v>
      </c>
      <c r="BF1744" s="232">
        <f>IF(N1744="snížená",J1744,0)</f>
        <v>0</v>
      </c>
      <c r="BG1744" s="232">
        <f>IF(N1744="zákl. přenesená",J1744,0)</f>
        <v>0</v>
      </c>
      <c r="BH1744" s="232">
        <f>IF(N1744="sníž. přenesená",J1744,0)</f>
        <v>0</v>
      </c>
      <c r="BI1744" s="232">
        <f>IF(N1744="nulová",J1744,0)</f>
        <v>0</v>
      </c>
      <c r="BJ1744" s="19" t="s">
        <v>23</v>
      </c>
      <c r="BK1744" s="232">
        <f>ROUND(I1744*H1744,2)</f>
        <v>0</v>
      </c>
      <c r="BL1744" s="19" t="s">
        <v>272</v>
      </c>
      <c r="BM1744" s="231" t="s">
        <v>2691</v>
      </c>
    </row>
    <row r="1745" s="15" customFormat="1">
      <c r="A1745" s="15"/>
      <c r="B1745" s="256"/>
      <c r="C1745" s="257"/>
      <c r="D1745" s="235" t="s">
        <v>207</v>
      </c>
      <c r="E1745" s="258" t="s">
        <v>22</v>
      </c>
      <c r="F1745" s="259" t="s">
        <v>2692</v>
      </c>
      <c r="G1745" s="257"/>
      <c r="H1745" s="258" t="s">
        <v>22</v>
      </c>
      <c r="I1745" s="260"/>
      <c r="J1745" s="257"/>
      <c r="K1745" s="257"/>
      <c r="L1745" s="261"/>
      <c r="M1745" s="262"/>
      <c r="N1745" s="263"/>
      <c r="O1745" s="263"/>
      <c r="P1745" s="263"/>
      <c r="Q1745" s="263"/>
      <c r="R1745" s="263"/>
      <c r="S1745" s="263"/>
      <c r="T1745" s="264"/>
      <c r="U1745" s="15"/>
      <c r="V1745" s="15"/>
      <c r="W1745" s="15"/>
      <c r="X1745" s="15"/>
      <c r="Y1745" s="15"/>
      <c r="Z1745" s="15"/>
      <c r="AA1745" s="15"/>
      <c r="AB1745" s="15"/>
      <c r="AC1745" s="15"/>
      <c r="AD1745" s="15"/>
      <c r="AE1745" s="15"/>
      <c r="AT1745" s="265" t="s">
        <v>207</v>
      </c>
      <c r="AU1745" s="265" t="s">
        <v>87</v>
      </c>
      <c r="AV1745" s="15" t="s">
        <v>23</v>
      </c>
      <c r="AW1745" s="15" t="s">
        <v>39</v>
      </c>
      <c r="AX1745" s="15" t="s">
        <v>78</v>
      </c>
      <c r="AY1745" s="265" t="s">
        <v>199</v>
      </c>
    </row>
    <row r="1746" s="13" customFormat="1">
      <c r="A1746" s="13"/>
      <c r="B1746" s="233"/>
      <c r="C1746" s="234"/>
      <c r="D1746" s="235" t="s">
        <v>207</v>
      </c>
      <c r="E1746" s="236" t="s">
        <v>22</v>
      </c>
      <c r="F1746" s="237" t="s">
        <v>2693</v>
      </c>
      <c r="G1746" s="234"/>
      <c r="H1746" s="238">
        <v>17</v>
      </c>
      <c r="I1746" s="239"/>
      <c r="J1746" s="234"/>
      <c r="K1746" s="234"/>
      <c r="L1746" s="240"/>
      <c r="M1746" s="241"/>
      <c r="N1746" s="242"/>
      <c r="O1746" s="242"/>
      <c r="P1746" s="242"/>
      <c r="Q1746" s="242"/>
      <c r="R1746" s="242"/>
      <c r="S1746" s="242"/>
      <c r="T1746" s="243"/>
      <c r="U1746" s="13"/>
      <c r="V1746" s="13"/>
      <c r="W1746" s="13"/>
      <c r="X1746" s="13"/>
      <c r="Y1746" s="13"/>
      <c r="Z1746" s="13"/>
      <c r="AA1746" s="13"/>
      <c r="AB1746" s="13"/>
      <c r="AC1746" s="13"/>
      <c r="AD1746" s="13"/>
      <c r="AE1746" s="13"/>
      <c r="AT1746" s="244" t="s">
        <v>207</v>
      </c>
      <c r="AU1746" s="244" t="s">
        <v>87</v>
      </c>
      <c r="AV1746" s="13" t="s">
        <v>87</v>
      </c>
      <c r="AW1746" s="13" t="s">
        <v>39</v>
      </c>
      <c r="AX1746" s="13" t="s">
        <v>78</v>
      </c>
      <c r="AY1746" s="244" t="s">
        <v>199</v>
      </c>
    </row>
    <row r="1747" s="13" customFormat="1">
      <c r="A1747" s="13"/>
      <c r="B1747" s="233"/>
      <c r="C1747" s="234"/>
      <c r="D1747" s="235" t="s">
        <v>207</v>
      </c>
      <c r="E1747" s="236" t="s">
        <v>22</v>
      </c>
      <c r="F1747" s="237" t="s">
        <v>2694</v>
      </c>
      <c r="G1747" s="234"/>
      <c r="H1747" s="238">
        <v>33.859999999999999</v>
      </c>
      <c r="I1747" s="239"/>
      <c r="J1747" s="234"/>
      <c r="K1747" s="234"/>
      <c r="L1747" s="240"/>
      <c r="M1747" s="241"/>
      <c r="N1747" s="242"/>
      <c r="O1747" s="242"/>
      <c r="P1747" s="242"/>
      <c r="Q1747" s="242"/>
      <c r="R1747" s="242"/>
      <c r="S1747" s="242"/>
      <c r="T1747" s="243"/>
      <c r="U1747" s="13"/>
      <c r="V1747" s="13"/>
      <c r="W1747" s="13"/>
      <c r="X1747" s="13"/>
      <c r="Y1747" s="13"/>
      <c r="Z1747" s="13"/>
      <c r="AA1747" s="13"/>
      <c r="AB1747" s="13"/>
      <c r="AC1747" s="13"/>
      <c r="AD1747" s="13"/>
      <c r="AE1747" s="13"/>
      <c r="AT1747" s="244" t="s">
        <v>207</v>
      </c>
      <c r="AU1747" s="244" t="s">
        <v>87</v>
      </c>
      <c r="AV1747" s="13" t="s">
        <v>87</v>
      </c>
      <c r="AW1747" s="13" t="s">
        <v>39</v>
      </c>
      <c r="AX1747" s="13" t="s">
        <v>78</v>
      </c>
      <c r="AY1747" s="244" t="s">
        <v>199</v>
      </c>
    </row>
    <row r="1748" s="16" customFormat="1">
      <c r="A1748" s="16"/>
      <c r="B1748" s="266"/>
      <c r="C1748" s="267"/>
      <c r="D1748" s="235" t="s">
        <v>207</v>
      </c>
      <c r="E1748" s="268" t="s">
        <v>22</v>
      </c>
      <c r="F1748" s="269" t="s">
        <v>403</v>
      </c>
      <c r="G1748" s="267"/>
      <c r="H1748" s="270">
        <v>50.859999999999999</v>
      </c>
      <c r="I1748" s="271"/>
      <c r="J1748" s="267"/>
      <c r="K1748" s="267"/>
      <c r="L1748" s="272"/>
      <c r="M1748" s="273"/>
      <c r="N1748" s="274"/>
      <c r="O1748" s="274"/>
      <c r="P1748" s="274"/>
      <c r="Q1748" s="274"/>
      <c r="R1748" s="274"/>
      <c r="S1748" s="274"/>
      <c r="T1748" s="275"/>
      <c r="U1748" s="16"/>
      <c r="V1748" s="16"/>
      <c r="W1748" s="16"/>
      <c r="X1748" s="16"/>
      <c r="Y1748" s="16"/>
      <c r="Z1748" s="16"/>
      <c r="AA1748" s="16"/>
      <c r="AB1748" s="16"/>
      <c r="AC1748" s="16"/>
      <c r="AD1748" s="16"/>
      <c r="AE1748" s="16"/>
      <c r="AT1748" s="276" t="s">
        <v>207</v>
      </c>
      <c r="AU1748" s="276" t="s">
        <v>87</v>
      </c>
      <c r="AV1748" s="16" t="s">
        <v>100</v>
      </c>
      <c r="AW1748" s="16" t="s">
        <v>39</v>
      </c>
      <c r="AX1748" s="16" t="s">
        <v>78</v>
      </c>
      <c r="AY1748" s="276" t="s">
        <v>199</v>
      </c>
    </row>
    <row r="1749" s="15" customFormat="1">
      <c r="A1749" s="15"/>
      <c r="B1749" s="256"/>
      <c r="C1749" s="257"/>
      <c r="D1749" s="235" t="s">
        <v>207</v>
      </c>
      <c r="E1749" s="258" t="s">
        <v>22</v>
      </c>
      <c r="F1749" s="259" t="s">
        <v>2695</v>
      </c>
      <c r="G1749" s="257"/>
      <c r="H1749" s="258" t="s">
        <v>22</v>
      </c>
      <c r="I1749" s="260"/>
      <c r="J1749" s="257"/>
      <c r="K1749" s="257"/>
      <c r="L1749" s="261"/>
      <c r="M1749" s="262"/>
      <c r="N1749" s="263"/>
      <c r="O1749" s="263"/>
      <c r="P1749" s="263"/>
      <c r="Q1749" s="263"/>
      <c r="R1749" s="263"/>
      <c r="S1749" s="263"/>
      <c r="T1749" s="264"/>
      <c r="U1749" s="15"/>
      <c r="V1749" s="15"/>
      <c r="W1749" s="15"/>
      <c r="X1749" s="15"/>
      <c r="Y1749" s="15"/>
      <c r="Z1749" s="15"/>
      <c r="AA1749" s="15"/>
      <c r="AB1749" s="15"/>
      <c r="AC1749" s="15"/>
      <c r="AD1749" s="15"/>
      <c r="AE1749" s="15"/>
      <c r="AT1749" s="265" t="s">
        <v>207</v>
      </c>
      <c r="AU1749" s="265" t="s">
        <v>87</v>
      </c>
      <c r="AV1749" s="15" t="s">
        <v>23</v>
      </c>
      <c r="AW1749" s="15" t="s">
        <v>39</v>
      </c>
      <c r="AX1749" s="15" t="s">
        <v>78</v>
      </c>
      <c r="AY1749" s="265" t="s">
        <v>199</v>
      </c>
    </row>
    <row r="1750" s="13" customFormat="1">
      <c r="A1750" s="13"/>
      <c r="B1750" s="233"/>
      <c r="C1750" s="234"/>
      <c r="D1750" s="235" t="s">
        <v>207</v>
      </c>
      <c r="E1750" s="236" t="s">
        <v>22</v>
      </c>
      <c r="F1750" s="237" t="s">
        <v>2696</v>
      </c>
      <c r="G1750" s="234"/>
      <c r="H1750" s="238">
        <v>41.399999999999999</v>
      </c>
      <c r="I1750" s="239"/>
      <c r="J1750" s="234"/>
      <c r="K1750" s="234"/>
      <c r="L1750" s="240"/>
      <c r="M1750" s="241"/>
      <c r="N1750" s="242"/>
      <c r="O1750" s="242"/>
      <c r="P1750" s="242"/>
      <c r="Q1750" s="242"/>
      <c r="R1750" s="242"/>
      <c r="S1750" s="242"/>
      <c r="T1750" s="243"/>
      <c r="U1750" s="13"/>
      <c r="V1750" s="13"/>
      <c r="W1750" s="13"/>
      <c r="X1750" s="13"/>
      <c r="Y1750" s="13"/>
      <c r="Z1750" s="13"/>
      <c r="AA1750" s="13"/>
      <c r="AB1750" s="13"/>
      <c r="AC1750" s="13"/>
      <c r="AD1750" s="13"/>
      <c r="AE1750" s="13"/>
      <c r="AT1750" s="244" t="s">
        <v>207</v>
      </c>
      <c r="AU1750" s="244" t="s">
        <v>87</v>
      </c>
      <c r="AV1750" s="13" t="s">
        <v>87</v>
      </c>
      <c r="AW1750" s="13" t="s">
        <v>39</v>
      </c>
      <c r="AX1750" s="13" t="s">
        <v>78</v>
      </c>
      <c r="AY1750" s="244" t="s">
        <v>199</v>
      </c>
    </row>
    <row r="1751" s="13" customFormat="1">
      <c r="A1751" s="13"/>
      <c r="B1751" s="233"/>
      <c r="C1751" s="234"/>
      <c r="D1751" s="235" t="s">
        <v>207</v>
      </c>
      <c r="E1751" s="236" t="s">
        <v>22</v>
      </c>
      <c r="F1751" s="237" t="s">
        <v>2697</v>
      </c>
      <c r="G1751" s="234"/>
      <c r="H1751" s="238">
        <v>11</v>
      </c>
      <c r="I1751" s="239"/>
      <c r="J1751" s="234"/>
      <c r="K1751" s="234"/>
      <c r="L1751" s="240"/>
      <c r="M1751" s="241"/>
      <c r="N1751" s="242"/>
      <c r="O1751" s="242"/>
      <c r="P1751" s="242"/>
      <c r="Q1751" s="242"/>
      <c r="R1751" s="242"/>
      <c r="S1751" s="242"/>
      <c r="T1751" s="243"/>
      <c r="U1751" s="13"/>
      <c r="V1751" s="13"/>
      <c r="W1751" s="13"/>
      <c r="X1751" s="13"/>
      <c r="Y1751" s="13"/>
      <c r="Z1751" s="13"/>
      <c r="AA1751" s="13"/>
      <c r="AB1751" s="13"/>
      <c r="AC1751" s="13"/>
      <c r="AD1751" s="13"/>
      <c r="AE1751" s="13"/>
      <c r="AT1751" s="244" t="s">
        <v>207</v>
      </c>
      <c r="AU1751" s="244" t="s">
        <v>87</v>
      </c>
      <c r="AV1751" s="13" t="s">
        <v>87</v>
      </c>
      <c r="AW1751" s="13" t="s">
        <v>39</v>
      </c>
      <c r="AX1751" s="13" t="s">
        <v>78</v>
      </c>
      <c r="AY1751" s="244" t="s">
        <v>199</v>
      </c>
    </row>
    <row r="1752" s="13" customFormat="1">
      <c r="A1752" s="13"/>
      <c r="B1752" s="233"/>
      <c r="C1752" s="234"/>
      <c r="D1752" s="235" t="s">
        <v>207</v>
      </c>
      <c r="E1752" s="236" t="s">
        <v>22</v>
      </c>
      <c r="F1752" s="237" t="s">
        <v>2698</v>
      </c>
      <c r="G1752" s="234"/>
      <c r="H1752" s="238">
        <v>20.039999999999999</v>
      </c>
      <c r="I1752" s="239"/>
      <c r="J1752" s="234"/>
      <c r="K1752" s="234"/>
      <c r="L1752" s="240"/>
      <c r="M1752" s="241"/>
      <c r="N1752" s="242"/>
      <c r="O1752" s="242"/>
      <c r="P1752" s="242"/>
      <c r="Q1752" s="242"/>
      <c r="R1752" s="242"/>
      <c r="S1752" s="242"/>
      <c r="T1752" s="243"/>
      <c r="U1752" s="13"/>
      <c r="V1752" s="13"/>
      <c r="W1752" s="13"/>
      <c r="X1752" s="13"/>
      <c r="Y1752" s="13"/>
      <c r="Z1752" s="13"/>
      <c r="AA1752" s="13"/>
      <c r="AB1752" s="13"/>
      <c r="AC1752" s="13"/>
      <c r="AD1752" s="13"/>
      <c r="AE1752" s="13"/>
      <c r="AT1752" s="244" t="s">
        <v>207</v>
      </c>
      <c r="AU1752" s="244" t="s">
        <v>87</v>
      </c>
      <c r="AV1752" s="13" t="s">
        <v>87</v>
      </c>
      <c r="AW1752" s="13" t="s">
        <v>39</v>
      </c>
      <c r="AX1752" s="13" t="s">
        <v>78</v>
      </c>
      <c r="AY1752" s="244" t="s">
        <v>199</v>
      </c>
    </row>
    <row r="1753" s="16" customFormat="1">
      <c r="A1753" s="16"/>
      <c r="B1753" s="266"/>
      <c r="C1753" s="267"/>
      <c r="D1753" s="235" t="s">
        <v>207</v>
      </c>
      <c r="E1753" s="268" t="s">
        <v>22</v>
      </c>
      <c r="F1753" s="269" t="s">
        <v>403</v>
      </c>
      <c r="G1753" s="267"/>
      <c r="H1753" s="270">
        <v>72.439999999999998</v>
      </c>
      <c r="I1753" s="271"/>
      <c r="J1753" s="267"/>
      <c r="K1753" s="267"/>
      <c r="L1753" s="272"/>
      <c r="M1753" s="273"/>
      <c r="N1753" s="274"/>
      <c r="O1753" s="274"/>
      <c r="P1753" s="274"/>
      <c r="Q1753" s="274"/>
      <c r="R1753" s="274"/>
      <c r="S1753" s="274"/>
      <c r="T1753" s="275"/>
      <c r="U1753" s="16"/>
      <c r="V1753" s="16"/>
      <c r="W1753" s="16"/>
      <c r="X1753" s="16"/>
      <c r="Y1753" s="16"/>
      <c r="Z1753" s="16"/>
      <c r="AA1753" s="16"/>
      <c r="AB1753" s="16"/>
      <c r="AC1753" s="16"/>
      <c r="AD1753" s="16"/>
      <c r="AE1753" s="16"/>
      <c r="AT1753" s="276" t="s">
        <v>207</v>
      </c>
      <c r="AU1753" s="276" t="s">
        <v>87</v>
      </c>
      <c r="AV1753" s="16" t="s">
        <v>100</v>
      </c>
      <c r="AW1753" s="16" t="s">
        <v>39</v>
      </c>
      <c r="AX1753" s="16" t="s">
        <v>78</v>
      </c>
      <c r="AY1753" s="276" t="s">
        <v>199</v>
      </c>
    </row>
    <row r="1754" s="14" customFormat="1">
      <c r="A1754" s="14"/>
      <c r="B1754" s="245"/>
      <c r="C1754" s="246"/>
      <c r="D1754" s="235" t="s">
        <v>207</v>
      </c>
      <c r="E1754" s="247" t="s">
        <v>22</v>
      </c>
      <c r="F1754" s="248" t="s">
        <v>252</v>
      </c>
      <c r="G1754" s="246"/>
      <c r="H1754" s="249">
        <v>123.3</v>
      </c>
      <c r="I1754" s="250"/>
      <c r="J1754" s="246"/>
      <c r="K1754" s="246"/>
      <c r="L1754" s="251"/>
      <c r="M1754" s="252"/>
      <c r="N1754" s="253"/>
      <c r="O1754" s="253"/>
      <c r="P1754" s="253"/>
      <c r="Q1754" s="253"/>
      <c r="R1754" s="253"/>
      <c r="S1754" s="253"/>
      <c r="T1754" s="254"/>
      <c r="U1754" s="14"/>
      <c r="V1754" s="14"/>
      <c r="W1754" s="14"/>
      <c r="X1754" s="14"/>
      <c r="Y1754" s="14"/>
      <c r="Z1754" s="14"/>
      <c r="AA1754" s="14"/>
      <c r="AB1754" s="14"/>
      <c r="AC1754" s="14"/>
      <c r="AD1754" s="14"/>
      <c r="AE1754" s="14"/>
      <c r="AT1754" s="255" t="s">
        <v>207</v>
      </c>
      <c r="AU1754" s="255" t="s">
        <v>87</v>
      </c>
      <c r="AV1754" s="14" t="s">
        <v>103</v>
      </c>
      <c r="AW1754" s="14" t="s">
        <v>39</v>
      </c>
      <c r="AX1754" s="14" t="s">
        <v>23</v>
      </c>
      <c r="AY1754" s="255" t="s">
        <v>199</v>
      </c>
    </row>
    <row r="1755" s="2" customFormat="1" ht="16.5" customHeight="1">
      <c r="A1755" s="40"/>
      <c r="B1755" s="41"/>
      <c r="C1755" s="277" t="s">
        <v>2699</v>
      </c>
      <c r="D1755" s="277" t="s">
        <v>407</v>
      </c>
      <c r="E1755" s="278" t="s">
        <v>2700</v>
      </c>
      <c r="F1755" s="279" t="s">
        <v>2701</v>
      </c>
      <c r="G1755" s="280" t="s">
        <v>549</v>
      </c>
      <c r="H1755" s="281">
        <v>51.877000000000002</v>
      </c>
      <c r="I1755" s="282"/>
      <c r="J1755" s="283">
        <f>ROUND(I1755*H1755,2)</f>
        <v>0</v>
      </c>
      <c r="K1755" s="279" t="s">
        <v>205</v>
      </c>
      <c r="L1755" s="284"/>
      <c r="M1755" s="285" t="s">
        <v>22</v>
      </c>
      <c r="N1755" s="286" t="s">
        <v>49</v>
      </c>
      <c r="O1755" s="86"/>
      <c r="P1755" s="229">
        <f>O1755*H1755</f>
        <v>0</v>
      </c>
      <c r="Q1755" s="229">
        <v>0.00022000000000000001</v>
      </c>
      <c r="R1755" s="229">
        <f>Q1755*H1755</f>
        <v>0.011412940000000002</v>
      </c>
      <c r="S1755" s="229">
        <v>0</v>
      </c>
      <c r="T1755" s="230">
        <f>S1755*H1755</f>
        <v>0</v>
      </c>
      <c r="U1755" s="40"/>
      <c r="V1755" s="40"/>
      <c r="W1755" s="40"/>
      <c r="X1755" s="40"/>
      <c r="Y1755" s="40"/>
      <c r="Z1755" s="40"/>
      <c r="AA1755" s="40"/>
      <c r="AB1755" s="40"/>
      <c r="AC1755" s="40"/>
      <c r="AD1755" s="40"/>
      <c r="AE1755" s="40"/>
      <c r="AR1755" s="231" t="s">
        <v>367</v>
      </c>
      <c r="AT1755" s="231" t="s">
        <v>407</v>
      </c>
      <c r="AU1755" s="231" t="s">
        <v>87</v>
      </c>
      <c r="AY1755" s="19" t="s">
        <v>199</v>
      </c>
      <c r="BE1755" s="232">
        <f>IF(N1755="základní",J1755,0)</f>
        <v>0</v>
      </c>
      <c r="BF1755" s="232">
        <f>IF(N1755="snížená",J1755,0)</f>
        <v>0</v>
      </c>
      <c r="BG1755" s="232">
        <f>IF(N1755="zákl. přenesená",J1755,0)</f>
        <v>0</v>
      </c>
      <c r="BH1755" s="232">
        <f>IF(N1755="sníž. přenesená",J1755,0)</f>
        <v>0</v>
      </c>
      <c r="BI1755" s="232">
        <f>IF(N1755="nulová",J1755,0)</f>
        <v>0</v>
      </c>
      <c r="BJ1755" s="19" t="s">
        <v>23</v>
      </c>
      <c r="BK1755" s="232">
        <f>ROUND(I1755*H1755,2)</f>
        <v>0</v>
      </c>
      <c r="BL1755" s="19" t="s">
        <v>272</v>
      </c>
      <c r="BM1755" s="231" t="s">
        <v>2702</v>
      </c>
    </row>
    <row r="1756" s="13" customFormat="1">
      <c r="A1756" s="13"/>
      <c r="B1756" s="233"/>
      <c r="C1756" s="234"/>
      <c r="D1756" s="235" t="s">
        <v>207</v>
      </c>
      <c r="E1756" s="236" t="s">
        <v>22</v>
      </c>
      <c r="F1756" s="237" t="s">
        <v>2703</v>
      </c>
      <c r="G1756" s="234"/>
      <c r="H1756" s="238">
        <v>51.877000000000002</v>
      </c>
      <c r="I1756" s="239"/>
      <c r="J1756" s="234"/>
      <c r="K1756" s="234"/>
      <c r="L1756" s="240"/>
      <c r="M1756" s="241"/>
      <c r="N1756" s="242"/>
      <c r="O1756" s="242"/>
      <c r="P1756" s="242"/>
      <c r="Q1756" s="242"/>
      <c r="R1756" s="242"/>
      <c r="S1756" s="242"/>
      <c r="T1756" s="243"/>
      <c r="U1756" s="13"/>
      <c r="V1756" s="13"/>
      <c r="W1756" s="13"/>
      <c r="X1756" s="13"/>
      <c r="Y1756" s="13"/>
      <c r="Z1756" s="13"/>
      <c r="AA1756" s="13"/>
      <c r="AB1756" s="13"/>
      <c r="AC1756" s="13"/>
      <c r="AD1756" s="13"/>
      <c r="AE1756" s="13"/>
      <c r="AT1756" s="244" t="s">
        <v>207</v>
      </c>
      <c r="AU1756" s="244" t="s">
        <v>87</v>
      </c>
      <c r="AV1756" s="13" t="s">
        <v>87</v>
      </c>
      <c r="AW1756" s="13" t="s">
        <v>39</v>
      </c>
      <c r="AX1756" s="13" t="s">
        <v>23</v>
      </c>
      <c r="AY1756" s="244" t="s">
        <v>199</v>
      </c>
    </row>
    <row r="1757" s="2" customFormat="1" ht="16.5" customHeight="1">
      <c r="A1757" s="40"/>
      <c r="B1757" s="41"/>
      <c r="C1757" s="277" t="s">
        <v>2704</v>
      </c>
      <c r="D1757" s="277" t="s">
        <v>407</v>
      </c>
      <c r="E1757" s="278" t="s">
        <v>2705</v>
      </c>
      <c r="F1757" s="279" t="s">
        <v>2706</v>
      </c>
      <c r="G1757" s="280" t="s">
        <v>549</v>
      </c>
      <c r="H1757" s="281">
        <v>73.888999999999996</v>
      </c>
      <c r="I1757" s="282"/>
      <c r="J1757" s="283">
        <f>ROUND(I1757*H1757,2)</f>
        <v>0</v>
      </c>
      <c r="K1757" s="279" t="s">
        <v>205</v>
      </c>
      <c r="L1757" s="284"/>
      <c r="M1757" s="285" t="s">
        <v>22</v>
      </c>
      <c r="N1757" s="286" t="s">
        <v>49</v>
      </c>
      <c r="O1757" s="86"/>
      <c r="P1757" s="229">
        <f>O1757*H1757</f>
        <v>0</v>
      </c>
      <c r="Q1757" s="229">
        <v>0.00020000000000000001</v>
      </c>
      <c r="R1757" s="229">
        <f>Q1757*H1757</f>
        <v>0.014777800000000001</v>
      </c>
      <c r="S1757" s="229">
        <v>0</v>
      </c>
      <c r="T1757" s="230">
        <f>S1757*H1757</f>
        <v>0</v>
      </c>
      <c r="U1757" s="40"/>
      <c r="V1757" s="40"/>
      <c r="W1757" s="40"/>
      <c r="X1757" s="40"/>
      <c r="Y1757" s="40"/>
      <c r="Z1757" s="40"/>
      <c r="AA1757" s="40"/>
      <c r="AB1757" s="40"/>
      <c r="AC1757" s="40"/>
      <c r="AD1757" s="40"/>
      <c r="AE1757" s="40"/>
      <c r="AR1757" s="231" t="s">
        <v>367</v>
      </c>
      <c r="AT1757" s="231" t="s">
        <v>407</v>
      </c>
      <c r="AU1757" s="231" t="s">
        <v>87</v>
      </c>
      <c r="AY1757" s="19" t="s">
        <v>199</v>
      </c>
      <c r="BE1757" s="232">
        <f>IF(N1757="základní",J1757,0)</f>
        <v>0</v>
      </c>
      <c r="BF1757" s="232">
        <f>IF(N1757="snížená",J1757,0)</f>
        <v>0</v>
      </c>
      <c r="BG1757" s="232">
        <f>IF(N1757="zákl. přenesená",J1757,0)</f>
        <v>0</v>
      </c>
      <c r="BH1757" s="232">
        <f>IF(N1757="sníž. přenesená",J1757,0)</f>
        <v>0</v>
      </c>
      <c r="BI1757" s="232">
        <f>IF(N1757="nulová",J1757,0)</f>
        <v>0</v>
      </c>
      <c r="BJ1757" s="19" t="s">
        <v>23</v>
      </c>
      <c r="BK1757" s="232">
        <f>ROUND(I1757*H1757,2)</f>
        <v>0</v>
      </c>
      <c r="BL1757" s="19" t="s">
        <v>272</v>
      </c>
      <c r="BM1757" s="231" t="s">
        <v>2707</v>
      </c>
    </row>
    <row r="1758" s="13" customFormat="1">
      <c r="A1758" s="13"/>
      <c r="B1758" s="233"/>
      <c r="C1758" s="234"/>
      <c r="D1758" s="235" t="s">
        <v>207</v>
      </c>
      <c r="E1758" s="236" t="s">
        <v>22</v>
      </c>
      <c r="F1758" s="237" t="s">
        <v>2708</v>
      </c>
      <c r="G1758" s="234"/>
      <c r="H1758" s="238">
        <v>73.888999999999996</v>
      </c>
      <c r="I1758" s="239"/>
      <c r="J1758" s="234"/>
      <c r="K1758" s="234"/>
      <c r="L1758" s="240"/>
      <c r="M1758" s="241"/>
      <c r="N1758" s="242"/>
      <c r="O1758" s="242"/>
      <c r="P1758" s="242"/>
      <c r="Q1758" s="242"/>
      <c r="R1758" s="242"/>
      <c r="S1758" s="242"/>
      <c r="T1758" s="243"/>
      <c r="U1758" s="13"/>
      <c r="V1758" s="13"/>
      <c r="W1758" s="13"/>
      <c r="X1758" s="13"/>
      <c r="Y1758" s="13"/>
      <c r="Z1758" s="13"/>
      <c r="AA1758" s="13"/>
      <c r="AB1758" s="13"/>
      <c r="AC1758" s="13"/>
      <c r="AD1758" s="13"/>
      <c r="AE1758" s="13"/>
      <c r="AT1758" s="244" t="s">
        <v>207</v>
      </c>
      <c r="AU1758" s="244" t="s">
        <v>87</v>
      </c>
      <c r="AV1758" s="13" t="s">
        <v>87</v>
      </c>
      <c r="AW1758" s="13" t="s">
        <v>39</v>
      </c>
      <c r="AX1758" s="13" t="s">
        <v>23</v>
      </c>
      <c r="AY1758" s="244" t="s">
        <v>199</v>
      </c>
    </row>
    <row r="1759" s="2" customFormat="1" ht="16.5" customHeight="1">
      <c r="A1759" s="40"/>
      <c r="B1759" s="41"/>
      <c r="C1759" s="277" t="s">
        <v>2709</v>
      </c>
      <c r="D1759" s="277" t="s">
        <v>407</v>
      </c>
      <c r="E1759" s="278" t="s">
        <v>2710</v>
      </c>
      <c r="F1759" s="279" t="s">
        <v>2711</v>
      </c>
      <c r="G1759" s="280" t="s">
        <v>333</v>
      </c>
      <c r="H1759" s="281">
        <v>6</v>
      </c>
      <c r="I1759" s="282"/>
      <c r="J1759" s="283">
        <f>ROUND(I1759*H1759,2)</f>
        <v>0</v>
      </c>
      <c r="K1759" s="279" t="s">
        <v>205</v>
      </c>
      <c r="L1759" s="284"/>
      <c r="M1759" s="285" t="s">
        <v>22</v>
      </c>
      <c r="N1759" s="286" t="s">
        <v>49</v>
      </c>
      <c r="O1759" s="86"/>
      <c r="P1759" s="229">
        <f>O1759*H1759</f>
        <v>0</v>
      </c>
      <c r="Q1759" s="229">
        <v>0.00010000000000000001</v>
      </c>
      <c r="R1759" s="229">
        <f>Q1759*H1759</f>
        <v>0.00060000000000000006</v>
      </c>
      <c r="S1759" s="229">
        <v>0</v>
      </c>
      <c r="T1759" s="230">
        <f>S1759*H1759</f>
        <v>0</v>
      </c>
      <c r="U1759" s="40"/>
      <c r="V1759" s="40"/>
      <c r="W1759" s="40"/>
      <c r="X1759" s="40"/>
      <c r="Y1759" s="40"/>
      <c r="Z1759" s="40"/>
      <c r="AA1759" s="40"/>
      <c r="AB1759" s="40"/>
      <c r="AC1759" s="40"/>
      <c r="AD1759" s="40"/>
      <c r="AE1759" s="40"/>
      <c r="AR1759" s="231" t="s">
        <v>367</v>
      </c>
      <c r="AT1759" s="231" t="s">
        <v>407</v>
      </c>
      <c r="AU1759" s="231" t="s">
        <v>87</v>
      </c>
      <c r="AY1759" s="19" t="s">
        <v>199</v>
      </c>
      <c r="BE1759" s="232">
        <f>IF(N1759="základní",J1759,0)</f>
        <v>0</v>
      </c>
      <c r="BF1759" s="232">
        <f>IF(N1759="snížená",J1759,0)</f>
        <v>0</v>
      </c>
      <c r="BG1759" s="232">
        <f>IF(N1759="zákl. přenesená",J1759,0)</f>
        <v>0</v>
      </c>
      <c r="BH1759" s="232">
        <f>IF(N1759="sníž. přenesená",J1759,0)</f>
        <v>0</v>
      </c>
      <c r="BI1759" s="232">
        <f>IF(N1759="nulová",J1759,0)</f>
        <v>0</v>
      </c>
      <c r="BJ1759" s="19" t="s">
        <v>23</v>
      </c>
      <c r="BK1759" s="232">
        <f>ROUND(I1759*H1759,2)</f>
        <v>0</v>
      </c>
      <c r="BL1759" s="19" t="s">
        <v>272</v>
      </c>
      <c r="BM1759" s="231" t="s">
        <v>2712</v>
      </c>
    </row>
    <row r="1760" s="15" customFormat="1">
      <c r="A1760" s="15"/>
      <c r="B1760" s="256"/>
      <c r="C1760" s="257"/>
      <c r="D1760" s="235" t="s">
        <v>207</v>
      </c>
      <c r="E1760" s="258" t="s">
        <v>22</v>
      </c>
      <c r="F1760" s="259" t="s">
        <v>2695</v>
      </c>
      <c r="G1760" s="257"/>
      <c r="H1760" s="258" t="s">
        <v>22</v>
      </c>
      <c r="I1760" s="260"/>
      <c r="J1760" s="257"/>
      <c r="K1760" s="257"/>
      <c r="L1760" s="261"/>
      <c r="M1760" s="262"/>
      <c r="N1760" s="263"/>
      <c r="O1760" s="263"/>
      <c r="P1760" s="263"/>
      <c r="Q1760" s="263"/>
      <c r="R1760" s="263"/>
      <c r="S1760" s="263"/>
      <c r="T1760" s="264"/>
      <c r="U1760" s="15"/>
      <c r="V1760" s="15"/>
      <c r="W1760" s="15"/>
      <c r="X1760" s="15"/>
      <c r="Y1760" s="15"/>
      <c r="Z1760" s="15"/>
      <c r="AA1760" s="15"/>
      <c r="AB1760" s="15"/>
      <c r="AC1760" s="15"/>
      <c r="AD1760" s="15"/>
      <c r="AE1760" s="15"/>
      <c r="AT1760" s="265" t="s">
        <v>207</v>
      </c>
      <c r="AU1760" s="265" t="s">
        <v>87</v>
      </c>
      <c r="AV1760" s="15" t="s">
        <v>23</v>
      </c>
      <c r="AW1760" s="15" t="s">
        <v>39</v>
      </c>
      <c r="AX1760" s="15" t="s">
        <v>78</v>
      </c>
      <c r="AY1760" s="265" t="s">
        <v>199</v>
      </c>
    </row>
    <row r="1761" s="13" customFormat="1">
      <c r="A1761" s="13"/>
      <c r="B1761" s="233"/>
      <c r="C1761" s="234"/>
      <c r="D1761" s="235" t="s">
        <v>207</v>
      </c>
      <c r="E1761" s="236" t="s">
        <v>22</v>
      </c>
      <c r="F1761" s="237" t="s">
        <v>2713</v>
      </c>
      <c r="G1761" s="234"/>
      <c r="H1761" s="238">
        <v>1</v>
      </c>
      <c r="I1761" s="239"/>
      <c r="J1761" s="234"/>
      <c r="K1761" s="234"/>
      <c r="L1761" s="240"/>
      <c r="M1761" s="241"/>
      <c r="N1761" s="242"/>
      <c r="O1761" s="242"/>
      <c r="P1761" s="242"/>
      <c r="Q1761" s="242"/>
      <c r="R1761" s="242"/>
      <c r="S1761" s="242"/>
      <c r="T1761" s="243"/>
      <c r="U1761" s="13"/>
      <c r="V1761" s="13"/>
      <c r="W1761" s="13"/>
      <c r="X1761" s="13"/>
      <c r="Y1761" s="13"/>
      <c r="Z1761" s="13"/>
      <c r="AA1761" s="13"/>
      <c r="AB1761" s="13"/>
      <c r="AC1761" s="13"/>
      <c r="AD1761" s="13"/>
      <c r="AE1761" s="13"/>
      <c r="AT1761" s="244" t="s">
        <v>207</v>
      </c>
      <c r="AU1761" s="244" t="s">
        <v>87</v>
      </c>
      <c r="AV1761" s="13" t="s">
        <v>87</v>
      </c>
      <c r="AW1761" s="13" t="s">
        <v>39</v>
      </c>
      <c r="AX1761" s="13" t="s">
        <v>78</v>
      </c>
      <c r="AY1761" s="244" t="s">
        <v>199</v>
      </c>
    </row>
    <row r="1762" s="13" customFormat="1">
      <c r="A1762" s="13"/>
      <c r="B1762" s="233"/>
      <c r="C1762" s="234"/>
      <c r="D1762" s="235" t="s">
        <v>207</v>
      </c>
      <c r="E1762" s="236" t="s">
        <v>22</v>
      </c>
      <c r="F1762" s="237" t="s">
        <v>2714</v>
      </c>
      <c r="G1762" s="234"/>
      <c r="H1762" s="238">
        <v>1</v>
      </c>
      <c r="I1762" s="239"/>
      <c r="J1762" s="234"/>
      <c r="K1762" s="234"/>
      <c r="L1762" s="240"/>
      <c r="M1762" s="241"/>
      <c r="N1762" s="242"/>
      <c r="O1762" s="242"/>
      <c r="P1762" s="242"/>
      <c r="Q1762" s="242"/>
      <c r="R1762" s="242"/>
      <c r="S1762" s="242"/>
      <c r="T1762" s="243"/>
      <c r="U1762" s="13"/>
      <c r="V1762" s="13"/>
      <c r="W1762" s="13"/>
      <c r="X1762" s="13"/>
      <c r="Y1762" s="13"/>
      <c r="Z1762" s="13"/>
      <c r="AA1762" s="13"/>
      <c r="AB1762" s="13"/>
      <c r="AC1762" s="13"/>
      <c r="AD1762" s="13"/>
      <c r="AE1762" s="13"/>
      <c r="AT1762" s="244" t="s">
        <v>207</v>
      </c>
      <c r="AU1762" s="244" t="s">
        <v>87</v>
      </c>
      <c r="AV1762" s="13" t="s">
        <v>87</v>
      </c>
      <c r="AW1762" s="13" t="s">
        <v>39</v>
      </c>
      <c r="AX1762" s="13" t="s">
        <v>78</v>
      </c>
      <c r="AY1762" s="244" t="s">
        <v>199</v>
      </c>
    </row>
    <row r="1763" s="13" customFormat="1">
      <c r="A1763" s="13"/>
      <c r="B1763" s="233"/>
      <c r="C1763" s="234"/>
      <c r="D1763" s="235" t="s">
        <v>207</v>
      </c>
      <c r="E1763" s="236" t="s">
        <v>22</v>
      </c>
      <c r="F1763" s="237" t="s">
        <v>2715</v>
      </c>
      <c r="G1763" s="234"/>
      <c r="H1763" s="238">
        <v>4</v>
      </c>
      <c r="I1763" s="239"/>
      <c r="J1763" s="234"/>
      <c r="K1763" s="234"/>
      <c r="L1763" s="240"/>
      <c r="M1763" s="241"/>
      <c r="N1763" s="242"/>
      <c r="O1763" s="242"/>
      <c r="P1763" s="242"/>
      <c r="Q1763" s="242"/>
      <c r="R1763" s="242"/>
      <c r="S1763" s="242"/>
      <c r="T1763" s="243"/>
      <c r="U1763" s="13"/>
      <c r="V1763" s="13"/>
      <c r="W1763" s="13"/>
      <c r="X1763" s="13"/>
      <c r="Y1763" s="13"/>
      <c r="Z1763" s="13"/>
      <c r="AA1763" s="13"/>
      <c r="AB1763" s="13"/>
      <c r="AC1763" s="13"/>
      <c r="AD1763" s="13"/>
      <c r="AE1763" s="13"/>
      <c r="AT1763" s="244" t="s">
        <v>207</v>
      </c>
      <c r="AU1763" s="244" t="s">
        <v>87</v>
      </c>
      <c r="AV1763" s="13" t="s">
        <v>87</v>
      </c>
      <c r="AW1763" s="13" t="s">
        <v>39</v>
      </c>
      <c r="AX1763" s="13" t="s">
        <v>78</v>
      </c>
      <c r="AY1763" s="244" t="s">
        <v>199</v>
      </c>
    </row>
    <row r="1764" s="14" customFormat="1">
      <c r="A1764" s="14"/>
      <c r="B1764" s="245"/>
      <c r="C1764" s="246"/>
      <c r="D1764" s="235" t="s">
        <v>207</v>
      </c>
      <c r="E1764" s="247" t="s">
        <v>22</v>
      </c>
      <c r="F1764" s="248" t="s">
        <v>252</v>
      </c>
      <c r="G1764" s="246"/>
      <c r="H1764" s="249">
        <v>6</v>
      </c>
      <c r="I1764" s="250"/>
      <c r="J1764" s="246"/>
      <c r="K1764" s="246"/>
      <c r="L1764" s="251"/>
      <c r="M1764" s="252"/>
      <c r="N1764" s="253"/>
      <c r="O1764" s="253"/>
      <c r="P1764" s="253"/>
      <c r="Q1764" s="253"/>
      <c r="R1764" s="253"/>
      <c r="S1764" s="253"/>
      <c r="T1764" s="254"/>
      <c r="U1764" s="14"/>
      <c r="V1764" s="14"/>
      <c r="W1764" s="14"/>
      <c r="X1764" s="14"/>
      <c r="Y1764" s="14"/>
      <c r="Z1764" s="14"/>
      <c r="AA1764" s="14"/>
      <c r="AB1764" s="14"/>
      <c r="AC1764" s="14"/>
      <c r="AD1764" s="14"/>
      <c r="AE1764" s="14"/>
      <c r="AT1764" s="255" t="s">
        <v>207</v>
      </c>
      <c r="AU1764" s="255" t="s">
        <v>87</v>
      </c>
      <c r="AV1764" s="14" t="s">
        <v>103</v>
      </c>
      <c r="AW1764" s="14" t="s">
        <v>39</v>
      </c>
      <c r="AX1764" s="14" t="s">
        <v>23</v>
      </c>
      <c r="AY1764" s="255" t="s">
        <v>199</v>
      </c>
    </row>
    <row r="1765" s="2" customFormat="1" ht="16.5" customHeight="1">
      <c r="A1765" s="40"/>
      <c r="B1765" s="41"/>
      <c r="C1765" s="277" t="s">
        <v>2716</v>
      </c>
      <c r="D1765" s="277" t="s">
        <v>407</v>
      </c>
      <c r="E1765" s="278" t="s">
        <v>2717</v>
      </c>
      <c r="F1765" s="279" t="s">
        <v>2718</v>
      </c>
      <c r="G1765" s="280" t="s">
        <v>333</v>
      </c>
      <c r="H1765" s="281">
        <v>18</v>
      </c>
      <c r="I1765" s="282"/>
      <c r="J1765" s="283">
        <f>ROUND(I1765*H1765,2)</f>
        <v>0</v>
      </c>
      <c r="K1765" s="279" t="s">
        <v>205</v>
      </c>
      <c r="L1765" s="284"/>
      <c r="M1765" s="285" t="s">
        <v>22</v>
      </c>
      <c r="N1765" s="286" t="s">
        <v>49</v>
      </c>
      <c r="O1765" s="86"/>
      <c r="P1765" s="229">
        <f>O1765*H1765</f>
        <v>0</v>
      </c>
      <c r="Q1765" s="229">
        <v>0.00010000000000000001</v>
      </c>
      <c r="R1765" s="229">
        <f>Q1765*H1765</f>
        <v>0.0018000000000000002</v>
      </c>
      <c r="S1765" s="229">
        <v>0</v>
      </c>
      <c r="T1765" s="230">
        <f>S1765*H1765</f>
        <v>0</v>
      </c>
      <c r="U1765" s="40"/>
      <c r="V1765" s="40"/>
      <c r="W1765" s="40"/>
      <c r="X1765" s="40"/>
      <c r="Y1765" s="40"/>
      <c r="Z1765" s="40"/>
      <c r="AA1765" s="40"/>
      <c r="AB1765" s="40"/>
      <c r="AC1765" s="40"/>
      <c r="AD1765" s="40"/>
      <c r="AE1765" s="40"/>
      <c r="AR1765" s="231" t="s">
        <v>367</v>
      </c>
      <c r="AT1765" s="231" t="s">
        <v>407</v>
      </c>
      <c r="AU1765" s="231" t="s">
        <v>87</v>
      </c>
      <c r="AY1765" s="19" t="s">
        <v>199</v>
      </c>
      <c r="BE1765" s="232">
        <f>IF(N1765="základní",J1765,0)</f>
        <v>0</v>
      </c>
      <c r="BF1765" s="232">
        <f>IF(N1765="snížená",J1765,0)</f>
        <v>0</v>
      </c>
      <c r="BG1765" s="232">
        <f>IF(N1765="zákl. přenesená",J1765,0)</f>
        <v>0</v>
      </c>
      <c r="BH1765" s="232">
        <f>IF(N1765="sníž. přenesená",J1765,0)</f>
        <v>0</v>
      </c>
      <c r="BI1765" s="232">
        <f>IF(N1765="nulová",J1765,0)</f>
        <v>0</v>
      </c>
      <c r="BJ1765" s="19" t="s">
        <v>23</v>
      </c>
      <c r="BK1765" s="232">
        <f>ROUND(I1765*H1765,2)</f>
        <v>0</v>
      </c>
      <c r="BL1765" s="19" t="s">
        <v>272</v>
      </c>
      <c r="BM1765" s="231" t="s">
        <v>2719</v>
      </c>
    </row>
    <row r="1766" s="15" customFormat="1">
      <c r="A1766" s="15"/>
      <c r="B1766" s="256"/>
      <c r="C1766" s="257"/>
      <c r="D1766" s="235" t="s">
        <v>207</v>
      </c>
      <c r="E1766" s="258" t="s">
        <v>22</v>
      </c>
      <c r="F1766" s="259" t="s">
        <v>2695</v>
      </c>
      <c r="G1766" s="257"/>
      <c r="H1766" s="258" t="s">
        <v>22</v>
      </c>
      <c r="I1766" s="260"/>
      <c r="J1766" s="257"/>
      <c r="K1766" s="257"/>
      <c r="L1766" s="261"/>
      <c r="M1766" s="262"/>
      <c r="N1766" s="263"/>
      <c r="O1766" s="263"/>
      <c r="P1766" s="263"/>
      <c r="Q1766" s="263"/>
      <c r="R1766" s="263"/>
      <c r="S1766" s="263"/>
      <c r="T1766" s="264"/>
      <c r="U1766" s="15"/>
      <c r="V1766" s="15"/>
      <c r="W1766" s="15"/>
      <c r="X1766" s="15"/>
      <c r="Y1766" s="15"/>
      <c r="Z1766" s="15"/>
      <c r="AA1766" s="15"/>
      <c r="AB1766" s="15"/>
      <c r="AC1766" s="15"/>
      <c r="AD1766" s="15"/>
      <c r="AE1766" s="15"/>
      <c r="AT1766" s="265" t="s">
        <v>207</v>
      </c>
      <c r="AU1766" s="265" t="s">
        <v>87</v>
      </c>
      <c r="AV1766" s="15" t="s">
        <v>23</v>
      </c>
      <c r="AW1766" s="15" t="s">
        <v>39</v>
      </c>
      <c r="AX1766" s="15" t="s">
        <v>78</v>
      </c>
      <c r="AY1766" s="265" t="s">
        <v>199</v>
      </c>
    </row>
    <row r="1767" s="13" customFormat="1">
      <c r="A1767" s="13"/>
      <c r="B1767" s="233"/>
      <c r="C1767" s="234"/>
      <c r="D1767" s="235" t="s">
        <v>207</v>
      </c>
      <c r="E1767" s="236" t="s">
        <v>22</v>
      </c>
      <c r="F1767" s="237" t="s">
        <v>2720</v>
      </c>
      <c r="G1767" s="234"/>
      <c r="H1767" s="238">
        <v>5</v>
      </c>
      <c r="I1767" s="239"/>
      <c r="J1767" s="234"/>
      <c r="K1767" s="234"/>
      <c r="L1767" s="240"/>
      <c r="M1767" s="241"/>
      <c r="N1767" s="242"/>
      <c r="O1767" s="242"/>
      <c r="P1767" s="242"/>
      <c r="Q1767" s="242"/>
      <c r="R1767" s="242"/>
      <c r="S1767" s="242"/>
      <c r="T1767" s="243"/>
      <c r="U1767" s="13"/>
      <c r="V1767" s="13"/>
      <c r="W1767" s="13"/>
      <c r="X1767" s="13"/>
      <c r="Y1767" s="13"/>
      <c r="Z1767" s="13"/>
      <c r="AA1767" s="13"/>
      <c r="AB1767" s="13"/>
      <c r="AC1767" s="13"/>
      <c r="AD1767" s="13"/>
      <c r="AE1767" s="13"/>
      <c r="AT1767" s="244" t="s">
        <v>207</v>
      </c>
      <c r="AU1767" s="244" t="s">
        <v>87</v>
      </c>
      <c r="AV1767" s="13" t="s">
        <v>87</v>
      </c>
      <c r="AW1767" s="13" t="s">
        <v>39</v>
      </c>
      <c r="AX1767" s="13" t="s">
        <v>78</v>
      </c>
      <c r="AY1767" s="244" t="s">
        <v>199</v>
      </c>
    </row>
    <row r="1768" s="13" customFormat="1">
      <c r="A1768" s="13"/>
      <c r="B1768" s="233"/>
      <c r="C1768" s="234"/>
      <c r="D1768" s="235" t="s">
        <v>207</v>
      </c>
      <c r="E1768" s="236" t="s">
        <v>22</v>
      </c>
      <c r="F1768" s="237" t="s">
        <v>2721</v>
      </c>
      <c r="G1768" s="234"/>
      <c r="H1768" s="238">
        <v>5</v>
      </c>
      <c r="I1768" s="239"/>
      <c r="J1768" s="234"/>
      <c r="K1768" s="234"/>
      <c r="L1768" s="240"/>
      <c r="M1768" s="241"/>
      <c r="N1768" s="242"/>
      <c r="O1768" s="242"/>
      <c r="P1768" s="242"/>
      <c r="Q1768" s="242"/>
      <c r="R1768" s="242"/>
      <c r="S1768" s="242"/>
      <c r="T1768" s="243"/>
      <c r="U1768" s="13"/>
      <c r="V1768" s="13"/>
      <c r="W1768" s="13"/>
      <c r="X1768" s="13"/>
      <c r="Y1768" s="13"/>
      <c r="Z1768" s="13"/>
      <c r="AA1768" s="13"/>
      <c r="AB1768" s="13"/>
      <c r="AC1768" s="13"/>
      <c r="AD1768" s="13"/>
      <c r="AE1768" s="13"/>
      <c r="AT1768" s="244" t="s">
        <v>207</v>
      </c>
      <c r="AU1768" s="244" t="s">
        <v>87</v>
      </c>
      <c r="AV1768" s="13" t="s">
        <v>87</v>
      </c>
      <c r="AW1768" s="13" t="s">
        <v>39</v>
      </c>
      <c r="AX1768" s="13" t="s">
        <v>78</v>
      </c>
      <c r="AY1768" s="244" t="s">
        <v>199</v>
      </c>
    </row>
    <row r="1769" s="13" customFormat="1">
      <c r="A1769" s="13"/>
      <c r="B1769" s="233"/>
      <c r="C1769" s="234"/>
      <c r="D1769" s="235" t="s">
        <v>207</v>
      </c>
      <c r="E1769" s="236" t="s">
        <v>22</v>
      </c>
      <c r="F1769" s="237" t="s">
        <v>2722</v>
      </c>
      <c r="G1769" s="234"/>
      <c r="H1769" s="238">
        <v>8</v>
      </c>
      <c r="I1769" s="239"/>
      <c r="J1769" s="234"/>
      <c r="K1769" s="234"/>
      <c r="L1769" s="240"/>
      <c r="M1769" s="241"/>
      <c r="N1769" s="242"/>
      <c r="O1769" s="242"/>
      <c r="P1769" s="242"/>
      <c r="Q1769" s="242"/>
      <c r="R1769" s="242"/>
      <c r="S1769" s="242"/>
      <c r="T1769" s="243"/>
      <c r="U1769" s="13"/>
      <c r="V1769" s="13"/>
      <c r="W1769" s="13"/>
      <c r="X1769" s="13"/>
      <c r="Y1769" s="13"/>
      <c r="Z1769" s="13"/>
      <c r="AA1769" s="13"/>
      <c r="AB1769" s="13"/>
      <c r="AC1769" s="13"/>
      <c r="AD1769" s="13"/>
      <c r="AE1769" s="13"/>
      <c r="AT1769" s="244" t="s">
        <v>207</v>
      </c>
      <c r="AU1769" s="244" t="s">
        <v>87</v>
      </c>
      <c r="AV1769" s="13" t="s">
        <v>87</v>
      </c>
      <c r="AW1769" s="13" t="s">
        <v>39</v>
      </c>
      <c r="AX1769" s="13" t="s">
        <v>78</v>
      </c>
      <c r="AY1769" s="244" t="s">
        <v>199</v>
      </c>
    </row>
    <row r="1770" s="14" customFormat="1">
      <c r="A1770" s="14"/>
      <c r="B1770" s="245"/>
      <c r="C1770" s="246"/>
      <c r="D1770" s="235" t="s">
        <v>207</v>
      </c>
      <c r="E1770" s="247" t="s">
        <v>22</v>
      </c>
      <c r="F1770" s="248" t="s">
        <v>252</v>
      </c>
      <c r="G1770" s="246"/>
      <c r="H1770" s="249">
        <v>18</v>
      </c>
      <c r="I1770" s="250"/>
      <c r="J1770" s="246"/>
      <c r="K1770" s="246"/>
      <c r="L1770" s="251"/>
      <c r="M1770" s="252"/>
      <c r="N1770" s="253"/>
      <c r="O1770" s="253"/>
      <c r="P1770" s="253"/>
      <c r="Q1770" s="253"/>
      <c r="R1770" s="253"/>
      <c r="S1770" s="253"/>
      <c r="T1770" s="254"/>
      <c r="U1770" s="14"/>
      <c r="V1770" s="14"/>
      <c r="W1770" s="14"/>
      <c r="X1770" s="14"/>
      <c r="Y1770" s="14"/>
      <c r="Z1770" s="14"/>
      <c r="AA1770" s="14"/>
      <c r="AB1770" s="14"/>
      <c r="AC1770" s="14"/>
      <c r="AD1770" s="14"/>
      <c r="AE1770" s="14"/>
      <c r="AT1770" s="255" t="s">
        <v>207</v>
      </c>
      <c r="AU1770" s="255" t="s">
        <v>87</v>
      </c>
      <c r="AV1770" s="14" t="s">
        <v>103</v>
      </c>
      <c r="AW1770" s="14" t="s">
        <v>39</v>
      </c>
      <c r="AX1770" s="14" t="s">
        <v>23</v>
      </c>
      <c r="AY1770" s="255" t="s">
        <v>199</v>
      </c>
    </row>
    <row r="1771" s="2" customFormat="1" ht="16.5" customHeight="1">
      <c r="A1771" s="40"/>
      <c r="B1771" s="41"/>
      <c r="C1771" s="220" t="s">
        <v>2723</v>
      </c>
      <c r="D1771" s="220" t="s">
        <v>201</v>
      </c>
      <c r="E1771" s="221" t="s">
        <v>2724</v>
      </c>
      <c r="F1771" s="222" t="s">
        <v>2725</v>
      </c>
      <c r="G1771" s="223" t="s">
        <v>549</v>
      </c>
      <c r="H1771" s="224">
        <v>6.7000000000000002</v>
      </c>
      <c r="I1771" s="225"/>
      <c r="J1771" s="226">
        <f>ROUND(I1771*H1771,2)</f>
        <v>0</v>
      </c>
      <c r="K1771" s="222" t="s">
        <v>205</v>
      </c>
      <c r="L1771" s="46"/>
      <c r="M1771" s="227" t="s">
        <v>22</v>
      </c>
      <c r="N1771" s="228" t="s">
        <v>49</v>
      </c>
      <c r="O1771" s="86"/>
      <c r="P1771" s="229">
        <f>O1771*H1771</f>
        <v>0</v>
      </c>
      <c r="Q1771" s="229">
        <v>0</v>
      </c>
      <c r="R1771" s="229">
        <f>Q1771*H1771</f>
        <v>0</v>
      </c>
      <c r="S1771" s="229">
        <v>0</v>
      </c>
      <c r="T1771" s="230">
        <f>S1771*H1771</f>
        <v>0</v>
      </c>
      <c r="U1771" s="40"/>
      <c r="V1771" s="40"/>
      <c r="W1771" s="40"/>
      <c r="X1771" s="40"/>
      <c r="Y1771" s="40"/>
      <c r="Z1771" s="40"/>
      <c r="AA1771" s="40"/>
      <c r="AB1771" s="40"/>
      <c r="AC1771" s="40"/>
      <c r="AD1771" s="40"/>
      <c r="AE1771" s="40"/>
      <c r="AR1771" s="231" t="s">
        <v>272</v>
      </c>
      <c r="AT1771" s="231" t="s">
        <v>201</v>
      </c>
      <c r="AU1771" s="231" t="s">
        <v>87</v>
      </c>
      <c r="AY1771" s="19" t="s">
        <v>199</v>
      </c>
      <c r="BE1771" s="232">
        <f>IF(N1771="základní",J1771,0)</f>
        <v>0</v>
      </c>
      <c r="BF1771" s="232">
        <f>IF(N1771="snížená",J1771,0)</f>
        <v>0</v>
      </c>
      <c r="BG1771" s="232">
        <f>IF(N1771="zákl. přenesená",J1771,0)</f>
        <v>0</v>
      </c>
      <c r="BH1771" s="232">
        <f>IF(N1771="sníž. přenesená",J1771,0)</f>
        <v>0</v>
      </c>
      <c r="BI1771" s="232">
        <f>IF(N1771="nulová",J1771,0)</f>
        <v>0</v>
      </c>
      <c r="BJ1771" s="19" t="s">
        <v>23</v>
      </c>
      <c r="BK1771" s="232">
        <f>ROUND(I1771*H1771,2)</f>
        <v>0</v>
      </c>
      <c r="BL1771" s="19" t="s">
        <v>272</v>
      </c>
      <c r="BM1771" s="231" t="s">
        <v>2726</v>
      </c>
    </row>
    <row r="1772" s="13" customFormat="1">
      <c r="A1772" s="13"/>
      <c r="B1772" s="233"/>
      <c r="C1772" s="234"/>
      <c r="D1772" s="235" t="s">
        <v>207</v>
      </c>
      <c r="E1772" s="236" t="s">
        <v>22</v>
      </c>
      <c r="F1772" s="237" t="s">
        <v>2727</v>
      </c>
      <c r="G1772" s="234"/>
      <c r="H1772" s="238">
        <v>6.7000000000000002</v>
      </c>
      <c r="I1772" s="239"/>
      <c r="J1772" s="234"/>
      <c r="K1772" s="234"/>
      <c r="L1772" s="240"/>
      <c r="M1772" s="241"/>
      <c r="N1772" s="242"/>
      <c r="O1772" s="242"/>
      <c r="P1772" s="242"/>
      <c r="Q1772" s="242"/>
      <c r="R1772" s="242"/>
      <c r="S1772" s="242"/>
      <c r="T1772" s="243"/>
      <c r="U1772" s="13"/>
      <c r="V1772" s="13"/>
      <c r="W1772" s="13"/>
      <c r="X1772" s="13"/>
      <c r="Y1772" s="13"/>
      <c r="Z1772" s="13"/>
      <c r="AA1772" s="13"/>
      <c r="AB1772" s="13"/>
      <c r="AC1772" s="13"/>
      <c r="AD1772" s="13"/>
      <c r="AE1772" s="13"/>
      <c r="AT1772" s="244" t="s">
        <v>207</v>
      </c>
      <c r="AU1772" s="244" t="s">
        <v>87</v>
      </c>
      <c r="AV1772" s="13" t="s">
        <v>87</v>
      </c>
      <c r="AW1772" s="13" t="s">
        <v>39</v>
      </c>
      <c r="AX1772" s="13" t="s">
        <v>23</v>
      </c>
      <c r="AY1772" s="244" t="s">
        <v>199</v>
      </c>
    </row>
    <row r="1773" s="2" customFormat="1" ht="16.5" customHeight="1">
      <c r="A1773" s="40"/>
      <c r="B1773" s="41"/>
      <c r="C1773" s="277" t="s">
        <v>2728</v>
      </c>
      <c r="D1773" s="277" t="s">
        <v>407</v>
      </c>
      <c r="E1773" s="278" t="s">
        <v>2729</v>
      </c>
      <c r="F1773" s="279" t="s">
        <v>2730</v>
      </c>
      <c r="G1773" s="280" t="s">
        <v>549</v>
      </c>
      <c r="H1773" s="281">
        <v>7.3700000000000001</v>
      </c>
      <c r="I1773" s="282"/>
      <c r="J1773" s="283">
        <f>ROUND(I1773*H1773,2)</f>
        <v>0</v>
      </c>
      <c r="K1773" s="279" t="s">
        <v>205</v>
      </c>
      <c r="L1773" s="284"/>
      <c r="M1773" s="285" t="s">
        <v>22</v>
      </c>
      <c r="N1773" s="286" t="s">
        <v>49</v>
      </c>
      <c r="O1773" s="86"/>
      <c r="P1773" s="229">
        <f>O1773*H1773</f>
        <v>0</v>
      </c>
      <c r="Q1773" s="229">
        <v>0.00025000000000000001</v>
      </c>
      <c r="R1773" s="229">
        <f>Q1773*H1773</f>
        <v>0.0018425000000000002</v>
      </c>
      <c r="S1773" s="229">
        <v>0</v>
      </c>
      <c r="T1773" s="230">
        <f>S1773*H1773</f>
        <v>0</v>
      </c>
      <c r="U1773" s="40"/>
      <c r="V1773" s="40"/>
      <c r="W1773" s="40"/>
      <c r="X1773" s="40"/>
      <c r="Y1773" s="40"/>
      <c r="Z1773" s="40"/>
      <c r="AA1773" s="40"/>
      <c r="AB1773" s="40"/>
      <c r="AC1773" s="40"/>
      <c r="AD1773" s="40"/>
      <c r="AE1773" s="40"/>
      <c r="AR1773" s="231" t="s">
        <v>367</v>
      </c>
      <c r="AT1773" s="231" t="s">
        <v>407</v>
      </c>
      <c r="AU1773" s="231" t="s">
        <v>87</v>
      </c>
      <c r="AY1773" s="19" t="s">
        <v>199</v>
      </c>
      <c r="BE1773" s="232">
        <f>IF(N1773="základní",J1773,0)</f>
        <v>0</v>
      </c>
      <c r="BF1773" s="232">
        <f>IF(N1773="snížená",J1773,0)</f>
        <v>0</v>
      </c>
      <c r="BG1773" s="232">
        <f>IF(N1773="zákl. přenesená",J1773,0)</f>
        <v>0</v>
      </c>
      <c r="BH1773" s="232">
        <f>IF(N1773="sníž. přenesená",J1773,0)</f>
        <v>0</v>
      </c>
      <c r="BI1773" s="232">
        <f>IF(N1773="nulová",J1773,0)</f>
        <v>0</v>
      </c>
      <c r="BJ1773" s="19" t="s">
        <v>23</v>
      </c>
      <c r="BK1773" s="232">
        <f>ROUND(I1773*H1773,2)</f>
        <v>0</v>
      </c>
      <c r="BL1773" s="19" t="s">
        <v>272</v>
      </c>
      <c r="BM1773" s="231" t="s">
        <v>2731</v>
      </c>
    </row>
    <row r="1774" s="13" customFormat="1">
      <c r="A1774" s="13"/>
      <c r="B1774" s="233"/>
      <c r="C1774" s="234"/>
      <c r="D1774" s="235" t="s">
        <v>207</v>
      </c>
      <c r="E1774" s="236" t="s">
        <v>22</v>
      </c>
      <c r="F1774" s="237" t="s">
        <v>2732</v>
      </c>
      <c r="G1774" s="234"/>
      <c r="H1774" s="238">
        <v>7.3700000000000001</v>
      </c>
      <c r="I1774" s="239"/>
      <c r="J1774" s="234"/>
      <c r="K1774" s="234"/>
      <c r="L1774" s="240"/>
      <c r="M1774" s="241"/>
      <c r="N1774" s="242"/>
      <c r="O1774" s="242"/>
      <c r="P1774" s="242"/>
      <c r="Q1774" s="242"/>
      <c r="R1774" s="242"/>
      <c r="S1774" s="242"/>
      <c r="T1774" s="243"/>
      <c r="U1774" s="13"/>
      <c r="V1774" s="13"/>
      <c r="W1774" s="13"/>
      <c r="X1774" s="13"/>
      <c r="Y1774" s="13"/>
      <c r="Z1774" s="13"/>
      <c r="AA1774" s="13"/>
      <c r="AB1774" s="13"/>
      <c r="AC1774" s="13"/>
      <c r="AD1774" s="13"/>
      <c r="AE1774" s="13"/>
      <c r="AT1774" s="244" t="s">
        <v>207</v>
      </c>
      <c r="AU1774" s="244" t="s">
        <v>87</v>
      </c>
      <c r="AV1774" s="13" t="s">
        <v>87</v>
      </c>
      <c r="AW1774" s="13" t="s">
        <v>39</v>
      </c>
      <c r="AX1774" s="13" t="s">
        <v>23</v>
      </c>
      <c r="AY1774" s="244" t="s">
        <v>199</v>
      </c>
    </row>
    <row r="1775" s="2" customFormat="1" ht="16.5" customHeight="1">
      <c r="A1775" s="40"/>
      <c r="B1775" s="41"/>
      <c r="C1775" s="220" t="s">
        <v>2733</v>
      </c>
      <c r="D1775" s="220" t="s">
        <v>201</v>
      </c>
      <c r="E1775" s="221" t="s">
        <v>2734</v>
      </c>
      <c r="F1775" s="222" t="s">
        <v>2735</v>
      </c>
      <c r="G1775" s="223" t="s">
        <v>549</v>
      </c>
      <c r="H1775" s="224">
        <v>72.439999999999998</v>
      </c>
      <c r="I1775" s="225"/>
      <c r="J1775" s="226">
        <f>ROUND(I1775*H1775,2)</f>
        <v>0</v>
      </c>
      <c r="K1775" s="222" t="s">
        <v>205</v>
      </c>
      <c r="L1775" s="46"/>
      <c r="M1775" s="227" t="s">
        <v>22</v>
      </c>
      <c r="N1775" s="228" t="s">
        <v>49</v>
      </c>
      <c r="O1775" s="86"/>
      <c r="P1775" s="229">
        <f>O1775*H1775</f>
        <v>0</v>
      </c>
      <c r="Q1775" s="229">
        <v>0</v>
      </c>
      <c r="R1775" s="229">
        <f>Q1775*H1775</f>
        <v>0</v>
      </c>
      <c r="S1775" s="229">
        <v>0</v>
      </c>
      <c r="T1775" s="230">
        <f>S1775*H1775</f>
        <v>0</v>
      </c>
      <c r="U1775" s="40"/>
      <c r="V1775" s="40"/>
      <c r="W1775" s="40"/>
      <c r="X1775" s="40"/>
      <c r="Y1775" s="40"/>
      <c r="Z1775" s="40"/>
      <c r="AA1775" s="40"/>
      <c r="AB1775" s="40"/>
      <c r="AC1775" s="40"/>
      <c r="AD1775" s="40"/>
      <c r="AE1775" s="40"/>
      <c r="AR1775" s="231" t="s">
        <v>272</v>
      </c>
      <c r="AT1775" s="231" t="s">
        <v>201</v>
      </c>
      <c r="AU1775" s="231" t="s">
        <v>87</v>
      </c>
      <c r="AY1775" s="19" t="s">
        <v>199</v>
      </c>
      <c r="BE1775" s="232">
        <f>IF(N1775="základní",J1775,0)</f>
        <v>0</v>
      </c>
      <c r="BF1775" s="232">
        <f>IF(N1775="snížená",J1775,0)</f>
        <v>0</v>
      </c>
      <c r="BG1775" s="232">
        <f>IF(N1775="zákl. přenesená",J1775,0)</f>
        <v>0</v>
      </c>
      <c r="BH1775" s="232">
        <f>IF(N1775="sníž. přenesená",J1775,0)</f>
        <v>0</v>
      </c>
      <c r="BI1775" s="232">
        <f>IF(N1775="nulová",J1775,0)</f>
        <v>0</v>
      </c>
      <c r="BJ1775" s="19" t="s">
        <v>23</v>
      </c>
      <c r="BK1775" s="232">
        <f>ROUND(I1775*H1775,2)</f>
        <v>0</v>
      </c>
      <c r="BL1775" s="19" t="s">
        <v>272</v>
      </c>
      <c r="BM1775" s="231" t="s">
        <v>2736</v>
      </c>
    </row>
    <row r="1776" s="13" customFormat="1">
      <c r="A1776" s="13"/>
      <c r="B1776" s="233"/>
      <c r="C1776" s="234"/>
      <c r="D1776" s="235" t="s">
        <v>207</v>
      </c>
      <c r="E1776" s="236" t="s">
        <v>22</v>
      </c>
      <c r="F1776" s="237" t="s">
        <v>2737</v>
      </c>
      <c r="G1776" s="234"/>
      <c r="H1776" s="238">
        <v>72.439999999999998</v>
      </c>
      <c r="I1776" s="239"/>
      <c r="J1776" s="234"/>
      <c r="K1776" s="234"/>
      <c r="L1776" s="240"/>
      <c r="M1776" s="241"/>
      <c r="N1776" s="242"/>
      <c r="O1776" s="242"/>
      <c r="P1776" s="242"/>
      <c r="Q1776" s="242"/>
      <c r="R1776" s="242"/>
      <c r="S1776" s="242"/>
      <c r="T1776" s="243"/>
      <c r="U1776" s="13"/>
      <c r="V1776" s="13"/>
      <c r="W1776" s="13"/>
      <c r="X1776" s="13"/>
      <c r="Y1776" s="13"/>
      <c r="Z1776" s="13"/>
      <c r="AA1776" s="13"/>
      <c r="AB1776" s="13"/>
      <c r="AC1776" s="13"/>
      <c r="AD1776" s="13"/>
      <c r="AE1776" s="13"/>
      <c r="AT1776" s="244" t="s">
        <v>207</v>
      </c>
      <c r="AU1776" s="244" t="s">
        <v>87</v>
      </c>
      <c r="AV1776" s="13" t="s">
        <v>87</v>
      </c>
      <c r="AW1776" s="13" t="s">
        <v>39</v>
      </c>
      <c r="AX1776" s="13" t="s">
        <v>23</v>
      </c>
      <c r="AY1776" s="244" t="s">
        <v>199</v>
      </c>
    </row>
    <row r="1777" s="2" customFormat="1" ht="21.75" customHeight="1">
      <c r="A1777" s="40"/>
      <c r="B1777" s="41"/>
      <c r="C1777" s="277" t="s">
        <v>2738</v>
      </c>
      <c r="D1777" s="277" t="s">
        <v>407</v>
      </c>
      <c r="E1777" s="278" t="s">
        <v>2661</v>
      </c>
      <c r="F1777" s="279" t="s">
        <v>2662</v>
      </c>
      <c r="G1777" s="280" t="s">
        <v>233</v>
      </c>
      <c r="H1777" s="281">
        <v>3.984</v>
      </c>
      <c r="I1777" s="282"/>
      <c r="J1777" s="283">
        <f>ROUND(I1777*H1777,2)</f>
        <v>0</v>
      </c>
      <c r="K1777" s="279" t="s">
        <v>22</v>
      </c>
      <c r="L1777" s="284"/>
      <c r="M1777" s="285" t="s">
        <v>22</v>
      </c>
      <c r="N1777" s="286" t="s">
        <v>49</v>
      </c>
      <c r="O1777" s="86"/>
      <c r="P1777" s="229">
        <f>O1777*H1777</f>
        <v>0</v>
      </c>
      <c r="Q1777" s="229">
        <v>0.0023500000000000001</v>
      </c>
      <c r="R1777" s="229">
        <f>Q1777*H1777</f>
        <v>0.0093623999999999999</v>
      </c>
      <c r="S1777" s="229">
        <v>0</v>
      </c>
      <c r="T1777" s="230">
        <f>S1777*H1777</f>
        <v>0</v>
      </c>
      <c r="U1777" s="40"/>
      <c r="V1777" s="40"/>
      <c r="W1777" s="40"/>
      <c r="X1777" s="40"/>
      <c r="Y1777" s="40"/>
      <c r="Z1777" s="40"/>
      <c r="AA1777" s="40"/>
      <c r="AB1777" s="40"/>
      <c r="AC1777" s="40"/>
      <c r="AD1777" s="40"/>
      <c r="AE1777" s="40"/>
      <c r="AR1777" s="231" t="s">
        <v>367</v>
      </c>
      <c r="AT1777" s="231" t="s">
        <v>407</v>
      </c>
      <c r="AU1777" s="231" t="s">
        <v>87</v>
      </c>
      <c r="AY1777" s="19" t="s">
        <v>199</v>
      </c>
      <c r="BE1777" s="232">
        <f>IF(N1777="základní",J1777,0)</f>
        <v>0</v>
      </c>
      <c r="BF1777" s="232">
        <f>IF(N1777="snížená",J1777,0)</f>
        <v>0</v>
      </c>
      <c r="BG1777" s="232">
        <f>IF(N1777="zákl. přenesená",J1777,0)</f>
        <v>0</v>
      </c>
      <c r="BH1777" s="232">
        <f>IF(N1777="sníž. přenesená",J1777,0)</f>
        <v>0</v>
      </c>
      <c r="BI1777" s="232">
        <f>IF(N1777="nulová",J1777,0)</f>
        <v>0</v>
      </c>
      <c r="BJ1777" s="19" t="s">
        <v>23</v>
      </c>
      <c r="BK1777" s="232">
        <f>ROUND(I1777*H1777,2)</f>
        <v>0</v>
      </c>
      <c r="BL1777" s="19" t="s">
        <v>272</v>
      </c>
      <c r="BM1777" s="231" t="s">
        <v>2739</v>
      </c>
    </row>
    <row r="1778" s="13" customFormat="1">
      <c r="A1778" s="13"/>
      <c r="B1778" s="233"/>
      <c r="C1778" s="234"/>
      <c r="D1778" s="235" t="s">
        <v>207</v>
      </c>
      <c r="E1778" s="236" t="s">
        <v>22</v>
      </c>
      <c r="F1778" s="237" t="s">
        <v>2740</v>
      </c>
      <c r="G1778" s="234"/>
      <c r="H1778" s="238">
        <v>3.984</v>
      </c>
      <c r="I1778" s="239"/>
      <c r="J1778" s="234"/>
      <c r="K1778" s="234"/>
      <c r="L1778" s="240"/>
      <c r="M1778" s="241"/>
      <c r="N1778" s="242"/>
      <c r="O1778" s="242"/>
      <c r="P1778" s="242"/>
      <c r="Q1778" s="242"/>
      <c r="R1778" s="242"/>
      <c r="S1778" s="242"/>
      <c r="T1778" s="243"/>
      <c r="U1778" s="13"/>
      <c r="V1778" s="13"/>
      <c r="W1778" s="13"/>
      <c r="X1778" s="13"/>
      <c r="Y1778" s="13"/>
      <c r="Z1778" s="13"/>
      <c r="AA1778" s="13"/>
      <c r="AB1778" s="13"/>
      <c r="AC1778" s="13"/>
      <c r="AD1778" s="13"/>
      <c r="AE1778" s="13"/>
      <c r="AT1778" s="244" t="s">
        <v>207</v>
      </c>
      <c r="AU1778" s="244" t="s">
        <v>87</v>
      </c>
      <c r="AV1778" s="13" t="s">
        <v>87</v>
      </c>
      <c r="AW1778" s="13" t="s">
        <v>39</v>
      </c>
      <c r="AX1778" s="13" t="s">
        <v>23</v>
      </c>
      <c r="AY1778" s="244" t="s">
        <v>199</v>
      </c>
    </row>
    <row r="1779" s="2" customFormat="1" ht="21.75" customHeight="1">
      <c r="A1779" s="40"/>
      <c r="B1779" s="41"/>
      <c r="C1779" s="220" t="s">
        <v>2741</v>
      </c>
      <c r="D1779" s="220" t="s">
        <v>201</v>
      </c>
      <c r="E1779" s="221" t="s">
        <v>2742</v>
      </c>
      <c r="F1779" s="222" t="s">
        <v>2743</v>
      </c>
      <c r="G1779" s="223" t="s">
        <v>279</v>
      </c>
      <c r="H1779" s="224">
        <v>3.0609999999999999</v>
      </c>
      <c r="I1779" s="225"/>
      <c r="J1779" s="226">
        <f>ROUND(I1779*H1779,2)</f>
        <v>0</v>
      </c>
      <c r="K1779" s="222" t="s">
        <v>205</v>
      </c>
      <c r="L1779" s="46"/>
      <c r="M1779" s="227" t="s">
        <v>22</v>
      </c>
      <c r="N1779" s="228" t="s">
        <v>49</v>
      </c>
      <c r="O1779" s="86"/>
      <c r="P1779" s="229">
        <f>O1779*H1779</f>
        <v>0</v>
      </c>
      <c r="Q1779" s="229">
        <v>0</v>
      </c>
      <c r="R1779" s="229">
        <f>Q1779*H1779</f>
        <v>0</v>
      </c>
      <c r="S1779" s="229">
        <v>0</v>
      </c>
      <c r="T1779" s="230">
        <f>S1779*H1779</f>
        <v>0</v>
      </c>
      <c r="U1779" s="40"/>
      <c r="V1779" s="40"/>
      <c r="W1779" s="40"/>
      <c r="X1779" s="40"/>
      <c r="Y1779" s="40"/>
      <c r="Z1779" s="40"/>
      <c r="AA1779" s="40"/>
      <c r="AB1779" s="40"/>
      <c r="AC1779" s="40"/>
      <c r="AD1779" s="40"/>
      <c r="AE1779" s="40"/>
      <c r="AR1779" s="231" t="s">
        <v>272</v>
      </c>
      <c r="AT1779" s="231" t="s">
        <v>201</v>
      </c>
      <c r="AU1779" s="231" t="s">
        <v>87</v>
      </c>
      <c r="AY1779" s="19" t="s">
        <v>199</v>
      </c>
      <c r="BE1779" s="232">
        <f>IF(N1779="základní",J1779,0)</f>
        <v>0</v>
      </c>
      <c r="BF1779" s="232">
        <f>IF(N1779="snížená",J1779,0)</f>
        <v>0</v>
      </c>
      <c r="BG1779" s="232">
        <f>IF(N1779="zákl. přenesená",J1779,0)</f>
        <v>0</v>
      </c>
      <c r="BH1779" s="232">
        <f>IF(N1779="sníž. přenesená",J1779,0)</f>
        <v>0</v>
      </c>
      <c r="BI1779" s="232">
        <f>IF(N1779="nulová",J1779,0)</f>
        <v>0</v>
      </c>
      <c r="BJ1779" s="19" t="s">
        <v>23</v>
      </c>
      <c r="BK1779" s="232">
        <f>ROUND(I1779*H1779,2)</f>
        <v>0</v>
      </c>
      <c r="BL1779" s="19" t="s">
        <v>272</v>
      </c>
      <c r="BM1779" s="231" t="s">
        <v>2744</v>
      </c>
    </row>
    <row r="1780" s="2" customFormat="1" ht="21.75" customHeight="1">
      <c r="A1780" s="40"/>
      <c r="B1780" s="41"/>
      <c r="C1780" s="220" t="s">
        <v>2745</v>
      </c>
      <c r="D1780" s="220" t="s">
        <v>201</v>
      </c>
      <c r="E1780" s="221" t="s">
        <v>2746</v>
      </c>
      <c r="F1780" s="222" t="s">
        <v>2747</v>
      </c>
      <c r="G1780" s="223" t="s">
        <v>279</v>
      </c>
      <c r="H1780" s="224">
        <v>3.0609999999999999</v>
      </c>
      <c r="I1780" s="225"/>
      <c r="J1780" s="226">
        <f>ROUND(I1780*H1780,2)</f>
        <v>0</v>
      </c>
      <c r="K1780" s="222" t="s">
        <v>205</v>
      </c>
      <c r="L1780" s="46"/>
      <c r="M1780" s="227" t="s">
        <v>22</v>
      </c>
      <c r="N1780" s="228" t="s">
        <v>49</v>
      </c>
      <c r="O1780" s="86"/>
      <c r="P1780" s="229">
        <f>O1780*H1780</f>
        <v>0</v>
      </c>
      <c r="Q1780" s="229">
        <v>0</v>
      </c>
      <c r="R1780" s="229">
        <f>Q1780*H1780</f>
        <v>0</v>
      </c>
      <c r="S1780" s="229">
        <v>0</v>
      </c>
      <c r="T1780" s="230">
        <f>S1780*H1780</f>
        <v>0</v>
      </c>
      <c r="U1780" s="40"/>
      <c r="V1780" s="40"/>
      <c r="W1780" s="40"/>
      <c r="X1780" s="40"/>
      <c r="Y1780" s="40"/>
      <c r="Z1780" s="40"/>
      <c r="AA1780" s="40"/>
      <c r="AB1780" s="40"/>
      <c r="AC1780" s="40"/>
      <c r="AD1780" s="40"/>
      <c r="AE1780" s="40"/>
      <c r="AR1780" s="231" t="s">
        <v>272</v>
      </c>
      <c r="AT1780" s="231" t="s">
        <v>201</v>
      </c>
      <c r="AU1780" s="231" t="s">
        <v>87</v>
      </c>
      <c r="AY1780" s="19" t="s">
        <v>199</v>
      </c>
      <c r="BE1780" s="232">
        <f>IF(N1780="základní",J1780,0)</f>
        <v>0</v>
      </c>
      <c r="BF1780" s="232">
        <f>IF(N1780="snížená",J1780,0)</f>
        <v>0</v>
      </c>
      <c r="BG1780" s="232">
        <f>IF(N1780="zákl. přenesená",J1780,0)</f>
        <v>0</v>
      </c>
      <c r="BH1780" s="232">
        <f>IF(N1780="sníž. přenesená",J1780,0)</f>
        <v>0</v>
      </c>
      <c r="BI1780" s="232">
        <f>IF(N1780="nulová",J1780,0)</f>
        <v>0</v>
      </c>
      <c r="BJ1780" s="19" t="s">
        <v>23</v>
      </c>
      <c r="BK1780" s="232">
        <f>ROUND(I1780*H1780,2)</f>
        <v>0</v>
      </c>
      <c r="BL1780" s="19" t="s">
        <v>272</v>
      </c>
      <c r="BM1780" s="231" t="s">
        <v>2748</v>
      </c>
    </row>
    <row r="1781" s="12" customFormat="1" ht="22.8" customHeight="1">
      <c r="A1781" s="12"/>
      <c r="B1781" s="204"/>
      <c r="C1781" s="205"/>
      <c r="D1781" s="206" t="s">
        <v>77</v>
      </c>
      <c r="E1781" s="218" t="s">
        <v>2749</v>
      </c>
      <c r="F1781" s="218" t="s">
        <v>2750</v>
      </c>
      <c r="G1781" s="205"/>
      <c r="H1781" s="205"/>
      <c r="I1781" s="208"/>
      <c r="J1781" s="219">
        <f>BK1781</f>
        <v>0</v>
      </c>
      <c r="K1781" s="205"/>
      <c r="L1781" s="210"/>
      <c r="M1781" s="211"/>
      <c r="N1781" s="212"/>
      <c r="O1781" s="212"/>
      <c r="P1781" s="213">
        <f>SUM(P1782:P1794)</f>
        <v>0</v>
      </c>
      <c r="Q1781" s="212"/>
      <c r="R1781" s="213">
        <f>SUM(R1782:R1794)</f>
        <v>0</v>
      </c>
      <c r="S1781" s="212"/>
      <c r="T1781" s="214">
        <f>SUM(T1782:T1794)</f>
        <v>0.52623849999999994</v>
      </c>
      <c r="U1781" s="12"/>
      <c r="V1781" s="12"/>
      <c r="W1781" s="12"/>
      <c r="X1781" s="12"/>
      <c r="Y1781" s="12"/>
      <c r="Z1781" s="12"/>
      <c r="AA1781" s="12"/>
      <c r="AB1781" s="12"/>
      <c r="AC1781" s="12"/>
      <c r="AD1781" s="12"/>
      <c r="AE1781" s="12"/>
      <c r="AR1781" s="215" t="s">
        <v>87</v>
      </c>
      <c r="AT1781" s="216" t="s">
        <v>77</v>
      </c>
      <c r="AU1781" s="216" t="s">
        <v>23</v>
      </c>
      <c r="AY1781" s="215" t="s">
        <v>199</v>
      </c>
      <c r="BK1781" s="217">
        <f>SUM(BK1782:BK1794)</f>
        <v>0</v>
      </c>
    </row>
    <row r="1782" s="2" customFormat="1" ht="16.5" customHeight="1">
      <c r="A1782" s="40"/>
      <c r="B1782" s="41"/>
      <c r="C1782" s="220" t="s">
        <v>2751</v>
      </c>
      <c r="D1782" s="220" t="s">
        <v>201</v>
      </c>
      <c r="E1782" s="221" t="s">
        <v>2752</v>
      </c>
      <c r="F1782" s="222" t="s">
        <v>2753</v>
      </c>
      <c r="G1782" s="223" t="s">
        <v>233</v>
      </c>
      <c r="H1782" s="224">
        <v>185.94999999999999</v>
      </c>
      <c r="I1782" s="225"/>
      <c r="J1782" s="226">
        <f>ROUND(I1782*H1782,2)</f>
        <v>0</v>
      </c>
      <c r="K1782" s="222" t="s">
        <v>205</v>
      </c>
      <c r="L1782" s="46"/>
      <c r="M1782" s="227" t="s">
        <v>22</v>
      </c>
      <c r="N1782" s="228" t="s">
        <v>49</v>
      </c>
      <c r="O1782" s="86"/>
      <c r="P1782" s="229">
        <f>O1782*H1782</f>
        <v>0</v>
      </c>
      <c r="Q1782" s="229">
        <v>0</v>
      </c>
      <c r="R1782" s="229">
        <f>Q1782*H1782</f>
        <v>0</v>
      </c>
      <c r="S1782" s="229">
        <v>0.0025000000000000001</v>
      </c>
      <c r="T1782" s="230">
        <f>S1782*H1782</f>
        <v>0.46487499999999998</v>
      </c>
      <c r="U1782" s="40"/>
      <c r="V1782" s="40"/>
      <c r="W1782" s="40"/>
      <c r="X1782" s="40"/>
      <c r="Y1782" s="40"/>
      <c r="Z1782" s="40"/>
      <c r="AA1782" s="40"/>
      <c r="AB1782" s="40"/>
      <c r="AC1782" s="40"/>
      <c r="AD1782" s="40"/>
      <c r="AE1782" s="40"/>
      <c r="AR1782" s="231" t="s">
        <v>272</v>
      </c>
      <c r="AT1782" s="231" t="s">
        <v>201</v>
      </c>
      <c r="AU1782" s="231" t="s">
        <v>87</v>
      </c>
      <c r="AY1782" s="19" t="s">
        <v>199</v>
      </c>
      <c r="BE1782" s="232">
        <f>IF(N1782="základní",J1782,0)</f>
        <v>0</v>
      </c>
      <c r="BF1782" s="232">
        <f>IF(N1782="snížená",J1782,0)</f>
        <v>0</v>
      </c>
      <c r="BG1782" s="232">
        <f>IF(N1782="zákl. přenesená",J1782,0)</f>
        <v>0</v>
      </c>
      <c r="BH1782" s="232">
        <f>IF(N1782="sníž. přenesená",J1782,0)</f>
        <v>0</v>
      </c>
      <c r="BI1782" s="232">
        <f>IF(N1782="nulová",J1782,0)</f>
        <v>0</v>
      </c>
      <c r="BJ1782" s="19" t="s">
        <v>23</v>
      </c>
      <c r="BK1782" s="232">
        <f>ROUND(I1782*H1782,2)</f>
        <v>0</v>
      </c>
      <c r="BL1782" s="19" t="s">
        <v>272</v>
      </c>
      <c r="BM1782" s="231" t="s">
        <v>2754</v>
      </c>
    </row>
    <row r="1783" s="15" customFormat="1">
      <c r="A1783" s="15"/>
      <c r="B1783" s="256"/>
      <c r="C1783" s="257"/>
      <c r="D1783" s="235" t="s">
        <v>207</v>
      </c>
      <c r="E1783" s="258" t="s">
        <v>22</v>
      </c>
      <c r="F1783" s="259" t="s">
        <v>2755</v>
      </c>
      <c r="G1783" s="257"/>
      <c r="H1783" s="258" t="s">
        <v>22</v>
      </c>
      <c r="I1783" s="260"/>
      <c r="J1783" s="257"/>
      <c r="K1783" s="257"/>
      <c r="L1783" s="261"/>
      <c r="M1783" s="262"/>
      <c r="N1783" s="263"/>
      <c r="O1783" s="263"/>
      <c r="P1783" s="263"/>
      <c r="Q1783" s="263"/>
      <c r="R1783" s="263"/>
      <c r="S1783" s="263"/>
      <c r="T1783" s="264"/>
      <c r="U1783" s="15"/>
      <c r="V1783" s="15"/>
      <c r="W1783" s="15"/>
      <c r="X1783" s="15"/>
      <c r="Y1783" s="15"/>
      <c r="Z1783" s="15"/>
      <c r="AA1783" s="15"/>
      <c r="AB1783" s="15"/>
      <c r="AC1783" s="15"/>
      <c r="AD1783" s="15"/>
      <c r="AE1783" s="15"/>
      <c r="AT1783" s="265" t="s">
        <v>207</v>
      </c>
      <c r="AU1783" s="265" t="s">
        <v>87</v>
      </c>
      <c r="AV1783" s="15" t="s">
        <v>23</v>
      </c>
      <c r="AW1783" s="15" t="s">
        <v>39</v>
      </c>
      <c r="AX1783" s="15" t="s">
        <v>78</v>
      </c>
      <c r="AY1783" s="265" t="s">
        <v>199</v>
      </c>
    </row>
    <row r="1784" s="13" customFormat="1">
      <c r="A1784" s="13"/>
      <c r="B1784" s="233"/>
      <c r="C1784" s="234"/>
      <c r="D1784" s="235" t="s">
        <v>207</v>
      </c>
      <c r="E1784" s="236" t="s">
        <v>22</v>
      </c>
      <c r="F1784" s="237" t="s">
        <v>2756</v>
      </c>
      <c r="G1784" s="234"/>
      <c r="H1784" s="238">
        <v>14.85</v>
      </c>
      <c r="I1784" s="239"/>
      <c r="J1784" s="234"/>
      <c r="K1784" s="234"/>
      <c r="L1784" s="240"/>
      <c r="M1784" s="241"/>
      <c r="N1784" s="242"/>
      <c r="O1784" s="242"/>
      <c r="P1784" s="242"/>
      <c r="Q1784" s="242"/>
      <c r="R1784" s="242"/>
      <c r="S1784" s="242"/>
      <c r="T1784" s="243"/>
      <c r="U1784" s="13"/>
      <c r="V1784" s="13"/>
      <c r="W1784" s="13"/>
      <c r="X1784" s="13"/>
      <c r="Y1784" s="13"/>
      <c r="Z1784" s="13"/>
      <c r="AA1784" s="13"/>
      <c r="AB1784" s="13"/>
      <c r="AC1784" s="13"/>
      <c r="AD1784" s="13"/>
      <c r="AE1784" s="13"/>
      <c r="AT1784" s="244" t="s">
        <v>207</v>
      </c>
      <c r="AU1784" s="244" t="s">
        <v>87</v>
      </c>
      <c r="AV1784" s="13" t="s">
        <v>87</v>
      </c>
      <c r="AW1784" s="13" t="s">
        <v>39</v>
      </c>
      <c r="AX1784" s="13" t="s">
        <v>78</v>
      </c>
      <c r="AY1784" s="244" t="s">
        <v>199</v>
      </c>
    </row>
    <row r="1785" s="13" customFormat="1">
      <c r="A1785" s="13"/>
      <c r="B1785" s="233"/>
      <c r="C1785" s="234"/>
      <c r="D1785" s="235" t="s">
        <v>207</v>
      </c>
      <c r="E1785" s="236" t="s">
        <v>22</v>
      </c>
      <c r="F1785" s="237" t="s">
        <v>2757</v>
      </c>
      <c r="G1785" s="234"/>
      <c r="H1785" s="238">
        <v>37.549999999999997</v>
      </c>
      <c r="I1785" s="239"/>
      <c r="J1785" s="234"/>
      <c r="K1785" s="234"/>
      <c r="L1785" s="240"/>
      <c r="M1785" s="241"/>
      <c r="N1785" s="242"/>
      <c r="O1785" s="242"/>
      <c r="P1785" s="242"/>
      <c r="Q1785" s="242"/>
      <c r="R1785" s="242"/>
      <c r="S1785" s="242"/>
      <c r="T1785" s="243"/>
      <c r="U1785" s="13"/>
      <c r="V1785" s="13"/>
      <c r="W1785" s="13"/>
      <c r="X1785" s="13"/>
      <c r="Y1785" s="13"/>
      <c r="Z1785" s="13"/>
      <c r="AA1785" s="13"/>
      <c r="AB1785" s="13"/>
      <c r="AC1785" s="13"/>
      <c r="AD1785" s="13"/>
      <c r="AE1785" s="13"/>
      <c r="AT1785" s="244" t="s">
        <v>207</v>
      </c>
      <c r="AU1785" s="244" t="s">
        <v>87</v>
      </c>
      <c r="AV1785" s="13" t="s">
        <v>87</v>
      </c>
      <c r="AW1785" s="13" t="s">
        <v>39</v>
      </c>
      <c r="AX1785" s="13" t="s">
        <v>78</v>
      </c>
      <c r="AY1785" s="244" t="s">
        <v>199</v>
      </c>
    </row>
    <row r="1786" s="13" customFormat="1">
      <c r="A1786" s="13"/>
      <c r="B1786" s="233"/>
      <c r="C1786" s="234"/>
      <c r="D1786" s="235" t="s">
        <v>207</v>
      </c>
      <c r="E1786" s="236" t="s">
        <v>22</v>
      </c>
      <c r="F1786" s="237" t="s">
        <v>2758</v>
      </c>
      <c r="G1786" s="234"/>
      <c r="H1786" s="238">
        <v>7.5499999999999998</v>
      </c>
      <c r="I1786" s="239"/>
      <c r="J1786" s="234"/>
      <c r="K1786" s="234"/>
      <c r="L1786" s="240"/>
      <c r="M1786" s="241"/>
      <c r="N1786" s="242"/>
      <c r="O1786" s="242"/>
      <c r="P1786" s="242"/>
      <c r="Q1786" s="242"/>
      <c r="R1786" s="242"/>
      <c r="S1786" s="242"/>
      <c r="T1786" s="243"/>
      <c r="U1786" s="13"/>
      <c r="V1786" s="13"/>
      <c r="W1786" s="13"/>
      <c r="X1786" s="13"/>
      <c r="Y1786" s="13"/>
      <c r="Z1786" s="13"/>
      <c r="AA1786" s="13"/>
      <c r="AB1786" s="13"/>
      <c r="AC1786" s="13"/>
      <c r="AD1786" s="13"/>
      <c r="AE1786" s="13"/>
      <c r="AT1786" s="244" t="s">
        <v>207</v>
      </c>
      <c r="AU1786" s="244" t="s">
        <v>87</v>
      </c>
      <c r="AV1786" s="13" t="s">
        <v>87</v>
      </c>
      <c r="AW1786" s="13" t="s">
        <v>39</v>
      </c>
      <c r="AX1786" s="13" t="s">
        <v>78</v>
      </c>
      <c r="AY1786" s="244" t="s">
        <v>199</v>
      </c>
    </row>
    <row r="1787" s="16" customFormat="1">
      <c r="A1787" s="16"/>
      <c r="B1787" s="266"/>
      <c r="C1787" s="267"/>
      <c r="D1787" s="235" t="s">
        <v>207</v>
      </c>
      <c r="E1787" s="268" t="s">
        <v>22</v>
      </c>
      <c r="F1787" s="269" t="s">
        <v>403</v>
      </c>
      <c r="G1787" s="267"/>
      <c r="H1787" s="270">
        <v>59.950000000000003</v>
      </c>
      <c r="I1787" s="271"/>
      <c r="J1787" s="267"/>
      <c r="K1787" s="267"/>
      <c r="L1787" s="272"/>
      <c r="M1787" s="273"/>
      <c r="N1787" s="274"/>
      <c r="O1787" s="274"/>
      <c r="P1787" s="274"/>
      <c r="Q1787" s="274"/>
      <c r="R1787" s="274"/>
      <c r="S1787" s="274"/>
      <c r="T1787" s="275"/>
      <c r="U1787" s="16"/>
      <c r="V1787" s="16"/>
      <c r="W1787" s="16"/>
      <c r="X1787" s="16"/>
      <c r="Y1787" s="16"/>
      <c r="Z1787" s="16"/>
      <c r="AA1787" s="16"/>
      <c r="AB1787" s="16"/>
      <c r="AC1787" s="16"/>
      <c r="AD1787" s="16"/>
      <c r="AE1787" s="16"/>
      <c r="AT1787" s="276" t="s">
        <v>207</v>
      </c>
      <c r="AU1787" s="276" t="s">
        <v>87</v>
      </c>
      <c r="AV1787" s="16" t="s">
        <v>100</v>
      </c>
      <c r="AW1787" s="16" t="s">
        <v>39</v>
      </c>
      <c r="AX1787" s="16" t="s">
        <v>78</v>
      </c>
      <c r="AY1787" s="276" t="s">
        <v>199</v>
      </c>
    </row>
    <row r="1788" s="15" customFormat="1">
      <c r="A1788" s="15"/>
      <c r="B1788" s="256"/>
      <c r="C1788" s="257"/>
      <c r="D1788" s="235" t="s">
        <v>207</v>
      </c>
      <c r="E1788" s="258" t="s">
        <v>22</v>
      </c>
      <c r="F1788" s="259" t="s">
        <v>2759</v>
      </c>
      <c r="G1788" s="257"/>
      <c r="H1788" s="258" t="s">
        <v>22</v>
      </c>
      <c r="I1788" s="260"/>
      <c r="J1788" s="257"/>
      <c r="K1788" s="257"/>
      <c r="L1788" s="261"/>
      <c r="M1788" s="262"/>
      <c r="N1788" s="263"/>
      <c r="O1788" s="263"/>
      <c r="P1788" s="263"/>
      <c r="Q1788" s="263"/>
      <c r="R1788" s="263"/>
      <c r="S1788" s="263"/>
      <c r="T1788" s="264"/>
      <c r="U1788" s="15"/>
      <c r="V1788" s="15"/>
      <c r="W1788" s="15"/>
      <c r="X1788" s="15"/>
      <c r="Y1788" s="15"/>
      <c r="Z1788" s="15"/>
      <c r="AA1788" s="15"/>
      <c r="AB1788" s="15"/>
      <c r="AC1788" s="15"/>
      <c r="AD1788" s="15"/>
      <c r="AE1788" s="15"/>
      <c r="AT1788" s="265" t="s">
        <v>207</v>
      </c>
      <c r="AU1788" s="265" t="s">
        <v>87</v>
      </c>
      <c r="AV1788" s="15" t="s">
        <v>23</v>
      </c>
      <c r="AW1788" s="15" t="s">
        <v>39</v>
      </c>
      <c r="AX1788" s="15" t="s">
        <v>78</v>
      </c>
      <c r="AY1788" s="265" t="s">
        <v>199</v>
      </c>
    </row>
    <row r="1789" s="13" customFormat="1">
      <c r="A1789" s="13"/>
      <c r="B1789" s="233"/>
      <c r="C1789" s="234"/>
      <c r="D1789" s="235" t="s">
        <v>207</v>
      </c>
      <c r="E1789" s="236" t="s">
        <v>22</v>
      </c>
      <c r="F1789" s="237" t="s">
        <v>2760</v>
      </c>
      <c r="G1789" s="234"/>
      <c r="H1789" s="238">
        <v>59.149999999999999</v>
      </c>
      <c r="I1789" s="239"/>
      <c r="J1789" s="234"/>
      <c r="K1789" s="234"/>
      <c r="L1789" s="240"/>
      <c r="M1789" s="241"/>
      <c r="N1789" s="242"/>
      <c r="O1789" s="242"/>
      <c r="P1789" s="242"/>
      <c r="Q1789" s="242"/>
      <c r="R1789" s="242"/>
      <c r="S1789" s="242"/>
      <c r="T1789" s="243"/>
      <c r="U1789" s="13"/>
      <c r="V1789" s="13"/>
      <c r="W1789" s="13"/>
      <c r="X1789" s="13"/>
      <c r="Y1789" s="13"/>
      <c r="Z1789" s="13"/>
      <c r="AA1789" s="13"/>
      <c r="AB1789" s="13"/>
      <c r="AC1789" s="13"/>
      <c r="AD1789" s="13"/>
      <c r="AE1789" s="13"/>
      <c r="AT1789" s="244" t="s">
        <v>207</v>
      </c>
      <c r="AU1789" s="244" t="s">
        <v>87</v>
      </c>
      <c r="AV1789" s="13" t="s">
        <v>87</v>
      </c>
      <c r="AW1789" s="13" t="s">
        <v>39</v>
      </c>
      <c r="AX1789" s="13" t="s">
        <v>78</v>
      </c>
      <c r="AY1789" s="244" t="s">
        <v>199</v>
      </c>
    </row>
    <row r="1790" s="13" customFormat="1">
      <c r="A1790" s="13"/>
      <c r="B1790" s="233"/>
      <c r="C1790" s="234"/>
      <c r="D1790" s="235" t="s">
        <v>207</v>
      </c>
      <c r="E1790" s="236" t="s">
        <v>22</v>
      </c>
      <c r="F1790" s="237" t="s">
        <v>2761</v>
      </c>
      <c r="G1790" s="234"/>
      <c r="H1790" s="238">
        <v>66.849999999999994</v>
      </c>
      <c r="I1790" s="239"/>
      <c r="J1790" s="234"/>
      <c r="K1790" s="234"/>
      <c r="L1790" s="240"/>
      <c r="M1790" s="241"/>
      <c r="N1790" s="242"/>
      <c r="O1790" s="242"/>
      <c r="P1790" s="242"/>
      <c r="Q1790" s="242"/>
      <c r="R1790" s="242"/>
      <c r="S1790" s="242"/>
      <c r="T1790" s="243"/>
      <c r="U1790" s="13"/>
      <c r="V1790" s="13"/>
      <c r="W1790" s="13"/>
      <c r="X1790" s="13"/>
      <c r="Y1790" s="13"/>
      <c r="Z1790" s="13"/>
      <c r="AA1790" s="13"/>
      <c r="AB1790" s="13"/>
      <c r="AC1790" s="13"/>
      <c r="AD1790" s="13"/>
      <c r="AE1790" s="13"/>
      <c r="AT1790" s="244" t="s">
        <v>207</v>
      </c>
      <c r="AU1790" s="244" t="s">
        <v>87</v>
      </c>
      <c r="AV1790" s="13" t="s">
        <v>87</v>
      </c>
      <c r="AW1790" s="13" t="s">
        <v>39</v>
      </c>
      <c r="AX1790" s="13" t="s">
        <v>78</v>
      </c>
      <c r="AY1790" s="244" t="s">
        <v>199</v>
      </c>
    </row>
    <row r="1791" s="16" customFormat="1">
      <c r="A1791" s="16"/>
      <c r="B1791" s="266"/>
      <c r="C1791" s="267"/>
      <c r="D1791" s="235" t="s">
        <v>207</v>
      </c>
      <c r="E1791" s="268" t="s">
        <v>22</v>
      </c>
      <c r="F1791" s="269" t="s">
        <v>403</v>
      </c>
      <c r="G1791" s="267"/>
      <c r="H1791" s="270">
        <v>126</v>
      </c>
      <c r="I1791" s="271"/>
      <c r="J1791" s="267"/>
      <c r="K1791" s="267"/>
      <c r="L1791" s="272"/>
      <c r="M1791" s="273"/>
      <c r="N1791" s="274"/>
      <c r="O1791" s="274"/>
      <c r="P1791" s="274"/>
      <c r="Q1791" s="274"/>
      <c r="R1791" s="274"/>
      <c r="S1791" s="274"/>
      <c r="T1791" s="275"/>
      <c r="U1791" s="16"/>
      <c r="V1791" s="16"/>
      <c r="W1791" s="16"/>
      <c r="X1791" s="16"/>
      <c r="Y1791" s="16"/>
      <c r="Z1791" s="16"/>
      <c r="AA1791" s="16"/>
      <c r="AB1791" s="16"/>
      <c r="AC1791" s="16"/>
      <c r="AD1791" s="16"/>
      <c r="AE1791" s="16"/>
      <c r="AT1791" s="276" t="s">
        <v>207</v>
      </c>
      <c r="AU1791" s="276" t="s">
        <v>87</v>
      </c>
      <c r="AV1791" s="16" t="s">
        <v>100</v>
      </c>
      <c r="AW1791" s="16" t="s">
        <v>39</v>
      </c>
      <c r="AX1791" s="16" t="s">
        <v>78</v>
      </c>
      <c r="AY1791" s="276" t="s">
        <v>199</v>
      </c>
    </row>
    <row r="1792" s="14" customFormat="1">
      <c r="A1792" s="14"/>
      <c r="B1792" s="245"/>
      <c r="C1792" s="246"/>
      <c r="D1792" s="235" t="s">
        <v>207</v>
      </c>
      <c r="E1792" s="247" t="s">
        <v>22</v>
      </c>
      <c r="F1792" s="248" t="s">
        <v>252</v>
      </c>
      <c r="G1792" s="246"/>
      <c r="H1792" s="249">
        <v>185.94999999999999</v>
      </c>
      <c r="I1792" s="250"/>
      <c r="J1792" s="246"/>
      <c r="K1792" s="246"/>
      <c r="L1792" s="251"/>
      <c r="M1792" s="252"/>
      <c r="N1792" s="253"/>
      <c r="O1792" s="253"/>
      <c r="P1792" s="253"/>
      <c r="Q1792" s="253"/>
      <c r="R1792" s="253"/>
      <c r="S1792" s="253"/>
      <c r="T1792" s="254"/>
      <c r="U1792" s="14"/>
      <c r="V1792" s="14"/>
      <c r="W1792" s="14"/>
      <c r="X1792" s="14"/>
      <c r="Y1792" s="14"/>
      <c r="Z1792" s="14"/>
      <c r="AA1792" s="14"/>
      <c r="AB1792" s="14"/>
      <c r="AC1792" s="14"/>
      <c r="AD1792" s="14"/>
      <c r="AE1792" s="14"/>
      <c r="AT1792" s="255" t="s">
        <v>207</v>
      </c>
      <c r="AU1792" s="255" t="s">
        <v>87</v>
      </c>
      <c r="AV1792" s="14" t="s">
        <v>103</v>
      </c>
      <c r="AW1792" s="14" t="s">
        <v>39</v>
      </c>
      <c r="AX1792" s="14" t="s">
        <v>23</v>
      </c>
      <c r="AY1792" s="255" t="s">
        <v>199</v>
      </c>
    </row>
    <row r="1793" s="2" customFormat="1" ht="16.5" customHeight="1">
      <c r="A1793" s="40"/>
      <c r="B1793" s="41"/>
      <c r="C1793" s="220" t="s">
        <v>2762</v>
      </c>
      <c r="D1793" s="220" t="s">
        <v>201</v>
      </c>
      <c r="E1793" s="221" t="s">
        <v>2763</v>
      </c>
      <c r="F1793" s="222" t="s">
        <v>2764</v>
      </c>
      <c r="G1793" s="223" t="s">
        <v>549</v>
      </c>
      <c r="H1793" s="224">
        <v>204.54499999999999</v>
      </c>
      <c r="I1793" s="225"/>
      <c r="J1793" s="226">
        <f>ROUND(I1793*H1793,2)</f>
        <v>0</v>
      </c>
      <c r="K1793" s="222" t="s">
        <v>205</v>
      </c>
      <c r="L1793" s="46"/>
      <c r="M1793" s="227" t="s">
        <v>22</v>
      </c>
      <c r="N1793" s="228" t="s">
        <v>49</v>
      </c>
      <c r="O1793" s="86"/>
      <c r="P1793" s="229">
        <f>O1793*H1793</f>
        <v>0</v>
      </c>
      <c r="Q1793" s="229">
        <v>0</v>
      </c>
      <c r="R1793" s="229">
        <f>Q1793*H1793</f>
        <v>0</v>
      </c>
      <c r="S1793" s="229">
        <v>0.00029999999999999997</v>
      </c>
      <c r="T1793" s="230">
        <f>S1793*H1793</f>
        <v>0.061363499999999988</v>
      </c>
      <c r="U1793" s="40"/>
      <c r="V1793" s="40"/>
      <c r="W1793" s="40"/>
      <c r="X1793" s="40"/>
      <c r="Y1793" s="40"/>
      <c r="Z1793" s="40"/>
      <c r="AA1793" s="40"/>
      <c r="AB1793" s="40"/>
      <c r="AC1793" s="40"/>
      <c r="AD1793" s="40"/>
      <c r="AE1793" s="40"/>
      <c r="AR1793" s="231" t="s">
        <v>272</v>
      </c>
      <c r="AT1793" s="231" t="s">
        <v>201</v>
      </c>
      <c r="AU1793" s="231" t="s">
        <v>87</v>
      </c>
      <c r="AY1793" s="19" t="s">
        <v>199</v>
      </c>
      <c r="BE1793" s="232">
        <f>IF(N1793="základní",J1793,0)</f>
        <v>0</v>
      </c>
      <c r="BF1793" s="232">
        <f>IF(N1793="snížená",J1793,0)</f>
        <v>0</v>
      </c>
      <c r="BG1793" s="232">
        <f>IF(N1793="zákl. přenesená",J1793,0)</f>
        <v>0</v>
      </c>
      <c r="BH1793" s="232">
        <f>IF(N1793="sníž. přenesená",J1793,0)</f>
        <v>0</v>
      </c>
      <c r="BI1793" s="232">
        <f>IF(N1793="nulová",J1793,0)</f>
        <v>0</v>
      </c>
      <c r="BJ1793" s="19" t="s">
        <v>23</v>
      </c>
      <c r="BK1793" s="232">
        <f>ROUND(I1793*H1793,2)</f>
        <v>0</v>
      </c>
      <c r="BL1793" s="19" t="s">
        <v>272</v>
      </c>
      <c r="BM1793" s="231" t="s">
        <v>2765</v>
      </c>
    </row>
    <row r="1794" s="13" customFormat="1">
      <c r="A1794" s="13"/>
      <c r="B1794" s="233"/>
      <c r="C1794" s="234"/>
      <c r="D1794" s="235" t="s">
        <v>207</v>
      </c>
      <c r="E1794" s="236" t="s">
        <v>22</v>
      </c>
      <c r="F1794" s="237" t="s">
        <v>2766</v>
      </c>
      <c r="G1794" s="234"/>
      <c r="H1794" s="238">
        <v>204.54499999999999</v>
      </c>
      <c r="I1794" s="239"/>
      <c r="J1794" s="234"/>
      <c r="K1794" s="234"/>
      <c r="L1794" s="240"/>
      <c r="M1794" s="241"/>
      <c r="N1794" s="242"/>
      <c r="O1794" s="242"/>
      <c r="P1794" s="242"/>
      <c r="Q1794" s="242"/>
      <c r="R1794" s="242"/>
      <c r="S1794" s="242"/>
      <c r="T1794" s="243"/>
      <c r="U1794" s="13"/>
      <c r="V1794" s="13"/>
      <c r="W1794" s="13"/>
      <c r="X1794" s="13"/>
      <c r="Y1794" s="13"/>
      <c r="Z1794" s="13"/>
      <c r="AA1794" s="13"/>
      <c r="AB1794" s="13"/>
      <c r="AC1794" s="13"/>
      <c r="AD1794" s="13"/>
      <c r="AE1794" s="13"/>
      <c r="AT1794" s="244" t="s">
        <v>207</v>
      </c>
      <c r="AU1794" s="244" t="s">
        <v>87</v>
      </c>
      <c r="AV1794" s="13" t="s">
        <v>87</v>
      </c>
      <c r="AW1794" s="13" t="s">
        <v>39</v>
      </c>
      <c r="AX1794" s="13" t="s">
        <v>23</v>
      </c>
      <c r="AY1794" s="244" t="s">
        <v>199</v>
      </c>
    </row>
    <row r="1795" s="12" customFormat="1" ht="22.8" customHeight="1">
      <c r="A1795" s="12"/>
      <c r="B1795" s="204"/>
      <c r="C1795" s="205"/>
      <c r="D1795" s="206" t="s">
        <v>77</v>
      </c>
      <c r="E1795" s="218" t="s">
        <v>2767</v>
      </c>
      <c r="F1795" s="218" t="s">
        <v>2768</v>
      </c>
      <c r="G1795" s="205"/>
      <c r="H1795" s="205"/>
      <c r="I1795" s="208"/>
      <c r="J1795" s="219">
        <f>BK1795</f>
        <v>0</v>
      </c>
      <c r="K1795" s="205"/>
      <c r="L1795" s="210"/>
      <c r="M1795" s="211"/>
      <c r="N1795" s="212"/>
      <c r="O1795" s="212"/>
      <c r="P1795" s="213">
        <f>SUM(P1796:P1957)</f>
        <v>0</v>
      </c>
      <c r="Q1795" s="212"/>
      <c r="R1795" s="213">
        <f>SUM(R1796:R1957)</f>
        <v>6.3672148600000007</v>
      </c>
      <c r="S1795" s="212"/>
      <c r="T1795" s="214">
        <f>SUM(T1796:T1957)</f>
        <v>0</v>
      </c>
      <c r="U1795" s="12"/>
      <c r="V1795" s="12"/>
      <c r="W1795" s="12"/>
      <c r="X1795" s="12"/>
      <c r="Y1795" s="12"/>
      <c r="Z1795" s="12"/>
      <c r="AA1795" s="12"/>
      <c r="AB1795" s="12"/>
      <c r="AC1795" s="12"/>
      <c r="AD1795" s="12"/>
      <c r="AE1795" s="12"/>
      <c r="AR1795" s="215" t="s">
        <v>87</v>
      </c>
      <c r="AT1795" s="216" t="s">
        <v>77</v>
      </c>
      <c r="AU1795" s="216" t="s">
        <v>23</v>
      </c>
      <c r="AY1795" s="215" t="s">
        <v>199</v>
      </c>
      <c r="BK1795" s="217">
        <f>SUM(BK1796:BK1957)</f>
        <v>0</v>
      </c>
    </row>
    <row r="1796" s="2" customFormat="1" ht="16.5" customHeight="1">
      <c r="A1796" s="40"/>
      <c r="B1796" s="41"/>
      <c r="C1796" s="220" t="s">
        <v>2769</v>
      </c>
      <c r="D1796" s="220" t="s">
        <v>201</v>
      </c>
      <c r="E1796" s="221" t="s">
        <v>2770</v>
      </c>
      <c r="F1796" s="222" t="s">
        <v>2771</v>
      </c>
      <c r="G1796" s="223" t="s">
        <v>233</v>
      </c>
      <c r="H1796" s="224">
        <v>382.85599999999999</v>
      </c>
      <c r="I1796" s="225"/>
      <c r="J1796" s="226">
        <f>ROUND(I1796*H1796,2)</f>
        <v>0</v>
      </c>
      <c r="K1796" s="222" t="s">
        <v>205</v>
      </c>
      <c r="L1796" s="46"/>
      <c r="M1796" s="227" t="s">
        <v>22</v>
      </c>
      <c r="N1796" s="228" t="s">
        <v>49</v>
      </c>
      <c r="O1796" s="86"/>
      <c r="P1796" s="229">
        <f>O1796*H1796</f>
        <v>0</v>
      </c>
      <c r="Q1796" s="229">
        <v>0</v>
      </c>
      <c r="R1796" s="229">
        <f>Q1796*H1796</f>
        <v>0</v>
      </c>
      <c r="S1796" s="229">
        <v>0</v>
      </c>
      <c r="T1796" s="230">
        <f>S1796*H1796</f>
        <v>0</v>
      </c>
      <c r="U1796" s="40"/>
      <c r="V1796" s="40"/>
      <c r="W1796" s="40"/>
      <c r="X1796" s="40"/>
      <c r="Y1796" s="40"/>
      <c r="Z1796" s="40"/>
      <c r="AA1796" s="40"/>
      <c r="AB1796" s="40"/>
      <c r="AC1796" s="40"/>
      <c r="AD1796" s="40"/>
      <c r="AE1796" s="40"/>
      <c r="AR1796" s="231" t="s">
        <v>272</v>
      </c>
      <c r="AT1796" s="231" t="s">
        <v>201</v>
      </c>
      <c r="AU1796" s="231" t="s">
        <v>87</v>
      </c>
      <c r="AY1796" s="19" t="s">
        <v>199</v>
      </c>
      <c r="BE1796" s="232">
        <f>IF(N1796="základní",J1796,0)</f>
        <v>0</v>
      </c>
      <c r="BF1796" s="232">
        <f>IF(N1796="snížená",J1796,0)</f>
        <v>0</v>
      </c>
      <c r="BG1796" s="232">
        <f>IF(N1796="zákl. přenesená",J1796,0)</f>
        <v>0</v>
      </c>
      <c r="BH1796" s="232">
        <f>IF(N1796="sníž. přenesená",J1796,0)</f>
        <v>0</v>
      </c>
      <c r="BI1796" s="232">
        <f>IF(N1796="nulová",J1796,0)</f>
        <v>0</v>
      </c>
      <c r="BJ1796" s="19" t="s">
        <v>23</v>
      </c>
      <c r="BK1796" s="232">
        <f>ROUND(I1796*H1796,2)</f>
        <v>0</v>
      </c>
      <c r="BL1796" s="19" t="s">
        <v>272</v>
      </c>
      <c r="BM1796" s="231" t="s">
        <v>2772</v>
      </c>
    </row>
    <row r="1797" s="2" customFormat="1" ht="16.5" customHeight="1">
      <c r="A1797" s="40"/>
      <c r="B1797" s="41"/>
      <c r="C1797" s="220" t="s">
        <v>2773</v>
      </c>
      <c r="D1797" s="220" t="s">
        <v>201</v>
      </c>
      <c r="E1797" s="221" t="s">
        <v>2774</v>
      </c>
      <c r="F1797" s="222" t="s">
        <v>2775</v>
      </c>
      <c r="G1797" s="223" t="s">
        <v>233</v>
      </c>
      <c r="H1797" s="224">
        <v>382.85599999999999</v>
      </c>
      <c r="I1797" s="225"/>
      <c r="J1797" s="226">
        <f>ROUND(I1797*H1797,2)</f>
        <v>0</v>
      </c>
      <c r="K1797" s="222" t="s">
        <v>205</v>
      </c>
      <c r="L1797" s="46"/>
      <c r="M1797" s="227" t="s">
        <v>22</v>
      </c>
      <c r="N1797" s="228" t="s">
        <v>49</v>
      </c>
      <c r="O1797" s="86"/>
      <c r="P1797" s="229">
        <f>O1797*H1797</f>
        <v>0</v>
      </c>
      <c r="Q1797" s="229">
        <v>0.00029999999999999997</v>
      </c>
      <c r="R1797" s="229">
        <f>Q1797*H1797</f>
        <v>0.1148568</v>
      </c>
      <c r="S1797" s="229">
        <v>0</v>
      </c>
      <c r="T1797" s="230">
        <f>S1797*H1797</f>
        <v>0</v>
      </c>
      <c r="U1797" s="40"/>
      <c r="V1797" s="40"/>
      <c r="W1797" s="40"/>
      <c r="X1797" s="40"/>
      <c r="Y1797" s="40"/>
      <c r="Z1797" s="40"/>
      <c r="AA1797" s="40"/>
      <c r="AB1797" s="40"/>
      <c r="AC1797" s="40"/>
      <c r="AD1797" s="40"/>
      <c r="AE1797" s="40"/>
      <c r="AR1797" s="231" t="s">
        <v>272</v>
      </c>
      <c r="AT1797" s="231" t="s">
        <v>201</v>
      </c>
      <c r="AU1797" s="231" t="s">
        <v>87</v>
      </c>
      <c r="AY1797" s="19" t="s">
        <v>199</v>
      </c>
      <c r="BE1797" s="232">
        <f>IF(N1797="základní",J1797,0)</f>
        <v>0</v>
      </c>
      <c r="BF1797" s="232">
        <f>IF(N1797="snížená",J1797,0)</f>
        <v>0</v>
      </c>
      <c r="BG1797" s="232">
        <f>IF(N1797="zákl. přenesená",J1797,0)</f>
        <v>0</v>
      </c>
      <c r="BH1797" s="232">
        <f>IF(N1797="sníž. přenesená",J1797,0)</f>
        <v>0</v>
      </c>
      <c r="BI1797" s="232">
        <f>IF(N1797="nulová",J1797,0)</f>
        <v>0</v>
      </c>
      <c r="BJ1797" s="19" t="s">
        <v>23</v>
      </c>
      <c r="BK1797" s="232">
        <f>ROUND(I1797*H1797,2)</f>
        <v>0</v>
      </c>
      <c r="BL1797" s="19" t="s">
        <v>272</v>
      </c>
      <c r="BM1797" s="231" t="s">
        <v>2776</v>
      </c>
    </row>
    <row r="1798" s="2" customFormat="1" ht="16.5" customHeight="1">
      <c r="A1798" s="40"/>
      <c r="B1798" s="41"/>
      <c r="C1798" s="220" t="s">
        <v>2777</v>
      </c>
      <c r="D1798" s="220" t="s">
        <v>201</v>
      </c>
      <c r="E1798" s="221" t="s">
        <v>2778</v>
      </c>
      <c r="F1798" s="222" t="s">
        <v>2779</v>
      </c>
      <c r="G1798" s="223" t="s">
        <v>233</v>
      </c>
      <c r="H1798" s="224">
        <v>41.264000000000003</v>
      </c>
      <c r="I1798" s="225"/>
      <c r="J1798" s="226">
        <f>ROUND(I1798*H1798,2)</f>
        <v>0</v>
      </c>
      <c r="K1798" s="222" t="s">
        <v>205</v>
      </c>
      <c r="L1798" s="46"/>
      <c r="M1798" s="227" t="s">
        <v>22</v>
      </c>
      <c r="N1798" s="228" t="s">
        <v>49</v>
      </c>
      <c r="O1798" s="86"/>
      <c r="P1798" s="229">
        <f>O1798*H1798</f>
        <v>0</v>
      </c>
      <c r="Q1798" s="229">
        <v>0.0015</v>
      </c>
      <c r="R1798" s="229">
        <f>Q1798*H1798</f>
        <v>0.061896000000000007</v>
      </c>
      <c r="S1798" s="229">
        <v>0</v>
      </c>
      <c r="T1798" s="230">
        <f>S1798*H1798</f>
        <v>0</v>
      </c>
      <c r="U1798" s="40"/>
      <c r="V1798" s="40"/>
      <c r="W1798" s="40"/>
      <c r="X1798" s="40"/>
      <c r="Y1798" s="40"/>
      <c r="Z1798" s="40"/>
      <c r="AA1798" s="40"/>
      <c r="AB1798" s="40"/>
      <c r="AC1798" s="40"/>
      <c r="AD1798" s="40"/>
      <c r="AE1798" s="40"/>
      <c r="AR1798" s="231" t="s">
        <v>272</v>
      </c>
      <c r="AT1798" s="231" t="s">
        <v>201</v>
      </c>
      <c r="AU1798" s="231" t="s">
        <v>87</v>
      </c>
      <c r="AY1798" s="19" t="s">
        <v>199</v>
      </c>
      <c r="BE1798" s="232">
        <f>IF(N1798="základní",J1798,0)</f>
        <v>0</v>
      </c>
      <c r="BF1798" s="232">
        <f>IF(N1798="snížená",J1798,0)</f>
        <v>0</v>
      </c>
      <c r="BG1798" s="232">
        <f>IF(N1798="zákl. přenesená",J1798,0)</f>
        <v>0</v>
      </c>
      <c r="BH1798" s="232">
        <f>IF(N1798="sníž. přenesená",J1798,0)</f>
        <v>0</v>
      </c>
      <c r="BI1798" s="232">
        <f>IF(N1798="nulová",J1798,0)</f>
        <v>0</v>
      </c>
      <c r="BJ1798" s="19" t="s">
        <v>23</v>
      </c>
      <c r="BK1798" s="232">
        <f>ROUND(I1798*H1798,2)</f>
        <v>0</v>
      </c>
      <c r="BL1798" s="19" t="s">
        <v>272</v>
      </c>
      <c r="BM1798" s="231" t="s">
        <v>2780</v>
      </c>
    </row>
    <row r="1799" s="13" customFormat="1">
      <c r="A1799" s="13"/>
      <c r="B1799" s="233"/>
      <c r="C1799" s="234"/>
      <c r="D1799" s="235" t="s">
        <v>207</v>
      </c>
      <c r="E1799" s="236" t="s">
        <v>22</v>
      </c>
      <c r="F1799" s="237" t="s">
        <v>2781</v>
      </c>
      <c r="G1799" s="234"/>
      <c r="H1799" s="238">
        <v>6.7800000000000002</v>
      </c>
      <c r="I1799" s="239"/>
      <c r="J1799" s="234"/>
      <c r="K1799" s="234"/>
      <c r="L1799" s="240"/>
      <c r="M1799" s="241"/>
      <c r="N1799" s="242"/>
      <c r="O1799" s="242"/>
      <c r="P1799" s="242"/>
      <c r="Q1799" s="242"/>
      <c r="R1799" s="242"/>
      <c r="S1799" s="242"/>
      <c r="T1799" s="243"/>
      <c r="U1799" s="13"/>
      <c r="V1799" s="13"/>
      <c r="W1799" s="13"/>
      <c r="X1799" s="13"/>
      <c r="Y1799" s="13"/>
      <c r="Z1799" s="13"/>
      <c r="AA1799" s="13"/>
      <c r="AB1799" s="13"/>
      <c r="AC1799" s="13"/>
      <c r="AD1799" s="13"/>
      <c r="AE1799" s="13"/>
      <c r="AT1799" s="244" t="s">
        <v>207</v>
      </c>
      <c r="AU1799" s="244" t="s">
        <v>87</v>
      </c>
      <c r="AV1799" s="13" t="s">
        <v>87</v>
      </c>
      <c r="AW1799" s="13" t="s">
        <v>39</v>
      </c>
      <c r="AX1799" s="13" t="s">
        <v>78</v>
      </c>
      <c r="AY1799" s="244" t="s">
        <v>199</v>
      </c>
    </row>
    <row r="1800" s="13" customFormat="1">
      <c r="A1800" s="13"/>
      <c r="B1800" s="233"/>
      <c r="C1800" s="234"/>
      <c r="D1800" s="235" t="s">
        <v>207</v>
      </c>
      <c r="E1800" s="236" t="s">
        <v>22</v>
      </c>
      <c r="F1800" s="237" t="s">
        <v>2782</v>
      </c>
      <c r="G1800" s="234"/>
      <c r="H1800" s="238">
        <v>6.7800000000000002</v>
      </c>
      <c r="I1800" s="239"/>
      <c r="J1800" s="234"/>
      <c r="K1800" s="234"/>
      <c r="L1800" s="240"/>
      <c r="M1800" s="241"/>
      <c r="N1800" s="242"/>
      <c r="O1800" s="242"/>
      <c r="P1800" s="242"/>
      <c r="Q1800" s="242"/>
      <c r="R1800" s="242"/>
      <c r="S1800" s="242"/>
      <c r="T1800" s="243"/>
      <c r="U1800" s="13"/>
      <c r="V1800" s="13"/>
      <c r="W1800" s="13"/>
      <c r="X1800" s="13"/>
      <c r="Y1800" s="13"/>
      <c r="Z1800" s="13"/>
      <c r="AA1800" s="13"/>
      <c r="AB1800" s="13"/>
      <c r="AC1800" s="13"/>
      <c r="AD1800" s="13"/>
      <c r="AE1800" s="13"/>
      <c r="AT1800" s="244" t="s">
        <v>207</v>
      </c>
      <c r="AU1800" s="244" t="s">
        <v>87</v>
      </c>
      <c r="AV1800" s="13" t="s">
        <v>87</v>
      </c>
      <c r="AW1800" s="13" t="s">
        <v>39</v>
      </c>
      <c r="AX1800" s="13" t="s">
        <v>78</v>
      </c>
      <c r="AY1800" s="244" t="s">
        <v>199</v>
      </c>
    </row>
    <row r="1801" s="13" customFormat="1">
      <c r="A1801" s="13"/>
      <c r="B1801" s="233"/>
      <c r="C1801" s="234"/>
      <c r="D1801" s="235" t="s">
        <v>207</v>
      </c>
      <c r="E1801" s="236" t="s">
        <v>22</v>
      </c>
      <c r="F1801" s="237" t="s">
        <v>2783</v>
      </c>
      <c r="G1801" s="234"/>
      <c r="H1801" s="238">
        <v>2.3399999999999999</v>
      </c>
      <c r="I1801" s="239"/>
      <c r="J1801" s="234"/>
      <c r="K1801" s="234"/>
      <c r="L1801" s="240"/>
      <c r="M1801" s="241"/>
      <c r="N1801" s="242"/>
      <c r="O1801" s="242"/>
      <c r="P1801" s="242"/>
      <c r="Q1801" s="242"/>
      <c r="R1801" s="242"/>
      <c r="S1801" s="242"/>
      <c r="T1801" s="243"/>
      <c r="U1801" s="13"/>
      <c r="V1801" s="13"/>
      <c r="W1801" s="13"/>
      <c r="X1801" s="13"/>
      <c r="Y1801" s="13"/>
      <c r="Z1801" s="13"/>
      <c r="AA1801" s="13"/>
      <c r="AB1801" s="13"/>
      <c r="AC1801" s="13"/>
      <c r="AD1801" s="13"/>
      <c r="AE1801" s="13"/>
      <c r="AT1801" s="244" t="s">
        <v>207</v>
      </c>
      <c r="AU1801" s="244" t="s">
        <v>87</v>
      </c>
      <c r="AV1801" s="13" t="s">
        <v>87</v>
      </c>
      <c r="AW1801" s="13" t="s">
        <v>39</v>
      </c>
      <c r="AX1801" s="13" t="s">
        <v>78</v>
      </c>
      <c r="AY1801" s="244" t="s">
        <v>199</v>
      </c>
    </row>
    <row r="1802" s="13" customFormat="1">
      <c r="A1802" s="13"/>
      <c r="B1802" s="233"/>
      <c r="C1802" s="234"/>
      <c r="D1802" s="235" t="s">
        <v>207</v>
      </c>
      <c r="E1802" s="236" t="s">
        <v>22</v>
      </c>
      <c r="F1802" s="237" t="s">
        <v>2784</v>
      </c>
      <c r="G1802" s="234"/>
      <c r="H1802" s="238">
        <v>1.712</v>
      </c>
      <c r="I1802" s="239"/>
      <c r="J1802" s="234"/>
      <c r="K1802" s="234"/>
      <c r="L1802" s="240"/>
      <c r="M1802" s="241"/>
      <c r="N1802" s="242"/>
      <c r="O1802" s="242"/>
      <c r="P1802" s="242"/>
      <c r="Q1802" s="242"/>
      <c r="R1802" s="242"/>
      <c r="S1802" s="242"/>
      <c r="T1802" s="243"/>
      <c r="U1802" s="13"/>
      <c r="V1802" s="13"/>
      <c r="W1802" s="13"/>
      <c r="X1802" s="13"/>
      <c r="Y1802" s="13"/>
      <c r="Z1802" s="13"/>
      <c r="AA1802" s="13"/>
      <c r="AB1802" s="13"/>
      <c r="AC1802" s="13"/>
      <c r="AD1802" s="13"/>
      <c r="AE1802" s="13"/>
      <c r="AT1802" s="244" t="s">
        <v>207</v>
      </c>
      <c r="AU1802" s="244" t="s">
        <v>87</v>
      </c>
      <c r="AV1802" s="13" t="s">
        <v>87</v>
      </c>
      <c r="AW1802" s="13" t="s">
        <v>39</v>
      </c>
      <c r="AX1802" s="13" t="s">
        <v>78</v>
      </c>
      <c r="AY1802" s="244" t="s">
        <v>199</v>
      </c>
    </row>
    <row r="1803" s="13" customFormat="1">
      <c r="A1803" s="13"/>
      <c r="B1803" s="233"/>
      <c r="C1803" s="234"/>
      <c r="D1803" s="235" t="s">
        <v>207</v>
      </c>
      <c r="E1803" s="236" t="s">
        <v>22</v>
      </c>
      <c r="F1803" s="237" t="s">
        <v>2785</v>
      </c>
      <c r="G1803" s="234"/>
      <c r="H1803" s="238">
        <v>2.6720000000000002</v>
      </c>
      <c r="I1803" s="239"/>
      <c r="J1803" s="234"/>
      <c r="K1803" s="234"/>
      <c r="L1803" s="240"/>
      <c r="M1803" s="241"/>
      <c r="N1803" s="242"/>
      <c r="O1803" s="242"/>
      <c r="P1803" s="242"/>
      <c r="Q1803" s="242"/>
      <c r="R1803" s="242"/>
      <c r="S1803" s="242"/>
      <c r="T1803" s="243"/>
      <c r="U1803" s="13"/>
      <c r="V1803" s="13"/>
      <c r="W1803" s="13"/>
      <c r="X1803" s="13"/>
      <c r="Y1803" s="13"/>
      <c r="Z1803" s="13"/>
      <c r="AA1803" s="13"/>
      <c r="AB1803" s="13"/>
      <c r="AC1803" s="13"/>
      <c r="AD1803" s="13"/>
      <c r="AE1803" s="13"/>
      <c r="AT1803" s="244" t="s">
        <v>207</v>
      </c>
      <c r="AU1803" s="244" t="s">
        <v>87</v>
      </c>
      <c r="AV1803" s="13" t="s">
        <v>87</v>
      </c>
      <c r="AW1803" s="13" t="s">
        <v>39</v>
      </c>
      <c r="AX1803" s="13" t="s">
        <v>78</v>
      </c>
      <c r="AY1803" s="244" t="s">
        <v>199</v>
      </c>
    </row>
    <row r="1804" s="13" customFormat="1">
      <c r="A1804" s="13"/>
      <c r="B1804" s="233"/>
      <c r="C1804" s="234"/>
      <c r="D1804" s="235" t="s">
        <v>207</v>
      </c>
      <c r="E1804" s="236" t="s">
        <v>22</v>
      </c>
      <c r="F1804" s="237" t="s">
        <v>2786</v>
      </c>
      <c r="G1804" s="234"/>
      <c r="H1804" s="238">
        <v>0.99199999999999999</v>
      </c>
      <c r="I1804" s="239"/>
      <c r="J1804" s="234"/>
      <c r="K1804" s="234"/>
      <c r="L1804" s="240"/>
      <c r="M1804" s="241"/>
      <c r="N1804" s="242"/>
      <c r="O1804" s="242"/>
      <c r="P1804" s="242"/>
      <c r="Q1804" s="242"/>
      <c r="R1804" s="242"/>
      <c r="S1804" s="242"/>
      <c r="T1804" s="243"/>
      <c r="U1804" s="13"/>
      <c r="V1804" s="13"/>
      <c r="W1804" s="13"/>
      <c r="X1804" s="13"/>
      <c r="Y1804" s="13"/>
      <c r="Z1804" s="13"/>
      <c r="AA1804" s="13"/>
      <c r="AB1804" s="13"/>
      <c r="AC1804" s="13"/>
      <c r="AD1804" s="13"/>
      <c r="AE1804" s="13"/>
      <c r="AT1804" s="244" t="s">
        <v>207</v>
      </c>
      <c r="AU1804" s="244" t="s">
        <v>87</v>
      </c>
      <c r="AV1804" s="13" t="s">
        <v>87</v>
      </c>
      <c r="AW1804" s="13" t="s">
        <v>39</v>
      </c>
      <c r="AX1804" s="13" t="s">
        <v>78</v>
      </c>
      <c r="AY1804" s="244" t="s">
        <v>199</v>
      </c>
    </row>
    <row r="1805" s="13" customFormat="1">
      <c r="A1805" s="13"/>
      <c r="B1805" s="233"/>
      <c r="C1805" s="234"/>
      <c r="D1805" s="235" t="s">
        <v>207</v>
      </c>
      <c r="E1805" s="236" t="s">
        <v>22</v>
      </c>
      <c r="F1805" s="237" t="s">
        <v>2787</v>
      </c>
      <c r="G1805" s="234"/>
      <c r="H1805" s="238">
        <v>0.85999999999999999</v>
      </c>
      <c r="I1805" s="239"/>
      <c r="J1805" s="234"/>
      <c r="K1805" s="234"/>
      <c r="L1805" s="240"/>
      <c r="M1805" s="241"/>
      <c r="N1805" s="242"/>
      <c r="O1805" s="242"/>
      <c r="P1805" s="242"/>
      <c r="Q1805" s="242"/>
      <c r="R1805" s="242"/>
      <c r="S1805" s="242"/>
      <c r="T1805" s="243"/>
      <c r="U1805" s="13"/>
      <c r="V1805" s="13"/>
      <c r="W1805" s="13"/>
      <c r="X1805" s="13"/>
      <c r="Y1805" s="13"/>
      <c r="Z1805" s="13"/>
      <c r="AA1805" s="13"/>
      <c r="AB1805" s="13"/>
      <c r="AC1805" s="13"/>
      <c r="AD1805" s="13"/>
      <c r="AE1805" s="13"/>
      <c r="AT1805" s="244" t="s">
        <v>207</v>
      </c>
      <c r="AU1805" s="244" t="s">
        <v>87</v>
      </c>
      <c r="AV1805" s="13" t="s">
        <v>87</v>
      </c>
      <c r="AW1805" s="13" t="s">
        <v>39</v>
      </c>
      <c r="AX1805" s="13" t="s">
        <v>78</v>
      </c>
      <c r="AY1805" s="244" t="s">
        <v>199</v>
      </c>
    </row>
    <row r="1806" s="13" customFormat="1">
      <c r="A1806" s="13"/>
      <c r="B1806" s="233"/>
      <c r="C1806" s="234"/>
      <c r="D1806" s="235" t="s">
        <v>207</v>
      </c>
      <c r="E1806" s="236" t="s">
        <v>22</v>
      </c>
      <c r="F1806" s="237" t="s">
        <v>2788</v>
      </c>
      <c r="G1806" s="234"/>
      <c r="H1806" s="238">
        <v>0.876</v>
      </c>
      <c r="I1806" s="239"/>
      <c r="J1806" s="234"/>
      <c r="K1806" s="234"/>
      <c r="L1806" s="240"/>
      <c r="M1806" s="241"/>
      <c r="N1806" s="242"/>
      <c r="O1806" s="242"/>
      <c r="P1806" s="242"/>
      <c r="Q1806" s="242"/>
      <c r="R1806" s="242"/>
      <c r="S1806" s="242"/>
      <c r="T1806" s="243"/>
      <c r="U1806" s="13"/>
      <c r="V1806" s="13"/>
      <c r="W1806" s="13"/>
      <c r="X1806" s="13"/>
      <c r="Y1806" s="13"/>
      <c r="Z1806" s="13"/>
      <c r="AA1806" s="13"/>
      <c r="AB1806" s="13"/>
      <c r="AC1806" s="13"/>
      <c r="AD1806" s="13"/>
      <c r="AE1806" s="13"/>
      <c r="AT1806" s="244" t="s">
        <v>207</v>
      </c>
      <c r="AU1806" s="244" t="s">
        <v>87</v>
      </c>
      <c r="AV1806" s="13" t="s">
        <v>87</v>
      </c>
      <c r="AW1806" s="13" t="s">
        <v>39</v>
      </c>
      <c r="AX1806" s="13" t="s">
        <v>78</v>
      </c>
      <c r="AY1806" s="244" t="s">
        <v>199</v>
      </c>
    </row>
    <row r="1807" s="13" customFormat="1">
      <c r="A1807" s="13"/>
      <c r="B1807" s="233"/>
      <c r="C1807" s="234"/>
      <c r="D1807" s="235" t="s">
        <v>207</v>
      </c>
      <c r="E1807" s="236" t="s">
        <v>22</v>
      </c>
      <c r="F1807" s="237" t="s">
        <v>2789</v>
      </c>
      <c r="G1807" s="234"/>
      <c r="H1807" s="238">
        <v>0.876</v>
      </c>
      <c r="I1807" s="239"/>
      <c r="J1807" s="234"/>
      <c r="K1807" s="234"/>
      <c r="L1807" s="240"/>
      <c r="M1807" s="241"/>
      <c r="N1807" s="242"/>
      <c r="O1807" s="242"/>
      <c r="P1807" s="242"/>
      <c r="Q1807" s="242"/>
      <c r="R1807" s="242"/>
      <c r="S1807" s="242"/>
      <c r="T1807" s="243"/>
      <c r="U1807" s="13"/>
      <c r="V1807" s="13"/>
      <c r="W1807" s="13"/>
      <c r="X1807" s="13"/>
      <c r="Y1807" s="13"/>
      <c r="Z1807" s="13"/>
      <c r="AA1807" s="13"/>
      <c r="AB1807" s="13"/>
      <c r="AC1807" s="13"/>
      <c r="AD1807" s="13"/>
      <c r="AE1807" s="13"/>
      <c r="AT1807" s="244" t="s">
        <v>207</v>
      </c>
      <c r="AU1807" s="244" t="s">
        <v>87</v>
      </c>
      <c r="AV1807" s="13" t="s">
        <v>87</v>
      </c>
      <c r="AW1807" s="13" t="s">
        <v>39</v>
      </c>
      <c r="AX1807" s="13" t="s">
        <v>78</v>
      </c>
      <c r="AY1807" s="244" t="s">
        <v>199</v>
      </c>
    </row>
    <row r="1808" s="13" customFormat="1">
      <c r="A1808" s="13"/>
      <c r="B1808" s="233"/>
      <c r="C1808" s="234"/>
      <c r="D1808" s="235" t="s">
        <v>207</v>
      </c>
      <c r="E1808" s="236" t="s">
        <v>22</v>
      </c>
      <c r="F1808" s="237" t="s">
        <v>2790</v>
      </c>
      <c r="G1808" s="234"/>
      <c r="H1808" s="238">
        <v>3.52</v>
      </c>
      <c r="I1808" s="239"/>
      <c r="J1808" s="234"/>
      <c r="K1808" s="234"/>
      <c r="L1808" s="240"/>
      <c r="M1808" s="241"/>
      <c r="N1808" s="242"/>
      <c r="O1808" s="242"/>
      <c r="P1808" s="242"/>
      <c r="Q1808" s="242"/>
      <c r="R1808" s="242"/>
      <c r="S1808" s="242"/>
      <c r="T1808" s="243"/>
      <c r="U1808" s="13"/>
      <c r="V1808" s="13"/>
      <c r="W1808" s="13"/>
      <c r="X1808" s="13"/>
      <c r="Y1808" s="13"/>
      <c r="Z1808" s="13"/>
      <c r="AA1808" s="13"/>
      <c r="AB1808" s="13"/>
      <c r="AC1808" s="13"/>
      <c r="AD1808" s="13"/>
      <c r="AE1808" s="13"/>
      <c r="AT1808" s="244" t="s">
        <v>207</v>
      </c>
      <c r="AU1808" s="244" t="s">
        <v>87</v>
      </c>
      <c r="AV1808" s="13" t="s">
        <v>87</v>
      </c>
      <c r="AW1808" s="13" t="s">
        <v>39</v>
      </c>
      <c r="AX1808" s="13" t="s">
        <v>78</v>
      </c>
      <c r="AY1808" s="244" t="s">
        <v>199</v>
      </c>
    </row>
    <row r="1809" s="13" customFormat="1">
      <c r="A1809" s="13"/>
      <c r="B1809" s="233"/>
      <c r="C1809" s="234"/>
      <c r="D1809" s="235" t="s">
        <v>207</v>
      </c>
      <c r="E1809" s="236" t="s">
        <v>22</v>
      </c>
      <c r="F1809" s="237" t="s">
        <v>2791</v>
      </c>
      <c r="G1809" s="234"/>
      <c r="H1809" s="238">
        <v>1.3999999999999999</v>
      </c>
      <c r="I1809" s="239"/>
      <c r="J1809" s="234"/>
      <c r="K1809" s="234"/>
      <c r="L1809" s="240"/>
      <c r="M1809" s="241"/>
      <c r="N1809" s="242"/>
      <c r="O1809" s="242"/>
      <c r="P1809" s="242"/>
      <c r="Q1809" s="242"/>
      <c r="R1809" s="242"/>
      <c r="S1809" s="242"/>
      <c r="T1809" s="243"/>
      <c r="U1809" s="13"/>
      <c r="V1809" s="13"/>
      <c r="W1809" s="13"/>
      <c r="X1809" s="13"/>
      <c r="Y1809" s="13"/>
      <c r="Z1809" s="13"/>
      <c r="AA1809" s="13"/>
      <c r="AB1809" s="13"/>
      <c r="AC1809" s="13"/>
      <c r="AD1809" s="13"/>
      <c r="AE1809" s="13"/>
      <c r="AT1809" s="244" t="s">
        <v>207</v>
      </c>
      <c r="AU1809" s="244" t="s">
        <v>87</v>
      </c>
      <c r="AV1809" s="13" t="s">
        <v>87</v>
      </c>
      <c r="AW1809" s="13" t="s">
        <v>39</v>
      </c>
      <c r="AX1809" s="13" t="s">
        <v>78</v>
      </c>
      <c r="AY1809" s="244" t="s">
        <v>199</v>
      </c>
    </row>
    <row r="1810" s="13" customFormat="1">
      <c r="A1810" s="13"/>
      <c r="B1810" s="233"/>
      <c r="C1810" s="234"/>
      <c r="D1810" s="235" t="s">
        <v>207</v>
      </c>
      <c r="E1810" s="236" t="s">
        <v>22</v>
      </c>
      <c r="F1810" s="237" t="s">
        <v>2792</v>
      </c>
      <c r="G1810" s="234"/>
      <c r="H1810" s="238">
        <v>1.5</v>
      </c>
      <c r="I1810" s="239"/>
      <c r="J1810" s="234"/>
      <c r="K1810" s="234"/>
      <c r="L1810" s="240"/>
      <c r="M1810" s="241"/>
      <c r="N1810" s="242"/>
      <c r="O1810" s="242"/>
      <c r="P1810" s="242"/>
      <c r="Q1810" s="242"/>
      <c r="R1810" s="242"/>
      <c r="S1810" s="242"/>
      <c r="T1810" s="243"/>
      <c r="U1810" s="13"/>
      <c r="V1810" s="13"/>
      <c r="W1810" s="13"/>
      <c r="X1810" s="13"/>
      <c r="Y1810" s="13"/>
      <c r="Z1810" s="13"/>
      <c r="AA1810" s="13"/>
      <c r="AB1810" s="13"/>
      <c r="AC1810" s="13"/>
      <c r="AD1810" s="13"/>
      <c r="AE1810" s="13"/>
      <c r="AT1810" s="244" t="s">
        <v>207</v>
      </c>
      <c r="AU1810" s="244" t="s">
        <v>87</v>
      </c>
      <c r="AV1810" s="13" t="s">
        <v>87</v>
      </c>
      <c r="AW1810" s="13" t="s">
        <v>39</v>
      </c>
      <c r="AX1810" s="13" t="s">
        <v>78</v>
      </c>
      <c r="AY1810" s="244" t="s">
        <v>199</v>
      </c>
    </row>
    <row r="1811" s="13" customFormat="1">
      <c r="A1811" s="13"/>
      <c r="B1811" s="233"/>
      <c r="C1811" s="234"/>
      <c r="D1811" s="235" t="s">
        <v>207</v>
      </c>
      <c r="E1811" s="236" t="s">
        <v>22</v>
      </c>
      <c r="F1811" s="237" t="s">
        <v>2793</v>
      </c>
      <c r="G1811" s="234"/>
      <c r="H1811" s="238">
        <v>2.7999999999999998</v>
      </c>
      <c r="I1811" s="239"/>
      <c r="J1811" s="234"/>
      <c r="K1811" s="234"/>
      <c r="L1811" s="240"/>
      <c r="M1811" s="241"/>
      <c r="N1811" s="242"/>
      <c r="O1811" s="242"/>
      <c r="P1811" s="242"/>
      <c r="Q1811" s="242"/>
      <c r="R1811" s="242"/>
      <c r="S1811" s="242"/>
      <c r="T1811" s="243"/>
      <c r="U1811" s="13"/>
      <c r="V1811" s="13"/>
      <c r="W1811" s="13"/>
      <c r="X1811" s="13"/>
      <c r="Y1811" s="13"/>
      <c r="Z1811" s="13"/>
      <c r="AA1811" s="13"/>
      <c r="AB1811" s="13"/>
      <c r="AC1811" s="13"/>
      <c r="AD1811" s="13"/>
      <c r="AE1811" s="13"/>
      <c r="AT1811" s="244" t="s">
        <v>207</v>
      </c>
      <c r="AU1811" s="244" t="s">
        <v>87</v>
      </c>
      <c r="AV1811" s="13" t="s">
        <v>87</v>
      </c>
      <c r="AW1811" s="13" t="s">
        <v>39</v>
      </c>
      <c r="AX1811" s="13" t="s">
        <v>78</v>
      </c>
      <c r="AY1811" s="244" t="s">
        <v>199</v>
      </c>
    </row>
    <row r="1812" s="13" customFormat="1">
      <c r="A1812" s="13"/>
      <c r="B1812" s="233"/>
      <c r="C1812" s="234"/>
      <c r="D1812" s="235" t="s">
        <v>207</v>
      </c>
      <c r="E1812" s="236" t="s">
        <v>22</v>
      </c>
      <c r="F1812" s="237" t="s">
        <v>2794</v>
      </c>
      <c r="G1812" s="234"/>
      <c r="H1812" s="238">
        <v>1.0880000000000001</v>
      </c>
      <c r="I1812" s="239"/>
      <c r="J1812" s="234"/>
      <c r="K1812" s="234"/>
      <c r="L1812" s="240"/>
      <c r="M1812" s="241"/>
      <c r="N1812" s="242"/>
      <c r="O1812" s="242"/>
      <c r="P1812" s="242"/>
      <c r="Q1812" s="242"/>
      <c r="R1812" s="242"/>
      <c r="S1812" s="242"/>
      <c r="T1812" s="243"/>
      <c r="U1812" s="13"/>
      <c r="V1812" s="13"/>
      <c r="W1812" s="13"/>
      <c r="X1812" s="13"/>
      <c r="Y1812" s="13"/>
      <c r="Z1812" s="13"/>
      <c r="AA1812" s="13"/>
      <c r="AB1812" s="13"/>
      <c r="AC1812" s="13"/>
      <c r="AD1812" s="13"/>
      <c r="AE1812" s="13"/>
      <c r="AT1812" s="244" t="s">
        <v>207</v>
      </c>
      <c r="AU1812" s="244" t="s">
        <v>87</v>
      </c>
      <c r="AV1812" s="13" t="s">
        <v>87</v>
      </c>
      <c r="AW1812" s="13" t="s">
        <v>39</v>
      </c>
      <c r="AX1812" s="13" t="s">
        <v>78</v>
      </c>
      <c r="AY1812" s="244" t="s">
        <v>199</v>
      </c>
    </row>
    <row r="1813" s="13" customFormat="1">
      <c r="A1813" s="13"/>
      <c r="B1813" s="233"/>
      <c r="C1813" s="234"/>
      <c r="D1813" s="235" t="s">
        <v>207</v>
      </c>
      <c r="E1813" s="236" t="s">
        <v>22</v>
      </c>
      <c r="F1813" s="237" t="s">
        <v>2795</v>
      </c>
      <c r="G1813" s="234"/>
      <c r="H1813" s="238">
        <v>1.3600000000000001</v>
      </c>
      <c r="I1813" s="239"/>
      <c r="J1813" s="234"/>
      <c r="K1813" s="234"/>
      <c r="L1813" s="240"/>
      <c r="M1813" s="241"/>
      <c r="N1813" s="242"/>
      <c r="O1813" s="242"/>
      <c r="P1813" s="242"/>
      <c r="Q1813" s="242"/>
      <c r="R1813" s="242"/>
      <c r="S1813" s="242"/>
      <c r="T1813" s="243"/>
      <c r="U1813" s="13"/>
      <c r="V1813" s="13"/>
      <c r="W1813" s="13"/>
      <c r="X1813" s="13"/>
      <c r="Y1813" s="13"/>
      <c r="Z1813" s="13"/>
      <c r="AA1813" s="13"/>
      <c r="AB1813" s="13"/>
      <c r="AC1813" s="13"/>
      <c r="AD1813" s="13"/>
      <c r="AE1813" s="13"/>
      <c r="AT1813" s="244" t="s">
        <v>207</v>
      </c>
      <c r="AU1813" s="244" t="s">
        <v>87</v>
      </c>
      <c r="AV1813" s="13" t="s">
        <v>87</v>
      </c>
      <c r="AW1813" s="13" t="s">
        <v>39</v>
      </c>
      <c r="AX1813" s="13" t="s">
        <v>78</v>
      </c>
      <c r="AY1813" s="244" t="s">
        <v>199</v>
      </c>
    </row>
    <row r="1814" s="13" customFormat="1">
      <c r="A1814" s="13"/>
      <c r="B1814" s="233"/>
      <c r="C1814" s="234"/>
      <c r="D1814" s="235" t="s">
        <v>207</v>
      </c>
      <c r="E1814" s="236" t="s">
        <v>22</v>
      </c>
      <c r="F1814" s="237" t="s">
        <v>2796</v>
      </c>
      <c r="G1814" s="234"/>
      <c r="H1814" s="238">
        <v>1.0880000000000001</v>
      </c>
      <c r="I1814" s="239"/>
      <c r="J1814" s="234"/>
      <c r="K1814" s="234"/>
      <c r="L1814" s="240"/>
      <c r="M1814" s="241"/>
      <c r="N1814" s="242"/>
      <c r="O1814" s="242"/>
      <c r="P1814" s="242"/>
      <c r="Q1814" s="242"/>
      <c r="R1814" s="242"/>
      <c r="S1814" s="242"/>
      <c r="T1814" s="243"/>
      <c r="U1814" s="13"/>
      <c r="V1814" s="13"/>
      <c r="W1814" s="13"/>
      <c r="X1814" s="13"/>
      <c r="Y1814" s="13"/>
      <c r="Z1814" s="13"/>
      <c r="AA1814" s="13"/>
      <c r="AB1814" s="13"/>
      <c r="AC1814" s="13"/>
      <c r="AD1814" s="13"/>
      <c r="AE1814" s="13"/>
      <c r="AT1814" s="244" t="s">
        <v>207</v>
      </c>
      <c r="AU1814" s="244" t="s">
        <v>87</v>
      </c>
      <c r="AV1814" s="13" t="s">
        <v>87</v>
      </c>
      <c r="AW1814" s="13" t="s">
        <v>39</v>
      </c>
      <c r="AX1814" s="13" t="s">
        <v>78</v>
      </c>
      <c r="AY1814" s="244" t="s">
        <v>199</v>
      </c>
    </row>
    <row r="1815" s="13" customFormat="1">
      <c r="A1815" s="13"/>
      <c r="B1815" s="233"/>
      <c r="C1815" s="234"/>
      <c r="D1815" s="235" t="s">
        <v>207</v>
      </c>
      <c r="E1815" s="236" t="s">
        <v>22</v>
      </c>
      <c r="F1815" s="237" t="s">
        <v>2797</v>
      </c>
      <c r="G1815" s="234"/>
      <c r="H1815" s="238">
        <v>1.1000000000000001</v>
      </c>
      <c r="I1815" s="239"/>
      <c r="J1815" s="234"/>
      <c r="K1815" s="234"/>
      <c r="L1815" s="240"/>
      <c r="M1815" s="241"/>
      <c r="N1815" s="242"/>
      <c r="O1815" s="242"/>
      <c r="P1815" s="242"/>
      <c r="Q1815" s="242"/>
      <c r="R1815" s="242"/>
      <c r="S1815" s="242"/>
      <c r="T1815" s="243"/>
      <c r="U1815" s="13"/>
      <c r="V1815" s="13"/>
      <c r="W1815" s="13"/>
      <c r="X1815" s="13"/>
      <c r="Y1815" s="13"/>
      <c r="Z1815" s="13"/>
      <c r="AA1815" s="13"/>
      <c r="AB1815" s="13"/>
      <c r="AC1815" s="13"/>
      <c r="AD1815" s="13"/>
      <c r="AE1815" s="13"/>
      <c r="AT1815" s="244" t="s">
        <v>207</v>
      </c>
      <c r="AU1815" s="244" t="s">
        <v>87</v>
      </c>
      <c r="AV1815" s="13" t="s">
        <v>87</v>
      </c>
      <c r="AW1815" s="13" t="s">
        <v>39</v>
      </c>
      <c r="AX1815" s="13" t="s">
        <v>78</v>
      </c>
      <c r="AY1815" s="244" t="s">
        <v>199</v>
      </c>
    </row>
    <row r="1816" s="13" customFormat="1">
      <c r="A1816" s="13"/>
      <c r="B1816" s="233"/>
      <c r="C1816" s="234"/>
      <c r="D1816" s="235" t="s">
        <v>207</v>
      </c>
      <c r="E1816" s="236" t="s">
        <v>22</v>
      </c>
      <c r="F1816" s="237" t="s">
        <v>2798</v>
      </c>
      <c r="G1816" s="234"/>
      <c r="H1816" s="238">
        <v>3.52</v>
      </c>
      <c r="I1816" s="239"/>
      <c r="J1816" s="234"/>
      <c r="K1816" s="234"/>
      <c r="L1816" s="240"/>
      <c r="M1816" s="241"/>
      <c r="N1816" s="242"/>
      <c r="O1816" s="242"/>
      <c r="P1816" s="242"/>
      <c r="Q1816" s="242"/>
      <c r="R1816" s="242"/>
      <c r="S1816" s="242"/>
      <c r="T1816" s="243"/>
      <c r="U1816" s="13"/>
      <c r="V1816" s="13"/>
      <c r="W1816" s="13"/>
      <c r="X1816" s="13"/>
      <c r="Y1816" s="13"/>
      <c r="Z1816" s="13"/>
      <c r="AA1816" s="13"/>
      <c r="AB1816" s="13"/>
      <c r="AC1816" s="13"/>
      <c r="AD1816" s="13"/>
      <c r="AE1816" s="13"/>
      <c r="AT1816" s="244" t="s">
        <v>207</v>
      </c>
      <c r="AU1816" s="244" t="s">
        <v>87</v>
      </c>
      <c r="AV1816" s="13" t="s">
        <v>87</v>
      </c>
      <c r="AW1816" s="13" t="s">
        <v>39</v>
      </c>
      <c r="AX1816" s="13" t="s">
        <v>78</v>
      </c>
      <c r="AY1816" s="244" t="s">
        <v>199</v>
      </c>
    </row>
    <row r="1817" s="14" customFormat="1">
      <c r="A1817" s="14"/>
      <c r="B1817" s="245"/>
      <c r="C1817" s="246"/>
      <c r="D1817" s="235" t="s">
        <v>207</v>
      </c>
      <c r="E1817" s="247" t="s">
        <v>22</v>
      </c>
      <c r="F1817" s="248" t="s">
        <v>252</v>
      </c>
      <c r="G1817" s="246"/>
      <c r="H1817" s="249">
        <v>41.264000000000003</v>
      </c>
      <c r="I1817" s="250"/>
      <c r="J1817" s="246"/>
      <c r="K1817" s="246"/>
      <c r="L1817" s="251"/>
      <c r="M1817" s="252"/>
      <c r="N1817" s="253"/>
      <c r="O1817" s="253"/>
      <c r="P1817" s="253"/>
      <c r="Q1817" s="253"/>
      <c r="R1817" s="253"/>
      <c r="S1817" s="253"/>
      <c r="T1817" s="254"/>
      <c r="U1817" s="14"/>
      <c r="V1817" s="14"/>
      <c r="W1817" s="14"/>
      <c r="X1817" s="14"/>
      <c r="Y1817" s="14"/>
      <c r="Z1817" s="14"/>
      <c r="AA1817" s="14"/>
      <c r="AB1817" s="14"/>
      <c r="AC1817" s="14"/>
      <c r="AD1817" s="14"/>
      <c r="AE1817" s="14"/>
      <c r="AT1817" s="255" t="s">
        <v>207</v>
      </c>
      <c r="AU1817" s="255" t="s">
        <v>87</v>
      </c>
      <c r="AV1817" s="14" t="s">
        <v>103</v>
      </c>
      <c r="AW1817" s="14" t="s">
        <v>39</v>
      </c>
      <c r="AX1817" s="14" t="s">
        <v>23</v>
      </c>
      <c r="AY1817" s="255" t="s">
        <v>199</v>
      </c>
    </row>
    <row r="1818" s="2" customFormat="1" ht="21.75" customHeight="1">
      <c r="A1818" s="40"/>
      <c r="B1818" s="41"/>
      <c r="C1818" s="220" t="s">
        <v>2799</v>
      </c>
      <c r="D1818" s="220" t="s">
        <v>201</v>
      </c>
      <c r="E1818" s="221" t="s">
        <v>2800</v>
      </c>
      <c r="F1818" s="222" t="s">
        <v>2801</v>
      </c>
      <c r="G1818" s="223" t="s">
        <v>233</v>
      </c>
      <c r="H1818" s="224">
        <v>382.85599999999999</v>
      </c>
      <c r="I1818" s="225"/>
      <c r="J1818" s="226">
        <f>ROUND(I1818*H1818,2)</f>
        <v>0</v>
      </c>
      <c r="K1818" s="222" t="s">
        <v>205</v>
      </c>
      <c r="L1818" s="46"/>
      <c r="M1818" s="227" t="s">
        <v>22</v>
      </c>
      <c r="N1818" s="228" t="s">
        <v>49</v>
      </c>
      <c r="O1818" s="86"/>
      <c r="P1818" s="229">
        <f>O1818*H1818</f>
        <v>0</v>
      </c>
      <c r="Q1818" s="229">
        <v>0.0049500000000000004</v>
      </c>
      <c r="R1818" s="229">
        <f>Q1818*H1818</f>
        <v>1.8951372000000002</v>
      </c>
      <c r="S1818" s="229">
        <v>0</v>
      </c>
      <c r="T1818" s="230">
        <f>S1818*H1818</f>
        <v>0</v>
      </c>
      <c r="U1818" s="40"/>
      <c r="V1818" s="40"/>
      <c r="W1818" s="40"/>
      <c r="X1818" s="40"/>
      <c r="Y1818" s="40"/>
      <c r="Z1818" s="40"/>
      <c r="AA1818" s="40"/>
      <c r="AB1818" s="40"/>
      <c r="AC1818" s="40"/>
      <c r="AD1818" s="40"/>
      <c r="AE1818" s="40"/>
      <c r="AR1818" s="231" t="s">
        <v>272</v>
      </c>
      <c r="AT1818" s="231" t="s">
        <v>201</v>
      </c>
      <c r="AU1818" s="231" t="s">
        <v>87</v>
      </c>
      <c r="AY1818" s="19" t="s">
        <v>199</v>
      </c>
      <c r="BE1818" s="232">
        <f>IF(N1818="základní",J1818,0)</f>
        <v>0</v>
      </c>
      <c r="BF1818" s="232">
        <f>IF(N1818="snížená",J1818,0)</f>
        <v>0</v>
      </c>
      <c r="BG1818" s="232">
        <f>IF(N1818="zákl. přenesená",J1818,0)</f>
        <v>0</v>
      </c>
      <c r="BH1818" s="232">
        <f>IF(N1818="sníž. přenesená",J1818,0)</f>
        <v>0</v>
      </c>
      <c r="BI1818" s="232">
        <f>IF(N1818="nulová",J1818,0)</f>
        <v>0</v>
      </c>
      <c r="BJ1818" s="19" t="s">
        <v>23</v>
      </c>
      <c r="BK1818" s="232">
        <f>ROUND(I1818*H1818,2)</f>
        <v>0</v>
      </c>
      <c r="BL1818" s="19" t="s">
        <v>272</v>
      </c>
      <c r="BM1818" s="231" t="s">
        <v>2802</v>
      </c>
    </row>
    <row r="1819" s="13" customFormat="1">
      <c r="A1819" s="13"/>
      <c r="B1819" s="233"/>
      <c r="C1819" s="234"/>
      <c r="D1819" s="235" t="s">
        <v>207</v>
      </c>
      <c r="E1819" s="236" t="s">
        <v>22</v>
      </c>
      <c r="F1819" s="237" t="s">
        <v>2803</v>
      </c>
      <c r="G1819" s="234"/>
      <c r="H1819" s="238">
        <v>14.581</v>
      </c>
      <c r="I1819" s="239"/>
      <c r="J1819" s="234"/>
      <c r="K1819" s="234"/>
      <c r="L1819" s="240"/>
      <c r="M1819" s="241"/>
      <c r="N1819" s="242"/>
      <c r="O1819" s="242"/>
      <c r="P1819" s="242"/>
      <c r="Q1819" s="242"/>
      <c r="R1819" s="242"/>
      <c r="S1819" s="242"/>
      <c r="T1819" s="243"/>
      <c r="U1819" s="13"/>
      <c r="V1819" s="13"/>
      <c r="W1819" s="13"/>
      <c r="X1819" s="13"/>
      <c r="Y1819" s="13"/>
      <c r="Z1819" s="13"/>
      <c r="AA1819" s="13"/>
      <c r="AB1819" s="13"/>
      <c r="AC1819" s="13"/>
      <c r="AD1819" s="13"/>
      <c r="AE1819" s="13"/>
      <c r="AT1819" s="244" t="s">
        <v>207</v>
      </c>
      <c r="AU1819" s="244" t="s">
        <v>87</v>
      </c>
      <c r="AV1819" s="13" t="s">
        <v>87</v>
      </c>
      <c r="AW1819" s="13" t="s">
        <v>39</v>
      </c>
      <c r="AX1819" s="13" t="s">
        <v>78</v>
      </c>
      <c r="AY1819" s="244" t="s">
        <v>199</v>
      </c>
    </row>
    <row r="1820" s="13" customFormat="1">
      <c r="A1820" s="13"/>
      <c r="B1820" s="233"/>
      <c r="C1820" s="234"/>
      <c r="D1820" s="235" t="s">
        <v>207</v>
      </c>
      <c r="E1820" s="236" t="s">
        <v>22</v>
      </c>
      <c r="F1820" s="237" t="s">
        <v>2804</v>
      </c>
      <c r="G1820" s="234"/>
      <c r="H1820" s="238">
        <v>14.581</v>
      </c>
      <c r="I1820" s="239"/>
      <c r="J1820" s="234"/>
      <c r="K1820" s="234"/>
      <c r="L1820" s="240"/>
      <c r="M1820" s="241"/>
      <c r="N1820" s="242"/>
      <c r="O1820" s="242"/>
      <c r="P1820" s="242"/>
      <c r="Q1820" s="242"/>
      <c r="R1820" s="242"/>
      <c r="S1820" s="242"/>
      <c r="T1820" s="243"/>
      <c r="U1820" s="13"/>
      <c r="V1820" s="13"/>
      <c r="W1820" s="13"/>
      <c r="X1820" s="13"/>
      <c r="Y1820" s="13"/>
      <c r="Z1820" s="13"/>
      <c r="AA1820" s="13"/>
      <c r="AB1820" s="13"/>
      <c r="AC1820" s="13"/>
      <c r="AD1820" s="13"/>
      <c r="AE1820" s="13"/>
      <c r="AT1820" s="244" t="s">
        <v>207</v>
      </c>
      <c r="AU1820" s="244" t="s">
        <v>87</v>
      </c>
      <c r="AV1820" s="13" t="s">
        <v>87</v>
      </c>
      <c r="AW1820" s="13" t="s">
        <v>39</v>
      </c>
      <c r="AX1820" s="13" t="s">
        <v>78</v>
      </c>
      <c r="AY1820" s="244" t="s">
        <v>199</v>
      </c>
    </row>
    <row r="1821" s="13" customFormat="1">
      <c r="A1821" s="13"/>
      <c r="B1821" s="233"/>
      <c r="C1821" s="234"/>
      <c r="D1821" s="235" t="s">
        <v>207</v>
      </c>
      <c r="E1821" s="236" t="s">
        <v>22</v>
      </c>
      <c r="F1821" s="237" t="s">
        <v>2805</v>
      </c>
      <c r="G1821" s="234"/>
      <c r="H1821" s="238">
        <v>25.132000000000001</v>
      </c>
      <c r="I1821" s="239"/>
      <c r="J1821" s="234"/>
      <c r="K1821" s="234"/>
      <c r="L1821" s="240"/>
      <c r="M1821" s="241"/>
      <c r="N1821" s="242"/>
      <c r="O1821" s="242"/>
      <c r="P1821" s="242"/>
      <c r="Q1821" s="242"/>
      <c r="R1821" s="242"/>
      <c r="S1821" s="242"/>
      <c r="T1821" s="243"/>
      <c r="U1821" s="13"/>
      <c r="V1821" s="13"/>
      <c r="W1821" s="13"/>
      <c r="X1821" s="13"/>
      <c r="Y1821" s="13"/>
      <c r="Z1821" s="13"/>
      <c r="AA1821" s="13"/>
      <c r="AB1821" s="13"/>
      <c r="AC1821" s="13"/>
      <c r="AD1821" s="13"/>
      <c r="AE1821" s="13"/>
      <c r="AT1821" s="244" t="s">
        <v>207</v>
      </c>
      <c r="AU1821" s="244" t="s">
        <v>87</v>
      </c>
      <c r="AV1821" s="13" t="s">
        <v>87</v>
      </c>
      <c r="AW1821" s="13" t="s">
        <v>39</v>
      </c>
      <c r="AX1821" s="13" t="s">
        <v>78</v>
      </c>
      <c r="AY1821" s="244" t="s">
        <v>199</v>
      </c>
    </row>
    <row r="1822" s="13" customFormat="1">
      <c r="A1822" s="13"/>
      <c r="B1822" s="233"/>
      <c r="C1822" s="234"/>
      <c r="D1822" s="235" t="s">
        <v>207</v>
      </c>
      <c r="E1822" s="236" t="s">
        <v>22</v>
      </c>
      <c r="F1822" s="237" t="s">
        <v>1600</v>
      </c>
      <c r="G1822" s="234"/>
      <c r="H1822" s="238">
        <v>7.2000000000000002</v>
      </c>
      <c r="I1822" s="239"/>
      <c r="J1822" s="234"/>
      <c r="K1822" s="234"/>
      <c r="L1822" s="240"/>
      <c r="M1822" s="241"/>
      <c r="N1822" s="242"/>
      <c r="O1822" s="242"/>
      <c r="P1822" s="242"/>
      <c r="Q1822" s="242"/>
      <c r="R1822" s="242"/>
      <c r="S1822" s="242"/>
      <c r="T1822" s="243"/>
      <c r="U1822" s="13"/>
      <c r="V1822" s="13"/>
      <c r="W1822" s="13"/>
      <c r="X1822" s="13"/>
      <c r="Y1822" s="13"/>
      <c r="Z1822" s="13"/>
      <c r="AA1822" s="13"/>
      <c r="AB1822" s="13"/>
      <c r="AC1822" s="13"/>
      <c r="AD1822" s="13"/>
      <c r="AE1822" s="13"/>
      <c r="AT1822" s="244" t="s">
        <v>207</v>
      </c>
      <c r="AU1822" s="244" t="s">
        <v>87</v>
      </c>
      <c r="AV1822" s="13" t="s">
        <v>87</v>
      </c>
      <c r="AW1822" s="13" t="s">
        <v>39</v>
      </c>
      <c r="AX1822" s="13" t="s">
        <v>78</v>
      </c>
      <c r="AY1822" s="244" t="s">
        <v>199</v>
      </c>
    </row>
    <row r="1823" s="13" customFormat="1">
      <c r="A1823" s="13"/>
      <c r="B1823" s="233"/>
      <c r="C1823" s="234"/>
      <c r="D1823" s="235" t="s">
        <v>207</v>
      </c>
      <c r="E1823" s="236" t="s">
        <v>22</v>
      </c>
      <c r="F1823" s="237" t="s">
        <v>2806</v>
      </c>
      <c r="G1823" s="234"/>
      <c r="H1823" s="238">
        <v>18.184000000000001</v>
      </c>
      <c r="I1823" s="239"/>
      <c r="J1823" s="234"/>
      <c r="K1823" s="234"/>
      <c r="L1823" s="240"/>
      <c r="M1823" s="241"/>
      <c r="N1823" s="242"/>
      <c r="O1823" s="242"/>
      <c r="P1823" s="242"/>
      <c r="Q1823" s="242"/>
      <c r="R1823" s="242"/>
      <c r="S1823" s="242"/>
      <c r="T1823" s="243"/>
      <c r="U1823" s="13"/>
      <c r="V1823" s="13"/>
      <c r="W1823" s="13"/>
      <c r="X1823" s="13"/>
      <c r="Y1823" s="13"/>
      <c r="Z1823" s="13"/>
      <c r="AA1823" s="13"/>
      <c r="AB1823" s="13"/>
      <c r="AC1823" s="13"/>
      <c r="AD1823" s="13"/>
      <c r="AE1823" s="13"/>
      <c r="AT1823" s="244" t="s">
        <v>207</v>
      </c>
      <c r="AU1823" s="244" t="s">
        <v>87</v>
      </c>
      <c r="AV1823" s="13" t="s">
        <v>87</v>
      </c>
      <c r="AW1823" s="13" t="s">
        <v>39</v>
      </c>
      <c r="AX1823" s="13" t="s">
        <v>78</v>
      </c>
      <c r="AY1823" s="244" t="s">
        <v>199</v>
      </c>
    </row>
    <row r="1824" s="13" customFormat="1">
      <c r="A1824" s="13"/>
      <c r="B1824" s="233"/>
      <c r="C1824" s="234"/>
      <c r="D1824" s="235" t="s">
        <v>207</v>
      </c>
      <c r="E1824" s="236" t="s">
        <v>22</v>
      </c>
      <c r="F1824" s="237" t="s">
        <v>2807</v>
      </c>
      <c r="G1824" s="234"/>
      <c r="H1824" s="238">
        <v>28.318000000000001</v>
      </c>
      <c r="I1824" s="239"/>
      <c r="J1824" s="234"/>
      <c r="K1824" s="234"/>
      <c r="L1824" s="240"/>
      <c r="M1824" s="241"/>
      <c r="N1824" s="242"/>
      <c r="O1824" s="242"/>
      <c r="P1824" s="242"/>
      <c r="Q1824" s="242"/>
      <c r="R1824" s="242"/>
      <c r="S1824" s="242"/>
      <c r="T1824" s="243"/>
      <c r="U1824" s="13"/>
      <c r="V1824" s="13"/>
      <c r="W1824" s="13"/>
      <c r="X1824" s="13"/>
      <c r="Y1824" s="13"/>
      <c r="Z1824" s="13"/>
      <c r="AA1824" s="13"/>
      <c r="AB1824" s="13"/>
      <c r="AC1824" s="13"/>
      <c r="AD1824" s="13"/>
      <c r="AE1824" s="13"/>
      <c r="AT1824" s="244" t="s">
        <v>207</v>
      </c>
      <c r="AU1824" s="244" t="s">
        <v>87</v>
      </c>
      <c r="AV1824" s="13" t="s">
        <v>87</v>
      </c>
      <c r="AW1824" s="13" t="s">
        <v>39</v>
      </c>
      <c r="AX1824" s="13" t="s">
        <v>78</v>
      </c>
      <c r="AY1824" s="244" t="s">
        <v>199</v>
      </c>
    </row>
    <row r="1825" s="13" customFormat="1">
      <c r="A1825" s="13"/>
      <c r="B1825" s="233"/>
      <c r="C1825" s="234"/>
      <c r="D1825" s="235" t="s">
        <v>207</v>
      </c>
      <c r="E1825" s="236" t="s">
        <v>22</v>
      </c>
      <c r="F1825" s="237" t="s">
        <v>1603</v>
      </c>
      <c r="G1825" s="234"/>
      <c r="H1825" s="238">
        <v>7.4400000000000004</v>
      </c>
      <c r="I1825" s="239"/>
      <c r="J1825" s="234"/>
      <c r="K1825" s="234"/>
      <c r="L1825" s="240"/>
      <c r="M1825" s="241"/>
      <c r="N1825" s="242"/>
      <c r="O1825" s="242"/>
      <c r="P1825" s="242"/>
      <c r="Q1825" s="242"/>
      <c r="R1825" s="242"/>
      <c r="S1825" s="242"/>
      <c r="T1825" s="243"/>
      <c r="U1825" s="13"/>
      <c r="V1825" s="13"/>
      <c r="W1825" s="13"/>
      <c r="X1825" s="13"/>
      <c r="Y1825" s="13"/>
      <c r="Z1825" s="13"/>
      <c r="AA1825" s="13"/>
      <c r="AB1825" s="13"/>
      <c r="AC1825" s="13"/>
      <c r="AD1825" s="13"/>
      <c r="AE1825" s="13"/>
      <c r="AT1825" s="244" t="s">
        <v>207</v>
      </c>
      <c r="AU1825" s="244" t="s">
        <v>87</v>
      </c>
      <c r="AV1825" s="13" t="s">
        <v>87</v>
      </c>
      <c r="AW1825" s="13" t="s">
        <v>39</v>
      </c>
      <c r="AX1825" s="13" t="s">
        <v>78</v>
      </c>
      <c r="AY1825" s="244" t="s">
        <v>199</v>
      </c>
    </row>
    <row r="1826" s="13" customFormat="1">
      <c r="A1826" s="13"/>
      <c r="B1826" s="233"/>
      <c r="C1826" s="234"/>
      <c r="D1826" s="235" t="s">
        <v>207</v>
      </c>
      <c r="E1826" s="236" t="s">
        <v>22</v>
      </c>
      <c r="F1826" s="237" t="s">
        <v>1604</v>
      </c>
      <c r="G1826" s="234"/>
      <c r="H1826" s="238">
        <v>6.4500000000000002</v>
      </c>
      <c r="I1826" s="239"/>
      <c r="J1826" s="234"/>
      <c r="K1826" s="234"/>
      <c r="L1826" s="240"/>
      <c r="M1826" s="241"/>
      <c r="N1826" s="242"/>
      <c r="O1826" s="242"/>
      <c r="P1826" s="242"/>
      <c r="Q1826" s="242"/>
      <c r="R1826" s="242"/>
      <c r="S1826" s="242"/>
      <c r="T1826" s="243"/>
      <c r="U1826" s="13"/>
      <c r="V1826" s="13"/>
      <c r="W1826" s="13"/>
      <c r="X1826" s="13"/>
      <c r="Y1826" s="13"/>
      <c r="Z1826" s="13"/>
      <c r="AA1826" s="13"/>
      <c r="AB1826" s="13"/>
      <c r="AC1826" s="13"/>
      <c r="AD1826" s="13"/>
      <c r="AE1826" s="13"/>
      <c r="AT1826" s="244" t="s">
        <v>207</v>
      </c>
      <c r="AU1826" s="244" t="s">
        <v>87</v>
      </c>
      <c r="AV1826" s="13" t="s">
        <v>87</v>
      </c>
      <c r="AW1826" s="13" t="s">
        <v>39</v>
      </c>
      <c r="AX1826" s="13" t="s">
        <v>78</v>
      </c>
      <c r="AY1826" s="244" t="s">
        <v>199</v>
      </c>
    </row>
    <row r="1827" s="13" customFormat="1">
      <c r="A1827" s="13"/>
      <c r="B1827" s="233"/>
      <c r="C1827" s="234"/>
      <c r="D1827" s="235" t="s">
        <v>207</v>
      </c>
      <c r="E1827" s="236" t="s">
        <v>22</v>
      </c>
      <c r="F1827" s="237" t="s">
        <v>1605</v>
      </c>
      <c r="G1827" s="234"/>
      <c r="H1827" s="238">
        <v>3</v>
      </c>
      <c r="I1827" s="239"/>
      <c r="J1827" s="234"/>
      <c r="K1827" s="234"/>
      <c r="L1827" s="240"/>
      <c r="M1827" s="241"/>
      <c r="N1827" s="242"/>
      <c r="O1827" s="242"/>
      <c r="P1827" s="242"/>
      <c r="Q1827" s="242"/>
      <c r="R1827" s="242"/>
      <c r="S1827" s="242"/>
      <c r="T1827" s="243"/>
      <c r="U1827" s="13"/>
      <c r="V1827" s="13"/>
      <c r="W1827" s="13"/>
      <c r="X1827" s="13"/>
      <c r="Y1827" s="13"/>
      <c r="Z1827" s="13"/>
      <c r="AA1827" s="13"/>
      <c r="AB1827" s="13"/>
      <c r="AC1827" s="13"/>
      <c r="AD1827" s="13"/>
      <c r="AE1827" s="13"/>
      <c r="AT1827" s="244" t="s">
        <v>207</v>
      </c>
      <c r="AU1827" s="244" t="s">
        <v>87</v>
      </c>
      <c r="AV1827" s="13" t="s">
        <v>87</v>
      </c>
      <c r="AW1827" s="13" t="s">
        <v>39</v>
      </c>
      <c r="AX1827" s="13" t="s">
        <v>78</v>
      </c>
      <c r="AY1827" s="244" t="s">
        <v>199</v>
      </c>
    </row>
    <row r="1828" s="13" customFormat="1">
      <c r="A1828" s="13"/>
      <c r="B1828" s="233"/>
      <c r="C1828" s="234"/>
      <c r="D1828" s="235" t="s">
        <v>207</v>
      </c>
      <c r="E1828" s="236" t="s">
        <v>22</v>
      </c>
      <c r="F1828" s="237" t="s">
        <v>1606</v>
      </c>
      <c r="G1828" s="234"/>
      <c r="H1828" s="238">
        <v>6.5700000000000003</v>
      </c>
      <c r="I1828" s="239"/>
      <c r="J1828" s="234"/>
      <c r="K1828" s="234"/>
      <c r="L1828" s="240"/>
      <c r="M1828" s="241"/>
      <c r="N1828" s="242"/>
      <c r="O1828" s="242"/>
      <c r="P1828" s="242"/>
      <c r="Q1828" s="242"/>
      <c r="R1828" s="242"/>
      <c r="S1828" s="242"/>
      <c r="T1828" s="243"/>
      <c r="U1828" s="13"/>
      <c r="V1828" s="13"/>
      <c r="W1828" s="13"/>
      <c r="X1828" s="13"/>
      <c r="Y1828" s="13"/>
      <c r="Z1828" s="13"/>
      <c r="AA1828" s="13"/>
      <c r="AB1828" s="13"/>
      <c r="AC1828" s="13"/>
      <c r="AD1828" s="13"/>
      <c r="AE1828" s="13"/>
      <c r="AT1828" s="244" t="s">
        <v>207</v>
      </c>
      <c r="AU1828" s="244" t="s">
        <v>87</v>
      </c>
      <c r="AV1828" s="13" t="s">
        <v>87</v>
      </c>
      <c r="AW1828" s="13" t="s">
        <v>39</v>
      </c>
      <c r="AX1828" s="13" t="s">
        <v>78</v>
      </c>
      <c r="AY1828" s="244" t="s">
        <v>199</v>
      </c>
    </row>
    <row r="1829" s="13" customFormat="1">
      <c r="A1829" s="13"/>
      <c r="B1829" s="233"/>
      <c r="C1829" s="234"/>
      <c r="D1829" s="235" t="s">
        <v>207</v>
      </c>
      <c r="E1829" s="236" t="s">
        <v>22</v>
      </c>
      <c r="F1829" s="237" t="s">
        <v>1607</v>
      </c>
      <c r="G1829" s="234"/>
      <c r="H1829" s="238">
        <v>6.5700000000000003</v>
      </c>
      <c r="I1829" s="239"/>
      <c r="J1829" s="234"/>
      <c r="K1829" s="234"/>
      <c r="L1829" s="240"/>
      <c r="M1829" s="241"/>
      <c r="N1829" s="242"/>
      <c r="O1829" s="242"/>
      <c r="P1829" s="242"/>
      <c r="Q1829" s="242"/>
      <c r="R1829" s="242"/>
      <c r="S1829" s="242"/>
      <c r="T1829" s="243"/>
      <c r="U1829" s="13"/>
      <c r="V1829" s="13"/>
      <c r="W1829" s="13"/>
      <c r="X1829" s="13"/>
      <c r="Y1829" s="13"/>
      <c r="Z1829" s="13"/>
      <c r="AA1829" s="13"/>
      <c r="AB1829" s="13"/>
      <c r="AC1829" s="13"/>
      <c r="AD1829" s="13"/>
      <c r="AE1829" s="13"/>
      <c r="AT1829" s="244" t="s">
        <v>207</v>
      </c>
      <c r="AU1829" s="244" t="s">
        <v>87</v>
      </c>
      <c r="AV1829" s="13" t="s">
        <v>87</v>
      </c>
      <c r="AW1829" s="13" t="s">
        <v>39</v>
      </c>
      <c r="AX1829" s="13" t="s">
        <v>78</v>
      </c>
      <c r="AY1829" s="244" t="s">
        <v>199</v>
      </c>
    </row>
    <row r="1830" s="13" customFormat="1">
      <c r="A1830" s="13"/>
      <c r="B1830" s="233"/>
      <c r="C1830" s="234"/>
      <c r="D1830" s="235" t="s">
        <v>207</v>
      </c>
      <c r="E1830" s="236" t="s">
        <v>22</v>
      </c>
      <c r="F1830" s="237" t="s">
        <v>2808</v>
      </c>
      <c r="G1830" s="234"/>
      <c r="H1830" s="238">
        <v>37.912999999999997</v>
      </c>
      <c r="I1830" s="239"/>
      <c r="J1830" s="234"/>
      <c r="K1830" s="234"/>
      <c r="L1830" s="240"/>
      <c r="M1830" s="241"/>
      <c r="N1830" s="242"/>
      <c r="O1830" s="242"/>
      <c r="P1830" s="242"/>
      <c r="Q1830" s="242"/>
      <c r="R1830" s="242"/>
      <c r="S1830" s="242"/>
      <c r="T1830" s="243"/>
      <c r="U1830" s="13"/>
      <c r="V1830" s="13"/>
      <c r="W1830" s="13"/>
      <c r="X1830" s="13"/>
      <c r="Y1830" s="13"/>
      <c r="Z1830" s="13"/>
      <c r="AA1830" s="13"/>
      <c r="AB1830" s="13"/>
      <c r="AC1830" s="13"/>
      <c r="AD1830" s="13"/>
      <c r="AE1830" s="13"/>
      <c r="AT1830" s="244" t="s">
        <v>207</v>
      </c>
      <c r="AU1830" s="244" t="s">
        <v>87</v>
      </c>
      <c r="AV1830" s="13" t="s">
        <v>87</v>
      </c>
      <c r="AW1830" s="13" t="s">
        <v>39</v>
      </c>
      <c r="AX1830" s="13" t="s">
        <v>78</v>
      </c>
      <c r="AY1830" s="244" t="s">
        <v>199</v>
      </c>
    </row>
    <row r="1831" s="13" customFormat="1">
      <c r="A1831" s="13"/>
      <c r="B1831" s="233"/>
      <c r="C1831" s="234"/>
      <c r="D1831" s="235" t="s">
        <v>207</v>
      </c>
      <c r="E1831" s="236" t="s">
        <v>22</v>
      </c>
      <c r="F1831" s="237" t="s">
        <v>1609</v>
      </c>
      <c r="G1831" s="234"/>
      <c r="H1831" s="238">
        <v>10.800000000000001</v>
      </c>
      <c r="I1831" s="239"/>
      <c r="J1831" s="234"/>
      <c r="K1831" s="234"/>
      <c r="L1831" s="240"/>
      <c r="M1831" s="241"/>
      <c r="N1831" s="242"/>
      <c r="O1831" s="242"/>
      <c r="P1831" s="242"/>
      <c r="Q1831" s="242"/>
      <c r="R1831" s="242"/>
      <c r="S1831" s="242"/>
      <c r="T1831" s="243"/>
      <c r="U1831" s="13"/>
      <c r="V1831" s="13"/>
      <c r="W1831" s="13"/>
      <c r="X1831" s="13"/>
      <c r="Y1831" s="13"/>
      <c r="Z1831" s="13"/>
      <c r="AA1831" s="13"/>
      <c r="AB1831" s="13"/>
      <c r="AC1831" s="13"/>
      <c r="AD1831" s="13"/>
      <c r="AE1831" s="13"/>
      <c r="AT1831" s="244" t="s">
        <v>207</v>
      </c>
      <c r="AU1831" s="244" t="s">
        <v>87</v>
      </c>
      <c r="AV1831" s="13" t="s">
        <v>87</v>
      </c>
      <c r="AW1831" s="13" t="s">
        <v>39</v>
      </c>
      <c r="AX1831" s="13" t="s">
        <v>78</v>
      </c>
      <c r="AY1831" s="244" t="s">
        <v>199</v>
      </c>
    </row>
    <row r="1832" s="13" customFormat="1">
      <c r="A1832" s="13"/>
      <c r="B1832" s="233"/>
      <c r="C1832" s="234"/>
      <c r="D1832" s="235" t="s">
        <v>207</v>
      </c>
      <c r="E1832" s="236" t="s">
        <v>22</v>
      </c>
      <c r="F1832" s="237" t="s">
        <v>2809</v>
      </c>
      <c r="G1832" s="234"/>
      <c r="H1832" s="238">
        <v>19.800000000000001</v>
      </c>
      <c r="I1832" s="239"/>
      <c r="J1832" s="234"/>
      <c r="K1832" s="234"/>
      <c r="L1832" s="240"/>
      <c r="M1832" s="241"/>
      <c r="N1832" s="242"/>
      <c r="O1832" s="242"/>
      <c r="P1832" s="242"/>
      <c r="Q1832" s="242"/>
      <c r="R1832" s="242"/>
      <c r="S1832" s="242"/>
      <c r="T1832" s="243"/>
      <c r="U1832" s="13"/>
      <c r="V1832" s="13"/>
      <c r="W1832" s="13"/>
      <c r="X1832" s="13"/>
      <c r="Y1832" s="13"/>
      <c r="Z1832" s="13"/>
      <c r="AA1832" s="13"/>
      <c r="AB1832" s="13"/>
      <c r="AC1832" s="13"/>
      <c r="AD1832" s="13"/>
      <c r="AE1832" s="13"/>
      <c r="AT1832" s="244" t="s">
        <v>207</v>
      </c>
      <c r="AU1832" s="244" t="s">
        <v>87</v>
      </c>
      <c r="AV1832" s="13" t="s">
        <v>87</v>
      </c>
      <c r="AW1832" s="13" t="s">
        <v>39</v>
      </c>
      <c r="AX1832" s="13" t="s">
        <v>78</v>
      </c>
      <c r="AY1832" s="244" t="s">
        <v>199</v>
      </c>
    </row>
    <row r="1833" s="13" customFormat="1">
      <c r="A1833" s="13"/>
      <c r="B1833" s="233"/>
      <c r="C1833" s="234"/>
      <c r="D1833" s="235" t="s">
        <v>207</v>
      </c>
      <c r="E1833" s="236" t="s">
        <v>22</v>
      </c>
      <c r="F1833" s="237" t="s">
        <v>2810</v>
      </c>
      <c r="G1833" s="234"/>
      <c r="H1833" s="238">
        <v>2.8599999999999999</v>
      </c>
      <c r="I1833" s="239"/>
      <c r="J1833" s="234"/>
      <c r="K1833" s="234"/>
      <c r="L1833" s="240"/>
      <c r="M1833" s="241"/>
      <c r="N1833" s="242"/>
      <c r="O1833" s="242"/>
      <c r="P1833" s="242"/>
      <c r="Q1833" s="242"/>
      <c r="R1833" s="242"/>
      <c r="S1833" s="242"/>
      <c r="T1833" s="243"/>
      <c r="U1833" s="13"/>
      <c r="V1833" s="13"/>
      <c r="W1833" s="13"/>
      <c r="X1833" s="13"/>
      <c r="Y1833" s="13"/>
      <c r="Z1833" s="13"/>
      <c r="AA1833" s="13"/>
      <c r="AB1833" s="13"/>
      <c r="AC1833" s="13"/>
      <c r="AD1833" s="13"/>
      <c r="AE1833" s="13"/>
      <c r="AT1833" s="244" t="s">
        <v>207</v>
      </c>
      <c r="AU1833" s="244" t="s">
        <v>87</v>
      </c>
      <c r="AV1833" s="13" t="s">
        <v>87</v>
      </c>
      <c r="AW1833" s="13" t="s">
        <v>39</v>
      </c>
      <c r="AX1833" s="13" t="s">
        <v>78</v>
      </c>
      <c r="AY1833" s="244" t="s">
        <v>199</v>
      </c>
    </row>
    <row r="1834" s="13" customFormat="1">
      <c r="A1834" s="13"/>
      <c r="B1834" s="233"/>
      <c r="C1834" s="234"/>
      <c r="D1834" s="235" t="s">
        <v>207</v>
      </c>
      <c r="E1834" s="236" t="s">
        <v>22</v>
      </c>
      <c r="F1834" s="237" t="s">
        <v>2811</v>
      </c>
      <c r="G1834" s="234"/>
      <c r="H1834" s="238">
        <v>3.5099999999999998</v>
      </c>
      <c r="I1834" s="239"/>
      <c r="J1834" s="234"/>
      <c r="K1834" s="234"/>
      <c r="L1834" s="240"/>
      <c r="M1834" s="241"/>
      <c r="N1834" s="242"/>
      <c r="O1834" s="242"/>
      <c r="P1834" s="242"/>
      <c r="Q1834" s="242"/>
      <c r="R1834" s="242"/>
      <c r="S1834" s="242"/>
      <c r="T1834" s="243"/>
      <c r="U1834" s="13"/>
      <c r="V1834" s="13"/>
      <c r="W1834" s="13"/>
      <c r="X1834" s="13"/>
      <c r="Y1834" s="13"/>
      <c r="Z1834" s="13"/>
      <c r="AA1834" s="13"/>
      <c r="AB1834" s="13"/>
      <c r="AC1834" s="13"/>
      <c r="AD1834" s="13"/>
      <c r="AE1834" s="13"/>
      <c r="AT1834" s="244" t="s">
        <v>207</v>
      </c>
      <c r="AU1834" s="244" t="s">
        <v>87</v>
      </c>
      <c r="AV1834" s="13" t="s">
        <v>87</v>
      </c>
      <c r="AW1834" s="13" t="s">
        <v>39</v>
      </c>
      <c r="AX1834" s="13" t="s">
        <v>78</v>
      </c>
      <c r="AY1834" s="244" t="s">
        <v>199</v>
      </c>
    </row>
    <row r="1835" s="13" customFormat="1">
      <c r="A1835" s="13"/>
      <c r="B1835" s="233"/>
      <c r="C1835" s="234"/>
      <c r="D1835" s="235" t="s">
        <v>207</v>
      </c>
      <c r="E1835" s="236" t="s">
        <v>22</v>
      </c>
      <c r="F1835" s="237" t="s">
        <v>761</v>
      </c>
      <c r="G1835" s="234"/>
      <c r="H1835" s="238">
        <v>14.817</v>
      </c>
      <c r="I1835" s="239"/>
      <c r="J1835" s="234"/>
      <c r="K1835" s="234"/>
      <c r="L1835" s="240"/>
      <c r="M1835" s="241"/>
      <c r="N1835" s="242"/>
      <c r="O1835" s="242"/>
      <c r="P1835" s="242"/>
      <c r="Q1835" s="242"/>
      <c r="R1835" s="242"/>
      <c r="S1835" s="242"/>
      <c r="T1835" s="243"/>
      <c r="U1835" s="13"/>
      <c r="V1835" s="13"/>
      <c r="W1835" s="13"/>
      <c r="X1835" s="13"/>
      <c r="Y1835" s="13"/>
      <c r="Z1835" s="13"/>
      <c r="AA1835" s="13"/>
      <c r="AB1835" s="13"/>
      <c r="AC1835" s="13"/>
      <c r="AD1835" s="13"/>
      <c r="AE1835" s="13"/>
      <c r="AT1835" s="244" t="s">
        <v>207</v>
      </c>
      <c r="AU1835" s="244" t="s">
        <v>87</v>
      </c>
      <c r="AV1835" s="13" t="s">
        <v>87</v>
      </c>
      <c r="AW1835" s="13" t="s">
        <v>39</v>
      </c>
      <c r="AX1835" s="13" t="s">
        <v>78</v>
      </c>
      <c r="AY1835" s="244" t="s">
        <v>199</v>
      </c>
    </row>
    <row r="1836" s="13" customFormat="1">
      <c r="A1836" s="13"/>
      <c r="B1836" s="233"/>
      <c r="C1836" s="234"/>
      <c r="D1836" s="235" t="s">
        <v>207</v>
      </c>
      <c r="E1836" s="236" t="s">
        <v>22</v>
      </c>
      <c r="F1836" s="237" t="s">
        <v>1578</v>
      </c>
      <c r="G1836" s="234"/>
      <c r="H1836" s="238">
        <v>2.5499999999999998</v>
      </c>
      <c r="I1836" s="239"/>
      <c r="J1836" s="234"/>
      <c r="K1836" s="234"/>
      <c r="L1836" s="240"/>
      <c r="M1836" s="241"/>
      <c r="N1836" s="242"/>
      <c r="O1836" s="242"/>
      <c r="P1836" s="242"/>
      <c r="Q1836" s="242"/>
      <c r="R1836" s="242"/>
      <c r="S1836" s="242"/>
      <c r="T1836" s="243"/>
      <c r="U1836" s="13"/>
      <c r="V1836" s="13"/>
      <c r="W1836" s="13"/>
      <c r="X1836" s="13"/>
      <c r="Y1836" s="13"/>
      <c r="Z1836" s="13"/>
      <c r="AA1836" s="13"/>
      <c r="AB1836" s="13"/>
      <c r="AC1836" s="13"/>
      <c r="AD1836" s="13"/>
      <c r="AE1836" s="13"/>
      <c r="AT1836" s="244" t="s">
        <v>207</v>
      </c>
      <c r="AU1836" s="244" t="s">
        <v>87</v>
      </c>
      <c r="AV1836" s="13" t="s">
        <v>87</v>
      </c>
      <c r="AW1836" s="13" t="s">
        <v>39</v>
      </c>
      <c r="AX1836" s="13" t="s">
        <v>78</v>
      </c>
      <c r="AY1836" s="244" t="s">
        <v>199</v>
      </c>
    </row>
    <row r="1837" s="13" customFormat="1">
      <c r="A1837" s="13"/>
      <c r="B1837" s="233"/>
      <c r="C1837" s="234"/>
      <c r="D1837" s="235" t="s">
        <v>207</v>
      </c>
      <c r="E1837" s="236" t="s">
        <v>22</v>
      </c>
      <c r="F1837" s="237" t="s">
        <v>1579</v>
      </c>
      <c r="G1837" s="234"/>
      <c r="H1837" s="238">
        <v>3.2850000000000001</v>
      </c>
      <c r="I1837" s="239"/>
      <c r="J1837" s="234"/>
      <c r="K1837" s="234"/>
      <c r="L1837" s="240"/>
      <c r="M1837" s="241"/>
      <c r="N1837" s="242"/>
      <c r="O1837" s="242"/>
      <c r="P1837" s="242"/>
      <c r="Q1837" s="242"/>
      <c r="R1837" s="242"/>
      <c r="S1837" s="242"/>
      <c r="T1837" s="243"/>
      <c r="U1837" s="13"/>
      <c r="V1837" s="13"/>
      <c r="W1837" s="13"/>
      <c r="X1837" s="13"/>
      <c r="Y1837" s="13"/>
      <c r="Z1837" s="13"/>
      <c r="AA1837" s="13"/>
      <c r="AB1837" s="13"/>
      <c r="AC1837" s="13"/>
      <c r="AD1837" s="13"/>
      <c r="AE1837" s="13"/>
      <c r="AT1837" s="244" t="s">
        <v>207</v>
      </c>
      <c r="AU1837" s="244" t="s">
        <v>87</v>
      </c>
      <c r="AV1837" s="13" t="s">
        <v>87</v>
      </c>
      <c r="AW1837" s="13" t="s">
        <v>39</v>
      </c>
      <c r="AX1837" s="13" t="s">
        <v>78</v>
      </c>
      <c r="AY1837" s="244" t="s">
        <v>199</v>
      </c>
    </row>
    <row r="1838" s="13" customFormat="1">
      <c r="A1838" s="13"/>
      <c r="B1838" s="233"/>
      <c r="C1838" s="234"/>
      <c r="D1838" s="235" t="s">
        <v>207</v>
      </c>
      <c r="E1838" s="236" t="s">
        <v>22</v>
      </c>
      <c r="F1838" s="237" t="s">
        <v>1580</v>
      </c>
      <c r="G1838" s="234"/>
      <c r="H1838" s="238">
        <v>2.8300000000000001</v>
      </c>
      <c r="I1838" s="239"/>
      <c r="J1838" s="234"/>
      <c r="K1838" s="234"/>
      <c r="L1838" s="240"/>
      <c r="M1838" s="241"/>
      <c r="N1838" s="242"/>
      <c r="O1838" s="242"/>
      <c r="P1838" s="242"/>
      <c r="Q1838" s="242"/>
      <c r="R1838" s="242"/>
      <c r="S1838" s="242"/>
      <c r="T1838" s="243"/>
      <c r="U1838" s="13"/>
      <c r="V1838" s="13"/>
      <c r="W1838" s="13"/>
      <c r="X1838" s="13"/>
      <c r="Y1838" s="13"/>
      <c r="Z1838" s="13"/>
      <c r="AA1838" s="13"/>
      <c r="AB1838" s="13"/>
      <c r="AC1838" s="13"/>
      <c r="AD1838" s="13"/>
      <c r="AE1838" s="13"/>
      <c r="AT1838" s="244" t="s">
        <v>207</v>
      </c>
      <c r="AU1838" s="244" t="s">
        <v>87</v>
      </c>
      <c r="AV1838" s="13" t="s">
        <v>87</v>
      </c>
      <c r="AW1838" s="13" t="s">
        <v>39</v>
      </c>
      <c r="AX1838" s="13" t="s">
        <v>78</v>
      </c>
      <c r="AY1838" s="244" t="s">
        <v>199</v>
      </c>
    </row>
    <row r="1839" s="13" customFormat="1">
      <c r="A1839" s="13"/>
      <c r="B1839" s="233"/>
      <c r="C1839" s="234"/>
      <c r="D1839" s="235" t="s">
        <v>207</v>
      </c>
      <c r="E1839" s="236" t="s">
        <v>22</v>
      </c>
      <c r="F1839" s="237" t="s">
        <v>2812</v>
      </c>
      <c r="G1839" s="234"/>
      <c r="H1839" s="238">
        <v>15.840999999999999</v>
      </c>
      <c r="I1839" s="239"/>
      <c r="J1839" s="234"/>
      <c r="K1839" s="234"/>
      <c r="L1839" s="240"/>
      <c r="M1839" s="241"/>
      <c r="N1839" s="242"/>
      <c r="O1839" s="242"/>
      <c r="P1839" s="242"/>
      <c r="Q1839" s="242"/>
      <c r="R1839" s="242"/>
      <c r="S1839" s="242"/>
      <c r="T1839" s="243"/>
      <c r="U1839" s="13"/>
      <c r="V1839" s="13"/>
      <c r="W1839" s="13"/>
      <c r="X1839" s="13"/>
      <c r="Y1839" s="13"/>
      <c r="Z1839" s="13"/>
      <c r="AA1839" s="13"/>
      <c r="AB1839" s="13"/>
      <c r="AC1839" s="13"/>
      <c r="AD1839" s="13"/>
      <c r="AE1839" s="13"/>
      <c r="AT1839" s="244" t="s">
        <v>207</v>
      </c>
      <c r="AU1839" s="244" t="s">
        <v>87</v>
      </c>
      <c r="AV1839" s="13" t="s">
        <v>87</v>
      </c>
      <c r="AW1839" s="13" t="s">
        <v>39</v>
      </c>
      <c r="AX1839" s="13" t="s">
        <v>78</v>
      </c>
      <c r="AY1839" s="244" t="s">
        <v>199</v>
      </c>
    </row>
    <row r="1840" s="13" customFormat="1">
      <c r="A1840" s="13"/>
      <c r="B1840" s="233"/>
      <c r="C1840" s="234"/>
      <c r="D1840" s="235" t="s">
        <v>207</v>
      </c>
      <c r="E1840" s="236" t="s">
        <v>22</v>
      </c>
      <c r="F1840" s="237" t="s">
        <v>2813</v>
      </c>
      <c r="G1840" s="234"/>
      <c r="H1840" s="238">
        <v>29.384</v>
      </c>
      <c r="I1840" s="239"/>
      <c r="J1840" s="234"/>
      <c r="K1840" s="234"/>
      <c r="L1840" s="240"/>
      <c r="M1840" s="241"/>
      <c r="N1840" s="242"/>
      <c r="O1840" s="242"/>
      <c r="P1840" s="242"/>
      <c r="Q1840" s="242"/>
      <c r="R1840" s="242"/>
      <c r="S1840" s="242"/>
      <c r="T1840" s="243"/>
      <c r="U1840" s="13"/>
      <c r="V1840" s="13"/>
      <c r="W1840" s="13"/>
      <c r="X1840" s="13"/>
      <c r="Y1840" s="13"/>
      <c r="Z1840" s="13"/>
      <c r="AA1840" s="13"/>
      <c r="AB1840" s="13"/>
      <c r="AC1840" s="13"/>
      <c r="AD1840" s="13"/>
      <c r="AE1840" s="13"/>
      <c r="AT1840" s="244" t="s">
        <v>207</v>
      </c>
      <c r="AU1840" s="244" t="s">
        <v>87</v>
      </c>
      <c r="AV1840" s="13" t="s">
        <v>87</v>
      </c>
      <c r="AW1840" s="13" t="s">
        <v>39</v>
      </c>
      <c r="AX1840" s="13" t="s">
        <v>78</v>
      </c>
      <c r="AY1840" s="244" t="s">
        <v>199</v>
      </c>
    </row>
    <row r="1841" s="13" customFormat="1">
      <c r="A1841" s="13"/>
      <c r="B1841" s="233"/>
      <c r="C1841" s="234"/>
      <c r="D1841" s="235" t="s">
        <v>207</v>
      </c>
      <c r="E1841" s="236" t="s">
        <v>22</v>
      </c>
      <c r="F1841" s="237" t="s">
        <v>2814</v>
      </c>
      <c r="G1841" s="234"/>
      <c r="H1841" s="238">
        <v>11.606</v>
      </c>
      <c r="I1841" s="239"/>
      <c r="J1841" s="234"/>
      <c r="K1841" s="234"/>
      <c r="L1841" s="240"/>
      <c r="M1841" s="241"/>
      <c r="N1841" s="242"/>
      <c r="O1841" s="242"/>
      <c r="P1841" s="242"/>
      <c r="Q1841" s="242"/>
      <c r="R1841" s="242"/>
      <c r="S1841" s="242"/>
      <c r="T1841" s="243"/>
      <c r="U1841" s="13"/>
      <c r="V1841" s="13"/>
      <c r="W1841" s="13"/>
      <c r="X1841" s="13"/>
      <c r="Y1841" s="13"/>
      <c r="Z1841" s="13"/>
      <c r="AA1841" s="13"/>
      <c r="AB1841" s="13"/>
      <c r="AC1841" s="13"/>
      <c r="AD1841" s="13"/>
      <c r="AE1841" s="13"/>
      <c r="AT1841" s="244" t="s">
        <v>207</v>
      </c>
      <c r="AU1841" s="244" t="s">
        <v>87</v>
      </c>
      <c r="AV1841" s="13" t="s">
        <v>87</v>
      </c>
      <c r="AW1841" s="13" t="s">
        <v>39</v>
      </c>
      <c r="AX1841" s="13" t="s">
        <v>78</v>
      </c>
      <c r="AY1841" s="244" t="s">
        <v>199</v>
      </c>
    </row>
    <row r="1842" s="13" customFormat="1">
      <c r="A1842" s="13"/>
      <c r="B1842" s="233"/>
      <c r="C1842" s="234"/>
      <c r="D1842" s="235" t="s">
        <v>207</v>
      </c>
      <c r="E1842" s="236" t="s">
        <v>22</v>
      </c>
      <c r="F1842" s="237" t="s">
        <v>2815</v>
      </c>
      <c r="G1842" s="234"/>
      <c r="H1842" s="238">
        <v>14.539999999999999</v>
      </c>
      <c r="I1842" s="239"/>
      <c r="J1842" s="234"/>
      <c r="K1842" s="234"/>
      <c r="L1842" s="240"/>
      <c r="M1842" s="241"/>
      <c r="N1842" s="242"/>
      <c r="O1842" s="242"/>
      <c r="P1842" s="242"/>
      <c r="Q1842" s="242"/>
      <c r="R1842" s="242"/>
      <c r="S1842" s="242"/>
      <c r="T1842" s="243"/>
      <c r="U1842" s="13"/>
      <c r="V1842" s="13"/>
      <c r="W1842" s="13"/>
      <c r="X1842" s="13"/>
      <c r="Y1842" s="13"/>
      <c r="Z1842" s="13"/>
      <c r="AA1842" s="13"/>
      <c r="AB1842" s="13"/>
      <c r="AC1842" s="13"/>
      <c r="AD1842" s="13"/>
      <c r="AE1842" s="13"/>
      <c r="AT1842" s="244" t="s">
        <v>207</v>
      </c>
      <c r="AU1842" s="244" t="s">
        <v>87</v>
      </c>
      <c r="AV1842" s="13" t="s">
        <v>87</v>
      </c>
      <c r="AW1842" s="13" t="s">
        <v>39</v>
      </c>
      <c r="AX1842" s="13" t="s">
        <v>78</v>
      </c>
      <c r="AY1842" s="244" t="s">
        <v>199</v>
      </c>
    </row>
    <row r="1843" s="13" customFormat="1">
      <c r="A1843" s="13"/>
      <c r="B1843" s="233"/>
      <c r="C1843" s="234"/>
      <c r="D1843" s="235" t="s">
        <v>207</v>
      </c>
      <c r="E1843" s="236" t="s">
        <v>22</v>
      </c>
      <c r="F1843" s="237" t="s">
        <v>766</v>
      </c>
      <c r="G1843" s="234"/>
      <c r="H1843" s="238">
        <v>11.606</v>
      </c>
      <c r="I1843" s="239"/>
      <c r="J1843" s="234"/>
      <c r="K1843" s="234"/>
      <c r="L1843" s="240"/>
      <c r="M1843" s="241"/>
      <c r="N1843" s="242"/>
      <c r="O1843" s="242"/>
      <c r="P1843" s="242"/>
      <c r="Q1843" s="242"/>
      <c r="R1843" s="242"/>
      <c r="S1843" s="242"/>
      <c r="T1843" s="243"/>
      <c r="U1843" s="13"/>
      <c r="V1843" s="13"/>
      <c r="W1843" s="13"/>
      <c r="X1843" s="13"/>
      <c r="Y1843" s="13"/>
      <c r="Z1843" s="13"/>
      <c r="AA1843" s="13"/>
      <c r="AB1843" s="13"/>
      <c r="AC1843" s="13"/>
      <c r="AD1843" s="13"/>
      <c r="AE1843" s="13"/>
      <c r="AT1843" s="244" t="s">
        <v>207</v>
      </c>
      <c r="AU1843" s="244" t="s">
        <v>87</v>
      </c>
      <c r="AV1843" s="13" t="s">
        <v>87</v>
      </c>
      <c r="AW1843" s="13" t="s">
        <v>39</v>
      </c>
      <c r="AX1843" s="13" t="s">
        <v>78</v>
      </c>
      <c r="AY1843" s="244" t="s">
        <v>199</v>
      </c>
    </row>
    <row r="1844" s="13" customFormat="1">
      <c r="A1844" s="13"/>
      <c r="B1844" s="233"/>
      <c r="C1844" s="234"/>
      <c r="D1844" s="235" t="s">
        <v>207</v>
      </c>
      <c r="E1844" s="236" t="s">
        <v>22</v>
      </c>
      <c r="F1844" s="237" t="s">
        <v>2816</v>
      </c>
      <c r="G1844" s="234"/>
      <c r="H1844" s="238">
        <v>11.798</v>
      </c>
      <c r="I1844" s="239"/>
      <c r="J1844" s="234"/>
      <c r="K1844" s="234"/>
      <c r="L1844" s="240"/>
      <c r="M1844" s="241"/>
      <c r="N1844" s="242"/>
      <c r="O1844" s="242"/>
      <c r="P1844" s="242"/>
      <c r="Q1844" s="242"/>
      <c r="R1844" s="242"/>
      <c r="S1844" s="242"/>
      <c r="T1844" s="243"/>
      <c r="U1844" s="13"/>
      <c r="V1844" s="13"/>
      <c r="W1844" s="13"/>
      <c r="X1844" s="13"/>
      <c r="Y1844" s="13"/>
      <c r="Z1844" s="13"/>
      <c r="AA1844" s="13"/>
      <c r="AB1844" s="13"/>
      <c r="AC1844" s="13"/>
      <c r="AD1844" s="13"/>
      <c r="AE1844" s="13"/>
      <c r="AT1844" s="244" t="s">
        <v>207</v>
      </c>
      <c r="AU1844" s="244" t="s">
        <v>87</v>
      </c>
      <c r="AV1844" s="13" t="s">
        <v>87</v>
      </c>
      <c r="AW1844" s="13" t="s">
        <v>39</v>
      </c>
      <c r="AX1844" s="13" t="s">
        <v>78</v>
      </c>
      <c r="AY1844" s="244" t="s">
        <v>199</v>
      </c>
    </row>
    <row r="1845" s="13" customFormat="1">
      <c r="A1845" s="13"/>
      <c r="B1845" s="233"/>
      <c r="C1845" s="234"/>
      <c r="D1845" s="235" t="s">
        <v>207</v>
      </c>
      <c r="E1845" s="236" t="s">
        <v>22</v>
      </c>
      <c r="F1845" s="237" t="s">
        <v>1612</v>
      </c>
      <c r="G1845" s="234"/>
      <c r="H1845" s="238">
        <v>3.585</v>
      </c>
      <c r="I1845" s="239"/>
      <c r="J1845" s="234"/>
      <c r="K1845" s="234"/>
      <c r="L1845" s="240"/>
      <c r="M1845" s="241"/>
      <c r="N1845" s="242"/>
      <c r="O1845" s="242"/>
      <c r="P1845" s="242"/>
      <c r="Q1845" s="242"/>
      <c r="R1845" s="242"/>
      <c r="S1845" s="242"/>
      <c r="T1845" s="243"/>
      <c r="U1845" s="13"/>
      <c r="V1845" s="13"/>
      <c r="W1845" s="13"/>
      <c r="X1845" s="13"/>
      <c r="Y1845" s="13"/>
      <c r="Z1845" s="13"/>
      <c r="AA1845" s="13"/>
      <c r="AB1845" s="13"/>
      <c r="AC1845" s="13"/>
      <c r="AD1845" s="13"/>
      <c r="AE1845" s="13"/>
      <c r="AT1845" s="244" t="s">
        <v>207</v>
      </c>
      <c r="AU1845" s="244" t="s">
        <v>87</v>
      </c>
      <c r="AV1845" s="13" t="s">
        <v>87</v>
      </c>
      <c r="AW1845" s="13" t="s">
        <v>39</v>
      </c>
      <c r="AX1845" s="13" t="s">
        <v>78</v>
      </c>
      <c r="AY1845" s="244" t="s">
        <v>199</v>
      </c>
    </row>
    <row r="1846" s="13" customFormat="1">
      <c r="A1846" s="13"/>
      <c r="B1846" s="233"/>
      <c r="C1846" s="234"/>
      <c r="D1846" s="235" t="s">
        <v>207</v>
      </c>
      <c r="E1846" s="236" t="s">
        <v>22</v>
      </c>
      <c r="F1846" s="237" t="s">
        <v>1613</v>
      </c>
      <c r="G1846" s="234"/>
      <c r="H1846" s="238">
        <v>14.4</v>
      </c>
      <c r="I1846" s="239"/>
      <c r="J1846" s="234"/>
      <c r="K1846" s="234"/>
      <c r="L1846" s="240"/>
      <c r="M1846" s="241"/>
      <c r="N1846" s="242"/>
      <c r="O1846" s="242"/>
      <c r="P1846" s="242"/>
      <c r="Q1846" s="242"/>
      <c r="R1846" s="242"/>
      <c r="S1846" s="242"/>
      <c r="T1846" s="243"/>
      <c r="U1846" s="13"/>
      <c r="V1846" s="13"/>
      <c r="W1846" s="13"/>
      <c r="X1846" s="13"/>
      <c r="Y1846" s="13"/>
      <c r="Z1846" s="13"/>
      <c r="AA1846" s="13"/>
      <c r="AB1846" s="13"/>
      <c r="AC1846" s="13"/>
      <c r="AD1846" s="13"/>
      <c r="AE1846" s="13"/>
      <c r="AT1846" s="244" t="s">
        <v>207</v>
      </c>
      <c r="AU1846" s="244" t="s">
        <v>87</v>
      </c>
      <c r="AV1846" s="13" t="s">
        <v>87</v>
      </c>
      <c r="AW1846" s="13" t="s">
        <v>39</v>
      </c>
      <c r="AX1846" s="13" t="s">
        <v>78</v>
      </c>
      <c r="AY1846" s="244" t="s">
        <v>199</v>
      </c>
    </row>
    <row r="1847" s="13" customFormat="1">
      <c r="A1847" s="13"/>
      <c r="B1847" s="233"/>
      <c r="C1847" s="234"/>
      <c r="D1847" s="235" t="s">
        <v>207</v>
      </c>
      <c r="E1847" s="236" t="s">
        <v>22</v>
      </c>
      <c r="F1847" s="237" t="s">
        <v>2817</v>
      </c>
      <c r="G1847" s="234"/>
      <c r="H1847" s="238">
        <v>37.545000000000002</v>
      </c>
      <c r="I1847" s="239"/>
      <c r="J1847" s="234"/>
      <c r="K1847" s="234"/>
      <c r="L1847" s="240"/>
      <c r="M1847" s="241"/>
      <c r="N1847" s="242"/>
      <c r="O1847" s="242"/>
      <c r="P1847" s="242"/>
      <c r="Q1847" s="242"/>
      <c r="R1847" s="242"/>
      <c r="S1847" s="242"/>
      <c r="T1847" s="243"/>
      <c r="U1847" s="13"/>
      <c r="V1847" s="13"/>
      <c r="W1847" s="13"/>
      <c r="X1847" s="13"/>
      <c r="Y1847" s="13"/>
      <c r="Z1847" s="13"/>
      <c r="AA1847" s="13"/>
      <c r="AB1847" s="13"/>
      <c r="AC1847" s="13"/>
      <c r="AD1847" s="13"/>
      <c r="AE1847" s="13"/>
      <c r="AT1847" s="244" t="s">
        <v>207</v>
      </c>
      <c r="AU1847" s="244" t="s">
        <v>87</v>
      </c>
      <c r="AV1847" s="13" t="s">
        <v>87</v>
      </c>
      <c r="AW1847" s="13" t="s">
        <v>39</v>
      </c>
      <c r="AX1847" s="13" t="s">
        <v>78</v>
      </c>
      <c r="AY1847" s="244" t="s">
        <v>199</v>
      </c>
    </row>
    <row r="1848" s="15" customFormat="1">
      <c r="A1848" s="15"/>
      <c r="B1848" s="256"/>
      <c r="C1848" s="257"/>
      <c r="D1848" s="235" t="s">
        <v>207</v>
      </c>
      <c r="E1848" s="258" t="s">
        <v>22</v>
      </c>
      <c r="F1848" s="259" t="s">
        <v>2818</v>
      </c>
      <c r="G1848" s="257"/>
      <c r="H1848" s="258" t="s">
        <v>22</v>
      </c>
      <c r="I1848" s="260"/>
      <c r="J1848" s="257"/>
      <c r="K1848" s="257"/>
      <c r="L1848" s="261"/>
      <c r="M1848" s="262"/>
      <c r="N1848" s="263"/>
      <c r="O1848" s="263"/>
      <c r="P1848" s="263"/>
      <c r="Q1848" s="263"/>
      <c r="R1848" s="263"/>
      <c r="S1848" s="263"/>
      <c r="T1848" s="264"/>
      <c r="U1848" s="15"/>
      <c r="V1848" s="15"/>
      <c r="W1848" s="15"/>
      <c r="X1848" s="15"/>
      <c r="Y1848" s="15"/>
      <c r="Z1848" s="15"/>
      <c r="AA1848" s="15"/>
      <c r="AB1848" s="15"/>
      <c r="AC1848" s="15"/>
      <c r="AD1848" s="15"/>
      <c r="AE1848" s="15"/>
      <c r="AT1848" s="265" t="s">
        <v>207</v>
      </c>
      <c r="AU1848" s="265" t="s">
        <v>87</v>
      </c>
      <c r="AV1848" s="15" t="s">
        <v>23</v>
      </c>
      <c r="AW1848" s="15" t="s">
        <v>39</v>
      </c>
      <c r="AX1848" s="15" t="s">
        <v>78</v>
      </c>
      <c r="AY1848" s="265" t="s">
        <v>199</v>
      </c>
    </row>
    <row r="1849" s="13" customFormat="1">
      <c r="A1849" s="13"/>
      <c r="B1849" s="233"/>
      <c r="C1849" s="234"/>
      <c r="D1849" s="235" t="s">
        <v>207</v>
      </c>
      <c r="E1849" s="236" t="s">
        <v>22</v>
      </c>
      <c r="F1849" s="237" t="s">
        <v>2819</v>
      </c>
      <c r="G1849" s="234"/>
      <c r="H1849" s="238">
        <v>-3.8399999999999999</v>
      </c>
      <c r="I1849" s="239"/>
      <c r="J1849" s="234"/>
      <c r="K1849" s="234"/>
      <c r="L1849" s="240"/>
      <c r="M1849" s="241"/>
      <c r="N1849" s="242"/>
      <c r="O1849" s="242"/>
      <c r="P1849" s="242"/>
      <c r="Q1849" s="242"/>
      <c r="R1849" s="242"/>
      <c r="S1849" s="242"/>
      <c r="T1849" s="243"/>
      <c r="U1849" s="13"/>
      <c r="V1849" s="13"/>
      <c r="W1849" s="13"/>
      <c r="X1849" s="13"/>
      <c r="Y1849" s="13"/>
      <c r="Z1849" s="13"/>
      <c r="AA1849" s="13"/>
      <c r="AB1849" s="13"/>
      <c r="AC1849" s="13"/>
      <c r="AD1849" s="13"/>
      <c r="AE1849" s="13"/>
      <c r="AT1849" s="244" t="s">
        <v>207</v>
      </c>
      <c r="AU1849" s="244" t="s">
        <v>87</v>
      </c>
      <c r="AV1849" s="13" t="s">
        <v>87</v>
      </c>
      <c r="AW1849" s="13" t="s">
        <v>39</v>
      </c>
      <c r="AX1849" s="13" t="s">
        <v>78</v>
      </c>
      <c r="AY1849" s="244" t="s">
        <v>199</v>
      </c>
    </row>
    <row r="1850" s="14" customFormat="1">
      <c r="A1850" s="14"/>
      <c r="B1850" s="245"/>
      <c r="C1850" s="246"/>
      <c r="D1850" s="235" t="s">
        <v>207</v>
      </c>
      <c r="E1850" s="247" t="s">
        <v>22</v>
      </c>
      <c r="F1850" s="248" t="s">
        <v>252</v>
      </c>
      <c r="G1850" s="246"/>
      <c r="H1850" s="249">
        <v>382.85599999999999</v>
      </c>
      <c r="I1850" s="250"/>
      <c r="J1850" s="246"/>
      <c r="K1850" s="246"/>
      <c r="L1850" s="251"/>
      <c r="M1850" s="252"/>
      <c r="N1850" s="253"/>
      <c r="O1850" s="253"/>
      <c r="P1850" s="253"/>
      <c r="Q1850" s="253"/>
      <c r="R1850" s="253"/>
      <c r="S1850" s="253"/>
      <c r="T1850" s="254"/>
      <c r="U1850" s="14"/>
      <c r="V1850" s="14"/>
      <c r="W1850" s="14"/>
      <c r="X1850" s="14"/>
      <c r="Y1850" s="14"/>
      <c r="Z1850" s="14"/>
      <c r="AA1850" s="14"/>
      <c r="AB1850" s="14"/>
      <c r="AC1850" s="14"/>
      <c r="AD1850" s="14"/>
      <c r="AE1850" s="14"/>
      <c r="AT1850" s="255" t="s">
        <v>207</v>
      </c>
      <c r="AU1850" s="255" t="s">
        <v>87</v>
      </c>
      <c r="AV1850" s="14" t="s">
        <v>103</v>
      </c>
      <c r="AW1850" s="14" t="s">
        <v>39</v>
      </c>
      <c r="AX1850" s="14" t="s">
        <v>23</v>
      </c>
      <c r="AY1850" s="255" t="s">
        <v>199</v>
      </c>
    </row>
    <row r="1851" s="2" customFormat="1" ht="16.5" customHeight="1">
      <c r="A1851" s="40"/>
      <c r="B1851" s="41"/>
      <c r="C1851" s="277" t="s">
        <v>2820</v>
      </c>
      <c r="D1851" s="277" t="s">
        <v>407</v>
      </c>
      <c r="E1851" s="278" t="s">
        <v>2821</v>
      </c>
      <c r="F1851" s="279" t="s">
        <v>2822</v>
      </c>
      <c r="G1851" s="280" t="s">
        <v>233</v>
      </c>
      <c r="H1851" s="281">
        <v>421.142</v>
      </c>
      <c r="I1851" s="282"/>
      <c r="J1851" s="283">
        <f>ROUND(I1851*H1851,2)</f>
        <v>0</v>
      </c>
      <c r="K1851" s="279" t="s">
        <v>22</v>
      </c>
      <c r="L1851" s="284"/>
      <c r="M1851" s="285" t="s">
        <v>22</v>
      </c>
      <c r="N1851" s="286" t="s">
        <v>49</v>
      </c>
      <c r="O1851" s="86"/>
      <c r="P1851" s="229">
        <f>O1851*H1851</f>
        <v>0</v>
      </c>
      <c r="Q1851" s="229">
        <v>0.0097999999999999997</v>
      </c>
      <c r="R1851" s="229">
        <f>Q1851*H1851</f>
        <v>4.1271915999999997</v>
      </c>
      <c r="S1851" s="229">
        <v>0</v>
      </c>
      <c r="T1851" s="230">
        <f>S1851*H1851</f>
        <v>0</v>
      </c>
      <c r="U1851" s="40"/>
      <c r="V1851" s="40"/>
      <c r="W1851" s="40"/>
      <c r="X1851" s="40"/>
      <c r="Y1851" s="40"/>
      <c r="Z1851" s="40"/>
      <c r="AA1851" s="40"/>
      <c r="AB1851" s="40"/>
      <c r="AC1851" s="40"/>
      <c r="AD1851" s="40"/>
      <c r="AE1851" s="40"/>
      <c r="AR1851" s="231" t="s">
        <v>367</v>
      </c>
      <c r="AT1851" s="231" t="s">
        <v>407</v>
      </c>
      <c r="AU1851" s="231" t="s">
        <v>87</v>
      </c>
      <c r="AY1851" s="19" t="s">
        <v>199</v>
      </c>
      <c r="BE1851" s="232">
        <f>IF(N1851="základní",J1851,0)</f>
        <v>0</v>
      </c>
      <c r="BF1851" s="232">
        <f>IF(N1851="snížená",J1851,0)</f>
        <v>0</v>
      </c>
      <c r="BG1851" s="232">
        <f>IF(N1851="zákl. přenesená",J1851,0)</f>
        <v>0</v>
      </c>
      <c r="BH1851" s="232">
        <f>IF(N1851="sníž. přenesená",J1851,0)</f>
        <v>0</v>
      </c>
      <c r="BI1851" s="232">
        <f>IF(N1851="nulová",J1851,0)</f>
        <v>0</v>
      </c>
      <c r="BJ1851" s="19" t="s">
        <v>23</v>
      </c>
      <c r="BK1851" s="232">
        <f>ROUND(I1851*H1851,2)</f>
        <v>0</v>
      </c>
      <c r="BL1851" s="19" t="s">
        <v>272</v>
      </c>
      <c r="BM1851" s="231" t="s">
        <v>2823</v>
      </c>
    </row>
    <row r="1852" s="13" customFormat="1">
      <c r="A1852" s="13"/>
      <c r="B1852" s="233"/>
      <c r="C1852" s="234"/>
      <c r="D1852" s="235" t="s">
        <v>207</v>
      </c>
      <c r="E1852" s="236" t="s">
        <v>22</v>
      </c>
      <c r="F1852" s="237" t="s">
        <v>2824</v>
      </c>
      <c r="G1852" s="234"/>
      <c r="H1852" s="238">
        <v>421.142</v>
      </c>
      <c r="I1852" s="239"/>
      <c r="J1852" s="234"/>
      <c r="K1852" s="234"/>
      <c r="L1852" s="240"/>
      <c r="M1852" s="241"/>
      <c r="N1852" s="242"/>
      <c r="O1852" s="242"/>
      <c r="P1852" s="242"/>
      <c r="Q1852" s="242"/>
      <c r="R1852" s="242"/>
      <c r="S1852" s="242"/>
      <c r="T1852" s="243"/>
      <c r="U1852" s="13"/>
      <c r="V1852" s="13"/>
      <c r="W1852" s="13"/>
      <c r="X1852" s="13"/>
      <c r="Y1852" s="13"/>
      <c r="Z1852" s="13"/>
      <c r="AA1852" s="13"/>
      <c r="AB1852" s="13"/>
      <c r="AC1852" s="13"/>
      <c r="AD1852" s="13"/>
      <c r="AE1852" s="13"/>
      <c r="AT1852" s="244" t="s">
        <v>207</v>
      </c>
      <c r="AU1852" s="244" t="s">
        <v>87</v>
      </c>
      <c r="AV1852" s="13" t="s">
        <v>87</v>
      </c>
      <c r="AW1852" s="13" t="s">
        <v>39</v>
      </c>
      <c r="AX1852" s="13" t="s">
        <v>23</v>
      </c>
      <c r="AY1852" s="244" t="s">
        <v>199</v>
      </c>
    </row>
    <row r="1853" s="2" customFormat="1" ht="16.5" customHeight="1">
      <c r="A1853" s="40"/>
      <c r="B1853" s="41"/>
      <c r="C1853" s="220" t="s">
        <v>2825</v>
      </c>
      <c r="D1853" s="220" t="s">
        <v>201</v>
      </c>
      <c r="E1853" s="221" t="s">
        <v>2826</v>
      </c>
      <c r="F1853" s="222" t="s">
        <v>2827</v>
      </c>
      <c r="G1853" s="223" t="s">
        <v>233</v>
      </c>
      <c r="H1853" s="224">
        <v>100.84999999999999</v>
      </c>
      <c r="I1853" s="225"/>
      <c r="J1853" s="226">
        <f>ROUND(I1853*H1853,2)</f>
        <v>0</v>
      </c>
      <c r="K1853" s="222" t="s">
        <v>205</v>
      </c>
      <c r="L1853" s="46"/>
      <c r="M1853" s="227" t="s">
        <v>22</v>
      </c>
      <c r="N1853" s="228" t="s">
        <v>49</v>
      </c>
      <c r="O1853" s="86"/>
      <c r="P1853" s="229">
        <f>O1853*H1853</f>
        <v>0</v>
      </c>
      <c r="Q1853" s="229">
        <v>0</v>
      </c>
      <c r="R1853" s="229">
        <f>Q1853*H1853</f>
        <v>0</v>
      </c>
      <c r="S1853" s="229">
        <v>0</v>
      </c>
      <c r="T1853" s="230">
        <f>S1853*H1853</f>
        <v>0</v>
      </c>
      <c r="U1853" s="40"/>
      <c r="V1853" s="40"/>
      <c r="W1853" s="40"/>
      <c r="X1853" s="40"/>
      <c r="Y1853" s="40"/>
      <c r="Z1853" s="40"/>
      <c r="AA1853" s="40"/>
      <c r="AB1853" s="40"/>
      <c r="AC1853" s="40"/>
      <c r="AD1853" s="40"/>
      <c r="AE1853" s="40"/>
      <c r="AR1853" s="231" t="s">
        <v>272</v>
      </c>
      <c r="AT1853" s="231" t="s">
        <v>201</v>
      </c>
      <c r="AU1853" s="231" t="s">
        <v>87</v>
      </c>
      <c r="AY1853" s="19" t="s">
        <v>199</v>
      </c>
      <c r="BE1853" s="232">
        <f>IF(N1853="základní",J1853,0)</f>
        <v>0</v>
      </c>
      <c r="BF1853" s="232">
        <f>IF(N1853="snížená",J1853,0)</f>
        <v>0</v>
      </c>
      <c r="BG1853" s="232">
        <f>IF(N1853="zákl. přenesená",J1853,0)</f>
        <v>0</v>
      </c>
      <c r="BH1853" s="232">
        <f>IF(N1853="sníž. přenesená",J1853,0)</f>
        <v>0</v>
      </c>
      <c r="BI1853" s="232">
        <f>IF(N1853="nulová",J1853,0)</f>
        <v>0</v>
      </c>
      <c r="BJ1853" s="19" t="s">
        <v>23</v>
      </c>
      <c r="BK1853" s="232">
        <f>ROUND(I1853*H1853,2)</f>
        <v>0</v>
      </c>
      <c r="BL1853" s="19" t="s">
        <v>272</v>
      </c>
      <c r="BM1853" s="231" t="s">
        <v>2828</v>
      </c>
    </row>
    <row r="1854" s="13" customFormat="1">
      <c r="A1854" s="13"/>
      <c r="B1854" s="233"/>
      <c r="C1854" s="234"/>
      <c r="D1854" s="235" t="s">
        <v>207</v>
      </c>
      <c r="E1854" s="236" t="s">
        <v>22</v>
      </c>
      <c r="F1854" s="237" t="s">
        <v>1600</v>
      </c>
      <c r="G1854" s="234"/>
      <c r="H1854" s="238">
        <v>7.2000000000000002</v>
      </c>
      <c r="I1854" s="239"/>
      <c r="J1854" s="234"/>
      <c r="K1854" s="234"/>
      <c r="L1854" s="240"/>
      <c r="M1854" s="241"/>
      <c r="N1854" s="242"/>
      <c r="O1854" s="242"/>
      <c r="P1854" s="242"/>
      <c r="Q1854" s="242"/>
      <c r="R1854" s="242"/>
      <c r="S1854" s="242"/>
      <c r="T1854" s="243"/>
      <c r="U1854" s="13"/>
      <c r="V1854" s="13"/>
      <c r="W1854" s="13"/>
      <c r="X1854" s="13"/>
      <c r="Y1854" s="13"/>
      <c r="Z1854" s="13"/>
      <c r="AA1854" s="13"/>
      <c r="AB1854" s="13"/>
      <c r="AC1854" s="13"/>
      <c r="AD1854" s="13"/>
      <c r="AE1854" s="13"/>
      <c r="AT1854" s="244" t="s">
        <v>207</v>
      </c>
      <c r="AU1854" s="244" t="s">
        <v>87</v>
      </c>
      <c r="AV1854" s="13" t="s">
        <v>87</v>
      </c>
      <c r="AW1854" s="13" t="s">
        <v>39</v>
      </c>
      <c r="AX1854" s="13" t="s">
        <v>78</v>
      </c>
      <c r="AY1854" s="244" t="s">
        <v>199</v>
      </c>
    </row>
    <row r="1855" s="13" customFormat="1">
      <c r="A1855" s="13"/>
      <c r="B1855" s="233"/>
      <c r="C1855" s="234"/>
      <c r="D1855" s="235" t="s">
        <v>207</v>
      </c>
      <c r="E1855" s="236" t="s">
        <v>22</v>
      </c>
      <c r="F1855" s="237" t="s">
        <v>1603</v>
      </c>
      <c r="G1855" s="234"/>
      <c r="H1855" s="238">
        <v>7.4400000000000004</v>
      </c>
      <c r="I1855" s="239"/>
      <c r="J1855" s="234"/>
      <c r="K1855" s="234"/>
      <c r="L1855" s="240"/>
      <c r="M1855" s="241"/>
      <c r="N1855" s="242"/>
      <c r="O1855" s="242"/>
      <c r="P1855" s="242"/>
      <c r="Q1855" s="242"/>
      <c r="R1855" s="242"/>
      <c r="S1855" s="242"/>
      <c r="T1855" s="243"/>
      <c r="U1855" s="13"/>
      <c r="V1855" s="13"/>
      <c r="W1855" s="13"/>
      <c r="X1855" s="13"/>
      <c r="Y1855" s="13"/>
      <c r="Z1855" s="13"/>
      <c r="AA1855" s="13"/>
      <c r="AB1855" s="13"/>
      <c r="AC1855" s="13"/>
      <c r="AD1855" s="13"/>
      <c r="AE1855" s="13"/>
      <c r="AT1855" s="244" t="s">
        <v>207</v>
      </c>
      <c r="AU1855" s="244" t="s">
        <v>87</v>
      </c>
      <c r="AV1855" s="13" t="s">
        <v>87</v>
      </c>
      <c r="AW1855" s="13" t="s">
        <v>39</v>
      </c>
      <c r="AX1855" s="13" t="s">
        <v>78</v>
      </c>
      <c r="AY1855" s="244" t="s">
        <v>199</v>
      </c>
    </row>
    <row r="1856" s="13" customFormat="1">
      <c r="A1856" s="13"/>
      <c r="B1856" s="233"/>
      <c r="C1856" s="234"/>
      <c r="D1856" s="235" t="s">
        <v>207</v>
      </c>
      <c r="E1856" s="236" t="s">
        <v>22</v>
      </c>
      <c r="F1856" s="237" t="s">
        <v>1604</v>
      </c>
      <c r="G1856" s="234"/>
      <c r="H1856" s="238">
        <v>6.4500000000000002</v>
      </c>
      <c r="I1856" s="239"/>
      <c r="J1856" s="234"/>
      <c r="K1856" s="234"/>
      <c r="L1856" s="240"/>
      <c r="M1856" s="241"/>
      <c r="N1856" s="242"/>
      <c r="O1856" s="242"/>
      <c r="P1856" s="242"/>
      <c r="Q1856" s="242"/>
      <c r="R1856" s="242"/>
      <c r="S1856" s="242"/>
      <c r="T1856" s="243"/>
      <c r="U1856" s="13"/>
      <c r="V1856" s="13"/>
      <c r="W1856" s="13"/>
      <c r="X1856" s="13"/>
      <c r="Y1856" s="13"/>
      <c r="Z1856" s="13"/>
      <c r="AA1856" s="13"/>
      <c r="AB1856" s="13"/>
      <c r="AC1856" s="13"/>
      <c r="AD1856" s="13"/>
      <c r="AE1856" s="13"/>
      <c r="AT1856" s="244" t="s">
        <v>207</v>
      </c>
      <c r="AU1856" s="244" t="s">
        <v>87</v>
      </c>
      <c r="AV1856" s="13" t="s">
        <v>87</v>
      </c>
      <c r="AW1856" s="13" t="s">
        <v>39</v>
      </c>
      <c r="AX1856" s="13" t="s">
        <v>78</v>
      </c>
      <c r="AY1856" s="244" t="s">
        <v>199</v>
      </c>
    </row>
    <row r="1857" s="13" customFormat="1">
      <c r="A1857" s="13"/>
      <c r="B1857" s="233"/>
      <c r="C1857" s="234"/>
      <c r="D1857" s="235" t="s">
        <v>207</v>
      </c>
      <c r="E1857" s="236" t="s">
        <v>22</v>
      </c>
      <c r="F1857" s="237" t="s">
        <v>1605</v>
      </c>
      <c r="G1857" s="234"/>
      <c r="H1857" s="238">
        <v>3</v>
      </c>
      <c r="I1857" s="239"/>
      <c r="J1857" s="234"/>
      <c r="K1857" s="234"/>
      <c r="L1857" s="240"/>
      <c r="M1857" s="241"/>
      <c r="N1857" s="242"/>
      <c r="O1857" s="242"/>
      <c r="P1857" s="242"/>
      <c r="Q1857" s="242"/>
      <c r="R1857" s="242"/>
      <c r="S1857" s="242"/>
      <c r="T1857" s="243"/>
      <c r="U1857" s="13"/>
      <c r="V1857" s="13"/>
      <c r="W1857" s="13"/>
      <c r="X1857" s="13"/>
      <c r="Y1857" s="13"/>
      <c r="Z1857" s="13"/>
      <c r="AA1857" s="13"/>
      <c r="AB1857" s="13"/>
      <c r="AC1857" s="13"/>
      <c r="AD1857" s="13"/>
      <c r="AE1857" s="13"/>
      <c r="AT1857" s="244" t="s">
        <v>207</v>
      </c>
      <c r="AU1857" s="244" t="s">
        <v>87</v>
      </c>
      <c r="AV1857" s="13" t="s">
        <v>87</v>
      </c>
      <c r="AW1857" s="13" t="s">
        <v>39</v>
      </c>
      <c r="AX1857" s="13" t="s">
        <v>78</v>
      </c>
      <c r="AY1857" s="244" t="s">
        <v>199</v>
      </c>
    </row>
    <row r="1858" s="13" customFormat="1">
      <c r="A1858" s="13"/>
      <c r="B1858" s="233"/>
      <c r="C1858" s="234"/>
      <c r="D1858" s="235" t="s">
        <v>207</v>
      </c>
      <c r="E1858" s="236" t="s">
        <v>22</v>
      </c>
      <c r="F1858" s="237" t="s">
        <v>1606</v>
      </c>
      <c r="G1858" s="234"/>
      <c r="H1858" s="238">
        <v>6.5700000000000003</v>
      </c>
      <c r="I1858" s="239"/>
      <c r="J1858" s="234"/>
      <c r="K1858" s="234"/>
      <c r="L1858" s="240"/>
      <c r="M1858" s="241"/>
      <c r="N1858" s="242"/>
      <c r="O1858" s="242"/>
      <c r="P1858" s="242"/>
      <c r="Q1858" s="242"/>
      <c r="R1858" s="242"/>
      <c r="S1858" s="242"/>
      <c r="T1858" s="243"/>
      <c r="U1858" s="13"/>
      <c r="V1858" s="13"/>
      <c r="W1858" s="13"/>
      <c r="X1858" s="13"/>
      <c r="Y1858" s="13"/>
      <c r="Z1858" s="13"/>
      <c r="AA1858" s="13"/>
      <c r="AB1858" s="13"/>
      <c r="AC1858" s="13"/>
      <c r="AD1858" s="13"/>
      <c r="AE1858" s="13"/>
      <c r="AT1858" s="244" t="s">
        <v>207</v>
      </c>
      <c r="AU1858" s="244" t="s">
        <v>87</v>
      </c>
      <c r="AV1858" s="13" t="s">
        <v>87</v>
      </c>
      <c r="AW1858" s="13" t="s">
        <v>39</v>
      </c>
      <c r="AX1858" s="13" t="s">
        <v>78</v>
      </c>
      <c r="AY1858" s="244" t="s">
        <v>199</v>
      </c>
    </row>
    <row r="1859" s="13" customFormat="1">
      <c r="A1859" s="13"/>
      <c r="B1859" s="233"/>
      <c r="C1859" s="234"/>
      <c r="D1859" s="235" t="s">
        <v>207</v>
      </c>
      <c r="E1859" s="236" t="s">
        <v>22</v>
      </c>
      <c r="F1859" s="237" t="s">
        <v>1607</v>
      </c>
      <c r="G1859" s="234"/>
      <c r="H1859" s="238">
        <v>6.5700000000000003</v>
      </c>
      <c r="I1859" s="239"/>
      <c r="J1859" s="234"/>
      <c r="K1859" s="234"/>
      <c r="L1859" s="240"/>
      <c r="M1859" s="241"/>
      <c r="N1859" s="242"/>
      <c r="O1859" s="242"/>
      <c r="P1859" s="242"/>
      <c r="Q1859" s="242"/>
      <c r="R1859" s="242"/>
      <c r="S1859" s="242"/>
      <c r="T1859" s="243"/>
      <c r="U1859" s="13"/>
      <c r="V1859" s="13"/>
      <c r="W1859" s="13"/>
      <c r="X1859" s="13"/>
      <c r="Y1859" s="13"/>
      <c r="Z1859" s="13"/>
      <c r="AA1859" s="13"/>
      <c r="AB1859" s="13"/>
      <c r="AC1859" s="13"/>
      <c r="AD1859" s="13"/>
      <c r="AE1859" s="13"/>
      <c r="AT1859" s="244" t="s">
        <v>207</v>
      </c>
      <c r="AU1859" s="244" t="s">
        <v>87</v>
      </c>
      <c r="AV1859" s="13" t="s">
        <v>87</v>
      </c>
      <c r="AW1859" s="13" t="s">
        <v>39</v>
      </c>
      <c r="AX1859" s="13" t="s">
        <v>78</v>
      </c>
      <c r="AY1859" s="244" t="s">
        <v>199</v>
      </c>
    </row>
    <row r="1860" s="13" customFormat="1">
      <c r="A1860" s="13"/>
      <c r="B1860" s="233"/>
      <c r="C1860" s="234"/>
      <c r="D1860" s="235" t="s">
        <v>207</v>
      </c>
      <c r="E1860" s="236" t="s">
        <v>22</v>
      </c>
      <c r="F1860" s="237" t="s">
        <v>1609</v>
      </c>
      <c r="G1860" s="234"/>
      <c r="H1860" s="238">
        <v>10.800000000000001</v>
      </c>
      <c r="I1860" s="239"/>
      <c r="J1860" s="234"/>
      <c r="K1860" s="234"/>
      <c r="L1860" s="240"/>
      <c r="M1860" s="241"/>
      <c r="N1860" s="242"/>
      <c r="O1860" s="242"/>
      <c r="P1860" s="242"/>
      <c r="Q1860" s="242"/>
      <c r="R1860" s="242"/>
      <c r="S1860" s="242"/>
      <c r="T1860" s="243"/>
      <c r="U1860" s="13"/>
      <c r="V1860" s="13"/>
      <c r="W1860" s="13"/>
      <c r="X1860" s="13"/>
      <c r="Y1860" s="13"/>
      <c r="Z1860" s="13"/>
      <c r="AA1860" s="13"/>
      <c r="AB1860" s="13"/>
      <c r="AC1860" s="13"/>
      <c r="AD1860" s="13"/>
      <c r="AE1860" s="13"/>
      <c r="AT1860" s="244" t="s">
        <v>207</v>
      </c>
      <c r="AU1860" s="244" t="s">
        <v>87</v>
      </c>
      <c r="AV1860" s="13" t="s">
        <v>87</v>
      </c>
      <c r="AW1860" s="13" t="s">
        <v>39</v>
      </c>
      <c r="AX1860" s="13" t="s">
        <v>78</v>
      </c>
      <c r="AY1860" s="244" t="s">
        <v>199</v>
      </c>
    </row>
    <row r="1861" s="13" customFormat="1">
      <c r="A1861" s="13"/>
      <c r="B1861" s="233"/>
      <c r="C1861" s="234"/>
      <c r="D1861" s="235" t="s">
        <v>207</v>
      </c>
      <c r="E1861" s="236" t="s">
        <v>22</v>
      </c>
      <c r="F1861" s="237" t="s">
        <v>2809</v>
      </c>
      <c r="G1861" s="234"/>
      <c r="H1861" s="238">
        <v>19.800000000000001</v>
      </c>
      <c r="I1861" s="239"/>
      <c r="J1861" s="234"/>
      <c r="K1861" s="234"/>
      <c r="L1861" s="240"/>
      <c r="M1861" s="241"/>
      <c r="N1861" s="242"/>
      <c r="O1861" s="242"/>
      <c r="P1861" s="242"/>
      <c r="Q1861" s="242"/>
      <c r="R1861" s="242"/>
      <c r="S1861" s="242"/>
      <c r="T1861" s="243"/>
      <c r="U1861" s="13"/>
      <c r="V1861" s="13"/>
      <c r="W1861" s="13"/>
      <c r="X1861" s="13"/>
      <c r="Y1861" s="13"/>
      <c r="Z1861" s="13"/>
      <c r="AA1861" s="13"/>
      <c r="AB1861" s="13"/>
      <c r="AC1861" s="13"/>
      <c r="AD1861" s="13"/>
      <c r="AE1861" s="13"/>
      <c r="AT1861" s="244" t="s">
        <v>207</v>
      </c>
      <c r="AU1861" s="244" t="s">
        <v>87</v>
      </c>
      <c r="AV1861" s="13" t="s">
        <v>87</v>
      </c>
      <c r="AW1861" s="13" t="s">
        <v>39</v>
      </c>
      <c r="AX1861" s="13" t="s">
        <v>78</v>
      </c>
      <c r="AY1861" s="244" t="s">
        <v>199</v>
      </c>
    </row>
    <row r="1862" s="13" customFormat="1">
      <c r="A1862" s="13"/>
      <c r="B1862" s="233"/>
      <c r="C1862" s="234"/>
      <c r="D1862" s="235" t="s">
        <v>207</v>
      </c>
      <c r="E1862" s="236" t="s">
        <v>22</v>
      </c>
      <c r="F1862" s="237" t="s">
        <v>2810</v>
      </c>
      <c r="G1862" s="234"/>
      <c r="H1862" s="238">
        <v>2.8599999999999999</v>
      </c>
      <c r="I1862" s="239"/>
      <c r="J1862" s="234"/>
      <c r="K1862" s="234"/>
      <c r="L1862" s="240"/>
      <c r="M1862" s="241"/>
      <c r="N1862" s="242"/>
      <c r="O1862" s="242"/>
      <c r="P1862" s="242"/>
      <c r="Q1862" s="242"/>
      <c r="R1862" s="242"/>
      <c r="S1862" s="242"/>
      <c r="T1862" s="243"/>
      <c r="U1862" s="13"/>
      <c r="V1862" s="13"/>
      <c r="W1862" s="13"/>
      <c r="X1862" s="13"/>
      <c r="Y1862" s="13"/>
      <c r="Z1862" s="13"/>
      <c r="AA1862" s="13"/>
      <c r="AB1862" s="13"/>
      <c r="AC1862" s="13"/>
      <c r="AD1862" s="13"/>
      <c r="AE1862" s="13"/>
      <c r="AT1862" s="244" t="s">
        <v>207</v>
      </c>
      <c r="AU1862" s="244" t="s">
        <v>87</v>
      </c>
      <c r="AV1862" s="13" t="s">
        <v>87</v>
      </c>
      <c r="AW1862" s="13" t="s">
        <v>39</v>
      </c>
      <c r="AX1862" s="13" t="s">
        <v>78</v>
      </c>
      <c r="AY1862" s="244" t="s">
        <v>199</v>
      </c>
    </row>
    <row r="1863" s="13" customFormat="1">
      <c r="A1863" s="13"/>
      <c r="B1863" s="233"/>
      <c r="C1863" s="234"/>
      <c r="D1863" s="235" t="s">
        <v>207</v>
      </c>
      <c r="E1863" s="236" t="s">
        <v>22</v>
      </c>
      <c r="F1863" s="237" t="s">
        <v>2811</v>
      </c>
      <c r="G1863" s="234"/>
      <c r="H1863" s="238">
        <v>3.5099999999999998</v>
      </c>
      <c r="I1863" s="239"/>
      <c r="J1863" s="234"/>
      <c r="K1863" s="234"/>
      <c r="L1863" s="240"/>
      <c r="M1863" s="241"/>
      <c r="N1863" s="242"/>
      <c r="O1863" s="242"/>
      <c r="P1863" s="242"/>
      <c r="Q1863" s="242"/>
      <c r="R1863" s="242"/>
      <c r="S1863" s="242"/>
      <c r="T1863" s="243"/>
      <c r="U1863" s="13"/>
      <c r="V1863" s="13"/>
      <c r="W1863" s="13"/>
      <c r="X1863" s="13"/>
      <c r="Y1863" s="13"/>
      <c r="Z1863" s="13"/>
      <c r="AA1863" s="13"/>
      <c r="AB1863" s="13"/>
      <c r="AC1863" s="13"/>
      <c r="AD1863" s="13"/>
      <c r="AE1863" s="13"/>
      <c r="AT1863" s="244" t="s">
        <v>207</v>
      </c>
      <c r="AU1863" s="244" t="s">
        <v>87</v>
      </c>
      <c r="AV1863" s="13" t="s">
        <v>87</v>
      </c>
      <c r="AW1863" s="13" t="s">
        <v>39</v>
      </c>
      <c r="AX1863" s="13" t="s">
        <v>78</v>
      </c>
      <c r="AY1863" s="244" t="s">
        <v>199</v>
      </c>
    </row>
    <row r="1864" s="13" customFormat="1">
      <c r="A1864" s="13"/>
      <c r="B1864" s="233"/>
      <c r="C1864" s="234"/>
      <c r="D1864" s="235" t="s">
        <v>207</v>
      </c>
      <c r="E1864" s="236" t="s">
        <v>22</v>
      </c>
      <c r="F1864" s="237" t="s">
        <v>1578</v>
      </c>
      <c r="G1864" s="234"/>
      <c r="H1864" s="238">
        <v>2.5499999999999998</v>
      </c>
      <c r="I1864" s="239"/>
      <c r="J1864" s="234"/>
      <c r="K1864" s="234"/>
      <c r="L1864" s="240"/>
      <c r="M1864" s="241"/>
      <c r="N1864" s="242"/>
      <c r="O1864" s="242"/>
      <c r="P1864" s="242"/>
      <c r="Q1864" s="242"/>
      <c r="R1864" s="242"/>
      <c r="S1864" s="242"/>
      <c r="T1864" s="243"/>
      <c r="U1864" s="13"/>
      <c r="V1864" s="13"/>
      <c r="W1864" s="13"/>
      <c r="X1864" s="13"/>
      <c r="Y1864" s="13"/>
      <c r="Z1864" s="13"/>
      <c r="AA1864" s="13"/>
      <c r="AB1864" s="13"/>
      <c r="AC1864" s="13"/>
      <c r="AD1864" s="13"/>
      <c r="AE1864" s="13"/>
      <c r="AT1864" s="244" t="s">
        <v>207</v>
      </c>
      <c r="AU1864" s="244" t="s">
        <v>87</v>
      </c>
      <c r="AV1864" s="13" t="s">
        <v>87</v>
      </c>
      <c r="AW1864" s="13" t="s">
        <v>39</v>
      </c>
      <c r="AX1864" s="13" t="s">
        <v>78</v>
      </c>
      <c r="AY1864" s="244" t="s">
        <v>199</v>
      </c>
    </row>
    <row r="1865" s="13" customFormat="1">
      <c r="A1865" s="13"/>
      <c r="B1865" s="233"/>
      <c r="C1865" s="234"/>
      <c r="D1865" s="235" t="s">
        <v>207</v>
      </c>
      <c r="E1865" s="236" t="s">
        <v>22</v>
      </c>
      <c r="F1865" s="237" t="s">
        <v>1579</v>
      </c>
      <c r="G1865" s="234"/>
      <c r="H1865" s="238">
        <v>3.2850000000000001</v>
      </c>
      <c r="I1865" s="239"/>
      <c r="J1865" s="234"/>
      <c r="K1865" s="234"/>
      <c r="L1865" s="240"/>
      <c r="M1865" s="241"/>
      <c r="N1865" s="242"/>
      <c r="O1865" s="242"/>
      <c r="P1865" s="242"/>
      <c r="Q1865" s="242"/>
      <c r="R1865" s="242"/>
      <c r="S1865" s="242"/>
      <c r="T1865" s="243"/>
      <c r="U1865" s="13"/>
      <c r="V1865" s="13"/>
      <c r="W1865" s="13"/>
      <c r="X1865" s="13"/>
      <c r="Y1865" s="13"/>
      <c r="Z1865" s="13"/>
      <c r="AA1865" s="13"/>
      <c r="AB1865" s="13"/>
      <c r="AC1865" s="13"/>
      <c r="AD1865" s="13"/>
      <c r="AE1865" s="13"/>
      <c r="AT1865" s="244" t="s">
        <v>207</v>
      </c>
      <c r="AU1865" s="244" t="s">
        <v>87</v>
      </c>
      <c r="AV1865" s="13" t="s">
        <v>87</v>
      </c>
      <c r="AW1865" s="13" t="s">
        <v>39</v>
      </c>
      <c r="AX1865" s="13" t="s">
        <v>78</v>
      </c>
      <c r="AY1865" s="244" t="s">
        <v>199</v>
      </c>
    </row>
    <row r="1866" s="13" customFormat="1">
      <c r="A1866" s="13"/>
      <c r="B1866" s="233"/>
      <c r="C1866" s="234"/>
      <c r="D1866" s="235" t="s">
        <v>207</v>
      </c>
      <c r="E1866" s="236" t="s">
        <v>22</v>
      </c>
      <c r="F1866" s="237" t="s">
        <v>1580</v>
      </c>
      <c r="G1866" s="234"/>
      <c r="H1866" s="238">
        <v>2.8300000000000001</v>
      </c>
      <c r="I1866" s="239"/>
      <c r="J1866" s="234"/>
      <c r="K1866" s="234"/>
      <c r="L1866" s="240"/>
      <c r="M1866" s="241"/>
      <c r="N1866" s="242"/>
      <c r="O1866" s="242"/>
      <c r="P1866" s="242"/>
      <c r="Q1866" s="242"/>
      <c r="R1866" s="242"/>
      <c r="S1866" s="242"/>
      <c r="T1866" s="243"/>
      <c r="U1866" s="13"/>
      <c r="V1866" s="13"/>
      <c r="W1866" s="13"/>
      <c r="X1866" s="13"/>
      <c r="Y1866" s="13"/>
      <c r="Z1866" s="13"/>
      <c r="AA1866" s="13"/>
      <c r="AB1866" s="13"/>
      <c r="AC1866" s="13"/>
      <c r="AD1866" s="13"/>
      <c r="AE1866" s="13"/>
      <c r="AT1866" s="244" t="s">
        <v>207</v>
      </c>
      <c r="AU1866" s="244" t="s">
        <v>87</v>
      </c>
      <c r="AV1866" s="13" t="s">
        <v>87</v>
      </c>
      <c r="AW1866" s="13" t="s">
        <v>39</v>
      </c>
      <c r="AX1866" s="13" t="s">
        <v>78</v>
      </c>
      <c r="AY1866" s="244" t="s">
        <v>199</v>
      </c>
    </row>
    <row r="1867" s="13" customFormat="1">
      <c r="A1867" s="13"/>
      <c r="B1867" s="233"/>
      <c r="C1867" s="234"/>
      <c r="D1867" s="235" t="s">
        <v>207</v>
      </c>
      <c r="E1867" s="236" t="s">
        <v>22</v>
      </c>
      <c r="F1867" s="237" t="s">
        <v>1612</v>
      </c>
      <c r="G1867" s="234"/>
      <c r="H1867" s="238">
        <v>3.585</v>
      </c>
      <c r="I1867" s="239"/>
      <c r="J1867" s="234"/>
      <c r="K1867" s="234"/>
      <c r="L1867" s="240"/>
      <c r="M1867" s="241"/>
      <c r="N1867" s="242"/>
      <c r="O1867" s="242"/>
      <c r="P1867" s="242"/>
      <c r="Q1867" s="242"/>
      <c r="R1867" s="242"/>
      <c r="S1867" s="242"/>
      <c r="T1867" s="243"/>
      <c r="U1867" s="13"/>
      <c r="V1867" s="13"/>
      <c r="W1867" s="13"/>
      <c r="X1867" s="13"/>
      <c r="Y1867" s="13"/>
      <c r="Z1867" s="13"/>
      <c r="AA1867" s="13"/>
      <c r="AB1867" s="13"/>
      <c r="AC1867" s="13"/>
      <c r="AD1867" s="13"/>
      <c r="AE1867" s="13"/>
      <c r="AT1867" s="244" t="s">
        <v>207</v>
      </c>
      <c r="AU1867" s="244" t="s">
        <v>87</v>
      </c>
      <c r="AV1867" s="13" t="s">
        <v>87</v>
      </c>
      <c r="AW1867" s="13" t="s">
        <v>39</v>
      </c>
      <c r="AX1867" s="13" t="s">
        <v>78</v>
      </c>
      <c r="AY1867" s="244" t="s">
        <v>199</v>
      </c>
    </row>
    <row r="1868" s="13" customFormat="1">
      <c r="A1868" s="13"/>
      <c r="B1868" s="233"/>
      <c r="C1868" s="234"/>
      <c r="D1868" s="235" t="s">
        <v>207</v>
      </c>
      <c r="E1868" s="236" t="s">
        <v>22</v>
      </c>
      <c r="F1868" s="237" t="s">
        <v>1613</v>
      </c>
      <c r="G1868" s="234"/>
      <c r="H1868" s="238">
        <v>14.4</v>
      </c>
      <c r="I1868" s="239"/>
      <c r="J1868" s="234"/>
      <c r="K1868" s="234"/>
      <c r="L1868" s="240"/>
      <c r="M1868" s="241"/>
      <c r="N1868" s="242"/>
      <c r="O1868" s="242"/>
      <c r="P1868" s="242"/>
      <c r="Q1868" s="242"/>
      <c r="R1868" s="242"/>
      <c r="S1868" s="242"/>
      <c r="T1868" s="243"/>
      <c r="U1868" s="13"/>
      <c r="V1868" s="13"/>
      <c r="W1868" s="13"/>
      <c r="X1868" s="13"/>
      <c r="Y1868" s="13"/>
      <c r="Z1868" s="13"/>
      <c r="AA1868" s="13"/>
      <c r="AB1868" s="13"/>
      <c r="AC1868" s="13"/>
      <c r="AD1868" s="13"/>
      <c r="AE1868" s="13"/>
      <c r="AT1868" s="244" t="s">
        <v>207</v>
      </c>
      <c r="AU1868" s="244" t="s">
        <v>87</v>
      </c>
      <c r="AV1868" s="13" t="s">
        <v>87</v>
      </c>
      <c r="AW1868" s="13" t="s">
        <v>39</v>
      </c>
      <c r="AX1868" s="13" t="s">
        <v>78</v>
      </c>
      <c r="AY1868" s="244" t="s">
        <v>199</v>
      </c>
    </row>
    <row r="1869" s="14" customFormat="1">
      <c r="A1869" s="14"/>
      <c r="B1869" s="245"/>
      <c r="C1869" s="246"/>
      <c r="D1869" s="235" t="s">
        <v>207</v>
      </c>
      <c r="E1869" s="247" t="s">
        <v>22</v>
      </c>
      <c r="F1869" s="248" t="s">
        <v>252</v>
      </c>
      <c r="G1869" s="246"/>
      <c r="H1869" s="249">
        <v>100.84999999999999</v>
      </c>
      <c r="I1869" s="250"/>
      <c r="J1869" s="246"/>
      <c r="K1869" s="246"/>
      <c r="L1869" s="251"/>
      <c r="M1869" s="252"/>
      <c r="N1869" s="253"/>
      <c r="O1869" s="253"/>
      <c r="P1869" s="253"/>
      <c r="Q1869" s="253"/>
      <c r="R1869" s="253"/>
      <c r="S1869" s="253"/>
      <c r="T1869" s="254"/>
      <c r="U1869" s="14"/>
      <c r="V1869" s="14"/>
      <c r="W1869" s="14"/>
      <c r="X1869" s="14"/>
      <c r="Y1869" s="14"/>
      <c r="Z1869" s="14"/>
      <c r="AA1869" s="14"/>
      <c r="AB1869" s="14"/>
      <c r="AC1869" s="14"/>
      <c r="AD1869" s="14"/>
      <c r="AE1869" s="14"/>
      <c r="AT1869" s="255" t="s">
        <v>207</v>
      </c>
      <c r="AU1869" s="255" t="s">
        <v>87</v>
      </c>
      <c r="AV1869" s="14" t="s">
        <v>103</v>
      </c>
      <c r="AW1869" s="14" t="s">
        <v>39</v>
      </c>
      <c r="AX1869" s="14" t="s">
        <v>23</v>
      </c>
      <c r="AY1869" s="255" t="s">
        <v>199</v>
      </c>
    </row>
    <row r="1870" s="2" customFormat="1" ht="16.5" customHeight="1">
      <c r="A1870" s="40"/>
      <c r="B1870" s="41"/>
      <c r="C1870" s="220" t="s">
        <v>2829</v>
      </c>
      <c r="D1870" s="220" t="s">
        <v>201</v>
      </c>
      <c r="E1870" s="221" t="s">
        <v>2830</v>
      </c>
      <c r="F1870" s="222" t="s">
        <v>2831</v>
      </c>
      <c r="G1870" s="223" t="s">
        <v>233</v>
      </c>
      <c r="H1870" s="224">
        <v>6.5700000000000003</v>
      </c>
      <c r="I1870" s="225"/>
      <c r="J1870" s="226">
        <f>ROUND(I1870*H1870,2)</f>
        <v>0</v>
      </c>
      <c r="K1870" s="222" t="s">
        <v>205</v>
      </c>
      <c r="L1870" s="46"/>
      <c r="M1870" s="227" t="s">
        <v>22</v>
      </c>
      <c r="N1870" s="228" t="s">
        <v>49</v>
      </c>
      <c r="O1870" s="86"/>
      <c r="P1870" s="229">
        <f>O1870*H1870</f>
        <v>0</v>
      </c>
      <c r="Q1870" s="229">
        <v>0</v>
      </c>
      <c r="R1870" s="229">
        <f>Q1870*H1870</f>
        <v>0</v>
      </c>
      <c r="S1870" s="229">
        <v>0</v>
      </c>
      <c r="T1870" s="230">
        <f>S1870*H1870</f>
        <v>0</v>
      </c>
      <c r="U1870" s="40"/>
      <c r="V1870" s="40"/>
      <c r="W1870" s="40"/>
      <c r="X1870" s="40"/>
      <c r="Y1870" s="40"/>
      <c r="Z1870" s="40"/>
      <c r="AA1870" s="40"/>
      <c r="AB1870" s="40"/>
      <c r="AC1870" s="40"/>
      <c r="AD1870" s="40"/>
      <c r="AE1870" s="40"/>
      <c r="AR1870" s="231" t="s">
        <v>272</v>
      </c>
      <c r="AT1870" s="231" t="s">
        <v>201</v>
      </c>
      <c r="AU1870" s="231" t="s">
        <v>87</v>
      </c>
      <c r="AY1870" s="19" t="s">
        <v>199</v>
      </c>
      <c r="BE1870" s="232">
        <f>IF(N1870="základní",J1870,0)</f>
        <v>0</v>
      </c>
      <c r="BF1870" s="232">
        <f>IF(N1870="snížená",J1870,0)</f>
        <v>0</v>
      </c>
      <c r="BG1870" s="232">
        <f>IF(N1870="zákl. přenesená",J1870,0)</f>
        <v>0</v>
      </c>
      <c r="BH1870" s="232">
        <f>IF(N1870="sníž. přenesená",J1870,0)</f>
        <v>0</v>
      </c>
      <c r="BI1870" s="232">
        <f>IF(N1870="nulová",J1870,0)</f>
        <v>0</v>
      </c>
      <c r="BJ1870" s="19" t="s">
        <v>23</v>
      </c>
      <c r="BK1870" s="232">
        <f>ROUND(I1870*H1870,2)</f>
        <v>0</v>
      </c>
      <c r="BL1870" s="19" t="s">
        <v>272</v>
      </c>
      <c r="BM1870" s="231" t="s">
        <v>2832</v>
      </c>
    </row>
    <row r="1871" s="13" customFormat="1">
      <c r="A1871" s="13"/>
      <c r="B1871" s="233"/>
      <c r="C1871" s="234"/>
      <c r="D1871" s="235" t="s">
        <v>207</v>
      </c>
      <c r="E1871" s="236" t="s">
        <v>22</v>
      </c>
      <c r="F1871" s="237" t="s">
        <v>1607</v>
      </c>
      <c r="G1871" s="234"/>
      <c r="H1871" s="238">
        <v>6.5700000000000003</v>
      </c>
      <c r="I1871" s="239"/>
      <c r="J1871" s="234"/>
      <c r="K1871" s="234"/>
      <c r="L1871" s="240"/>
      <c r="M1871" s="241"/>
      <c r="N1871" s="242"/>
      <c r="O1871" s="242"/>
      <c r="P1871" s="242"/>
      <c r="Q1871" s="242"/>
      <c r="R1871" s="242"/>
      <c r="S1871" s="242"/>
      <c r="T1871" s="243"/>
      <c r="U1871" s="13"/>
      <c r="V1871" s="13"/>
      <c r="W1871" s="13"/>
      <c r="X1871" s="13"/>
      <c r="Y1871" s="13"/>
      <c r="Z1871" s="13"/>
      <c r="AA1871" s="13"/>
      <c r="AB1871" s="13"/>
      <c r="AC1871" s="13"/>
      <c r="AD1871" s="13"/>
      <c r="AE1871" s="13"/>
      <c r="AT1871" s="244" t="s">
        <v>207</v>
      </c>
      <c r="AU1871" s="244" t="s">
        <v>87</v>
      </c>
      <c r="AV1871" s="13" t="s">
        <v>87</v>
      </c>
      <c r="AW1871" s="13" t="s">
        <v>39</v>
      </c>
      <c r="AX1871" s="13" t="s">
        <v>23</v>
      </c>
      <c r="AY1871" s="244" t="s">
        <v>199</v>
      </c>
    </row>
    <row r="1872" s="2" customFormat="1" ht="16.5" customHeight="1">
      <c r="A1872" s="40"/>
      <c r="B1872" s="41"/>
      <c r="C1872" s="220" t="s">
        <v>2833</v>
      </c>
      <c r="D1872" s="220" t="s">
        <v>201</v>
      </c>
      <c r="E1872" s="221" t="s">
        <v>2834</v>
      </c>
      <c r="F1872" s="222" t="s">
        <v>2835</v>
      </c>
      <c r="G1872" s="223" t="s">
        <v>233</v>
      </c>
      <c r="H1872" s="224">
        <v>3.8399999999999999</v>
      </c>
      <c r="I1872" s="225"/>
      <c r="J1872" s="226">
        <f>ROUND(I1872*H1872,2)</f>
        <v>0</v>
      </c>
      <c r="K1872" s="222" t="s">
        <v>205</v>
      </c>
      <c r="L1872" s="46"/>
      <c r="M1872" s="227" t="s">
        <v>22</v>
      </c>
      <c r="N1872" s="228" t="s">
        <v>49</v>
      </c>
      <c r="O1872" s="86"/>
      <c r="P1872" s="229">
        <f>O1872*H1872</f>
        <v>0</v>
      </c>
      <c r="Q1872" s="229">
        <v>0.00058</v>
      </c>
      <c r="R1872" s="229">
        <f>Q1872*H1872</f>
        <v>0.0022271999999999999</v>
      </c>
      <c r="S1872" s="229">
        <v>0</v>
      </c>
      <c r="T1872" s="230">
        <f>S1872*H1872</f>
        <v>0</v>
      </c>
      <c r="U1872" s="40"/>
      <c r="V1872" s="40"/>
      <c r="W1872" s="40"/>
      <c r="X1872" s="40"/>
      <c r="Y1872" s="40"/>
      <c r="Z1872" s="40"/>
      <c r="AA1872" s="40"/>
      <c r="AB1872" s="40"/>
      <c r="AC1872" s="40"/>
      <c r="AD1872" s="40"/>
      <c r="AE1872" s="40"/>
      <c r="AR1872" s="231" t="s">
        <v>272</v>
      </c>
      <c r="AT1872" s="231" t="s">
        <v>201</v>
      </c>
      <c r="AU1872" s="231" t="s">
        <v>87</v>
      </c>
      <c r="AY1872" s="19" t="s">
        <v>199</v>
      </c>
      <c r="BE1872" s="232">
        <f>IF(N1872="základní",J1872,0)</f>
        <v>0</v>
      </c>
      <c r="BF1872" s="232">
        <f>IF(N1872="snížená",J1872,0)</f>
        <v>0</v>
      </c>
      <c r="BG1872" s="232">
        <f>IF(N1872="zákl. přenesená",J1872,0)</f>
        <v>0</v>
      </c>
      <c r="BH1872" s="232">
        <f>IF(N1872="sníž. přenesená",J1872,0)</f>
        <v>0</v>
      </c>
      <c r="BI1872" s="232">
        <f>IF(N1872="nulová",J1872,0)</f>
        <v>0</v>
      </c>
      <c r="BJ1872" s="19" t="s">
        <v>23</v>
      </c>
      <c r="BK1872" s="232">
        <f>ROUND(I1872*H1872,2)</f>
        <v>0</v>
      </c>
      <c r="BL1872" s="19" t="s">
        <v>272</v>
      </c>
      <c r="BM1872" s="231" t="s">
        <v>2836</v>
      </c>
    </row>
    <row r="1873" s="13" customFormat="1">
      <c r="A1873" s="13"/>
      <c r="B1873" s="233"/>
      <c r="C1873" s="234"/>
      <c r="D1873" s="235" t="s">
        <v>207</v>
      </c>
      <c r="E1873" s="236" t="s">
        <v>22</v>
      </c>
      <c r="F1873" s="237" t="s">
        <v>2837</v>
      </c>
      <c r="G1873" s="234"/>
      <c r="H1873" s="238">
        <v>3.8399999999999999</v>
      </c>
      <c r="I1873" s="239"/>
      <c r="J1873" s="234"/>
      <c r="K1873" s="234"/>
      <c r="L1873" s="240"/>
      <c r="M1873" s="241"/>
      <c r="N1873" s="242"/>
      <c r="O1873" s="242"/>
      <c r="P1873" s="242"/>
      <c r="Q1873" s="242"/>
      <c r="R1873" s="242"/>
      <c r="S1873" s="242"/>
      <c r="T1873" s="243"/>
      <c r="U1873" s="13"/>
      <c r="V1873" s="13"/>
      <c r="W1873" s="13"/>
      <c r="X1873" s="13"/>
      <c r="Y1873" s="13"/>
      <c r="Z1873" s="13"/>
      <c r="AA1873" s="13"/>
      <c r="AB1873" s="13"/>
      <c r="AC1873" s="13"/>
      <c r="AD1873" s="13"/>
      <c r="AE1873" s="13"/>
      <c r="AT1873" s="244" t="s">
        <v>207</v>
      </c>
      <c r="AU1873" s="244" t="s">
        <v>87</v>
      </c>
      <c r="AV1873" s="13" t="s">
        <v>87</v>
      </c>
      <c r="AW1873" s="13" t="s">
        <v>39</v>
      </c>
      <c r="AX1873" s="13" t="s">
        <v>23</v>
      </c>
      <c r="AY1873" s="244" t="s">
        <v>199</v>
      </c>
    </row>
    <row r="1874" s="2" customFormat="1" ht="16.5" customHeight="1">
      <c r="A1874" s="40"/>
      <c r="B1874" s="41"/>
      <c r="C1874" s="277" t="s">
        <v>2838</v>
      </c>
      <c r="D1874" s="277" t="s">
        <v>407</v>
      </c>
      <c r="E1874" s="278" t="s">
        <v>2839</v>
      </c>
      <c r="F1874" s="279" t="s">
        <v>2840</v>
      </c>
      <c r="G1874" s="280" t="s">
        <v>333</v>
      </c>
      <c r="H1874" s="281">
        <v>16</v>
      </c>
      <c r="I1874" s="282"/>
      <c r="J1874" s="283">
        <f>ROUND(I1874*H1874,2)</f>
        <v>0</v>
      </c>
      <c r="K1874" s="279" t="s">
        <v>22</v>
      </c>
      <c r="L1874" s="284"/>
      <c r="M1874" s="285" t="s">
        <v>22</v>
      </c>
      <c r="N1874" s="286" t="s">
        <v>49</v>
      </c>
      <c r="O1874" s="86"/>
      <c r="P1874" s="229">
        <f>O1874*H1874</f>
        <v>0</v>
      </c>
      <c r="Q1874" s="229">
        <v>0.0030000000000000001</v>
      </c>
      <c r="R1874" s="229">
        <f>Q1874*H1874</f>
        <v>0.048000000000000001</v>
      </c>
      <c r="S1874" s="229">
        <v>0</v>
      </c>
      <c r="T1874" s="230">
        <f>S1874*H1874</f>
        <v>0</v>
      </c>
      <c r="U1874" s="40"/>
      <c r="V1874" s="40"/>
      <c r="W1874" s="40"/>
      <c r="X1874" s="40"/>
      <c r="Y1874" s="40"/>
      <c r="Z1874" s="40"/>
      <c r="AA1874" s="40"/>
      <c r="AB1874" s="40"/>
      <c r="AC1874" s="40"/>
      <c r="AD1874" s="40"/>
      <c r="AE1874" s="40"/>
      <c r="AR1874" s="231" t="s">
        <v>367</v>
      </c>
      <c r="AT1874" s="231" t="s">
        <v>407</v>
      </c>
      <c r="AU1874" s="231" t="s">
        <v>87</v>
      </c>
      <c r="AY1874" s="19" t="s">
        <v>199</v>
      </c>
      <c r="BE1874" s="232">
        <f>IF(N1874="základní",J1874,0)</f>
        <v>0</v>
      </c>
      <c r="BF1874" s="232">
        <f>IF(N1874="snížená",J1874,0)</f>
        <v>0</v>
      </c>
      <c r="BG1874" s="232">
        <f>IF(N1874="zákl. přenesená",J1874,0)</f>
        <v>0</v>
      </c>
      <c r="BH1874" s="232">
        <f>IF(N1874="sníž. přenesená",J1874,0)</f>
        <v>0</v>
      </c>
      <c r="BI1874" s="232">
        <f>IF(N1874="nulová",J1874,0)</f>
        <v>0</v>
      </c>
      <c r="BJ1874" s="19" t="s">
        <v>23</v>
      </c>
      <c r="BK1874" s="232">
        <f>ROUND(I1874*H1874,2)</f>
        <v>0</v>
      </c>
      <c r="BL1874" s="19" t="s">
        <v>272</v>
      </c>
      <c r="BM1874" s="231" t="s">
        <v>2841</v>
      </c>
    </row>
    <row r="1875" s="15" customFormat="1">
      <c r="A1875" s="15"/>
      <c r="B1875" s="256"/>
      <c r="C1875" s="257"/>
      <c r="D1875" s="235" t="s">
        <v>207</v>
      </c>
      <c r="E1875" s="258" t="s">
        <v>22</v>
      </c>
      <c r="F1875" s="259" t="s">
        <v>2842</v>
      </c>
      <c r="G1875" s="257"/>
      <c r="H1875" s="258" t="s">
        <v>22</v>
      </c>
      <c r="I1875" s="260"/>
      <c r="J1875" s="257"/>
      <c r="K1875" s="257"/>
      <c r="L1875" s="261"/>
      <c r="M1875" s="262"/>
      <c r="N1875" s="263"/>
      <c r="O1875" s="263"/>
      <c r="P1875" s="263"/>
      <c r="Q1875" s="263"/>
      <c r="R1875" s="263"/>
      <c r="S1875" s="263"/>
      <c r="T1875" s="264"/>
      <c r="U1875" s="15"/>
      <c r="V1875" s="15"/>
      <c r="W1875" s="15"/>
      <c r="X1875" s="15"/>
      <c r="Y1875" s="15"/>
      <c r="Z1875" s="15"/>
      <c r="AA1875" s="15"/>
      <c r="AB1875" s="15"/>
      <c r="AC1875" s="15"/>
      <c r="AD1875" s="15"/>
      <c r="AE1875" s="15"/>
      <c r="AT1875" s="265" t="s">
        <v>207</v>
      </c>
      <c r="AU1875" s="265" t="s">
        <v>87</v>
      </c>
      <c r="AV1875" s="15" t="s">
        <v>23</v>
      </c>
      <c r="AW1875" s="15" t="s">
        <v>39</v>
      </c>
      <c r="AX1875" s="15" t="s">
        <v>78</v>
      </c>
      <c r="AY1875" s="265" t="s">
        <v>199</v>
      </c>
    </row>
    <row r="1876" s="13" customFormat="1">
      <c r="A1876" s="13"/>
      <c r="B1876" s="233"/>
      <c r="C1876" s="234"/>
      <c r="D1876" s="235" t="s">
        <v>207</v>
      </c>
      <c r="E1876" s="236" t="s">
        <v>22</v>
      </c>
      <c r="F1876" s="237" t="s">
        <v>2843</v>
      </c>
      <c r="G1876" s="234"/>
      <c r="H1876" s="238">
        <v>16</v>
      </c>
      <c r="I1876" s="239"/>
      <c r="J1876" s="234"/>
      <c r="K1876" s="234"/>
      <c r="L1876" s="240"/>
      <c r="M1876" s="241"/>
      <c r="N1876" s="242"/>
      <c r="O1876" s="242"/>
      <c r="P1876" s="242"/>
      <c r="Q1876" s="242"/>
      <c r="R1876" s="242"/>
      <c r="S1876" s="242"/>
      <c r="T1876" s="243"/>
      <c r="U1876" s="13"/>
      <c r="V1876" s="13"/>
      <c r="W1876" s="13"/>
      <c r="X1876" s="13"/>
      <c r="Y1876" s="13"/>
      <c r="Z1876" s="13"/>
      <c r="AA1876" s="13"/>
      <c r="AB1876" s="13"/>
      <c r="AC1876" s="13"/>
      <c r="AD1876" s="13"/>
      <c r="AE1876" s="13"/>
      <c r="AT1876" s="244" t="s">
        <v>207</v>
      </c>
      <c r="AU1876" s="244" t="s">
        <v>87</v>
      </c>
      <c r="AV1876" s="13" t="s">
        <v>87</v>
      </c>
      <c r="AW1876" s="13" t="s">
        <v>39</v>
      </c>
      <c r="AX1876" s="13" t="s">
        <v>23</v>
      </c>
      <c r="AY1876" s="244" t="s">
        <v>199</v>
      </c>
    </row>
    <row r="1877" s="2" customFormat="1" ht="16.5" customHeight="1">
      <c r="A1877" s="40"/>
      <c r="B1877" s="41"/>
      <c r="C1877" s="220" t="s">
        <v>2844</v>
      </c>
      <c r="D1877" s="220" t="s">
        <v>201</v>
      </c>
      <c r="E1877" s="221" t="s">
        <v>2845</v>
      </c>
      <c r="F1877" s="222" t="s">
        <v>2846</v>
      </c>
      <c r="G1877" s="223" t="s">
        <v>549</v>
      </c>
      <c r="H1877" s="224">
        <v>64.585999999999999</v>
      </c>
      <c r="I1877" s="225"/>
      <c r="J1877" s="226">
        <f>ROUND(I1877*H1877,2)</f>
        <v>0</v>
      </c>
      <c r="K1877" s="222" t="s">
        <v>22</v>
      </c>
      <c r="L1877" s="46"/>
      <c r="M1877" s="227" t="s">
        <v>22</v>
      </c>
      <c r="N1877" s="228" t="s">
        <v>49</v>
      </c>
      <c r="O1877" s="86"/>
      <c r="P1877" s="229">
        <f>O1877*H1877</f>
        <v>0</v>
      </c>
      <c r="Q1877" s="229">
        <v>0.00031</v>
      </c>
      <c r="R1877" s="229">
        <f>Q1877*H1877</f>
        <v>0.02002166</v>
      </c>
      <c r="S1877" s="229">
        <v>0</v>
      </c>
      <c r="T1877" s="230">
        <f>S1877*H1877</f>
        <v>0</v>
      </c>
      <c r="U1877" s="40"/>
      <c r="V1877" s="40"/>
      <c r="W1877" s="40"/>
      <c r="X1877" s="40"/>
      <c r="Y1877" s="40"/>
      <c r="Z1877" s="40"/>
      <c r="AA1877" s="40"/>
      <c r="AB1877" s="40"/>
      <c r="AC1877" s="40"/>
      <c r="AD1877" s="40"/>
      <c r="AE1877" s="40"/>
      <c r="AR1877" s="231" t="s">
        <v>272</v>
      </c>
      <c r="AT1877" s="231" t="s">
        <v>201</v>
      </c>
      <c r="AU1877" s="231" t="s">
        <v>87</v>
      </c>
      <c r="AY1877" s="19" t="s">
        <v>199</v>
      </c>
      <c r="BE1877" s="232">
        <f>IF(N1877="základní",J1877,0)</f>
        <v>0</v>
      </c>
      <c r="BF1877" s="232">
        <f>IF(N1877="snížená",J1877,0)</f>
        <v>0</v>
      </c>
      <c r="BG1877" s="232">
        <f>IF(N1877="zákl. přenesená",J1877,0)</f>
        <v>0</v>
      </c>
      <c r="BH1877" s="232">
        <f>IF(N1877="sníž. přenesená",J1877,0)</f>
        <v>0</v>
      </c>
      <c r="BI1877" s="232">
        <f>IF(N1877="nulová",J1877,0)</f>
        <v>0</v>
      </c>
      <c r="BJ1877" s="19" t="s">
        <v>23</v>
      </c>
      <c r="BK1877" s="232">
        <f>ROUND(I1877*H1877,2)</f>
        <v>0</v>
      </c>
      <c r="BL1877" s="19" t="s">
        <v>272</v>
      </c>
      <c r="BM1877" s="231" t="s">
        <v>2847</v>
      </c>
    </row>
    <row r="1878" s="15" customFormat="1">
      <c r="A1878" s="15"/>
      <c r="B1878" s="256"/>
      <c r="C1878" s="257"/>
      <c r="D1878" s="235" t="s">
        <v>207</v>
      </c>
      <c r="E1878" s="258" t="s">
        <v>22</v>
      </c>
      <c r="F1878" s="259" t="s">
        <v>335</v>
      </c>
      <c r="G1878" s="257"/>
      <c r="H1878" s="258" t="s">
        <v>22</v>
      </c>
      <c r="I1878" s="260"/>
      <c r="J1878" s="257"/>
      <c r="K1878" s="257"/>
      <c r="L1878" s="261"/>
      <c r="M1878" s="262"/>
      <c r="N1878" s="263"/>
      <c r="O1878" s="263"/>
      <c r="P1878" s="263"/>
      <c r="Q1878" s="263"/>
      <c r="R1878" s="263"/>
      <c r="S1878" s="263"/>
      <c r="T1878" s="264"/>
      <c r="U1878" s="15"/>
      <c r="V1878" s="15"/>
      <c r="W1878" s="15"/>
      <c r="X1878" s="15"/>
      <c r="Y1878" s="15"/>
      <c r="Z1878" s="15"/>
      <c r="AA1878" s="15"/>
      <c r="AB1878" s="15"/>
      <c r="AC1878" s="15"/>
      <c r="AD1878" s="15"/>
      <c r="AE1878" s="15"/>
      <c r="AT1878" s="265" t="s">
        <v>207</v>
      </c>
      <c r="AU1878" s="265" t="s">
        <v>87</v>
      </c>
      <c r="AV1878" s="15" t="s">
        <v>23</v>
      </c>
      <c r="AW1878" s="15" t="s">
        <v>39</v>
      </c>
      <c r="AX1878" s="15" t="s">
        <v>78</v>
      </c>
      <c r="AY1878" s="265" t="s">
        <v>199</v>
      </c>
    </row>
    <row r="1879" s="13" customFormat="1">
      <c r="A1879" s="13"/>
      <c r="B1879" s="233"/>
      <c r="C1879" s="234"/>
      <c r="D1879" s="235" t="s">
        <v>207</v>
      </c>
      <c r="E1879" s="236" t="s">
        <v>22</v>
      </c>
      <c r="F1879" s="237" t="s">
        <v>2848</v>
      </c>
      <c r="G1879" s="234"/>
      <c r="H1879" s="238">
        <v>6.2000000000000002</v>
      </c>
      <c r="I1879" s="239"/>
      <c r="J1879" s="234"/>
      <c r="K1879" s="234"/>
      <c r="L1879" s="240"/>
      <c r="M1879" s="241"/>
      <c r="N1879" s="242"/>
      <c r="O1879" s="242"/>
      <c r="P1879" s="242"/>
      <c r="Q1879" s="242"/>
      <c r="R1879" s="242"/>
      <c r="S1879" s="242"/>
      <c r="T1879" s="243"/>
      <c r="U1879" s="13"/>
      <c r="V1879" s="13"/>
      <c r="W1879" s="13"/>
      <c r="X1879" s="13"/>
      <c r="Y1879" s="13"/>
      <c r="Z1879" s="13"/>
      <c r="AA1879" s="13"/>
      <c r="AB1879" s="13"/>
      <c r="AC1879" s="13"/>
      <c r="AD1879" s="13"/>
      <c r="AE1879" s="13"/>
      <c r="AT1879" s="244" t="s">
        <v>207</v>
      </c>
      <c r="AU1879" s="244" t="s">
        <v>87</v>
      </c>
      <c r="AV1879" s="13" t="s">
        <v>87</v>
      </c>
      <c r="AW1879" s="13" t="s">
        <v>39</v>
      </c>
      <c r="AX1879" s="13" t="s">
        <v>78</v>
      </c>
      <c r="AY1879" s="244" t="s">
        <v>199</v>
      </c>
    </row>
    <row r="1880" s="13" customFormat="1">
      <c r="A1880" s="13"/>
      <c r="B1880" s="233"/>
      <c r="C1880" s="234"/>
      <c r="D1880" s="235" t="s">
        <v>207</v>
      </c>
      <c r="E1880" s="236" t="s">
        <v>22</v>
      </c>
      <c r="F1880" s="237" t="s">
        <v>2849</v>
      </c>
      <c r="G1880" s="234"/>
      <c r="H1880" s="238">
        <v>4.2000000000000002</v>
      </c>
      <c r="I1880" s="239"/>
      <c r="J1880" s="234"/>
      <c r="K1880" s="234"/>
      <c r="L1880" s="240"/>
      <c r="M1880" s="241"/>
      <c r="N1880" s="242"/>
      <c r="O1880" s="242"/>
      <c r="P1880" s="242"/>
      <c r="Q1880" s="242"/>
      <c r="R1880" s="242"/>
      <c r="S1880" s="242"/>
      <c r="T1880" s="243"/>
      <c r="U1880" s="13"/>
      <c r="V1880" s="13"/>
      <c r="W1880" s="13"/>
      <c r="X1880" s="13"/>
      <c r="Y1880" s="13"/>
      <c r="Z1880" s="13"/>
      <c r="AA1880" s="13"/>
      <c r="AB1880" s="13"/>
      <c r="AC1880" s="13"/>
      <c r="AD1880" s="13"/>
      <c r="AE1880" s="13"/>
      <c r="AT1880" s="244" t="s">
        <v>207</v>
      </c>
      <c r="AU1880" s="244" t="s">
        <v>87</v>
      </c>
      <c r="AV1880" s="13" t="s">
        <v>87</v>
      </c>
      <c r="AW1880" s="13" t="s">
        <v>39</v>
      </c>
      <c r="AX1880" s="13" t="s">
        <v>78</v>
      </c>
      <c r="AY1880" s="244" t="s">
        <v>199</v>
      </c>
    </row>
    <row r="1881" s="13" customFormat="1">
      <c r="A1881" s="13"/>
      <c r="B1881" s="233"/>
      <c r="C1881" s="234"/>
      <c r="D1881" s="235" t="s">
        <v>207</v>
      </c>
      <c r="E1881" s="236" t="s">
        <v>22</v>
      </c>
      <c r="F1881" s="237" t="s">
        <v>2850</v>
      </c>
      <c r="G1881" s="234"/>
      <c r="H1881" s="238">
        <v>2.7000000000000002</v>
      </c>
      <c r="I1881" s="239"/>
      <c r="J1881" s="234"/>
      <c r="K1881" s="234"/>
      <c r="L1881" s="240"/>
      <c r="M1881" s="241"/>
      <c r="N1881" s="242"/>
      <c r="O1881" s="242"/>
      <c r="P1881" s="242"/>
      <c r="Q1881" s="242"/>
      <c r="R1881" s="242"/>
      <c r="S1881" s="242"/>
      <c r="T1881" s="243"/>
      <c r="U1881" s="13"/>
      <c r="V1881" s="13"/>
      <c r="W1881" s="13"/>
      <c r="X1881" s="13"/>
      <c r="Y1881" s="13"/>
      <c r="Z1881" s="13"/>
      <c r="AA1881" s="13"/>
      <c r="AB1881" s="13"/>
      <c r="AC1881" s="13"/>
      <c r="AD1881" s="13"/>
      <c r="AE1881" s="13"/>
      <c r="AT1881" s="244" t="s">
        <v>207</v>
      </c>
      <c r="AU1881" s="244" t="s">
        <v>87</v>
      </c>
      <c r="AV1881" s="13" t="s">
        <v>87</v>
      </c>
      <c r="AW1881" s="13" t="s">
        <v>39</v>
      </c>
      <c r="AX1881" s="13" t="s">
        <v>78</v>
      </c>
      <c r="AY1881" s="244" t="s">
        <v>199</v>
      </c>
    </row>
    <row r="1882" s="13" customFormat="1">
      <c r="A1882" s="13"/>
      <c r="B1882" s="233"/>
      <c r="C1882" s="234"/>
      <c r="D1882" s="235" t="s">
        <v>207</v>
      </c>
      <c r="E1882" s="236" t="s">
        <v>22</v>
      </c>
      <c r="F1882" s="237" t="s">
        <v>2851</v>
      </c>
      <c r="G1882" s="234"/>
      <c r="H1882" s="238">
        <v>6.3499999999999996</v>
      </c>
      <c r="I1882" s="239"/>
      <c r="J1882" s="234"/>
      <c r="K1882" s="234"/>
      <c r="L1882" s="240"/>
      <c r="M1882" s="241"/>
      <c r="N1882" s="242"/>
      <c r="O1882" s="242"/>
      <c r="P1882" s="242"/>
      <c r="Q1882" s="242"/>
      <c r="R1882" s="242"/>
      <c r="S1882" s="242"/>
      <c r="T1882" s="243"/>
      <c r="U1882" s="13"/>
      <c r="V1882" s="13"/>
      <c r="W1882" s="13"/>
      <c r="X1882" s="13"/>
      <c r="Y1882" s="13"/>
      <c r="Z1882" s="13"/>
      <c r="AA1882" s="13"/>
      <c r="AB1882" s="13"/>
      <c r="AC1882" s="13"/>
      <c r="AD1882" s="13"/>
      <c r="AE1882" s="13"/>
      <c r="AT1882" s="244" t="s">
        <v>207</v>
      </c>
      <c r="AU1882" s="244" t="s">
        <v>87</v>
      </c>
      <c r="AV1882" s="13" t="s">
        <v>87</v>
      </c>
      <c r="AW1882" s="13" t="s">
        <v>39</v>
      </c>
      <c r="AX1882" s="13" t="s">
        <v>78</v>
      </c>
      <c r="AY1882" s="244" t="s">
        <v>199</v>
      </c>
    </row>
    <row r="1883" s="13" customFormat="1">
      <c r="A1883" s="13"/>
      <c r="B1883" s="233"/>
      <c r="C1883" s="234"/>
      <c r="D1883" s="235" t="s">
        <v>207</v>
      </c>
      <c r="E1883" s="236" t="s">
        <v>22</v>
      </c>
      <c r="F1883" s="237" t="s">
        <v>2852</v>
      </c>
      <c r="G1883" s="234"/>
      <c r="H1883" s="238">
        <v>10.039999999999999</v>
      </c>
      <c r="I1883" s="239"/>
      <c r="J1883" s="234"/>
      <c r="K1883" s="234"/>
      <c r="L1883" s="240"/>
      <c r="M1883" s="241"/>
      <c r="N1883" s="242"/>
      <c r="O1883" s="242"/>
      <c r="P1883" s="242"/>
      <c r="Q1883" s="242"/>
      <c r="R1883" s="242"/>
      <c r="S1883" s="242"/>
      <c r="T1883" s="243"/>
      <c r="U1883" s="13"/>
      <c r="V1883" s="13"/>
      <c r="W1883" s="13"/>
      <c r="X1883" s="13"/>
      <c r="Y1883" s="13"/>
      <c r="Z1883" s="13"/>
      <c r="AA1883" s="13"/>
      <c r="AB1883" s="13"/>
      <c r="AC1883" s="13"/>
      <c r="AD1883" s="13"/>
      <c r="AE1883" s="13"/>
      <c r="AT1883" s="244" t="s">
        <v>207</v>
      </c>
      <c r="AU1883" s="244" t="s">
        <v>87</v>
      </c>
      <c r="AV1883" s="13" t="s">
        <v>87</v>
      </c>
      <c r="AW1883" s="13" t="s">
        <v>39</v>
      </c>
      <c r="AX1883" s="13" t="s">
        <v>78</v>
      </c>
      <c r="AY1883" s="244" t="s">
        <v>199</v>
      </c>
    </row>
    <row r="1884" s="13" customFormat="1">
      <c r="A1884" s="13"/>
      <c r="B1884" s="233"/>
      <c r="C1884" s="234"/>
      <c r="D1884" s="235" t="s">
        <v>207</v>
      </c>
      <c r="E1884" s="236" t="s">
        <v>22</v>
      </c>
      <c r="F1884" s="237" t="s">
        <v>2853</v>
      </c>
      <c r="G1884" s="234"/>
      <c r="H1884" s="238">
        <v>6.1600000000000001</v>
      </c>
      <c r="I1884" s="239"/>
      <c r="J1884" s="234"/>
      <c r="K1884" s="234"/>
      <c r="L1884" s="240"/>
      <c r="M1884" s="241"/>
      <c r="N1884" s="242"/>
      <c r="O1884" s="242"/>
      <c r="P1884" s="242"/>
      <c r="Q1884" s="242"/>
      <c r="R1884" s="242"/>
      <c r="S1884" s="242"/>
      <c r="T1884" s="243"/>
      <c r="U1884" s="13"/>
      <c r="V1884" s="13"/>
      <c r="W1884" s="13"/>
      <c r="X1884" s="13"/>
      <c r="Y1884" s="13"/>
      <c r="Z1884" s="13"/>
      <c r="AA1884" s="13"/>
      <c r="AB1884" s="13"/>
      <c r="AC1884" s="13"/>
      <c r="AD1884" s="13"/>
      <c r="AE1884" s="13"/>
      <c r="AT1884" s="244" t="s">
        <v>207</v>
      </c>
      <c r="AU1884" s="244" t="s">
        <v>87</v>
      </c>
      <c r="AV1884" s="13" t="s">
        <v>87</v>
      </c>
      <c r="AW1884" s="13" t="s">
        <v>39</v>
      </c>
      <c r="AX1884" s="13" t="s">
        <v>78</v>
      </c>
      <c r="AY1884" s="244" t="s">
        <v>199</v>
      </c>
    </row>
    <row r="1885" s="13" customFormat="1">
      <c r="A1885" s="13"/>
      <c r="B1885" s="233"/>
      <c r="C1885" s="234"/>
      <c r="D1885" s="235" t="s">
        <v>207</v>
      </c>
      <c r="E1885" s="236" t="s">
        <v>22</v>
      </c>
      <c r="F1885" s="237" t="s">
        <v>766</v>
      </c>
      <c r="G1885" s="234"/>
      <c r="H1885" s="238">
        <v>11.606</v>
      </c>
      <c r="I1885" s="239"/>
      <c r="J1885" s="234"/>
      <c r="K1885" s="234"/>
      <c r="L1885" s="240"/>
      <c r="M1885" s="241"/>
      <c r="N1885" s="242"/>
      <c r="O1885" s="242"/>
      <c r="P1885" s="242"/>
      <c r="Q1885" s="242"/>
      <c r="R1885" s="242"/>
      <c r="S1885" s="242"/>
      <c r="T1885" s="243"/>
      <c r="U1885" s="13"/>
      <c r="V1885" s="13"/>
      <c r="W1885" s="13"/>
      <c r="X1885" s="13"/>
      <c r="Y1885" s="13"/>
      <c r="Z1885" s="13"/>
      <c r="AA1885" s="13"/>
      <c r="AB1885" s="13"/>
      <c r="AC1885" s="13"/>
      <c r="AD1885" s="13"/>
      <c r="AE1885" s="13"/>
      <c r="AT1885" s="244" t="s">
        <v>207</v>
      </c>
      <c r="AU1885" s="244" t="s">
        <v>87</v>
      </c>
      <c r="AV1885" s="13" t="s">
        <v>87</v>
      </c>
      <c r="AW1885" s="13" t="s">
        <v>39</v>
      </c>
      <c r="AX1885" s="13" t="s">
        <v>78</v>
      </c>
      <c r="AY1885" s="244" t="s">
        <v>199</v>
      </c>
    </row>
    <row r="1886" s="13" customFormat="1">
      <c r="A1886" s="13"/>
      <c r="B1886" s="233"/>
      <c r="C1886" s="234"/>
      <c r="D1886" s="235" t="s">
        <v>207</v>
      </c>
      <c r="E1886" s="236" t="s">
        <v>22</v>
      </c>
      <c r="F1886" s="237" t="s">
        <v>2854</v>
      </c>
      <c r="G1886" s="234"/>
      <c r="H1886" s="238">
        <v>4.4299999999999997</v>
      </c>
      <c r="I1886" s="239"/>
      <c r="J1886" s="234"/>
      <c r="K1886" s="234"/>
      <c r="L1886" s="240"/>
      <c r="M1886" s="241"/>
      <c r="N1886" s="242"/>
      <c r="O1886" s="242"/>
      <c r="P1886" s="242"/>
      <c r="Q1886" s="242"/>
      <c r="R1886" s="242"/>
      <c r="S1886" s="242"/>
      <c r="T1886" s="243"/>
      <c r="U1886" s="13"/>
      <c r="V1886" s="13"/>
      <c r="W1886" s="13"/>
      <c r="X1886" s="13"/>
      <c r="Y1886" s="13"/>
      <c r="Z1886" s="13"/>
      <c r="AA1886" s="13"/>
      <c r="AB1886" s="13"/>
      <c r="AC1886" s="13"/>
      <c r="AD1886" s="13"/>
      <c r="AE1886" s="13"/>
      <c r="AT1886" s="244" t="s">
        <v>207</v>
      </c>
      <c r="AU1886" s="244" t="s">
        <v>87</v>
      </c>
      <c r="AV1886" s="13" t="s">
        <v>87</v>
      </c>
      <c r="AW1886" s="13" t="s">
        <v>39</v>
      </c>
      <c r="AX1886" s="13" t="s">
        <v>78</v>
      </c>
      <c r="AY1886" s="244" t="s">
        <v>199</v>
      </c>
    </row>
    <row r="1887" s="13" customFormat="1">
      <c r="A1887" s="13"/>
      <c r="B1887" s="233"/>
      <c r="C1887" s="234"/>
      <c r="D1887" s="235" t="s">
        <v>207</v>
      </c>
      <c r="E1887" s="236" t="s">
        <v>22</v>
      </c>
      <c r="F1887" s="237" t="s">
        <v>2855</v>
      </c>
      <c r="G1887" s="234"/>
      <c r="H1887" s="238">
        <v>12.9</v>
      </c>
      <c r="I1887" s="239"/>
      <c r="J1887" s="234"/>
      <c r="K1887" s="234"/>
      <c r="L1887" s="240"/>
      <c r="M1887" s="241"/>
      <c r="N1887" s="242"/>
      <c r="O1887" s="242"/>
      <c r="P1887" s="242"/>
      <c r="Q1887" s="242"/>
      <c r="R1887" s="242"/>
      <c r="S1887" s="242"/>
      <c r="T1887" s="243"/>
      <c r="U1887" s="13"/>
      <c r="V1887" s="13"/>
      <c r="W1887" s="13"/>
      <c r="X1887" s="13"/>
      <c r="Y1887" s="13"/>
      <c r="Z1887" s="13"/>
      <c r="AA1887" s="13"/>
      <c r="AB1887" s="13"/>
      <c r="AC1887" s="13"/>
      <c r="AD1887" s="13"/>
      <c r="AE1887" s="13"/>
      <c r="AT1887" s="244" t="s">
        <v>207</v>
      </c>
      <c r="AU1887" s="244" t="s">
        <v>87</v>
      </c>
      <c r="AV1887" s="13" t="s">
        <v>87</v>
      </c>
      <c r="AW1887" s="13" t="s">
        <v>39</v>
      </c>
      <c r="AX1887" s="13" t="s">
        <v>78</v>
      </c>
      <c r="AY1887" s="244" t="s">
        <v>199</v>
      </c>
    </row>
    <row r="1888" s="14" customFormat="1">
      <c r="A1888" s="14"/>
      <c r="B1888" s="245"/>
      <c r="C1888" s="246"/>
      <c r="D1888" s="235" t="s">
        <v>207</v>
      </c>
      <c r="E1888" s="247" t="s">
        <v>22</v>
      </c>
      <c r="F1888" s="248" t="s">
        <v>252</v>
      </c>
      <c r="G1888" s="246"/>
      <c r="H1888" s="249">
        <v>64.585999999999999</v>
      </c>
      <c r="I1888" s="250"/>
      <c r="J1888" s="246"/>
      <c r="K1888" s="246"/>
      <c r="L1888" s="251"/>
      <c r="M1888" s="252"/>
      <c r="N1888" s="253"/>
      <c r="O1888" s="253"/>
      <c r="P1888" s="253"/>
      <c r="Q1888" s="253"/>
      <c r="R1888" s="253"/>
      <c r="S1888" s="253"/>
      <c r="T1888" s="254"/>
      <c r="U1888" s="14"/>
      <c r="V1888" s="14"/>
      <c r="W1888" s="14"/>
      <c r="X1888" s="14"/>
      <c r="Y1888" s="14"/>
      <c r="Z1888" s="14"/>
      <c r="AA1888" s="14"/>
      <c r="AB1888" s="14"/>
      <c r="AC1888" s="14"/>
      <c r="AD1888" s="14"/>
      <c r="AE1888" s="14"/>
      <c r="AT1888" s="255" t="s">
        <v>207</v>
      </c>
      <c r="AU1888" s="255" t="s">
        <v>87</v>
      </c>
      <c r="AV1888" s="14" t="s">
        <v>103</v>
      </c>
      <c r="AW1888" s="14" t="s">
        <v>39</v>
      </c>
      <c r="AX1888" s="14" t="s">
        <v>23</v>
      </c>
      <c r="AY1888" s="255" t="s">
        <v>199</v>
      </c>
    </row>
    <row r="1889" s="2" customFormat="1" ht="16.5" customHeight="1">
      <c r="A1889" s="40"/>
      <c r="B1889" s="41"/>
      <c r="C1889" s="220" t="s">
        <v>2856</v>
      </c>
      <c r="D1889" s="220" t="s">
        <v>201</v>
      </c>
      <c r="E1889" s="221" t="s">
        <v>2857</v>
      </c>
      <c r="F1889" s="222" t="s">
        <v>2858</v>
      </c>
      <c r="G1889" s="223" t="s">
        <v>549</v>
      </c>
      <c r="H1889" s="224">
        <v>353.56999999999999</v>
      </c>
      <c r="I1889" s="225"/>
      <c r="J1889" s="226">
        <f>ROUND(I1889*H1889,2)</f>
        <v>0</v>
      </c>
      <c r="K1889" s="222" t="s">
        <v>22</v>
      </c>
      <c r="L1889" s="46"/>
      <c r="M1889" s="227" t="s">
        <v>22</v>
      </c>
      <c r="N1889" s="228" t="s">
        <v>49</v>
      </c>
      <c r="O1889" s="86"/>
      <c r="P1889" s="229">
        <f>O1889*H1889</f>
        <v>0</v>
      </c>
      <c r="Q1889" s="229">
        <v>0.00025999999999999998</v>
      </c>
      <c r="R1889" s="229">
        <f>Q1889*H1889</f>
        <v>0.091928199999999988</v>
      </c>
      <c r="S1889" s="229">
        <v>0</v>
      </c>
      <c r="T1889" s="230">
        <f>S1889*H1889</f>
        <v>0</v>
      </c>
      <c r="U1889" s="40"/>
      <c r="V1889" s="40"/>
      <c r="W1889" s="40"/>
      <c r="X1889" s="40"/>
      <c r="Y1889" s="40"/>
      <c r="Z1889" s="40"/>
      <c r="AA1889" s="40"/>
      <c r="AB1889" s="40"/>
      <c r="AC1889" s="40"/>
      <c r="AD1889" s="40"/>
      <c r="AE1889" s="40"/>
      <c r="AR1889" s="231" t="s">
        <v>272</v>
      </c>
      <c r="AT1889" s="231" t="s">
        <v>201</v>
      </c>
      <c r="AU1889" s="231" t="s">
        <v>87</v>
      </c>
      <c r="AY1889" s="19" t="s">
        <v>199</v>
      </c>
      <c r="BE1889" s="232">
        <f>IF(N1889="základní",J1889,0)</f>
        <v>0</v>
      </c>
      <c r="BF1889" s="232">
        <f>IF(N1889="snížená",J1889,0)</f>
        <v>0</v>
      </c>
      <c r="BG1889" s="232">
        <f>IF(N1889="zákl. přenesená",J1889,0)</f>
        <v>0</v>
      </c>
      <c r="BH1889" s="232">
        <f>IF(N1889="sníž. přenesená",J1889,0)</f>
        <v>0</v>
      </c>
      <c r="BI1889" s="232">
        <f>IF(N1889="nulová",J1889,0)</f>
        <v>0</v>
      </c>
      <c r="BJ1889" s="19" t="s">
        <v>23</v>
      </c>
      <c r="BK1889" s="232">
        <f>ROUND(I1889*H1889,2)</f>
        <v>0</v>
      </c>
      <c r="BL1889" s="19" t="s">
        <v>272</v>
      </c>
      <c r="BM1889" s="231" t="s">
        <v>2859</v>
      </c>
    </row>
    <row r="1890" s="15" customFormat="1">
      <c r="A1890" s="15"/>
      <c r="B1890" s="256"/>
      <c r="C1890" s="257"/>
      <c r="D1890" s="235" t="s">
        <v>207</v>
      </c>
      <c r="E1890" s="258" t="s">
        <v>22</v>
      </c>
      <c r="F1890" s="259" t="s">
        <v>335</v>
      </c>
      <c r="G1890" s="257"/>
      <c r="H1890" s="258" t="s">
        <v>22</v>
      </c>
      <c r="I1890" s="260"/>
      <c r="J1890" s="257"/>
      <c r="K1890" s="257"/>
      <c r="L1890" s="261"/>
      <c r="M1890" s="262"/>
      <c r="N1890" s="263"/>
      <c r="O1890" s="263"/>
      <c r="P1890" s="263"/>
      <c r="Q1890" s="263"/>
      <c r="R1890" s="263"/>
      <c r="S1890" s="263"/>
      <c r="T1890" s="264"/>
      <c r="U1890" s="15"/>
      <c r="V1890" s="15"/>
      <c r="W1890" s="15"/>
      <c r="X1890" s="15"/>
      <c r="Y1890" s="15"/>
      <c r="Z1890" s="15"/>
      <c r="AA1890" s="15"/>
      <c r="AB1890" s="15"/>
      <c r="AC1890" s="15"/>
      <c r="AD1890" s="15"/>
      <c r="AE1890" s="15"/>
      <c r="AT1890" s="265" t="s">
        <v>207</v>
      </c>
      <c r="AU1890" s="265" t="s">
        <v>87</v>
      </c>
      <c r="AV1890" s="15" t="s">
        <v>23</v>
      </c>
      <c r="AW1890" s="15" t="s">
        <v>39</v>
      </c>
      <c r="AX1890" s="15" t="s">
        <v>78</v>
      </c>
      <c r="AY1890" s="265" t="s">
        <v>199</v>
      </c>
    </row>
    <row r="1891" s="13" customFormat="1">
      <c r="A1891" s="13"/>
      <c r="B1891" s="233"/>
      <c r="C1891" s="234"/>
      <c r="D1891" s="235" t="s">
        <v>207</v>
      </c>
      <c r="E1891" s="236" t="s">
        <v>22</v>
      </c>
      <c r="F1891" s="237" t="s">
        <v>2860</v>
      </c>
      <c r="G1891" s="234"/>
      <c r="H1891" s="238">
        <v>7.5999999999999996</v>
      </c>
      <c r="I1891" s="239"/>
      <c r="J1891" s="234"/>
      <c r="K1891" s="234"/>
      <c r="L1891" s="240"/>
      <c r="M1891" s="241"/>
      <c r="N1891" s="242"/>
      <c r="O1891" s="242"/>
      <c r="P1891" s="242"/>
      <c r="Q1891" s="242"/>
      <c r="R1891" s="242"/>
      <c r="S1891" s="242"/>
      <c r="T1891" s="243"/>
      <c r="U1891" s="13"/>
      <c r="V1891" s="13"/>
      <c r="W1891" s="13"/>
      <c r="X1891" s="13"/>
      <c r="Y1891" s="13"/>
      <c r="Z1891" s="13"/>
      <c r="AA1891" s="13"/>
      <c r="AB1891" s="13"/>
      <c r="AC1891" s="13"/>
      <c r="AD1891" s="13"/>
      <c r="AE1891" s="13"/>
      <c r="AT1891" s="244" t="s">
        <v>207</v>
      </c>
      <c r="AU1891" s="244" t="s">
        <v>87</v>
      </c>
      <c r="AV1891" s="13" t="s">
        <v>87</v>
      </c>
      <c r="AW1891" s="13" t="s">
        <v>39</v>
      </c>
      <c r="AX1891" s="13" t="s">
        <v>78</v>
      </c>
      <c r="AY1891" s="244" t="s">
        <v>199</v>
      </c>
    </row>
    <row r="1892" s="13" customFormat="1">
      <c r="A1892" s="13"/>
      <c r="B1892" s="233"/>
      <c r="C1892" s="234"/>
      <c r="D1892" s="235" t="s">
        <v>207</v>
      </c>
      <c r="E1892" s="236" t="s">
        <v>22</v>
      </c>
      <c r="F1892" s="237" t="s">
        <v>974</v>
      </c>
      <c r="G1892" s="234"/>
      <c r="H1892" s="238">
        <v>7.5999999999999996</v>
      </c>
      <c r="I1892" s="239"/>
      <c r="J1892" s="234"/>
      <c r="K1892" s="234"/>
      <c r="L1892" s="240"/>
      <c r="M1892" s="241"/>
      <c r="N1892" s="242"/>
      <c r="O1892" s="242"/>
      <c r="P1892" s="242"/>
      <c r="Q1892" s="242"/>
      <c r="R1892" s="242"/>
      <c r="S1892" s="242"/>
      <c r="T1892" s="243"/>
      <c r="U1892" s="13"/>
      <c r="V1892" s="13"/>
      <c r="W1892" s="13"/>
      <c r="X1892" s="13"/>
      <c r="Y1892" s="13"/>
      <c r="Z1892" s="13"/>
      <c r="AA1892" s="13"/>
      <c r="AB1892" s="13"/>
      <c r="AC1892" s="13"/>
      <c r="AD1892" s="13"/>
      <c r="AE1892" s="13"/>
      <c r="AT1892" s="244" t="s">
        <v>207</v>
      </c>
      <c r="AU1892" s="244" t="s">
        <v>87</v>
      </c>
      <c r="AV1892" s="13" t="s">
        <v>87</v>
      </c>
      <c r="AW1892" s="13" t="s">
        <v>39</v>
      </c>
      <c r="AX1892" s="13" t="s">
        <v>78</v>
      </c>
      <c r="AY1892" s="244" t="s">
        <v>199</v>
      </c>
    </row>
    <row r="1893" s="13" customFormat="1">
      <c r="A1893" s="13"/>
      <c r="B1893" s="233"/>
      <c r="C1893" s="234"/>
      <c r="D1893" s="235" t="s">
        <v>207</v>
      </c>
      <c r="E1893" s="236" t="s">
        <v>22</v>
      </c>
      <c r="F1893" s="237" t="s">
        <v>975</v>
      </c>
      <c r="G1893" s="234"/>
      <c r="H1893" s="238">
        <v>12.199999999999999</v>
      </c>
      <c r="I1893" s="239"/>
      <c r="J1893" s="234"/>
      <c r="K1893" s="234"/>
      <c r="L1893" s="240"/>
      <c r="M1893" s="241"/>
      <c r="N1893" s="242"/>
      <c r="O1893" s="242"/>
      <c r="P1893" s="242"/>
      <c r="Q1893" s="242"/>
      <c r="R1893" s="242"/>
      <c r="S1893" s="242"/>
      <c r="T1893" s="243"/>
      <c r="U1893" s="13"/>
      <c r="V1893" s="13"/>
      <c r="W1893" s="13"/>
      <c r="X1893" s="13"/>
      <c r="Y1893" s="13"/>
      <c r="Z1893" s="13"/>
      <c r="AA1893" s="13"/>
      <c r="AB1893" s="13"/>
      <c r="AC1893" s="13"/>
      <c r="AD1893" s="13"/>
      <c r="AE1893" s="13"/>
      <c r="AT1893" s="244" t="s">
        <v>207</v>
      </c>
      <c r="AU1893" s="244" t="s">
        <v>87</v>
      </c>
      <c r="AV1893" s="13" t="s">
        <v>87</v>
      </c>
      <c r="AW1893" s="13" t="s">
        <v>39</v>
      </c>
      <c r="AX1893" s="13" t="s">
        <v>78</v>
      </c>
      <c r="AY1893" s="244" t="s">
        <v>199</v>
      </c>
    </row>
    <row r="1894" s="13" customFormat="1">
      <c r="A1894" s="13"/>
      <c r="B1894" s="233"/>
      <c r="C1894" s="234"/>
      <c r="D1894" s="235" t="s">
        <v>207</v>
      </c>
      <c r="E1894" s="236" t="s">
        <v>22</v>
      </c>
      <c r="F1894" s="237" t="s">
        <v>976</v>
      </c>
      <c r="G1894" s="234"/>
      <c r="H1894" s="238">
        <v>16.800000000000001</v>
      </c>
      <c r="I1894" s="239"/>
      <c r="J1894" s="234"/>
      <c r="K1894" s="234"/>
      <c r="L1894" s="240"/>
      <c r="M1894" s="241"/>
      <c r="N1894" s="242"/>
      <c r="O1894" s="242"/>
      <c r="P1894" s="242"/>
      <c r="Q1894" s="242"/>
      <c r="R1894" s="242"/>
      <c r="S1894" s="242"/>
      <c r="T1894" s="243"/>
      <c r="U1894" s="13"/>
      <c r="V1894" s="13"/>
      <c r="W1894" s="13"/>
      <c r="X1894" s="13"/>
      <c r="Y1894" s="13"/>
      <c r="Z1894" s="13"/>
      <c r="AA1894" s="13"/>
      <c r="AB1894" s="13"/>
      <c r="AC1894" s="13"/>
      <c r="AD1894" s="13"/>
      <c r="AE1894" s="13"/>
      <c r="AT1894" s="244" t="s">
        <v>207</v>
      </c>
      <c r="AU1894" s="244" t="s">
        <v>87</v>
      </c>
      <c r="AV1894" s="13" t="s">
        <v>87</v>
      </c>
      <c r="AW1894" s="13" t="s">
        <v>39</v>
      </c>
      <c r="AX1894" s="13" t="s">
        <v>78</v>
      </c>
      <c r="AY1894" s="244" t="s">
        <v>199</v>
      </c>
    </row>
    <row r="1895" s="13" customFormat="1">
      <c r="A1895" s="13"/>
      <c r="B1895" s="233"/>
      <c r="C1895" s="234"/>
      <c r="D1895" s="235" t="s">
        <v>207</v>
      </c>
      <c r="E1895" s="236" t="s">
        <v>22</v>
      </c>
      <c r="F1895" s="237" t="s">
        <v>2861</v>
      </c>
      <c r="G1895" s="234"/>
      <c r="H1895" s="238">
        <v>10.16</v>
      </c>
      <c r="I1895" s="239"/>
      <c r="J1895" s="234"/>
      <c r="K1895" s="234"/>
      <c r="L1895" s="240"/>
      <c r="M1895" s="241"/>
      <c r="N1895" s="242"/>
      <c r="O1895" s="242"/>
      <c r="P1895" s="242"/>
      <c r="Q1895" s="242"/>
      <c r="R1895" s="242"/>
      <c r="S1895" s="242"/>
      <c r="T1895" s="243"/>
      <c r="U1895" s="13"/>
      <c r="V1895" s="13"/>
      <c r="W1895" s="13"/>
      <c r="X1895" s="13"/>
      <c r="Y1895" s="13"/>
      <c r="Z1895" s="13"/>
      <c r="AA1895" s="13"/>
      <c r="AB1895" s="13"/>
      <c r="AC1895" s="13"/>
      <c r="AD1895" s="13"/>
      <c r="AE1895" s="13"/>
      <c r="AT1895" s="244" t="s">
        <v>207</v>
      </c>
      <c r="AU1895" s="244" t="s">
        <v>87</v>
      </c>
      <c r="AV1895" s="13" t="s">
        <v>87</v>
      </c>
      <c r="AW1895" s="13" t="s">
        <v>39</v>
      </c>
      <c r="AX1895" s="13" t="s">
        <v>78</v>
      </c>
      <c r="AY1895" s="244" t="s">
        <v>199</v>
      </c>
    </row>
    <row r="1896" s="13" customFormat="1">
      <c r="A1896" s="13"/>
      <c r="B1896" s="233"/>
      <c r="C1896" s="234"/>
      <c r="D1896" s="235" t="s">
        <v>207</v>
      </c>
      <c r="E1896" s="236" t="s">
        <v>22</v>
      </c>
      <c r="F1896" s="237" t="s">
        <v>2862</v>
      </c>
      <c r="G1896" s="234"/>
      <c r="H1896" s="238">
        <v>14.16</v>
      </c>
      <c r="I1896" s="239"/>
      <c r="J1896" s="234"/>
      <c r="K1896" s="234"/>
      <c r="L1896" s="240"/>
      <c r="M1896" s="241"/>
      <c r="N1896" s="242"/>
      <c r="O1896" s="242"/>
      <c r="P1896" s="242"/>
      <c r="Q1896" s="242"/>
      <c r="R1896" s="242"/>
      <c r="S1896" s="242"/>
      <c r="T1896" s="243"/>
      <c r="U1896" s="13"/>
      <c r="V1896" s="13"/>
      <c r="W1896" s="13"/>
      <c r="X1896" s="13"/>
      <c r="Y1896" s="13"/>
      <c r="Z1896" s="13"/>
      <c r="AA1896" s="13"/>
      <c r="AB1896" s="13"/>
      <c r="AC1896" s="13"/>
      <c r="AD1896" s="13"/>
      <c r="AE1896" s="13"/>
      <c r="AT1896" s="244" t="s">
        <v>207</v>
      </c>
      <c r="AU1896" s="244" t="s">
        <v>87</v>
      </c>
      <c r="AV1896" s="13" t="s">
        <v>87</v>
      </c>
      <c r="AW1896" s="13" t="s">
        <v>39</v>
      </c>
      <c r="AX1896" s="13" t="s">
        <v>78</v>
      </c>
      <c r="AY1896" s="244" t="s">
        <v>199</v>
      </c>
    </row>
    <row r="1897" s="13" customFormat="1">
      <c r="A1897" s="13"/>
      <c r="B1897" s="233"/>
      <c r="C1897" s="234"/>
      <c r="D1897" s="235" t="s">
        <v>207</v>
      </c>
      <c r="E1897" s="236" t="s">
        <v>22</v>
      </c>
      <c r="F1897" s="237" t="s">
        <v>979</v>
      </c>
      <c r="G1897" s="234"/>
      <c r="H1897" s="238">
        <v>4.96</v>
      </c>
      <c r="I1897" s="239"/>
      <c r="J1897" s="234"/>
      <c r="K1897" s="234"/>
      <c r="L1897" s="240"/>
      <c r="M1897" s="241"/>
      <c r="N1897" s="242"/>
      <c r="O1897" s="242"/>
      <c r="P1897" s="242"/>
      <c r="Q1897" s="242"/>
      <c r="R1897" s="242"/>
      <c r="S1897" s="242"/>
      <c r="T1897" s="243"/>
      <c r="U1897" s="13"/>
      <c r="V1897" s="13"/>
      <c r="W1897" s="13"/>
      <c r="X1897" s="13"/>
      <c r="Y1897" s="13"/>
      <c r="Z1897" s="13"/>
      <c r="AA1897" s="13"/>
      <c r="AB1897" s="13"/>
      <c r="AC1897" s="13"/>
      <c r="AD1897" s="13"/>
      <c r="AE1897" s="13"/>
      <c r="AT1897" s="244" t="s">
        <v>207</v>
      </c>
      <c r="AU1897" s="244" t="s">
        <v>87</v>
      </c>
      <c r="AV1897" s="13" t="s">
        <v>87</v>
      </c>
      <c r="AW1897" s="13" t="s">
        <v>39</v>
      </c>
      <c r="AX1897" s="13" t="s">
        <v>78</v>
      </c>
      <c r="AY1897" s="244" t="s">
        <v>199</v>
      </c>
    </row>
    <row r="1898" s="13" customFormat="1">
      <c r="A1898" s="13"/>
      <c r="B1898" s="233"/>
      <c r="C1898" s="234"/>
      <c r="D1898" s="235" t="s">
        <v>207</v>
      </c>
      <c r="E1898" s="236" t="s">
        <v>22</v>
      </c>
      <c r="F1898" s="237" t="s">
        <v>980</v>
      </c>
      <c r="G1898" s="234"/>
      <c r="H1898" s="238">
        <v>4.2999999999999998</v>
      </c>
      <c r="I1898" s="239"/>
      <c r="J1898" s="234"/>
      <c r="K1898" s="234"/>
      <c r="L1898" s="240"/>
      <c r="M1898" s="241"/>
      <c r="N1898" s="242"/>
      <c r="O1898" s="242"/>
      <c r="P1898" s="242"/>
      <c r="Q1898" s="242"/>
      <c r="R1898" s="242"/>
      <c r="S1898" s="242"/>
      <c r="T1898" s="243"/>
      <c r="U1898" s="13"/>
      <c r="V1898" s="13"/>
      <c r="W1898" s="13"/>
      <c r="X1898" s="13"/>
      <c r="Y1898" s="13"/>
      <c r="Z1898" s="13"/>
      <c r="AA1898" s="13"/>
      <c r="AB1898" s="13"/>
      <c r="AC1898" s="13"/>
      <c r="AD1898" s="13"/>
      <c r="AE1898" s="13"/>
      <c r="AT1898" s="244" t="s">
        <v>207</v>
      </c>
      <c r="AU1898" s="244" t="s">
        <v>87</v>
      </c>
      <c r="AV1898" s="13" t="s">
        <v>87</v>
      </c>
      <c r="AW1898" s="13" t="s">
        <v>39</v>
      </c>
      <c r="AX1898" s="13" t="s">
        <v>78</v>
      </c>
      <c r="AY1898" s="244" t="s">
        <v>199</v>
      </c>
    </row>
    <row r="1899" s="13" customFormat="1">
      <c r="A1899" s="13"/>
      <c r="B1899" s="233"/>
      <c r="C1899" s="234"/>
      <c r="D1899" s="235" t="s">
        <v>207</v>
      </c>
      <c r="E1899" s="236" t="s">
        <v>22</v>
      </c>
      <c r="F1899" s="237" t="s">
        <v>981</v>
      </c>
      <c r="G1899" s="234"/>
      <c r="H1899" s="238">
        <v>5</v>
      </c>
      <c r="I1899" s="239"/>
      <c r="J1899" s="234"/>
      <c r="K1899" s="234"/>
      <c r="L1899" s="240"/>
      <c r="M1899" s="241"/>
      <c r="N1899" s="242"/>
      <c r="O1899" s="242"/>
      <c r="P1899" s="242"/>
      <c r="Q1899" s="242"/>
      <c r="R1899" s="242"/>
      <c r="S1899" s="242"/>
      <c r="T1899" s="243"/>
      <c r="U1899" s="13"/>
      <c r="V1899" s="13"/>
      <c r="W1899" s="13"/>
      <c r="X1899" s="13"/>
      <c r="Y1899" s="13"/>
      <c r="Z1899" s="13"/>
      <c r="AA1899" s="13"/>
      <c r="AB1899" s="13"/>
      <c r="AC1899" s="13"/>
      <c r="AD1899" s="13"/>
      <c r="AE1899" s="13"/>
      <c r="AT1899" s="244" t="s">
        <v>207</v>
      </c>
      <c r="AU1899" s="244" t="s">
        <v>87</v>
      </c>
      <c r="AV1899" s="13" t="s">
        <v>87</v>
      </c>
      <c r="AW1899" s="13" t="s">
        <v>39</v>
      </c>
      <c r="AX1899" s="13" t="s">
        <v>78</v>
      </c>
      <c r="AY1899" s="244" t="s">
        <v>199</v>
      </c>
    </row>
    <row r="1900" s="13" customFormat="1">
      <c r="A1900" s="13"/>
      <c r="B1900" s="233"/>
      <c r="C1900" s="234"/>
      <c r="D1900" s="235" t="s">
        <v>207</v>
      </c>
      <c r="E1900" s="236" t="s">
        <v>22</v>
      </c>
      <c r="F1900" s="237" t="s">
        <v>982</v>
      </c>
      <c r="G1900" s="234"/>
      <c r="H1900" s="238">
        <v>4.3799999999999999</v>
      </c>
      <c r="I1900" s="239"/>
      <c r="J1900" s="234"/>
      <c r="K1900" s="234"/>
      <c r="L1900" s="240"/>
      <c r="M1900" s="241"/>
      <c r="N1900" s="242"/>
      <c r="O1900" s="242"/>
      <c r="P1900" s="242"/>
      <c r="Q1900" s="242"/>
      <c r="R1900" s="242"/>
      <c r="S1900" s="242"/>
      <c r="T1900" s="243"/>
      <c r="U1900" s="13"/>
      <c r="V1900" s="13"/>
      <c r="W1900" s="13"/>
      <c r="X1900" s="13"/>
      <c r="Y1900" s="13"/>
      <c r="Z1900" s="13"/>
      <c r="AA1900" s="13"/>
      <c r="AB1900" s="13"/>
      <c r="AC1900" s="13"/>
      <c r="AD1900" s="13"/>
      <c r="AE1900" s="13"/>
      <c r="AT1900" s="244" t="s">
        <v>207</v>
      </c>
      <c r="AU1900" s="244" t="s">
        <v>87</v>
      </c>
      <c r="AV1900" s="13" t="s">
        <v>87</v>
      </c>
      <c r="AW1900" s="13" t="s">
        <v>39</v>
      </c>
      <c r="AX1900" s="13" t="s">
        <v>78</v>
      </c>
      <c r="AY1900" s="244" t="s">
        <v>199</v>
      </c>
    </row>
    <row r="1901" s="13" customFormat="1">
      <c r="A1901" s="13"/>
      <c r="B1901" s="233"/>
      <c r="C1901" s="234"/>
      <c r="D1901" s="235" t="s">
        <v>207</v>
      </c>
      <c r="E1901" s="236" t="s">
        <v>22</v>
      </c>
      <c r="F1901" s="237" t="s">
        <v>983</v>
      </c>
      <c r="G1901" s="234"/>
      <c r="H1901" s="238">
        <v>4.3799999999999999</v>
      </c>
      <c r="I1901" s="239"/>
      <c r="J1901" s="234"/>
      <c r="K1901" s="234"/>
      <c r="L1901" s="240"/>
      <c r="M1901" s="241"/>
      <c r="N1901" s="242"/>
      <c r="O1901" s="242"/>
      <c r="P1901" s="242"/>
      <c r="Q1901" s="242"/>
      <c r="R1901" s="242"/>
      <c r="S1901" s="242"/>
      <c r="T1901" s="243"/>
      <c r="U1901" s="13"/>
      <c r="V1901" s="13"/>
      <c r="W1901" s="13"/>
      <c r="X1901" s="13"/>
      <c r="Y1901" s="13"/>
      <c r="Z1901" s="13"/>
      <c r="AA1901" s="13"/>
      <c r="AB1901" s="13"/>
      <c r="AC1901" s="13"/>
      <c r="AD1901" s="13"/>
      <c r="AE1901" s="13"/>
      <c r="AT1901" s="244" t="s">
        <v>207</v>
      </c>
      <c r="AU1901" s="244" t="s">
        <v>87</v>
      </c>
      <c r="AV1901" s="13" t="s">
        <v>87</v>
      </c>
      <c r="AW1901" s="13" t="s">
        <v>39</v>
      </c>
      <c r="AX1901" s="13" t="s">
        <v>78</v>
      </c>
      <c r="AY1901" s="244" t="s">
        <v>199</v>
      </c>
    </row>
    <row r="1902" s="13" customFormat="1">
      <c r="A1902" s="13"/>
      <c r="B1902" s="233"/>
      <c r="C1902" s="234"/>
      <c r="D1902" s="235" t="s">
        <v>207</v>
      </c>
      <c r="E1902" s="236" t="s">
        <v>22</v>
      </c>
      <c r="F1902" s="237" t="s">
        <v>984</v>
      </c>
      <c r="G1902" s="234"/>
      <c r="H1902" s="238">
        <v>17.600000000000001</v>
      </c>
      <c r="I1902" s="239"/>
      <c r="J1902" s="234"/>
      <c r="K1902" s="234"/>
      <c r="L1902" s="240"/>
      <c r="M1902" s="241"/>
      <c r="N1902" s="242"/>
      <c r="O1902" s="242"/>
      <c r="P1902" s="242"/>
      <c r="Q1902" s="242"/>
      <c r="R1902" s="242"/>
      <c r="S1902" s="242"/>
      <c r="T1902" s="243"/>
      <c r="U1902" s="13"/>
      <c r="V1902" s="13"/>
      <c r="W1902" s="13"/>
      <c r="X1902" s="13"/>
      <c r="Y1902" s="13"/>
      <c r="Z1902" s="13"/>
      <c r="AA1902" s="13"/>
      <c r="AB1902" s="13"/>
      <c r="AC1902" s="13"/>
      <c r="AD1902" s="13"/>
      <c r="AE1902" s="13"/>
      <c r="AT1902" s="244" t="s">
        <v>207</v>
      </c>
      <c r="AU1902" s="244" t="s">
        <v>87</v>
      </c>
      <c r="AV1902" s="13" t="s">
        <v>87</v>
      </c>
      <c r="AW1902" s="13" t="s">
        <v>39</v>
      </c>
      <c r="AX1902" s="13" t="s">
        <v>78</v>
      </c>
      <c r="AY1902" s="244" t="s">
        <v>199</v>
      </c>
    </row>
    <row r="1903" s="13" customFormat="1">
      <c r="A1903" s="13"/>
      <c r="B1903" s="233"/>
      <c r="C1903" s="234"/>
      <c r="D1903" s="235" t="s">
        <v>207</v>
      </c>
      <c r="E1903" s="236" t="s">
        <v>22</v>
      </c>
      <c r="F1903" s="237" t="s">
        <v>985</v>
      </c>
      <c r="G1903" s="234"/>
      <c r="H1903" s="238">
        <v>25.199999999999999</v>
      </c>
      <c r="I1903" s="239"/>
      <c r="J1903" s="234"/>
      <c r="K1903" s="234"/>
      <c r="L1903" s="240"/>
      <c r="M1903" s="241"/>
      <c r="N1903" s="242"/>
      <c r="O1903" s="242"/>
      <c r="P1903" s="242"/>
      <c r="Q1903" s="242"/>
      <c r="R1903" s="242"/>
      <c r="S1903" s="242"/>
      <c r="T1903" s="243"/>
      <c r="U1903" s="13"/>
      <c r="V1903" s="13"/>
      <c r="W1903" s="13"/>
      <c r="X1903" s="13"/>
      <c r="Y1903" s="13"/>
      <c r="Z1903" s="13"/>
      <c r="AA1903" s="13"/>
      <c r="AB1903" s="13"/>
      <c r="AC1903" s="13"/>
      <c r="AD1903" s="13"/>
      <c r="AE1903" s="13"/>
      <c r="AT1903" s="244" t="s">
        <v>207</v>
      </c>
      <c r="AU1903" s="244" t="s">
        <v>87</v>
      </c>
      <c r="AV1903" s="13" t="s">
        <v>87</v>
      </c>
      <c r="AW1903" s="13" t="s">
        <v>39</v>
      </c>
      <c r="AX1903" s="13" t="s">
        <v>78</v>
      </c>
      <c r="AY1903" s="244" t="s">
        <v>199</v>
      </c>
    </row>
    <row r="1904" s="13" customFormat="1">
      <c r="A1904" s="13"/>
      <c r="B1904" s="233"/>
      <c r="C1904" s="234"/>
      <c r="D1904" s="235" t="s">
        <v>207</v>
      </c>
      <c r="E1904" s="236" t="s">
        <v>22</v>
      </c>
      <c r="F1904" s="237" t="s">
        <v>986</v>
      </c>
      <c r="G1904" s="234"/>
      <c r="H1904" s="238">
        <v>46.200000000000003</v>
      </c>
      <c r="I1904" s="239"/>
      <c r="J1904" s="234"/>
      <c r="K1904" s="234"/>
      <c r="L1904" s="240"/>
      <c r="M1904" s="241"/>
      <c r="N1904" s="242"/>
      <c r="O1904" s="242"/>
      <c r="P1904" s="242"/>
      <c r="Q1904" s="242"/>
      <c r="R1904" s="242"/>
      <c r="S1904" s="242"/>
      <c r="T1904" s="243"/>
      <c r="U1904" s="13"/>
      <c r="V1904" s="13"/>
      <c r="W1904" s="13"/>
      <c r="X1904" s="13"/>
      <c r="Y1904" s="13"/>
      <c r="Z1904" s="13"/>
      <c r="AA1904" s="13"/>
      <c r="AB1904" s="13"/>
      <c r="AC1904" s="13"/>
      <c r="AD1904" s="13"/>
      <c r="AE1904" s="13"/>
      <c r="AT1904" s="244" t="s">
        <v>207</v>
      </c>
      <c r="AU1904" s="244" t="s">
        <v>87</v>
      </c>
      <c r="AV1904" s="13" t="s">
        <v>87</v>
      </c>
      <c r="AW1904" s="13" t="s">
        <v>39</v>
      </c>
      <c r="AX1904" s="13" t="s">
        <v>78</v>
      </c>
      <c r="AY1904" s="244" t="s">
        <v>199</v>
      </c>
    </row>
    <row r="1905" s="13" customFormat="1">
      <c r="A1905" s="13"/>
      <c r="B1905" s="233"/>
      <c r="C1905" s="234"/>
      <c r="D1905" s="235" t="s">
        <v>207</v>
      </c>
      <c r="E1905" s="236" t="s">
        <v>22</v>
      </c>
      <c r="F1905" s="237" t="s">
        <v>2863</v>
      </c>
      <c r="G1905" s="234"/>
      <c r="H1905" s="238">
        <v>7.0999999999999996</v>
      </c>
      <c r="I1905" s="239"/>
      <c r="J1905" s="234"/>
      <c r="K1905" s="234"/>
      <c r="L1905" s="240"/>
      <c r="M1905" s="241"/>
      <c r="N1905" s="242"/>
      <c r="O1905" s="242"/>
      <c r="P1905" s="242"/>
      <c r="Q1905" s="242"/>
      <c r="R1905" s="242"/>
      <c r="S1905" s="242"/>
      <c r="T1905" s="243"/>
      <c r="U1905" s="13"/>
      <c r="V1905" s="13"/>
      <c r="W1905" s="13"/>
      <c r="X1905" s="13"/>
      <c r="Y1905" s="13"/>
      <c r="Z1905" s="13"/>
      <c r="AA1905" s="13"/>
      <c r="AB1905" s="13"/>
      <c r="AC1905" s="13"/>
      <c r="AD1905" s="13"/>
      <c r="AE1905" s="13"/>
      <c r="AT1905" s="244" t="s">
        <v>207</v>
      </c>
      <c r="AU1905" s="244" t="s">
        <v>87</v>
      </c>
      <c r="AV1905" s="13" t="s">
        <v>87</v>
      </c>
      <c r="AW1905" s="13" t="s">
        <v>39</v>
      </c>
      <c r="AX1905" s="13" t="s">
        <v>78</v>
      </c>
      <c r="AY1905" s="244" t="s">
        <v>199</v>
      </c>
    </row>
    <row r="1906" s="13" customFormat="1">
      <c r="A1906" s="13"/>
      <c r="B1906" s="233"/>
      <c r="C1906" s="234"/>
      <c r="D1906" s="235" t="s">
        <v>207</v>
      </c>
      <c r="E1906" s="236" t="s">
        <v>22</v>
      </c>
      <c r="F1906" s="237" t="s">
        <v>988</v>
      </c>
      <c r="G1906" s="234"/>
      <c r="H1906" s="238">
        <v>5.3399999999999999</v>
      </c>
      <c r="I1906" s="239"/>
      <c r="J1906" s="234"/>
      <c r="K1906" s="234"/>
      <c r="L1906" s="240"/>
      <c r="M1906" s="241"/>
      <c r="N1906" s="242"/>
      <c r="O1906" s="242"/>
      <c r="P1906" s="242"/>
      <c r="Q1906" s="242"/>
      <c r="R1906" s="242"/>
      <c r="S1906" s="242"/>
      <c r="T1906" s="243"/>
      <c r="U1906" s="13"/>
      <c r="V1906" s="13"/>
      <c r="W1906" s="13"/>
      <c r="X1906" s="13"/>
      <c r="Y1906" s="13"/>
      <c r="Z1906" s="13"/>
      <c r="AA1906" s="13"/>
      <c r="AB1906" s="13"/>
      <c r="AC1906" s="13"/>
      <c r="AD1906" s="13"/>
      <c r="AE1906" s="13"/>
      <c r="AT1906" s="244" t="s">
        <v>207</v>
      </c>
      <c r="AU1906" s="244" t="s">
        <v>87</v>
      </c>
      <c r="AV1906" s="13" t="s">
        <v>87</v>
      </c>
      <c r="AW1906" s="13" t="s">
        <v>39</v>
      </c>
      <c r="AX1906" s="13" t="s">
        <v>78</v>
      </c>
      <c r="AY1906" s="244" t="s">
        <v>199</v>
      </c>
    </row>
    <row r="1907" s="13" customFormat="1">
      <c r="A1907" s="13"/>
      <c r="B1907" s="233"/>
      <c r="C1907" s="234"/>
      <c r="D1907" s="235" t="s">
        <v>207</v>
      </c>
      <c r="E1907" s="236" t="s">
        <v>22</v>
      </c>
      <c r="F1907" s="237" t="s">
        <v>2864</v>
      </c>
      <c r="G1907" s="234"/>
      <c r="H1907" s="238">
        <v>7.9000000000000004</v>
      </c>
      <c r="I1907" s="239"/>
      <c r="J1907" s="234"/>
      <c r="K1907" s="234"/>
      <c r="L1907" s="240"/>
      <c r="M1907" s="241"/>
      <c r="N1907" s="242"/>
      <c r="O1907" s="242"/>
      <c r="P1907" s="242"/>
      <c r="Q1907" s="242"/>
      <c r="R1907" s="242"/>
      <c r="S1907" s="242"/>
      <c r="T1907" s="243"/>
      <c r="U1907" s="13"/>
      <c r="V1907" s="13"/>
      <c r="W1907" s="13"/>
      <c r="X1907" s="13"/>
      <c r="Y1907" s="13"/>
      <c r="Z1907" s="13"/>
      <c r="AA1907" s="13"/>
      <c r="AB1907" s="13"/>
      <c r="AC1907" s="13"/>
      <c r="AD1907" s="13"/>
      <c r="AE1907" s="13"/>
      <c r="AT1907" s="244" t="s">
        <v>207</v>
      </c>
      <c r="AU1907" s="244" t="s">
        <v>87</v>
      </c>
      <c r="AV1907" s="13" t="s">
        <v>87</v>
      </c>
      <c r="AW1907" s="13" t="s">
        <v>39</v>
      </c>
      <c r="AX1907" s="13" t="s">
        <v>78</v>
      </c>
      <c r="AY1907" s="244" t="s">
        <v>199</v>
      </c>
    </row>
    <row r="1908" s="13" customFormat="1">
      <c r="A1908" s="13"/>
      <c r="B1908" s="233"/>
      <c r="C1908" s="234"/>
      <c r="D1908" s="235" t="s">
        <v>207</v>
      </c>
      <c r="E1908" s="236" t="s">
        <v>22</v>
      </c>
      <c r="F1908" s="237" t="s">
        <v>989</v>
      </c>
      <c r="G1908" s="234"/>
      <c r="H1908" s="238">
        <v>4.7000000000000002</v>
      </c>
      <c r="I1908" s="239"/>
      <c r="J1908" s="234"/>
      <c r="K1908" s="234"/>
      <c r="L1908" s="240"/>
      <c r="M1908" s="241"/>
      <c r="N1908" s="242"/>
      <c r="O1908" s="242"/>
      <c r="P1908" s="242"/>
      <c r="Q1908" s="242"/>
      <c r="R1908" s="242"/>
      <c r="S1908" s="242"/>
      <c r="T1908" s="243"/>
      <c r="U1908" s="13"/>
      <c r="V1908" s="13"/>
      <c r="W1908" s="13"/>
      <c r="X1908" s="13"/>
      <c r="Y1908" s="13"/>
      <c r="Z1908" s="13"/>
      <c r="AA1908" s="13"/>
      <c r="AB1908" s="13"/>
      <c r="AC1908" s="13"/>
      <c r="AD1908" s="13"/>
      <c r="AE1908" s="13"/>
      <c r="AT1908" s="244" t="s">
        <v>207</v>
      </c>
      <c r="AU1908" s="244" t="s">
        <v>87</v>
      </c>
      <c r="AV1908" s="13" t="s">
        <v>87</v>
      </c>
      <c r="AW1908" s="13" t="s">
        <v>39</v>
      </c>
      <c r="AX1908" s="13" t="s">
        <v>78</v>
      </c>
      <c r="AY1908" s="244" t="s">
        <v>199</v>
      </c>
    </row>
    <row r="1909" s="13" customFormat="1">
      <c r="A1909" s="13"/>
      <c r="B1909" s="233"/>
      <c r="C1909" s="234"/>
      <c r="D1909" s="235" t="s">
        <v>207</v>
      </c>
      <c r="E1909" s="236" t="s">
        <v>22</v>
      </c>
      <c r="F1909" s="237" t="s">
        <v>990</v>
      </c>
      <c r="G1909" s="234"/>
      <c r="H1909" s="238">
        <v>5.1900000000000004</v>
      </c>
      <c r="I1909" s="239"/>
      <c r="J1909" s="234"/>
      <c r="K1909" s="234"/>
      <c r="L1909" s="240"/>
      <c r="M1909" s="241"/>
      <c r="N1909" s="242"/>
      <c r="O1909" s="242"/>
      <c r="P1909" s="242"/>
      <c r="Q1909" s="242"/>
      <c r="R1909" s="242"/>
      <c r="S1909" s="242"/>
      <c r="T1909" s="243"/>
      <c r="U1909" s="13"/>
      <c r="V1909" s="13"/>
      <c r="W1909" s="13"/>
      <c r="X1909" s="13"/>
      <c r="Y1909" s="13"/>
      <c r="Z1909" s="13"/>
      <c r="AA1909" s="13"/>
      <c r="AB1909" s="13"/>
      <c r="AC1909" s="13"/>
      <c r="AD1909" s="13"/>
      <c r="AE1909" s="13"/>
      <c r="AT1909" s="244" t="s">
        <v>207</v>
      </c>
      <c r="AU1909" s="244" t="s">
        <v>87</v>
      </c>
      <c r="AV1909" s="13" t="s">
        <v>87</v>
      </c>
      <c r="AW1909" s="13" t="s">
        <v>39</v>
      </c>
      <c r="AX1909" s="13" t="s">
        <v>78</v>
      </c>
      <c r="AY1909" s="244" t="s">
        <v>199</v>
      </c>
    </row>
    <row r="1910" s="13" customFormat="1">
      <c r="A1910" s="13"/>
      <c r="B1910" s="233"/>
      <c r="C1910" s="234"/>
      <c r="D1910" s="235" t="s">
        <v>207</v>
      </c>
      <c r="E1910" s="236" t="s">
        <v>22</v>
      </c>
      <c r="F1910" s="237" t="s">
        <v>2865</v>
      </c>
      <c r="G1910" s="234"/>
      <c r="H1910" s="238">
        <v>7.0499999999999998</v>
      </c>
      <c r="I1910" s="239"/>
      <c r="J1910" s="234"/>
      <c r="K1910" s="234"/>
      <c r="L1910" s="240"/>
      <c r="M1910" s="241"/>
      <c r="N1910" s="242"/>
      <c r="O1910" s="242"/>
      <c r="P1910" s="242"/>
      <c r="Q1910" s="242"/>
      <c r="R1910" s="242"/>
      <c r="S1910" s="242"/>
      <c r="T1910" s="243"/>
      <c r="U1910" s="13"/>
      <c r="V1910" s="13"/>
      <c r="W1910" s="13"/>
      <c r="X1910" s="13"/>
      <c r="Y1910" s="13"/>
      <c r="Z1910" s="13"/>
      <c r="AA1910" s="13"/>
      <c r="AB1910" s="13"/>
      <c r="AC1910" s="13"/>
      <c r="AD1910" s="13"/>
      <c r="AE1910" s="13"/>
      <c r="AT1910" s="244" t="s">
        <v>207</v>
      </c>
      <c r="AU1910" s="244" t="s">
        <v>87</v>
      </c>
      <c r="AV1910" s="13" t="s">
        <v>87</v>
      </c>
      <c r="AW1910" s="13" t="s">
        <v>39</v>
      </c>
      <c r="AX1910" s="13" t="s">
        <v>78</v>
      </c>
      <c r="AY1910" s="244" t="s">
        <v>199</v>
      </c>
    </row>
    <row r="1911" s="13" customFormat="1">
      <c r="A1911" s="13"/>
      <c r="B1911" s="233"/>
      <c r="C1911" s="234"/>
      <c r="D1911" s="235" t="s">
        <v>207</v>
      </c>
      <c r="E1911" s="236" t="s">
        <v>22</v>
      </c>
      <c r="F1911" s="237" t="s">
        <v>2866</v>
      </c>
      <c r="G1911" s="234"/>
      <c r="H1911" s="238">
        <v>8.1999999999999993</v>
      </c>
      <c r="I1911" s="239"/>
      <c r="J1911" s="234"/>
      <c r="K1911" s="234"/>
      <c r="L1911" s="240"/>
      <c r="M1911" s="241"/>
      <c r="N1911" s="242"/>
      <c r="O1911" s="242"/>
      <c r="P1911" s="242"/>
      <c r="Q1911" s="242"/>
      <c r="R1911" s="242"/>
      <c r="S1911" s="242"/>
      <c r="T1911" s="243"/>
      <c r="U1911" s="13"/>
      <c r="V1911" s="13"/>
      <c r="W1911" s="13"/>
      <c r="X1911" s="13"/>
      <c r="Y1911" s="13"/>
      <c r="Z1911" s="13"/>
      <c r="AA1911" s="13"/>
      <c r="AB1911" s="13"/>
      <c r="AC1911" s="13"/>
      <c r="AD1911" s="13"/>
      <c r="AE1911" s="13"/>
      <c r="AT1911" s="244" t="s">
        <v>207</v>
      </c>
      <c r="AU1911" s="244" t="s">
        <v>87</v>
      </c>
      <c r="AV1911" s="13" t="s">
        <v>87</v>
      </c>
      <c r="AW1911" s="13" t="s">
        <v>39</v>
      </c>
      <c r="AX1911" s="13" t="s">
        <v>78</v>
      </c>
      <c r="AY1911" s="244" t="s">
        <v>199</v>
      </c>
    </row>
    <row r="1912" s="13" customFormat="1">
      <c r="A1912" s="13"/>
      <c r="B1912" s="233"/>
      <c r="C1912" s="234"/>
      <c r="D1912" s="235" t="s">
        <v>207</v>
      </c>
      <c r="E1912" s="236" t="s">
        <v>22</v>
      </c>
      <c r="F1912" s="237" t="s">
        <v>993</v>
      </c>
      <c r="G1912" s="234"/>
      <c r="H1912" s="238">
        <v>13.42</v>
      </c>
      <c r="I1912" s="239"/>
      <c r="J1912" s="234"/>
      <c r="K1912" s="234"/>
      <c r="L1912" s="240"/>
      <c r="M1912" s="241"/>
      <c r="N1912" s="242"/>
      <c r="O1912" s="242"/>
      <c r="P1912" s="242"/>
      <c r="Q1912" s="242"/>
      <c r="R1912" s="242"/>
      <c r="S1912" s="242"/>
      <c r="T1912" s="243"/>
      <c r="U1912" s="13"/>
      <c r="V1912" s="13"/>
      <c r="W1912" s="13"/>
      <c r="X1912" s="13"/>
      <c r="Y1912" s="13"/>
      <c r="Z1912" s="13"/>
      <c r="AA1912" s="13"/>
      <c r="AB1912" s="13"/>
      <c r="AC1912" s="13"/>
      <c r="AD1912" s="13"/>
      <c r="AE1912" s="13"/>
      <c r="AT1912" s="244" t="s">
        <v>207</v>
      </c>
      <c r="AU1912" s="244" t="s">
        <v>87</v>
      </c>
      <c r="AV1912" s="13" t="s">
        <v>87</v>
      </c>
      <c r="AW1912" s="13" t="s">
        <v>39</v>
      </c>
      <c r="AX1912" s="13" t="s">
        <v>78</v>
      </c>
      <c r="AY1912" s="244" t="s">
        <v>199</v>
      </c>
    </row>
    <row r="1913" s="13" customFormat="1">
      <c r="A1913" s="13"/>
      <c r="B1913" s="233"/>
      <c r="C1913" s="234"/>
      <c r="D1913" s="235" t="s">
        <v>207</v>
      </c>
      <c r="E1913" s="236" t="s">
        <v>22</v>
      </c>
      <c r="F1913" s="237" t="s">
        <v>2867</v>
      </c>
      <c r="G1913" s="234"/>
      <c r="H1913" s="238">
        <v>6.8399999999999999</v>
      </c>
      <c r="I1913" s="239"/>
      <c r="J1913" s="234"/>
      <c r="K1913" s="234"/>
      <c r="L1913" s="240"/>
      <c r="M1913" s="241"/>
      <c r="N1913" s="242"/>
      <c r="O1913" s="242"/>
      <c r="P1913" s="242"/>
      <c r="Q1913" s="242"/>
      <c r="R1913" s="242"/>
      <c r="S1913" s="242"/>
      <c r="T1913" s="243"/>
      <c r="U1913" s="13"/>
      <c r="V1913" s="13"/>
      <c r="W1913" s="13"/>
      <c r="X1913" s="13"/>
      <c r="Y1913" s="13"/>
      <c r="Z1913" s="13"/>
      <c r="AA1913" s="13"/>
      <c r="AB1913" s="13"/>
      <c r="AC1913" s="13"/>
      <c r="AD1913" s="13"/>
      <c r="AE1913" s="13"/>
      <c r="AT1913" s="244" t="s">
        <v>207</v>
      </c>
      <c r="AU1913" s="244" t="s">
        <v>87</v>
      </c>
      <c r="AV1913" s="13" t="s">
        <v>87</v>
      </c>
      <c r="AW1913" s="13" t="s">
        <v>39</v>
      </c>
      <c r="AX1913" s="13" t="s">
        <v>78</v>
      </c>
      <c r="AY1913" s="244" t="s">
        <v>199</v>
      </c>
    </row>
    <row r="1914" s="13" customFormat="1">
      <c r="A1914" s="13"/>
      <c r="B1914" s="233"/>
      <c r="C1914" s="234"/>
      <c r="D1914" s="235" t="s">
        <v>207</v>
      </c>
      <c r="E1914" s="236" t="s">
        <v>22</v>
      </c>
      <c r="F1914" s="237" t="s">
        <v>2868</v>
      </c>
      <c r="G1914" s="234"/>
      <c r="H1914" s="238">
        <v>7.2300000000000004</v>
      </c>
      <c r="I1914" s="239"/>
      <c r="J1914" s="234"/>
      <c r="K1914" s="234"/>
      <c r="L1914" s="240"/>
      <c r="M1914" s="241"/>
      <c r="N1914" s="242"/>
      <c r="O1914" s="242"/>
      <c r="P1914" s="242"/>
      <c r="Q1914" s="242"/>
      <c r="R1914" s="242"/>
      <c r="S1914" s="242"/>
      <c r="T1914" s="243"/>
      <c r="U1914" s="13"/>
      <c r="V1914" s="13"/>
      <c r="W1914" s="13"/>
      <c r="X1914" s="13"/>
      <c r="Y1914" s="13"/>
      <c r="Z1914" s="13"/>
      <c r="AA1914" s="13"/>
      <c r="AB1914" s="13"/>
      <c r="AC1914" s="13"/>
      <c r="AD1914" s="13"/>
      <c r="AE1914" s="13"/>
      <c r="AT1914" s="244" t="s">
        <v>207</v>
      </c>
      <c r="AU1914" s="244" t="s">
        <v>87</v>
      </c>
      <c r="AV1914" s="13" t="s">
        <v>87</v>
      </c>
      <c r="AW1914" s="13" t="s">
        <v>39</v>
      </c>
      <c r="AX1914" s="13" t="s">
        <v>78</v>
      </c>
      <c r="AY1914" s="244" t="s">
        <v>199</v>
      </c>
    </row>
    <row r="1915" s="13" customFormat="1">
      <c r="A1915" s="13"/>
      <c r="B1915" s="233"/>
      <c r="C1915" s="234"/>
      <c r="D1915" s="235" t="s">
        <v>207</v>
      </c>
      <c r="E1915" s="236" t="s">
        <v>22</v>
      </c>
      <c r="F1915" s="237" t="s">
        <v>2869</v>
      </c>
      <c r="G1915" s="234"/>
      <c r="H1915" s="238">
        <v>6.8399999999999999</v>
      </c>
      <c r="I1915" s="239"/>
      <c r="J1915" s="234"/>
      <c r="K1915" s="234"/>
      <c r="L1915" s="240"/>
      <c r="M1915" s="241"/>
      <c r="N1915" s="242"/>
      <c r="O1915" s="242"/>
      <c r="P1915" s="242"/>
      <c r="Q1915" s="242"/>
      <c r="R1915" s="242"/>
      <c r="S1915" s="242"/>
      <c r="T1915" s="243"/>
      <c r="U1915" s="13"/>
      <c r="V1915" s="13"/>
      <c r="W1915" s="13"/>
      <c r="X1915" s="13"/>
      <c r="Y1915" s="13"/>
      <c r="Z1915" s="13"/>
      <c r="AA1915" s="13"/>
      <c r="AB1915" s="13"/>
      <c r="AC1915" s="13"/>
      <c r="AD1915" s="13"/>
      <c r="AE1915" s="13"/>
      <c r="AT1915" s="244" t="s">
        <v>207</v>
      </c>
      <c r="AU1915" s="244" t="s">
        <v>87</v>
      </c>
      <c r="AV1915" s="13" t="s">
        <v>87</v>
      </c>
      <c r="AW1915" s="13" t="s">
        <v>39</v>
      </c>
      <c r="AX1915" s="13" t="s">
        <v>78</v>
      </c>
      <c r="AY1915" s="244" t="s">
        <v>199</v>
      </c>
    </row>
    <row r="1916" s="13" customFormat="1">
      <c r="A1916" s="13"/>
      <c r="B1916" s="233"/>
      <c r="C1916" s="234"/>
      <c r="D1916" s="235" t="s">
        <v>207</v>
      </c>
      <c r="E1916" s="236" t="s">
        <v>22</v>
      </c>
      <c r="F1916" s="237" t="s">
        <v>2870</v>
      </c>
      <c r="G1916" s="234"/>
      <c r="H1916" s="238">
        <v>5.9299999999999997</v>
      </c>
      <c r="I1916" s="239"/>
      <c r="J1916" s="234"/>
      <c r="K1916" s="234"/>
      <c r="L1916" s="240"/>
      <c r="M1916" s="241"/>
      <c r="N1916" s="242"/>
      <c r="O1916" s="242"/>
      <c r="P1916" s="242"/>
      <c r="Q1916" s="242"/>
      <c r="R1916" s="242"/>
      <c r="S1916" s="242"/>
      <c r="T1916" s="243"/>
      <c r="U1916" s="13"/>
      <c r="V1916" s="13"/>
      <c r="W1916" s="13"/>
      <c r="X1916" s="13"/>
      <c r="Y1916" s="13"/>
      <c r="Z1916" s="13"/>
      <c r="AA1916" s="13"/>
      <c r="AB1916" s="13"/>
      <c r="AC1916" s="13"/>
      <c r="AD1916" s="13"/>
      <c r="AE1916" s="13"/>
      <c r="AT1916" s="244" t="s">
        <v>207</v>
      </c>
      <c r="AU1916" s="244" t="s">
        <v>87</v>
      </c>
      <c r="AV1916" s="13" t="s">
        <v>87</v>
      </c>
      <c r="AW1916" s="13" t="s">
        <v>39</v>
      </c>
      <c r="AX1916" s="13" t="s">
        <v>78</v>
      </c>
      <c r="AY1916" s="244" t="s">
        <v>199</v>
      </c>
    </row>
    <row r="1917" s="13" customFormat="1">
      <c r="A1917" s="13"/>
      <c r="B1917" s="233"/>
      <c r="C1917" s="234"/>
      <c r="D1917" s="235" t="s">
        <v>207</v>
      </c>
      <c r="E1917" s="236" t="s">
        <v>22</v>
      </c>
      <c r="F1917" s="237" t="s">
        <v>997</v>
      </c>
      <c r="G1917" s="234"/>
      <c r="H1917" s="238">
        <v>5.3899999999999997</v>
      </c>
      <c r="I1917" s="239"/>
      <c r="J1917" s="234"/>
      <c r="K1917" s="234"/>
      <c r="L1917" s="240"/>
      <c r="M1917" s="241"/>
      <c r="N1917" s="242"/>
      <c r="O1917" s="242"/>
      <c r="P1917" s="242"/>
      <c r="Q1917" s="242"/>
      <c r="R1917" s="242"/>
      <c r="S1917" s="242"/>
      <c r="T1917" s="243"/>
      <c r="U1917" s="13"/>
      <c r="V1917" s="13"/>
      <c r="W1917" s="13"/>
      <c r="X1917" s="13"/>
      <c r="Y1917" s="13"/>
      <c r="Z1917" s="13"/>
      <c r="AA1917" s="13"/>
      <c r="AB1917" s="13"/>
      <c r="AC1917" s="13"/>
      <c r="AD1917" s="13"/>
      <c r="AE1917" s="13"/>
      <c r="AT1917" s="244" t="s">
        <v>207</v>
      </c>
      <c r="AU1917" s="244" t="s">
        <v>87</v>
      </c>
      <c r="AV1917" s="13" t="s">
        <v>87</v>
      </c>
      <c r="AW1917" s="13" t="s">
        <v>39</v>
      </c>
      <c r="AX1917" s="13" t="s">
        <v>78</v>
      </c>
      <c r="AY1917" s="244" t="s">
        <v>199</v>
      </c>
    </row>
    <row r="1918" s="13" customFormat="1">
      <c r="A1918" s="13"/>
      <c r="B1918" s="233"/>
      <c r="C1918" s="234"/>
      <c r="D1918" s="235" t="s">
        <v>207</v>
      </c>
      <c r="E1918" s="236" t="s">
        <v>22</v>
      </c>
      <c r="F1918" s="237" t="s">
        <v>998</v>
      </c>
      <c r="G1918" s="234"/>
      <c r="H1918" s="238">
        <v>33.600000000000001</v>
      </c>
      <c r="I1918" s="239"/>
      <c r="J1918" s="234"/>
      <c r="K1918" s="234"/>
      <c r="L1918" s="240"/>
      <c r="M1918" s="241"/>
      <c r="N1918" s="242"/>
      <c r="O1918" s="242"/>
      <c r="P1918" s="242"/>
      <c r="Q1918" s="242"/>
      <c r="R1918" s="242"/>
      <c r="S1918" s="242"/>
      <c r="T1918" s="243"/>
      <c r="U1918" s="13"/>
      <c r="V1918" s="13"/>
      <c r="W1918" s="13"/>
      <c r="X1918" s="13"/>
      <c r="Y1918" s="13"/>
      <c r="Z1918" s="13"/>
      <c r="AA1918" s="13"/>
      <c r="AB1918" s="13"/>
      <c r="AC1918" s="13"/>
      <c r="AD1918" s="13"/>
      <c r="AE1918" s="13"/>
      <c r="AT1918" s="244" t="s">
        <v>207</v>
      </c>
      <c r="AU1918" s="244" t="s">
        <v>87</v>
      </c>
      <c r="AV1918" s="13" t="s">
        <v>87</v>
      </c>
      <c r="AW1918" s="13" t="s">
        <v>39</v>
      </c>
      <c r="AX1918" s="13" t="s">
        <v>78</v>
      </c>
      <c r="AY1918" s="244" t="s">
        <v>199</v>
      </c>
    </row>
    <row r="1919" s="13" customFormat="1">
      <c r="A1919" s="13"/>
      <c r="B1919" s="233"/>
      <c r="C1919" s="234"/>
      <c r="D1919" s="235" t="s">
        <v>207</v>
      </c>
      <c r="E1919" s="236" t="s">
        <v>22</v>
      </c>
      <c r="F1919" s="237" t="s">
        <v>999</v>
      </c>
      <c r="G1919" s="234"/>
      <c r="H1919" s="238">
        <v>16.300000000000001</v>
      </c>
      <c r="I1919" s="239"/>
      <c r="J1919" s="234"/>
      <c r="K1919" s="234"/>
      <c r="L1919" s="240"/>
      <c r="M1919" s="241"/>
      <c r="N1919" s="242"/>
      <c r="O1919" s="242"/>
      <c r="P1919" s="242"/>
      <c r="Q1919" s="242"/>
      <c r="R1919" s="242"/>
      <c r="S1919" s="242"/>
      <c r="T1919" s="243"/>
      <c r="U1919" s="13"/>
      <c r="V1919" s="13"/>
      <c r="W1919" s="13"/>
      <c r="X1919" s="13"/>
      <c r="Y1919" s="13"/>
      <c r="Z1919" s="13"/>
      <c r="AA1919" s="13"/>
      <c r="AB1919" s="13"/>
      <c r="AC1919" s="13"/>
      <c r="AD1919" s="13"/>
      <c r="AE1919" s="13"/>
      <c r="AT1919" s="244" t="s">
        <v>207</v>
      </c>
      <c r="AU1919" s="244" t="s">
        <v>87</v>
      </c>
      <c r="AV1919" s="13" t="s">
        <v>87</v>
      </c>
      <c r="AW1919" s="13" t="s">
        <v>39</v>
      </c>
      <c r="AX1919" s="13" t="s">
        <v>78</v>
      </c>
      <c r="AY1919" s="244" t="s">
        <v>199</v>
      </c>
    </row>
    <row r="1920" s="15" customFormat="1">
      <c r="A1920" s="15"/>
      <c r="B1920" s="256"/>
      <c r="C1920" s="257"/>
      <c r="D1920" s="235" t="s">
        <v>207</v>
      </c>
      <c r="E1920" s="258" t="s">
        <v>22</v>
      </c>
      <c r="F1920" s="259" t="s">
        <v>2871</v>
      </c>
      <c r="G1920" s="257"/>
      <c r="H1920" s="258" t="s">
        <v>22</v>
      </c>
      <c r="I1920" s="260"/>
      <c r="J1920" s="257"/>
      <c r="K1920" s="257"/>
      <c r="L1920" s="261"/>
      <c r="M1920" s="262"/>
      <c r="N1920" s="263"/>
      <c r="O1920" s="263"/>
      <c r="P1920" s="263"/>
      <c r="Q1920" s="263"/>
      <c r="R1920" s="263"/>
      <c r="S1920" s="263"/>
      <c r="T1920" s="264"/>
      <c r="U1920" s="15"/>
      <c r="V1920" s="15"/>
      <c r="W1920" s="15"/>
      <c r="X1920" s="15"/>
      <c r="Y1920" s="15"/>
      <c r="Z1920" s="15"/>
      <c r="AA1920" s="15"/>
      <c r="AB1920" s="15"/>
      <c r="AC1920" s="15"/>
      <c r="AD1920" s="15"/>
      <c r="AE1920" s="15"/>
      <c r="AT1920" s="265" t="s">
        <v>207</v>
      </c>
      <c r="AU1920" s="265" t="s">
        <v>87</v>
      </c>
      <c r="AV1920" s="15" t="s">
        <v>23</v>
      </c>
      <c r="AW1920" s="15" t="s">
        <v>39</v>
      </c>
      <c r="AX1920" s="15" t="s">
        <v>78</v>
      </c>
      <c r="AY1920" s="265" t="s">
        <v>199</v>
      </c>
    </row>
    <row r="1921" s="13" customFormat="1">
      <c r="A1921" s="13"/>
      <c r="B1921" s="233"/>
      <c r="C1921" s="234"/>
      <c r="D1921" s="235" t="s">
        <v>207</v>
      </c>
      <c r="E1921" s="236" t="s">
        <v>22</v>
      </c>
      <c r="F1921" s="237" t="s">
        <v>2872</v>
      </c>
      <c r="G1921" s="234"/>
      <c r="H1921" s="238">
        <v>32</v>
      </c>
      <c r="I1921" s="239"/>
      <c r="J1921" s="234"/>
      <c r="K1921" s="234"/>
      <c r="L1921" s="240"/>
      <c r="M1921" s="241"/>
      <c r="N1921" s="242"/>
      <c r="O1921" s="242"/>
      <c r="P1921" s="242"/>
      <c r="Q1921" s="242"/>
      <c r="R1921" s="242"/>
      <c r="S1921" s="242"/>
      <c r="T1921" s="243"/>
      <c r="U1921" s="13"/>
      <c r="V1921" s="13"/>
      <c r="W1921" s="13"/>
      <c r="X1921" s="13"/>
      <c r="Y1921" s="13"/>
      <c r="Z1921" s="13"/>
      <c r="AA1921" s="13"/>
      <c r="AB1921" s="13"/>
      <c r="AC1921" s="13"/>
      <c r="AD1921" s="13"/>
      <c r="AE1921" s="13"/>
      <c r="AT1921" s="244" t="s">
        <v>207</v>
      </c>
      <c r="AU1921" s="244" t="s">
        <v>87</v>
      </c>
      <c r="AV1921" s="13" t="s">
        <v>87</v>
      </c>
      <c r="AW1921" s="13" t="s">
        <v>39</v>
      </c>
      <c r="AX1921" s="13" t="s">
        <v>78</v>
      </c>
      <c r="AY1921" s="244" t="s">
        <v>199</v>
      </c>
    </row>
    <row r="1922" s="14" customFormat="1">
      <c r="A1922" s="14"/>
      <c r="B1922" s="245"/>
      <c r="C1922" s="246"/>
      <c r="D1922" s="235" t="s">
        <v>207</v>
      </c>
      <c r="E1922" s="247" t="s">
        <v>22</v>
      </c>
      <c r="F1922" s="248" t="s">
        <v>252</v>
      </c>
      <c r="G1922" s="246"/>
      <c r="H1922" s="249">
        <v>353.56999999999999</v>
      </c>
      <c r="I1922" s="250"/>
      <c r="J1922" s="246"/>
      <c r="K1922" s="246"/>
      <c r="L1922" s="251"/>
      <c r="M1922" s="252"/>
      <c r="N1922" s="253"/>
      <c r="O1922" s="253"/>
      <c r="P1922" s="253"/>
      <c r="Q1922" s="253"/>
      <c r="R1922" s="253"/>
      <c r="S1922" s="253"/>
      <c r="T1922" s="254"/>
      <c r="U1922" s="14"/>
      <c r="V1922" s="14"/>
      <c r="W1922" s="14"/>
      <c r="X1922" s="14"/>
      <c r="Y1922" s="14"/>
      <c r="Z1922" s="14"/>
      <c r="AA1922" s="14"/>
      <c r="AB1922" s="14"/>
      <c r="AC1922" s="14"/>
      <c r="AD1922" s="14"/>
      <c r="AE1922" s="14"/>
      <c r="AT1922" s="255" t="s">
        <v>207</v>
      </c>
      <c r="AU1922" s="255" t="s">
        <v>87</v>
      </c>
      <c r="AV1922" s="14" t="s">
        <v>103</v>
      </c>
      <c r="AW1922" s="14" t="s">
        <v>39</v>
      </c>
      <c r="AX1922" s="14" t="s">
        <v>23</v>
      </c>
      <c r="AY1922" s="255" t="s">
        <v>199</v>
      </c>
    </row>
    <row r="1923" s="2" customFormat="1" ht="16.5" customHeight="1">
      <c r="A1923" s="40"/>
      <c r="B1923" s="41"/>
      <c r="C1923" s="220" t="s">
        <v>2873</v>
      </c>
      <c r="D1923" s="220" t="s">
        <v>201</v>
      </c>
      <c r="E1923" s="221" t="s">
        <v>2874</v>
      </c>
      <c r="F1923" s="222" t="s">
        <v>2875</v>
      </c>
      <c r="G1923" s="223" t="s">
        <v>549</v>
      </c>
      <c r="H1923" s="224">
        <v>198.53999999999999</v>
      </c>
      <c r="I1923" s="225"/>
      <c r="J1923" s="226">
        <f>ROUND(I1923*H1923,2)</f>
        <v>0</v>
      </c>
      <c r="K1923" s="222" t="s">
        <v>205</v>
      </c>
      <c r="L1923" s="46"/>
      <c r="M1923" s="227" t="s">
        <v>22</v>
      </c>
      <c r="N1923" s="228" t="s">
        <v>49</v>
      </c>
      <c r="O1923" s="86"/>
      <c r="P1923" s="229">
        <f>O1923*H1923</f>
        <v>0</v>
      </c>
      <c r="Q1923" s="229">
        <v>3.0000000000000001E-05</v>
      </c>
      <c r="R1923" s="229">
        <f>Q1923*H1923</f>
        <v>0.0059562</v>
      </c>
      <c r="S1923" s="229">
        <v>0</v>
      </c>
      <c r="T1923" s="230">
        <f>S1923*H1923</f>
        <v>0</v>
      </c>
      <c r="U1923" s="40"/>
      <c r="V1923" s="40"/>
      <c r="W1923" s="40"/>
      <c r="X1923" s="40"/>
      <c r="Y1923" s="40"/>
      <c r="Z1923" s="40"/>
      <c r="AA1923" s="40"/>
      <c r="AB1923" s="40"/>
      <c r="AC1923" s="40"/>
      <c r="AD1923" s="40"/>
      <c r="AE1923" s="40"/>
      <c r="AR1923" s="231" t="s">
        <v>272</v>
      </c>
      <c r="AT1923" s="231" t="s">
        <v>201</v>
      </c>
      <c r="AU1923" s="231" t="s">
        <v>87</v>
      </c>
      <c r="AY1923" s="19" t="s">
        <v>199</v>
      </c>
      <c r="BE1923" s="232">
        <f>IF(N1923="základní",J1923,0)</f>
        <v>0</v>
      </c>
      <c r="BF1923" s="232">
        <f>IF(N1923="snížená",J1923,0)</f>
        <v>0</v>
      </c>
      <c r="BG1923" s="232">
        <f>IF(N1923="zákl. přenesená",J1923,0)</f>
        <v>0</v>
      </c>
      <c r="BH1923" s="232">
        <f>IF(N1923="sníž. přenesená",J1923,0)</f>
        <v>0</v>
      </c>
      <c r="BI1923" s="232">
        <f>IF(N1923="nulová",J1923,0)</f>
        <v>0</v>
      </c>
      <c r="BJ1923" s="19" t="s">
        <v>23</v>
      </c>
      <c r="BK1923" s="232">
        <f>ROUND(I1923*H1923,2)</f>
        <v>0</v>
      </c>
      <c r="BL1923" s="19" t="s">
        <v>272</v>
      </c>
      <c r="BM1923" s="231" t="s">
        <v>2876</v>
      </c>
    </row>
    <row r="1924" s="15" customFormat="1">
      <c r="A1924" s="15"/>
      <c r="B1924" s="256"/>
      <c r="C1924" s="257"/>
      <c r="D1924" s="235" t="s">
        <v>207</v>
      </c>
      <c r="E1924" s="258" t="s">
        <v>22</v>
      </c>
      <c r="F1924" s="259" t="s">
        <v>335</v>
      </c>
      <c r="G1924" s="257"/>
      <c r="H1924" s="258" t="s">
        <v>22</v>
      </c>
      <c r="I1924" s="260"/>
      <c r="J1924" s="257"/>
      <c r="K1924" s="257"/>
      <c r="L1924" s="261"/>
      <c r="M1924" s="262"/>
      <c r="N1924" s="263"/>
      <c r="O1924" s="263"/>
      <c r="P1924" s="263"/>
      <c r="Q1924" s="263"/>
      <c r="R1924" s="263"/>
      <c r="S1924" s="263"/>
      <c r="T1924" s="264"/>
      <c r="U1924" s="15"/>
      <c r="V1924" s="15"/>
      <c r="W1924" s="15"/>
      <c r="X1924" s="15"/>
      <c r="Y1924" s="15"/>
      <c r="Z1924" s="15"/>
      <c r="AA1924" s="15"/>
      <c r="AB1924" s="15"/>
      <c r="AC1924" s="15"/>
      <c r="AD1924" s="15"/>
      <c r="AE1924" s="15"/>
      <c r="AT1924" s="265" t="s">
        <v>207</v>
      </c>
      <c r="AU1924" s="265" t="s">
        <v>87</v>
      </c>
      <c r="AV1924" s="15" t="s">
        <v>23</v>
      </c>
      <c r="AW1924" s="15" t="s">
        <v>39</v>
      </c>
      <c r="AX1924" s="15" t="s">
        <v>78</v>
      </c>
      <c r="AY1924" s="265" t="s">
        <v>199</v>
      </c>
    </row>
    <row r="1925" s="15" customFormat="1">
      <c r="A1925" s="15"/>
      <c r="B1925" s="256"/>
      <c r="C1925" s="257"/>
      <c r="D1925" s="235" t="s">
        <v>207</v>
      </c>
      <c r="E1925" s="258" t="s">
        <v>22</v>
      </c>
      <c r="F1925" s="259" t="s">
        <v>2877</v>
      </c>
      <c r="G1925" s="257"/>
      <c r="H1925" s="258" t="s">
        <v>22</v>
      </c>
      <c r="I1925" s="260"/>
      <c r="J1925" s="257"/>
      <c r="K1925" s="257"/>
      <c r="L1925" s="261"/>
      <c r="M1925" s="262"/>
      <c r="N1925" s="263"/>
      <c r="O1925" s="263"/>
      <c r="P1925" s="263"/>
      <c r="Q1925" s="263"/>
      <c r="R1925" s="263"/>
      <c r="S1925" s="263"/>
      <c r="T1925" s="264"/>
      <c r="U1925" s="15"/>
      <c r="V1925" s="15"/>
      <c r="W1925" s="15"/>
      <c r="X1925" s="15"/>
      <c r="Y1925" s="15"/>
      <c r="Z1925" s="15"/>
      <c r="AA1925" s="15"/>
      <c r="AB1925" s="15"/>
      <c r="AC1925" s="15"/>
      <c r="AD1925" s="15"/>
      <c r="AE1925" s="15"/>
      <c r="AT1925" s="265" t="s">
        <v>207</v>
      </c>
      <c r="AU1925" s="265" t="s">
        <v>87</v>
      </c>
      <c r="AV1925" s="15" t="s">
        <v>23</v>
      </c>
      <c r="AW1925" s="15" t="s">
        <v>39</v>
      </c>
      <c r="AX1925" s="15" t="s">
        <v>78</v>
      </c>
      <c r="AY1925" s="265" t="s">
        <v>199</v>
      </c>
    </row>
    <row r="1926" s="13" customFormat="1">
      <c r="A1926" s="13"/>
      <c r="B1926" s="233"/>
      <c r="C1926" s="234"/>
      <c r="D1926" s="235" t="s">
        <v>207</v>
      </c>
      <c r="E1926" s="236" t="s">
        <v>22</v>
      </c>
      <c r="F1926" s="237" t="s">
        <v>2878</v>
      </c>
      <c r="G1926" s="234"/>
      <c r="H1926" s="238">
        <v>6.9000000000000004</v>
      </c>
      <c r="I1926" s="239"/>
      <c r="J1926" s="234"/>
      <c r="K1926" s="234"/>
      <c r="L1926" s="240"/>
      <c r="M1926" s="241"/>
      <c r="N1926" s="242"/>
      <c r="O1926" s="242"/>
      <c r="P1926" s="242"/>
      <c r="Q1926" s="242"/>
      <c r="R1926" s="242"/>
      <c r="S1926" s="242"/>
      <c r="T1926" s="243"/>
      <c r="U1926" s="13"/>
      <c r="V1926" s="13"/>
      <c r="W1926" s="13"/>
      <c r="X1926" s="13"/>
      <c r="Y1926" s="13"/>
      <c r="Z1926" s="13"/>
      <c r="AA1926" s="13"/>
      <c r="AB1926" s="13"/>
      <c r="AC1926" s="13"/>
      <c r="AD1926" s="13"/>
      <c r="AE1926" s="13"/>
      <c r="AT1926" s="244" t="s">
        <v>207</v>
      </c>
      <c r="AU1926" s="244" t="s">
        <v>87</v>
      </c>
      <c r="AV1926" s="13" t="s">
        <v>87</v>
      </c>
      <c r="AW1926" s="13" t="s">
        <v>39</v>
      </c>
      <c r="AX1926" s="13" t="s">
        <v>78</v>
      </c>
      <c r="AY1926" s="244" t="s">
        <v>199</v>
      </c>
    </row>
    <row r="1927" s="13" customFormat="1">
      <c r="A1927" s="13"/>
      <c r="B1927" s="233"/>
      <c r="C1927" s="234"/>
      <c r="D1927" s="235" t="s">
        <v>207</v>
      </c>
      <c r="E1927" s="236" t="s">
        <v>22</v>
      </c>
      <c r="F1927" s="237" t="s">
        <v>2879</v>
      </c>
      <c r="G1927" s="234"/>
      <c r="H1927" s="238">
        <v>6.9000000000000004</v>
      </c>
      <c r="I1927" s="239"/>
      <c r="J1927" s="234"/>
      <c r="K1927" s="234"/>
      <c r="L1927" s="240"/>
      <c r="M1927" s="241"/>
      <c r="N1927" s="242"/>
      <c r="O1927" s="242"/>
      <c r="P1927" s="242"/>
      <c r="Q1927" s="242"/>
      <c r="R1927" s="242"/>
      <c r="S1927" s="242"/>
      <c r="T1927" s="243"/>
      <c r="U1927" s="13"/>
      <c r="V1927" s="13"/>
      <c r="W1927" s="13"/>
      <c r="X1927" s="13"/>
      <c r="Y1927" s="13"/>
      <c r="Z1927" s="13"/>
      <c r="AA1927" s="13"/>
      <c r="AB1927" s="13"/>
      <c r="AC1927" s="13"/>
      <c r="AD1927" s="13"/>
      <c r="AE1927" s="13"/>
      <c r="AT1927" s="244" t="s">
        <v>207</v>
      </c>
      <c r="AU1927" s="244" t="s">
        <v>87</v>
      </c>
      <c r="AV1927" s="13" t="s">
        <v>87</v>
      </c>
      <c r="AW1927" s="13" t="s">
        <v>39</v>
      </c>
      <c r="AX1927" s="13" t="s">
        <v>78</v>
      </c>
      <c r="AY1927" s="244" t="s">
        <v>199</v>
      </c>
    </row>
    <row r="1928" s="13" customFormat="1">
      <c r="A1928" s="13"/>
      <c r="B1928" s="233"/>
      <c r="C1928" s="234"/>
      <c r="D1928" s="235" t="s">
        <v>207</v>
      </c>
      <c r="E1928" s="236" t="s">
        <v>22</v>
      </c>
      <c r="F1928" s="237" t="s">
        <v>2880</v>
      </c>
      <c r="G1928" s="234"/>
      <c r="H1928" s="238">
        <v>11.699999999999999</v>
      </c>
      <c r="I1928" s="239"/>
      <c r="J1928" s="234"/>
      <c r="K1928" s="234"/>
      <c r="L1928" s="240"/>
      <c r="M1928" s="241"/>
      <c r="N1928" s="242"/>
      <c r="O1928" s="242"/>
      <c r="P1928" s="242"/>
      <c r="Q1928" s="242"/>
      <c r="R1928" s="242"/>
      <c r="S1928" s="242"/>
      <c r="T1928" s="243"/>
      <c r="U1928" s="13"/>
      <c r="V1928" s="13"/>
      <c r="W1928" s="13"/>
      <c r="X1928" s="13"/>
      <c r="Y1928" s="13"/>
      <c r="Z1928" s="13"/>
      <c r="AA1928" s="13"/>
      <c r="AB1928" s="13"/>
      <c r="AC1928" s="13"/>
      <c r="AD1928" s="13"/>
      <c r="AE1928" s="13"/>
      <c r="AT1928" s="244" t="s">
        <v>207</v>
      </c>
      <c r="AU1928" s="244" t="s">
        <v>87</v>
      </c>
      <c r="AV1928" s="13" t="s">
        <v>87</v>
      </c>
      <c r="AW1928" s="13" t="s">
        <v>39</v>
      </c>
      <c r="AX1928" s="13" t="s">
        <v>78</v>
      </c>
      <c r="AY1928" s="244" t="s">
        <v>199</v>
      </c>
    </row>
    <row r="1929" s="13" customFormat="1">
      <c r="A1929" s="13"/>
      <c r="B1929" s="233"/>
      <c r="C1929" s="234"/>
      <c r="D1929" s="235" t="s">
        <v>207</v>
      </c>
      <c r="E1929" s="236" t="s">
        <v>22</v>
      </c>
      <c r="F1929" s="237" t="s">
        <v>2881</v>
      </c>
      <c r="G1929" s="234"/>
      <c r="H1929" s="238">
        <v>4.7999999999999998</v>
      </c>
      <c r="I1929" s="239"/>
      <c r="J1929" s="234"/>
      <c r="K1929" s="234"/>
      <c r="L1929" s="240"/>
      <c r="M1929" s="241"/>
      <c r="N1929" s="242"/>
      <c r="O1929" s="242"/>
      <c r="P1929" s="242"/>
      <c r="Q1929" s="242"/>
      <c r="R1929" s="242"/>
      <c r="S1929" s="242"/>
      <c r="T1929" s="243"/>
      <c r="U1929" s="13"/>
      <c r="V1929" s="13"/>
      <c r="W1929" s="13"/>
      <c r="X1929" s="13"/>
      <c r="Y1929" s="13"/>
      <c r="Z1929" s="13"/>
      <c r="AA1929" s="13"/>
      <c r="AB1929" s="13"/>
      <c r="AC1929" s="13"/>
      <c r="AD1929" s="13"/>
      <c r="AE1929" s="13"/>
      <c r="AT1929" s="244" t="s">
        <v>207</v>
      </c>
      <c r="AU1929" s="244" t="s">
        <v>87</v>
      </c>
      <c r="AV1929" s="13" t="s">
        <v>87</v>
      </c>
      <c r="AW1929" s="13" t="s">
        <v>39</v>
      </c>
      <c r="AX1929" s="13" t="s">
        <v>78</v>
      </c>
      <c r="AY1929" s="244" t="s">
        <v>199</v>
      </c>
    </row>
    <row r="1930" s="13" customFormat="1">
      <c r="A1930" s="13"/>
      <c r="B1930" s="233"/>
      <c r="C1930" s="234"/>
      <c r="D1930" s="235" t="s">
        <v>207</v>
      </c>
      <c r="E1930" s="236" t="s">
        <v>22</v>
      </c>
      <c r="F1930" s="237" t="s">
        <v>2882</v>
      </c>
      <c r="G1930" s="234"/>
      <c r="H1930" s="238">
        <v>8.5600000000000005</v>
      </c>
      <c r="I1930" s="239"/>
      <c r="J1930" s="234"/>
      <c r="K1930" s="234"/>
      <c r="L1930" s="240"/>
      <c r="M1930" s="241"/>
      <c r="N1930" s="242"/>
      <c r="O1930" s="242"/>
      <c r="P1930" s="242"/>
      <c r="Q1930" s="242"/>
      <c r="R1930" s="242"/>
      <c r="S1930" s="242"/>
      <c r="T1930" s="243"/>
      <c r="U1930" s="13"/>
      <c r="V1930" s="13"/>
      <c r="W1930" s="13"/>
      <c r="X1930" s="13"/>
      <c r="Y1930" s="13"/>
      <c r="Z1930" s="13"/>
      <c r="AA1930" s="13"/>
      <c r="AB1930" s="13"/>
      <c r="AC1930" s="13"/>
      <c r="AD1930" s="13"/>
      <c r="AE1930" s="13"/>
      <c r="AT1930" s="244" t="s">
        <v>207</v>
      </c>
      <c r="AU1930" s="244" t="s">
        <v>87</v>
      </c>
      <c r="AV1930" s="13" t="s">
        <v>87</v>
      </c>
      <c r="AW1930" s="13" t="s">
        <v>39</v>
      </c>
      <c r="AX1930" s="13" t="s">
        <v>78</v>
      </c>
      <c r="AY1930" s="244" t="s">
        <v>199</v>
      </c>
    </row>
    <row r="1931" s="13" customFormat="1">
      <c r="A1931" s="13"/>
      <c r="B1931" s="233"/>
      <c r="C1931" s="234"/>
      <c r="D1931" s="235" t="s">
        <v>207</v>
      </c>
      <c r="E1931" s="236" t="s">
        <v>22</v>
      </c>
      <c r="F1931" s="237" t="s">
        <v>2883</v>
      </c>
      <c r="G1931" s="234"/>
      <c r="H1931" s="238">
        <v>13.359999999999999</v>
      </c>
      <c r="I1931" s="239"/>
      <c r="J1931" s="234"/>
      <c r="K1931" s="234"/>
      <c r="L1931" s="240"/>
      <c r="M1931" s="241"/>
      <c r="N1931" s="242"/>
      <c r="O1931" s="242"/>
      <c r="P1931" s="242"/>
      <c r="Q1931" s="242"/>
      <c r="R1931" s="242"/>
      <c r="S1931" s="242"/>
      <c r="T1931" s="243"/>
      <c r="U1931" s="13"/>
      <c r="V1931" s="13"/>
      <c r="W1931" s="13"/>
      <c r="X1931" s="13"/>
      <c r="Y1931" s="13"/>
      <c r="Z1931" s="13"/>
      <c r="AA1931" s="13"/>
      <c r="AB1931" s="13"/>
      <c r="AC1931" s="13"/>
      <c r="AD1931" s="13"/>
      <c r="AE1931" s="13"/>
      <c r="AT1931" s="244" t="s">
        <v>207</v>
      </c>
      <c r="AU1931" s="244" t="s">
        <v>87</v>
      </c>
      <c r="AV1931" s="13" t="s">
        <v>87</v>
      </c>
      <c r="AW1931" s="13" t="s">
        <v>39</v>
      </c>
      <c r="AX1931" s="13" t="s">
        <v>78</v>
      </c>
      <c r="AY1931" s="244" t="s">
        <v>199</v>
      </c>
    </row>
    <row r="1932" s="13" customFormat="1">
      <c r="A1932" s="13"/>
      <c r="B1932" s="233"/>
      <c r="C1932" s="234"/>
      <c r="D1932" s="235" t="s">
        <v>207</v>
      </c>
      <c r="E1932" s="236" t="s">
        <v>22</v>
      </c>
      <c r="F1932" s="237" t="s">
        <v>979</v>
      </c>
      <c r="G1932" s="234"/>
      <c r="H1932" s="238">
        <v>4.96</v>
      </c>
      <c r="I1932" s="239"/>
      <c r="J1932" s="234"/>
      <c r="K1932" s="234"/>
      <c r="L1932" s="240"/>
      <c r="M1932" s="241"/>
      <c r="N1932" s="242"/>
      <c r="O1932" s="242"/>
      <c r="P1932" s="242"/>
      <c r="Q1932" s="242"/>
      <c r="R1932" s="242"/>
      <c r="S1932" s="242"/>
      <c r="T1932" s="243"/>
      <c r="U1932" s="13"/>
      <c r="V1932" s="13"/>
      <c r="W1932" s="13"/>
      <c r="X1932" s="13"/>
      <c r="Y1932" s="13"/>
      <c r="Z1932" s="13"/>
      <c r="AA1932" s="13"/>
      <c r="AB1932" s="13"/>
      <c r="AC1932" s="13"/>
      <c r="AD1932" s="13"/>
      <c r="AE1932" s="13"/>
      <c r="AT1932" s="244" t="s">
        <v>207</v>
      </c>
      <c r="AU1932" s="244" t="s">
        <v>87</v>
      </c>
      <c r="AV1932" s="13" t="s">
        <v>87</v>
      </c>
      <c r="AW1932" s="13" t="s">
        <v>39</v>
      </c>
      <c r="AX1932" s="13" t="s">
        <v>78</v>
      </c>
      <c r="AY1932" s="244" t="s">
        <v>199</v>
      </c>
    </row>
    <row r="1933" s="13" customFormat="1">
      <c r="A1933" s="13"/>
      <c r="B1933" s="233"/>
      <c r="C1933" s="234"/>
      <c r="D1933" s="235" t="s">
        <v>207</v>
      </c>
      <c r="E1933" s="236" t="s">
        <v>22</v>
      </c>
      <c r="F1933" s="237" t="s">
        <v>980</v>
      </c>
      <c r="G1933" s="234"/>
      <c r="H1933" s="238">
        <v>4.2999999999999998</v>
      </c>
      <c r="I1933" s="239"/>
      <c r="J1933" s="234"/>
      <c r="K1933" s="234"/>
      <c r="L1933" s="240"/>
      <c r="M1933" s="241"/>
      <c r="N1933" s="242"/>
      <c r="O1933" s="242"/>
      <c r="P1933" s="242"/>
      <c r="Q1933" s="242"/>
      <c r="R1933" s="242"/>
      <c r="S1933" s="242"/>
      <c r="T1933" s="243"/>
      <c r="U1933" s="13"/>
      <c r="V1933" s="13"/>
      <c r="W1933" s="13"/>
      <c r="X1933" s="13"/>
      <c r="Y1933" s="13"/>
      <c r="Z1933" s="13"/>
      <c r="AA1933" s="13"/>
      <c r="AB1933" s="13"/>
      <c r="AC1933" s="13"/>
      <c r="AD1933" s="13"/>
      <c r="AE1933" s="13"/>
      <c r="AT1933" s="244" t="s">
        <v>207</v>
      </c>
      <c r="AU1933" s="244" t="s">
        <v>87</v>
      </c>
      <c r="AV1933" s="13" t="s">
        <v>87</v>
      </c>
      <c r="AW1933" s="13" t="s">
        <v>39</v>
      </c>
      <c r="AX1933" s="13" t="s">
        <v>78</v>
      </c>
      <c r="AY1933" s="244" t="s">
        <v>199</v>
      </c>
    </row>
    <row r="1934" s="13" customFormat="1">
      <c r="A1934" s="13"/>
      <c r="B1934" s="233"/>
      <c r="C1934" s="234"/>
      <c r="D1934" s="235" t="s">
        <v>207</v>
      </c>
      <c r="E1934" s="236" t="s">
        <v>22</v>
      </c>
      <c r="F1934" s="237" t="s">
        <v>2884</v>
      </c>
      <c r="G1934" s="234"/>
      <c r="H1934" s="238">
        <v>2</v>
      </c>
      <c r="I1934" s="239"/>
      <c r="J1934" s="234"/>
      <c r="K1934" s="234"/>
      <c r="L1934" s="240"/>
      <c r="M1934" s="241"/>
      <c r="N1934" s="242"/>
      <c r="O1934" s="242"/>
      <c r="P1934" s="242"/>
      <c r="Q1934" s="242"/>
      <c r="R1934" s="242"/>
      <c r="S1934" s="242"/>
      <c r="T1934" s="243"/>
      <c r="U1934" s="13"/>
      <c r="V1934" s="13"/>
      <c r="W1934" s="13"/>
      <c r="X1934" s="13"/>
      <c r="Y1934" s="13"/>
      <c r="Z1934" s="13"/>
      <c r="AA1934" s="13"/>
      <c r="AB1934" s="13"/>
      <c r="AC1934" s="13"/>
      <c r="AD1934" s="13"/>
      <c r="AE1934" s="13"/>
      <c r="AT1934" s="244" t="s">
        <v>207</v>
      </c>
      <c r="AU1934" s="244" t="s">
        <v>87</v>
      </c>
      <c r="AV1934" s="13" t="s">
        <v>87</v>
      </c>
      <c r="AW1934" s="13" t="s">
        <v>39</v>
      </c>
      <c r="AX1934" s="13" t="s">
        <v>78</v>
      </c>
      <c r="AY1934" s="244" t="s">
        <v>199</v>
      </c>
    </row>
    <row r="1935" s="13" customFormat="1">
      <c r="A1935" s="13"/>
      <c r="B1935" s="233"/>
      <c r="C1935" s="234"/>
      <c r="D1935" s="235" t="s">
        <v>207</v>
      </c>
      <c r="E1935" s="236" t="s">
        <v>22</v>
      </c>
      <c r="F1935" s="237" t="s">
        <v>982</v>
      </c>
      <c r="G1935" s="234"/>
      <c r="H1935" s="238">
        <v>4.3799999999999999</v>
      </c>
      <c r="I1935" s="239"/>
      <c r="J1935" s="234"/>
      <c r="K1935" s="234"/>
      <c r="L1935" s="240"/>
      <c r="M1935" s="241"/>
      <c r="N1935" s="242"/>
      <c r="O1935" s="242"/>
      <c r="P1935" s="242"/>
      <c r="Q1935" s="242"/>
      <c r="R1935" s="242"/>
      <c r="S1935" s="242"/>
      <c r="T1935" s="243"/>
      <c r="U1935" s="13"/>
      <c r="V1935" s="13"/>
      <c r="W1935" s="13"/>
      <c r="X1935" s="13"/>
      <c r="Y1935" s="13"/>
      <c r="Z1935" s="13"/>
      <c r="AA1935" s="13"/>
      <c r="AB1935" s="13"/>
      <c r="AC1935" s="13"/>
      <c r="AD1935" s="13"/>
      <c r="AE1935" s="13"/>
      <c r="AT1935" s="244" t="s">
        <v>207</v>
      </c>
      <c r="AU1935" s="244" t="s">
        <v>87</v>
      </c>
      <c r="AV1935" s="13" t="s">
        <v>87</v>
      </c>
      <c r="AW1935" s="13" t="s">
        <v>39</v>
      </c>
      <c r="AX1935" s="13" t="s">
        <v>78</v>
      </c>
      <c r="AY1935" s="244" t="s">
        <v>199</v>
      </c>
    </row>
    <row r="1936" s="13" customFormat="1">
      <c r="A1936" s="13"/>
      <c r="B1936" s="233"/>
      <c r="C1936" s="234"/>
      <c r="D1936" s="235" t="s">
        <v>207</v>
      </c>
      <c r="E1936" s="236" t="s">
        <v>22</v>
      </c>
      <c r="F1936" s="237" t="s">
        <v>983</v>
      </c>
      <c r="G1936" s="234"/>
      <c r="H1936" s="238">
        <v>4.3799999999999999</v>
      </c>
      <c r="I1936" s="239"/>
      <c r="J1936" s="234"/>
      <c r="K1936" s="234"/>
      <c r="L1936" s="240"/>
      <c r="M1936" s="241"/>
      <c r="N1936" s="242"/>
      <c r="O1936" s="242"/>
      <c r="P1936" s="242"/>
      <c r="Q1936" s="242"/>
      <c r="R1936" s="242"/>
      <c r="S1936" s="242"/>
      <c r="T1936" s="243"/>
      <c r="U1936" s="13"/>
      <c r="V1936" s="13"/>
      <c r="W1936" s="13"/>
      <c r="X1936" s="13"/>
      <c r="Y1936" s="13"/>
      <c r="Z1936" s="13"/>
      <c r="AA1936" s="13"/>
      <c r="AB1936" s="13"/>
      <c r="AC1936" s="13"/>
      <c r="AD1936" s="13"/>
      <c r="AE1936" s="13"/>
      <c r="AT1936" s="244" t="s">
        <v>207</v>
      </c>
      <c r="AU1936" s="244" t="s">
        <v>87</v>
      </c>
      <c r="AV1936" s="13" t="s">
        <v>87</v>
      </c>
      <c r="AW1936" s="13" t="s">
        <v>39</v>
      </c>
      <c r="AX1936" s="13" t="s">
        <v>78</v>
      </c>
      <c r="AY1936" s="244" t="s">
        <v>199</v>
      </c>
    </row>
    <row r="1937" s="13" customFormat="1">
      <c r="A1937" s="13"/>
      <c r="B1937" s="233"/>
      <c r="C1937" s="234"/>
      <c r="D1937" s="235" t="s">
        <v>207</v>
      </c>
      <c r="E1937" s="236" t="s">
        <v>22</v>
      </c>
      <c r="F1937" s="237" t="s">
        <v>984</v>
      </c>
      <c r="G1937" s="234"/>
      <c r="H1937" s="238">
        <v>17.600000000000001</v>
      </c>
      <c r="I1937" s="239"/>
      <c r="J1937" s="234"/>
      <c r="K1937" s="234"/>
      <c r="L1937" s="240"/>
      <c r="M1937" s="241"/>
      <c r="N1937" s="242"/>
      <c r="O1937" s="242"/>
      <c r="P1937" s="242"/>
      <c r="Q1937" s="242"/>
      <c r="R1937" s="242"/>
      <c r="S1937" s="242"/>
      <c r="T1937" s="243"/>
      <c r="U1937" s="13"/>
      <c r="V1937" s="13"/>
      <c r="W1937" s="13"/>
      <c r="X1937" s="13"/>
      <c r="Y1937" s="13"/>
      <c r="Z1937" s="13"/>
      <c r="AA1937" s="13"/>
      <c r="AB1937" s="13"/>
      <c r="AC1937" s="13"/>
      <c r="AD1937" s="13"/>
      <c r="AE1937" s="13"/>
      <c r="AT1937" s="244" t="s">
        <v>207</v>
      </c>
      <c r="AU1937" s="244" t="s">
        <v>87</v>
      </c>
      <c r="AV1937" s="13" t="s">
        <v>87</v>
      </c>
      <c r="AW1937" s="13" t="s">
        <v>39</v>
      </c>
      <c r="AX1937" s="13" t="s">
        <v>78</v>
      </c>
      <c r="AY1937" s="244" t="s">
        <v>199</v>
      </c>
    </row>
    <row r="1938" s="13" customFormat="1">
      <c r="A1938" s="13"/>
      <c r="B1938" s="233"/>
      <c r="C1938" s="234"/>
      <c r="D1938" s="235" t="s">
        <v>207</v>
      </c>
      <c r="E1938" s="236" t="s">
        <v>22</v>
      </c>
      <c r="F1938" s="237" t="s">
        <v>2885</v>
      </c>
      <c r="G1938" s="234"/>
      <c r="H1938" s="238">
        <v>7.2000000000000002</v>
      </c>
      <c r="I1938" s="239"/>
      <c r="J1938" s="234"/>
      <c r="K1938" s="234"/>
      <c r="L1938" s="240"/>
      <c r="M1938" s="241"/>
      <c r="N1938" s="242"/>
      <c r="O1938" s="242"/>
      <c r="P1938" s="242"/>
      <c r="Q1938" s="242"/>
      <c r="R1938" s="242"/>
      <c r="S1938" s="242"/>
      <c r="T1938" s="243"/>
      <c r="U1938" s="13"/>
      <c r="V1938" s="13"/>
      <c r="W1938" s="13"/>
      <c r="X1938" s="13"/>
      <c r="Y1938" s="13"/>
      <c r="Z1938" s="13"/>
      <c r="AA1938" s="13"/>
      <c r="AB1938" s="13"/>
      <c r="AC1938" s="13"/>
      <c r="AD1938" s="13"/>
      <c r="AE1938" s="13"/>
      <c r="AT1938" s="244" t="s">
        <v>207</v>
      </c>
      <c r="AU1938" s="244" t="s">
        <v>87</v>
      </c>
      <c r="AV1938" s="13" t="s">
        <v>87</v>
      </c>
      <c r="AW1938" s="13" t="s">
        <v>39</v>
      </c>
      <c r="AX1938" s="13" t="s">
        <v>78</v>
      </c>
      <c r="AY1938" s="244" t="s">
        <v>199</v>
      </c>
    </row>
    <row r="1939" s="13" customFormat="1">
      <c r="A1939" s="13"/>
      <c r="B1939" s="233"/>
      <c r="C1939" s="234"/>
      <c r="D1939" s="235" t="s">
        <v>207</v>
      </c>
      <c r="E1939" s="236" t="s">
        <v>22</v>
      </c>
      <c r="F1939" s="237" t="s">
        <v>2886</v>
      </c>
      <c r="G1939" s="234"/>
      <c r="H1939" s="238">
        <v>13.199999999999999</v>
      </c>
      <c r="I1939" s="239"/>
      <c r="J1939" s="234"/>
      <c r="K1939" s="234"/>
      <c r="L1939" s="240"/>
      <c r="M1939" s="241"/>
      <c r="N1939" s="242"/>
      <c r="O1939" s="242"/>
      <c r="P1939" s="242"/>
      <c r="Q1939" s="242"/>
      <c r="R1939" s="242"/>
      <c r="S1939" s="242"/>
      <c r="T1939" s="243"/>
      <c r="U1939" s="13"/>
      <c r="V1939" s="13"/>
      <c r="W1939" s="13"/>
      <c r="X1939" s="13"/>
      <c r="Y1939" s="13"/>
      <c r="Z1939" s="13"/>
      <c r="AA1939" s="13"/>
      <c r="AB1939" s="13"/>
      <c r="AC1939" s="13"/>
      <c r="AD1939" s="13"/>
      <c r="AE1939" s="13"/>
      <c r="AT1939" s="244" t="s">
        <v>207</v>
      </c>
      <c r="AU1939" s="244" t="s">
        <v>87</v>
      </c>
      <c r="AV1939" s="13" t="s">
        <v>87</v>
      </c>
      <c r="AW1939" s="13" t="s">
        <v>39</v>
      </c>
      <c r="AX1939" s="13" t="s">
        <v>78</v>
      </c>
      <c r="AY1939" s="244" t="s">
        <v>199</v>
      </c>
    </row>
    <row r="1940" s="13" customFormat="1">
      <c r="A1940" s="13"/>
      <c r="B1940" s="233"/>
      <c r="C1940" s="234"/>
      <c r="D1940" s="235" t="s">
        <v>207</v>
      </c>
      <c r="E1940" s="236" t="s">
        <v>22</v>
      </c>
      <c r="F1940" s="237" t="s">
        <v>2887</v>
      </c>
      <c r="G1940" s="234"/>
      <c r="H1940" s="238">
        <v>0.40000000000000002</v>
      </c>
      <c r="I1940" s="239"/>
      <c r="J1940" s="234"/>
      <c r="K1940" s="234"/>
      <c r="L1940" s="240"/>
      <c r="M1940" s="241"/>
      <c r="N1940" s="242"/>
      <c r="O1940" s="242"/>
      <c r="P1940" s="242"/>
      <c r="Q1940" s="242"/>
      <c r="R1940" s="242"/>
      <c r="S1940" s="242"/>
      <c r="T1940" s="243"/>
      <c r="U1940" s="13"/>
      <c r="V1940" s="13"/>
      <c r="W1940" s="13"/>
      <c r="X1940" s="13"/>
      <c r="Y1940" s="13"/>
      <c r="Z1940" s="13"/>
      <c r="AA1940" s="13"/>
      <c r="AB1940" s="13"/>
      <c r="AC1940" s="13"/>
      <c r="AD1940" s="13"/>
      <c r="AE1940" s="13"/>
      <c r="AT1940" s="244" t="s">
        <v>207</v>
      </c>
      <c r="AU1940" s="244" t="s">
        <v>87</v>
      </c>
      <c r="AV1940" s="13" t="s">
        <v>87</v>
      </c>
      <c r="AW1940" s="13" t="s">
        <v>39</v>
      </c>
      <c r="AX1940" s="13" t="s">
        <v>78</v>
      </c>
      <c r="AY1940" s="244" t="s">
        <v>199</v>
      </c>
    </row>
    <row r="1941" s="13" customFormat="1">
      <c r="A1941" s="13"/>
      <c r="B1941" s="233"/>
      <c r="C1941" s="234"/>
      <c r="D1941" s="235" t="s">
        <v>207</v>
      </c>
      <c r="E1941" s="236" t="s">
        <v>22</v>
      </c>
      <c r="F1941" s="237" t="s">
        <v>2888</v>
      </c>
      <c r="G1941" s="234"/>
      <c r="H1941" s="238">
        <v>2.3399999999999999</v>
      </c>
      <c r="I1941" s="239"/>
      <c r="J1941" s="234"/>
      <c r="K1941" s="234"/>
      <c r="L1941" s="240"/>
      <c r="M1941" s="241"/>
      <c r="N1941" s="242"/>
      <c r="O1941" s="242"/>
      <c r="P1941" s="242"/>
      <c r="Q1941" s="242"/>
      <c r="R1941" s="242"/>
      <c r="S1941" s="242"/>
      <c r="T1941" s="243"/>
      <c r="U1941" s="13"/>
      <c r="V1941" s="13"/>
      <c r="W1941" s="13"/>
      <c r="X1941" s="13"/>
      <c r="Y1941" s="13"/>
      <c r="Z1941" s="13"/>
      <c r="AA1941" s="13"/>
      <c r="AB1941" s="13"/>
      <c r="AC1941" s="13"/>
      <c r="AD1941" s="13"/>
      <c r="AE1941" s="13"/>
      <c r="AT1941" s="244" t="s">
        <v>207</v>
      </c>
      <c r="AU1941" s="244" t="s">
        <v>87</v>
      </c>
      <c r="AV1941" s="13" t="s">
        <v>87</v>
      </c>
      <c r="AW1941" s="13" t="s">
        <v>39</v>
      </c>
      <c r="AX1941" s="13" t="s">
        <v>78</v>
      </c>
      <c r="AY1941" s="244" t="s">
        <v>199</v>
      </c>
    </row>
    <row r="1942" s="13" customFormat="1">
      <c r="A1942" s="13"/>
      <c r="B1942" s="233"/>
      <c r="C1942" s="234"/>
      <c r="D1942" s="235" t="s">
        <v>207</v>
      </c>
      <c r="E1942" s="236" t="s">
        <v>22</v>
      </c>
      <c r="F1942" s="237" t="s">
        <v>2889</v>
      </c>
      <c r="G1942" s="234"/>
      <c r="H1942" s="238">
        <v>7</v>
      </c>
      <c r="I1942" s="239"/>
      <c r="J1942" s="234"/>
      <c r="K1942" s="234"/>
      <c r="L1942" s="240"/>
      <c r="M1942" s="241"/>
      <c r="N1942" s="242"/>
      <c r="O1942" s="242"/>
      <c r="P1942" s="242"/>
      <c r="Q1942" s="242"/>
      <c r="R1942" s="242"/>
      <c r="S1942" s="242"/>
      <c r="T1942" s="243"/>
      <c r="U1942" s="13"/>
      <c r="V1942" s="13"/>
      <c r="W1942" s="13"/>
      <c r="X1942" s="13"/>
      <c r="Y1942" s="13"/>
      <c r="Z1942" s="13"/>
      <c r="AA1942" s="13"/>
      <c r="AB1942" s="13"/>
      <c r="AC1942" s="13"/>
      <c r="AD1942" s="13"/>
      <c r="AE1942" s="13"/>
      <c r="AT1942" s="244" t="s">
        <v>207</v>
      </c>
      <c r="AU1942" s="244" t="s">
        <v>87</v>
      </c>
      <c r="AV1942" s="13" t="s">
        <v>87</v>
      </c>
      <c r="AW1942" s="13" t="s">
        <v>39</v>
      </c>
      <c r="AX1942" s="13" t="s">
        <v>78</v>
      </c>
      <c r="AY1942" s="244" t="s">
        <v>199</v>
      </c>
    </row>
    <row r="1943" s="13" customFormat="1">
      <c r="A1943" s="13"/>
      <c r="B1943" s="233"/>
      <c r="C1943" s="234"/>
      <c r="D1943" s="235" t="s">
        <v>207</v>
      </c>
      <c r="E1943" s="236" t="s">
        <v>22</v>
      </c>
      <c r="F1943" s="237" t="s">
        <v>2890</v>
      </c>
      <c r="G1943" s="234"/>
      <c r="H1943" s="238">
        <v>1.7</v>
      </c>
      <c r="I1943" s="239"/>
      <c r="J1943" s="234"/>
      <c r="K1943" s="234"/>
      <c r="L1943" s="240"/>
      <c r="M1943" s="241"/>
      <c r="N1943" s="242"/>
      <c r="O1943" s="242"/>
      <c r="P1943" s="242"/>
      <c r="Q1943" s="242"/>
      <c r="R1943" s="242"/>
      <c r="S1943" s="242"/>
      <c r="T1943" s="243"/>
      <c r="U1943" s="13"/>
      <c r="V1943" s="13"/>
      <c r="W1943" s="13"/>
      <c r="X1943" s="13"/>
      <c r="Y1943" s="13"/>
      <c r="Z1943" s="13"/>
      <c r="AA1943" s="13"/>
      <c r="AB1943" s="13"/>
      <c r="AC1943" s="13"/>
      <c r="AD1943" s="13"/>
      <c r="AE1943" s="13"/>
      <c r="AT1943" s="244" t="s">
        <v>207</v>
      </c>
      <c r="AU1943" s="244" t="s">
        <v>87</v>
      </c>
      <c r="AV1943" s="13" t="s">
        <v>87</v>
      </c>
      <c r="AW1943" s="13" t="s">
        <v>39</v>
      </c>
      <c r="AX1943" s="13" t="s">
        <v>78</v>
      </c>
      <c r="AY1943" s="244" t="s">
        <v>199</v>
      </c>
    </row>
    <row r="1944" s="13" customFormat="1">
      <c r="A1944" s="13"/>
      <c r="B1944" s="233"/>
      <c r="C1944" s="234"/>
      <c r="D1944" s="235" t="s">
        <v>207</v>
      </c>
      <c r="E1944" s="236" t="s">
        <v>22</v>
      </c>
      <c r="F1944" s="237" t="s">
        <v>2891</v>
      </c>
      <c r="G1944" s="234"/>
      <c r="H1944" s="238">
        <v>2.1899999999999999</v>
      </c>
      <c r="I1944" s="239"/>
      <c r="J1944" s="234"/>
      <c r="K1944" s="234"/>
      <c r="L1944" s="240"/>
      <c r="M1944" s="241"/>
      <c r="N1944" s="242"/>
      <c r="O1944" s="242"/>
      <c r="P1944" s="242"/>
      <c r="Q1944" s="242"/>
      <c r="R1944" s="242"/>
      <c r="S1944" s="242"/>
      <c r="T1944" s="243"/>
      <c r="U1944" s="13"/>
      <c r="V1944" s="13"/>
      <c r="W1944" s="13"/>
      <c r="X1944" s="13"/>
      <c r="Y1944" s="13"/>
      <c r="Z1944" s="13"/>
      <c r="AA1944" s="13"/>
      <c r="AB1944" s="13"/>
      <c r="AC1944" s="13"/>
      <c r="AD1944" s="13"/>
      <c r="AE1944" s="13"/>
      <c r="AT1944" s="244" t="s">
        <v>207</v>
      </c>
      <c r="AU1944" s="244" t="s">
        <v>87</v>
      </c>
      <c r="AV1944" s="13" t="s">
        <v>87</v>
      </c>
      <c r="AW1944" s="13" t="s">
        <v>39</v>
      </c>
      <c r="AX1944" s="13" t="s">
        <v>78</v>
      </c>
      <c r="AY1944" s="244" t="s">
        <v>199</v>
      </c>
    </row>
    <row r="1945" s="13" customFormat="1">
      <c r="A1945" s="13"/>
      <c r="B1945" s="233"/>
      <c r="C1945" s="234"/>
      <c r="D1945" s="235" t="s">
        <v>207</v>
      </c>
      <c r="E1945" s="236" t="s">
        <v>22</v>
      </c>
      <c r="F1945" s="237" t="s">
        <v>2892</v>
      </c>
      <c r="G1945" s="234"/>
      <c r="H1945" s="238">
        <v>0.40000000000000002</v>
      </c>
      <c r="I1945" s="239"/>
      <c r="J1945" s="234"/>
      <c r="K1945" s="234"/>
      <c r="L1945" s="240"/>
      <c r="M1945" s="241"/>
      <c r="N1945" s="242"/>
      <c r="O1945" s="242"/>
      <c r="P1945" s="242"/>
      <c r="Q1945" s="242"/>
      <c r="R1945" s="242"/>
      <c r="S1945" s="242"/>
      <c r="T1945" s="243"/>
      <c r="U1945" s="13"/>
      <c r="V1945" s="13"/>
      <c r="W1945" s="13"/>
      <c r="X1945" s="13"/>
      <c r="Y1945" s="13"/>
      <c r="Z1945" s="13"/>
      <c r="AA1945" s="13"/>
      <c r="AB1945" s="13"/>
      <c r="AC1945" s="13"/>
      <c r="AD1945" s="13"/>
      <c r="AE1945" s="13"/>
      <c r="AT1945" s="244" t="s">
        <v>207</v>
      </c>
      <c r="AU1945" s="244" t="s">
        <v>87</v>
      </c>
      <c r="AV1945" s="13" t="s">
        <v>87</v>
      </c>
      <c r="AW1945" s="13" t="s">
        <v>39</v>
      </c>
      <c r="AX1945" s="13" t="s">
        <v>78</v>
      </c>
      <c r="AY1945" s="244" t="s">
        <v>199</v>
      </c>
    </row>
    <row r="1946" s="13" customFormat="1">
      <c r="A1946" s="13"/>
      <c r="B1946" s="233"/>
      <c r="C1946" s="234"/>
      <c r="D1946" s="235" t="s">
        <v>207</v>
      </c>
      <c r="E1946" s="236" t="s">
        <v>22</v>
      </c>
      <c r="F1946" s="237" t="s">
        <v>2893</v>
      </c>
      <c r="G1946" s="234"/>
      <c r="H1946" s="238">
        <v>7.5</v>
      </c>
      <c r="I1946" s="239"/>
      <c r="J1946" s="234"/>
      <c r="K1946" s="234"/>
      <c r="L1946" s="240"/>
      <c r="M1946" s="241"/>
      <c r="N1946" s="242"/>
      <c r="O1946" s="242"/>
      <c r="P1946" s="242"/>
      <c r="Q1946" s="242"/>
      <c r="R1946" s="242"/>
      <c r="S1946" s="242"/>
      <c r="T1946" s="243"/>
      <c r="U1946" s="13"/>
      <c r="V1946" s="13"/>
      <c r="W1946" s="13"/>
      <c r="X1946" s="13"/>
      <c r="Y1946" s="13"/>
      <c r="Z1946" s="13"/>
      <c r="AA1946" s="13"/>
      <c r="AB1946" s="13"/>
      <c r="AC1946" s="13"/>
      <c r="AD1946" s="13"/>
      <c r="AE1946" s="13"/>
      <c r="AT1946" s="244" t="s">
        <v>207</v>
      </c>
      <c r="AU1946" s="244" t="s">
        <v>87</v>
      </c>
      <c r="AV1946" s="13" t="s">
        <v>87</v>
      </c>
      <c r="AW1946" s="13" t="s">
        <v>39</v>
      </c>
      <c r="AX1946" s="13" t="s">
        <v>78</v>
      </c>
      <c r="AY1946" s="244" t="s">
        <v>199</v>
      </c>
    </row>
    <row r="1947" s="13" customFormat="1">
      <c r="A1947" s="13"/>
      <c r="B1947" s="233"/>
      <c r="C1947" s="234"/>
      <c r="D1947" s="235" t="s">
        <v>207</v>
      </c>
      <c r="E1947" s="236" t="s">
        <v>22</v>
      </c>
      <c r="F1947" s="237" t="s">
        <v>2894</v>
      </c>
      <c r="G1947" s="234"/>
      <c r="H1947" s="238">
        <v>14</v>
      </c>
      <c r="I1947" s="239"/>
      <c r="J1947" s="234"/>
      <c r="K1947" s="234"/>
      <c r="L1947" s="240"/>
      <c r="M1947" s="241"/>
      <c r="N1947" s="242"/>
      <c r="O1947" s="242"/>
      <c r="P1947" s="242"/>
      <c r="Q1947" s="242"/>
      <c r="R1947" s="242"/>
      <c r="S1947" s="242"/>
      <c r="T1947" s="243"/>
      <c r="U1947" s="13"/>
      <c r="V1947" s="13"/>
      <c r="W1947" s="13"/>
      <c r="X1947" s="13"/>
      <c r="Y1947" s="13"/>
      <c r="Z1947" s="13"/>
      <c r="AA1947" s="13"/>
      <c r="AB1947" s="13"/>
      <c r="AC1947" s="13"/>
      <c r="AD1947" s="13"/>
      <c r="AE1947" s="13"/>
      <c r="AT1947" s="244" t="s">
        <v>207</v>
      </c>
      <c r="AU1947" s="244" t="s">
        <v>87</v>
      </c>
      <c r="AV1947" s="13" t="s">
        <v>87</v>
      </c>
      <c r="AW1947" s="13" t="s">
        <v>39</v>
      </c>
      <c r="AX1947" s="13" t="s">
        <v>78</v>
      </c>
      <c r="AY1947" s="244" t="s">
        <v>199</v>
      </c>
    </row>
    <row r="1948" s="13" customFormat="1">
      <c r="A1948" s="13"/>
      <c r="B1948" s="233"/>
      <c r="C1948" s="234"/>
      <c r="D1948" s="235" t="s">
        <v>207</v>
      </c>
      <c r="E1948" s="236" t="s">
        <v>22</v>
      </c>
      <c r="F1948" s="237" t="s">
        <v>2895</v>
      </c>
      <c r="G1948" s="234"/>
      <c r="H1948" s="238">
        <v>5.4400000000000004</v>
      </c>
      <c r="I1948" s="239"/>
      <c r="J1948" s="234"/>
      <c r="K1948" s="234"/>
      <c r="L1948" s="240"/>
      <c r="M1948" s="241"/>
      <c r="N1948" s="242"/>
      <c r="O1948" s="242"/>
      <c r="P1948" s="242"/>
      <c r="Q1948" s="242"/>
      <c r="R1948" s="242"/>
      <c r="S1948" s="242"/>
      <c r="T1948" s="243"/>
      <c r="U1948" s="13"/>
      <c r="V1948" s="13"/>
      <c r="W1948" s="13"/>
      <c r="X1948" s="13"/>
      <c r="Y1948" s="13"/>
      <c r="Z1948" s="13"/>
      <c r="AA1948" s="13"/>
      <c r="AB1948" s="13"/>
      <c r="AC1948" s="13"/>
      <c r="AD1948" s="13"/>
      <c r="AE1948" s="13"/>
      <c r="AT1948" s="244" t="s">
        <v>207</v>
      </c>
      <c r="AU1948" s="244" t="s">
        <v>87</v>
      </c>
      <c r="AV1948" s="13" t="s">
        <v>87</v>
      </c>
      <c r="AW1948" s="13" t="s">
        <v>39</v>
      </c>
      <c r="AX1948" s="13" t="s">
        <v>78</v>
      </c>
      <c r="AY1948" s="244" t="s">
        <v>199</v>
      </c>
    </row>
    <row r="1949" s="13" customFormat="1">
      <c r="A1949" s="13"/>
      <c r="B1949" s="233"/>
      <c r="C1949" s="234"/>
      <c r="D1949" s="235" t="s">
        <v>207</v>
      </c>
      <c r="E1949" s="236" t="s">
        <v>22</v>
      </c>
      <c r="F1949" s="237" t="s">
        <v>2896</v>
      </c>
      <c r="G1949" s="234"/>
      <c r="H1949" s="238">
        <v>6.7999999999999998</v>
      </c>
      <c r="I1949" s="239"/>
      <c r="J1949" s="234"/>
      <c r="K1949" s="234"/>
      <c r="L1949" s="240"/>
      <c r="M1949" s="241"/>
      <c r="N1949" s="242"/>
      <c r="O1949" s="242"/>
      <c r="P1949" s="242"/>
      <c r="Q1949" s="242"/>
      <c r="R1949" s="242"/>
      <c r="S1949" s="242"/>
      <c r="T1949" s="243"/>
      <c r="U1949" s="13"/>
      <c r="V1949" s="13"/>
      <c r="W1949" s="13"/>
      <c r="X1949" s="13"/>
      <c r="Y1949" s="13"/>
      <c r="Z1949" s="13"/>
      <c r="AA1949" s="13"/>
      <c r="AB1949" s="13"/>
      <c r="AC1949" s="13"/>
      <c r="AD1949" s="13"/>
      <c r="AE1949" s="13"/>
      <c r="AT1949" s="244" t="s">
        <v>207</v>
      </c>
      <c r="AU1949" s="244" t="s">
        <v>87</v>
      </c>
      <c r="AV1949" s="13" t="s">
        <v>87</v>
      </c>
      <c r="AW1949" s="13" t="s">
        <v>39</v>
      </c>
      <c r="AX1949" s="13" t="s">
        <v>78</v>
      </c>
      <c r="AY1949" s="244" t="s">
        <v>199</v>
      </c>
    </row>
    <row r="1950" s="13" customFormat="1">
      <c r="A1950" s="13"/>
      <c r="B1950" s="233"/>
      <c r="C1950" s="234"/>
      <c r="D1950" s="235" t="s">
        <v>207</v>
      </c>
      <c r="E1950" s="236" t="s">
        <v>22</v>
      </c>
      <c r="F1950" s="237" t="s">
        <v>2897</v>
      </c>
      <c r="G1950" s="234"/>
      <c r="H1950" s="238">
        <v>5.4400000000000004</v>
      </c>
      <c r="I1950" s="239"/>
      <c r="J1950" s="234"/>
      <c r="K1950" s="234"/>
      <c r="L1950" s="240"/>
      <c r="M1950" s="241"/>
      <c r="N1950" s="242"/>
      <c r="O1950" s="242"/>
      <c r="P1950" s="242"/>
      <c r="Q1950" s="242"/>
      <c r="R1950" s="242"/>
      <c r="S1950" s="242"/>
      <c r="T1950" s="243"/>
      <c r="U1950" s="13"/>
      <c r="V1950" s="13"/>
      <c r="W1950" s="13"/>
      <c r="X1950" s="13"/>
      <c r="Y1950" s="13"/>
      <c r="Z1950" s="13"/>
      <c r="AA1950" s="13"/>
      <c r="AB1950" s="13"/>
      <c r="AC1950" s="13"/>
      <c r="AD1950" s="13"/>
      <c r="AE1950" s="13"/>
      <c r="AT1950" s="244" t="s">
        <v>207</v>
      </c>
      <c r="AU1950" s="244" t="s">
        <v>87</v>
      </c>
      <c r="AV1950" s="13" t="s">
        <v>87</v>
      </c>
      <c r="AW1950" s="13" t="s">
        <v>39</v>
      </c>
      <c r="AX1950" s="13" t="s">
        <v>78</v>
      </c>
      <c r="AY1950" s="244" t="s">
        <v>199</v>
      </c>
    </row>
    <row r="1951" s="13" customFormat="1">
      <c r="A1951" s="13"/>
      <c r="B1951" s="233"/>
      <c r="C1951" s="234"/>
      <c r="D1951" s="235" t="s">
        <v>207</v>
      </c>
      <c r="E1951" s="236" t="s">
        <v>22</v>
      </c>
      <c r="F1951" s="237" t="s">
        <v>2898</v>
      </c>
      <c r="G1951" s="234"/>
      <c r="H1951" s="238">
        <v>5.5</v>
      </c>
      <c r="I1951" s="239"/>
      <c r="J1951" s="234"/>
      <c r="K1951" s="234"/>
      <c r="L1951" s="240"/>
      <c r="M1951" s="241"/>
      <c r="N1951" s="242"/>
      <c r="O1951" s="242"/>
      <c r="P1951" s="242"/>
      <c r="Q1951" s="242"/>
      <c r="R1951" s="242"/>
      <c r="S1951" s="242"/>
      <c r="T1951" s="243"/>
      <c r="U1951" s="13"/>
      <c r="V1951" s="13"/>
      <c r="W1951" s="13"/>
      <c r="X1951" s="13"/>
      <c r="Y1951" s="13"/>
      <c r="Z1951" s="13"/>
      <c r="AA1951" s="13"/>
      <c r="AB1951" s="13"/>
      <c r="AC1951" s="13"/>
      <c r="AD1951" s="13"/>
      <c r="AE1951" s="13"/>
      <c r="AT1951" s="244" t="s">
        <v>207</v>
      </c>
      <c r="AU1951" s="244" t="s">
        <v>87</v>
      </c>
      <c r="AV1951" s="13" t="s">
        <v>87</v>
      </c>
      <c r="AW1951" s="13" t="s">
        <v>39</v>
      </c>
      <c r="AX1951" s="13" t="s">
        <v>78</v>
      </c>
      <c r="AY1951" s="244" t="s">
        <v>199</v>
      </c>
    </row>
    <row r="1952" s="13" customFormat="1">
      <c r="A1952" s="13"/>
      <c r="B1952" s="233"/>
      <c r="C1952" s="234"/>
      <c r="D1952" s="235" t="s">
        <v>207</v>
      </c>
      <c r="E1952" s="236" t="s">
        <v>22</v>
      </c>
      <c r="F1952" s="237" t="s">
        <v>2899</v>
      </c>
      <c r="G1952" s="234"/>
      <c r="H1952" s="238">
        <v>2.3900000000000001</v>
      </c>
      <c r="I1952" s="239"/>
      <c r="J1952" s="234"/>
      <c r="K1952" s="234"/>
      <c r="L1952" s="240"/>
      <c r="M1952" s="241"/>
      <c r="N1952" s="242"/>
      <c r="O1952" s="242"/>
      <c r="P1952" s="242"/>
      <c r="Q1952" s="242"/>
      <c r="R1952" s="242"/>
      <c r="S1952" s="242"/>
      <c r="T1952" s="243"/>
      <c r="U1952" s="13"/>
      <c r="V1952" s="13"/>
      <c r="W1952" s="13"/>
      <c r="X1952" s="13"/>
      <c r="Y1952" s="13"/>
      <c r="Z1952" s="13"/>
      <c r="AA1952" s="13"/>
      <c r="AB1952" s="13"/>
      <c r="AC1952" s="13"/>
      <c r="AD1952" s="13"/>
      <c r="AE1952" s="13"/>
      <c r="AT1952" s="244" t="s">
        <v>207</v>
      </c>
      <c r="AU1952" s="244" t="s">
        <v>87</v>
      </c>
      <c r="AV1952" s="13" t="s">
        <v>87</v>
      </c>
      <c r="AW1952" s="13" t="s">
        <v>39</v>
      </c>
      <c r="AX1952" s="13" t="s">
        <v>78</v>
      </c>
      <c r="AY1952" s="244" t="s">
        <v>199</v>
      </c>
    </row>
    <row r="1953" s="13" customFormat="1">
      <c r="A1953" s="13"/>
      <c r="B1953" s="233"/>
      <c r="C1953" s="234"/>
      <c r="D1953" s="235" t="s">
        <v>207</v>
      </c>
      <c r="E1953" s="236" t="s">
        <v>22</v>
      </c>
      <c r="F1953" s="237" t="s">
        <v>2900</v>
      </c>
      <c r="G1953" s="234"/>
      <c r="H1953" s="238">
        <v>9.5999999999999996</v>
      </c>
      <c r="I1953" s="239"/>
      <c r="J1953" s="234"/>
      <c r="K1953" s="234"/>
      <c r="L1953" s="240"/>
      <c r="M1953" s="241"/>
      <c r="N1953" s="242"/>
      <c r="O1953" s="242"/>
      <c r="P1953" s="242"/>
      <c r="Q1953" s="242"/>
      <c r="R1953" s="242"/>
      <c r="S1953" s="242"/>
      <c r="T1953" s="243"/>
      <c r="U1953" s="13"/>
      <c r="V1953" s="13"/>
      <c r="W1953" s="13"/>
      <c r="X1953" s="13"/>
      <c r="Y1953" s="13"/>
      <c r="Z1953" s="13"/>
      <c r="AA1953" s="13"/>
      <c r="AB1953" s="13"/>
      <c r="AC1953" s="13"/>
      <c r="AD1953" s="13"/>
      <c r="AE1953" s="13"/>
      <c r="AT1953" s="244" t="s">
        <v>207</v>
      </c>
      <c r="AU1953" s="244" t="s">
        <v>87</v>
      </c>
      <c r="AV1953" s="13" t="s">
        <v>87</v>
      </c>
      <c r="AW1953" s="13" t="s">
        <v>39</v>
      </c>
      <c r="AX1953" s="13" t="s">
        <v>78</v>
      </c>
      <c r="AY1953" s="244" t="s">
        <v>199</v>
      </c>
    </row>
    <row r="1954" s="13" customFormat="1">
      <c r="A1954" s="13"/>
      <c r="B1954" s="233"/>
      <c r="C1954" s="234"/>
      <c r="D1954" s="235" t="s">
        <v>207</v>
      </c>
      <c r="E1954" s="236" t="s">
        <v>22</v>
      </c>
      <c r="F1954" s="237" t="s">
        <v>2901</v>
      </c>
      <c r="G1954" s="234"/>
      <c r="H1954" s="238">
        <v>17.600000000000001</v>
      </c>
      <c r="I1954" s="239"/>
      <c r="J1954" s="234"/>
      <c r="K1954" s="234"/>
      <c r="L1954" s="240"/>
      <c r="M1954" s="241"/>
      <c r="N1954" s="242"/>
      <c r="O1954" s="242"/>
      <c r="P1954" s="242"/>
      <c r="Q1954" s="242"/>
      <c r="R1954" s="242"/>
      <c r="S1954" s="242"/>
      <c r="T1954" s="243"/>
      <c r="U1954" s="13"/>
      <c r="V1954" s="13"/>
      <c r="W1954" s="13"/>
      <c r="X1954" s="13"/>
      <c r="Y1954" s="13"/>
      <c r="Z1954" s="13"/>
      <c r="AA1954" s="13"/>
      <c r="AB1954" s="13"/>
      <c r="AC1954" s="13"/>
      <c r="AD1954" s="13"/>
      <c r="AE1954" s="13"/>
      <c r="AT1954" s="244" t="s">
        <v>207</v>
      </c>
      <c r="AU1954" s="244" t="s">
        <v>87</v>
      </c>
      <c r="AV1954" s="13" t="s">
        <v>87</v>
      </c>
      <c r="AW1954" s="13" t="s">
        <v>39</v>
      </c>
      <c r="AX1954" s="13" t="s">
        <v>78</v>
      </c>
      <c r="AY1954" s="244" t="s">
        <v>199</v>
      </c>
    </row>
    <row r="1955" s="14" customFormat="1">
      <c r="A1955" s="14"/>
      <c r="B1955" s="245"/>
      <c r="C1955" s="246"/>
      <c r="D1955" s="235" t="s">
        <v>207</v>
      </c>
      <c r="E1955" s="247" t="s">
        <v>22</v>
      </c>
      <c r="F1955" s="248" t="s">
        <v>252</v>
      </c>
      <c r="G1955" s="246"/>
      <c r="H1955" s="249">
        <v>198.53999999999999</v>
      </c>
      <c r="I1955" s="250"/>
      <c r="J1955" s="246"/>
      <c r="K1955" s="246"/>
      <c r="L1955" s="251"/>
      <c r="M1955" s="252"/>
      <c r="N1955" s="253"/>
      <c r="O1955" s="253"/>
      <c r="P1955" s="253"/>
      <c r="Q1955" s="253"/>
      <c r="R1955" s="253"/>
      <c r="S1955" s="253"/>
      <c r="T1955" s="254"/>
      <c r="U1955" s="14"/>
      <c r="V1955" s="14"/>
      <c r="W1955" s="14"/>
      <c r="X1955" s="14"/>
      <c r="Y1955" s="14"/>
      <c r="Z1955" s="14"/>
      <c r="AA1955" s="14"/>
      <c r="AB1955" s="14"/>
      <c r="AC1955" s="14"/>
      <c r="AD1955" s="14"/>
      <c r="AE1955" s="14"/>
      <c r="AT1955" s="255" t="s">
        <v>207</v>
      </c>
      <c r="AU1955" s="255" t="s">
        <v>87</v>
      </c>
      <c r="AV1955" s="14" t="s">
        <v>103</v>
      </c>
      <c r="AW1955" s="14" t="s">
        <v>39</v>
      </c>
      <c r="AX1955" s="14" t="s">
        <v>23</v>
      </c>
      <c r="AY1955" s="255" t="s">
        <v>199</v>
      </c>
    </row>
    <row r="1956" s="2" customFormat="1" ht="21.75" customHeight="1">
      <c r="A1956" s="40"/>
      <c r="B1956" s="41"/>
      <c r="C1956" s="220" t="s">
        <v>2902</v>
      </c>
      <c r="D1956" s="220" t="s">
        <v>201</v>
      </c>
      <c r="E1956" s="221" t="s">
        <v>2903</v>
      </c>
      <c r="F1956" s="222" t="s">
        <v>2904</v>
      </c>
      <c r="G1956" s="223" t="s">
        <v>279</v>
      </c>
      <c r="H1956" s="224">
        <v>6.367</v>
      </c>
      <c r="I1956" s="225"/>
      <c r="J1956" s="226">
        <f>ROUND(I1956*H1956,2)</f>
        <v>0</v>
      </c>
      <c r="K1956" s="222" t="s">
        <v>205</v>
      </c>
      <c r="L1956" s="46"/>
      <c r="M1956" s="227" t="s">
        <v>22</v>
      </c>
      <c r="N1956" s="228" t="s">
        <v>49</v>
      </c>
      <c r="O1956" s="86"/>
      <c r="P1956" s="229">
        <f>O1956*H1956</f>
        <v>0</v>
      </c>
      <c r="Q1956" s="229">
        <v>0</v>
      </c>
      <c r="R1956" s="229">
        <f>Q1956*H1956</f>
        <v>0</v>
      </c>
      <c r="S1956" s="229">
        <v>0</v>
      </c>
      <c r="T1956" s="230">
        <f>S1956*H1956</f>
        <v>0</v>
      </c>
      <c r="U1956" s="40"/>
      <c r="V1956" s="40"/>
      <c r="W1956" s="40"/>
      <c r="X1956" s="40"/>
      <c r="Y1956" s="40"/>
      <c r="Z1956" s="40"/>
      <c r="AA1956" s="40"/>
      <c r="AB1956" s="40"/>
      <c r="AC1956" s="40"/>
      <c r="AD1956" s="40"/>
      <c r="AE1956" s="40"/>
      <c r="AR1956" s="231" t="s">
        <v>272</v>
      </c>
      <c r="AT1956" s="231" t="s">
        <v>201</v>
      </c>
      <c r="AU1956" s="231" t="s">
        <v>87</v>
      </c>
      <c r="AY1956" s="19" t="s">
        <v>199</v>
      </c>
      <c r="BE1956" s="232">
        <f>IF(N1956="základní",J1956,0)</f>
        <v>0</v>
      </c>
      <c r="BF1956" s="232">
        <f>IF(N1956="snížená",J1956,0)</f>
        <v>0</v>
      </c>
      <c r="BG1956" s="232">
        <f>IF(N1956="zákl. přenesená",J1956,0)</f>
        <v>0</v>
      </c>
      <c r="BH1956" s="232">
        <f>IF(N1956="sníž. přenesená",J1956,0)</f>
        <v>0</v>
      </c>
      <c r="BI1956" s="232">
        <f>IF(N1956="nulová",J1956,0)</f>
        <v>0</v>
      </c>
      <c r="BJ1956" s="19" t="s">
        <v>23</v>
      </c>
      <c r="BK1956" s="232">
        <f>ROUND(I1956*H1956,2)</f>
        <v>0</v>
      </c>
      <c r="BL1956" s="19" t="s">
        <v>272</v>
      </c>
      <c r="BM1956" s="231" t="s">
        <v>2905</v>
      </c>
    </row>
    <row r="1957" s="2" customFormat="1" ht="21.75" customHeight="1">
      <c r="A1957" s="40"/>
      <c r="B1957" s="41"/>
      <c r="C1957" s="220" t="s">
        <v>2906</v>
      </c>
      <c r="D1957" s="220" t="s">
        <v>201</v>
      </c>
      <c r="E1957" s="221" t="s">
        <v>2907</v>
      </c>
      <c r="F1957" s="222" t="s">
        <v>2908</v>
      </c>
      <c r="G1957" s="223" t="s">
        <v>279</v>
      </c>
      <c r="H1957" s="224">
        <v>6.367</v>
      </c>
      <c r="I1957" s="225"/>
      <c r="J1957" s="226">
        <f>ROUND(I1957*H1957,2)</f>
        <v>0</v>
      </c>
      <c r="K1957" s="222" t="s">
        <v>205</v>
      </c>
      <c r="L1957" s="46"/>
      <c r="M1957" s="227" t="s">
        <v>22</v>
      </c>
      <c r="N1957" s="228" t="s">
        <v>49</v>
      </c>
      <c r="O1957" s="86"/>
      <c r="P1957" s="229">
        <f>O1957*H1957</f>
        <v>0</v>
      </c>
      <c r="Q1957" s="229">
        <v>0</v>
      </c>
      <c r="R1957" s="229">
        <f>Q1957*H1957</f>
        <v>0</v>
      </c>
      <c r="S1957" s="229">
        <v>0</v>
      </c>
      <c r="T1957" s="230">
        <f>S1957*H1957</f>
        <v>0</v>
      </c>
      <c r="U1957" s="40"/>
      <c r="V1957" s="40"/>
      <c r="W1957" s="40"/>
      <c r="X1957" s="40"/>
      <c r="Y1957" s="40"/>
      <c r="Z1957" s="40"/>
      <c r="AA1957" s="40"/>
      <c r="AB1957" s="40"/>
      <c r="AC1957" s="40"/>
      <c r="AD1957" s="40"/>
      <c r="AE1957" s="40"/>
      <c r="AR1957" s="231" t="s">
        <v>272</v>
      </c>
      <c r="AT1957" s="231" t="s">
        <v>201</v>
      </c>
      <c r="AU1957" s="231" t="s">
        <v>87</v>
      </c>
      <c r="AY1957" s="19" t="s">
        <v>199</v>
      </c>
      <c r="BE1957" s="232">
        <f>IF(N1957="základní",J1957,0)</f>
        <v>0</v>
      </c>
      <c r="BF1957" s="232">
        <f>IF(N1957="snížená",J1957,0)</f>
        <v>0</v>
      </c>
      <c r="BG1957" s="232">
        <f>IF(N1957="zákl. přenesená",J1957,0)</f>
        <v>0</v>
      </c>
      <c r="BH1957" s="232">
        <f>IF(N1957="sníž. přenesená",J1957,0)</f>
        <v>0</v>
      </c>
      <c r="BI1957" s="232">
        <f>IF(N1957="nulová",J1957,0)</f>
        <v>0</v>
      </c>
      <c r="BJ1957" s="19" t="s">
        <v>23</v>
      </c>
      <c r="BK1957" s="232">
        <f>ROUND(I1957*H1957,2)</f>
        <v>0</v>
      </c>
      <c r="BL1957" s="19" t="s">
        <v>272</v>
      </c>
      <c r="BM1957" s="231" t="s">
        <v>2909</v>
      </c>
    </row>
    <row r="1958" s="12" customFormat="1" ht="22.8" customHeight="1">
      <c r="A1958" s="12"/>
      <c r="B1958" s="204"/>
      <c r="C1958" s="205"/>
      <c r="D1958" s="206" t="s">
        <v>77</v>
      </c>
      <c r="E1958" s="218" t="s">
        <v>2910</v>
      </c>
      <c r="F1958" s="218" t="s">
        <v>2911</v>
      </c>
      <c r="G1958" s="205"/>
      <c r="H1958" s="205"/>
      <c r="I1958" s="208"/>
      <c r="J1958" s="219">
        <f>BK1958</f>
        <v>0</v>
      </c>
      <c r="K1958" s="205"/>
      <c r="L1958" s="210"/>
      <c r="M1958" s="211"/>
      <c r="N1958" s="212"/>
      <c r="O1958" s="212"/>
      <c r="P1958" s="213">
        <f>SUM(P1959:P1963)</f>
        <v>0</v>
      </c>
      <c r="Q1958" s="212"/>
      <c r="R1958" s="213">
        <f>SUM(R1959:R1963)</f>
        <v>1.3699313999999998</v>
      </c>
      <c r="S1958" s="212"/>
      <c r="T1958" s="214">
        <f>SUM(T1959:T1963)</f>
        <v>0</v>
      </c>
      <c r="U1958" s="12"/>
      <c r="V1958" s="12"/>
      <c r="W1958" s="12"/>
      <c r="X1958" s="12"/>
      <c r="Y1958" s="12"/>
      <c r="Z1958" s="12"/>
      <c r="AA1958" s="12"/>
      <c r="AB1958" s="12"/>
      <c r="AC1958" s="12"/>
      <c r="AD1958" s="12"/>
      <c r="AE1958" s="12"/>
      <c r="AR1958" s="215" t="s">
        <v>87</v>
      </c>
      <c r="AT1958" s="216" t="s">
        <v>77</v>
      </c>
      <c r="AU1958" s="216" t="s">
        <v>23</v>
      </c>
      <c r="AY1958" s="215" t="s">
        <v>199</v>
      </c>
      <c r="BK1958" s="217">
        <f>SUM(BK1959:BK1963)</f>
        <v>0</v>
      </c>
    </row>
    <row r="1959" s="2" customFormat="1" ht="21.75" customHeight="1">
      <c r="A1959" s="40"/>
      <c r="B1959" s="41"/>
      <c r="C1959" s="220" t="s">
        <v>2912</v>
      </c>
      <c r="D1959" s="220" t="s">
        <v>201</v>
      </c>
      <c r="E1959" s="221" t="s">
        <v>2913</v>
      </c>
      <c r="F1959" s="222" t="s">
        <v>2914</v>
      </c>
      <c r="G1959" s="223" t="s">
        <v>233</v>
      </c>
      <c r="H1959" s="224">
        <v>18.562999999999999</v>
      </c>
      <c r="I1959" s="225"/>
      <c r="J1959" s="226">
        <f>ROUND(I1959*H1959,2)</f>
        <v>0</v>
      </c>
      <c r="K1959" s="222" t="s">
        <v>205</v>
      </c>
      <c r="L1959" s="46"/>
      <c r="M1959" s="227" t="s">
        <v>22</v>
      </c>
      <c r="N1959" s="228" t="s">
        <v>49</v>
      </c>
      <c r="O1959" s="86"/>
      <c r="P1959" s="229">
        <f>O1959*H1959</f>
        <v>0</v>
      </c>
      <c r="Q1959" s="229">
        <v>0.0077999999999999996</v>
      </c>
      <c r="R1959" s="229">
        <f>Q1959*H1959</f>
        <v>0.14479139999999999</v>
      </c>
      <c r="S1959" s="229">
        <v>0</v>
      </c>
      <c r="T1959" s="230">
        <f>S1959*H1959</f>
        <v>0</v>
      </c>
      <c r="U1959" s="40"/>
      <c r="V1959" s="40"/>
      <c r="W1959" s="40"/>
      <c r="X1959" s="40"/>
      <c r="Y1959" s="40"/>
      <c r="Z1959" s="40"/>
      <c r="AA1959" s="40"/>
      <c r="AB1959" s="40"/>
      <c r="AC1959" s="40"/>
      <c r="AD1959" s="40"/>
      <c r="AE1959" s="40"/>
      <c r="AR1959" s="231" t="s">
        <v>272</v>
      </c>
      <c r="AT1959" s="231" t="s">
        <v>201</v>
      </c>
      <c r="AU1959" s="231" t="s">
        <v>87</v>
      </c>
      <c r="AY1959" s="19" t="s">
        <v>199</v>
      </c>
      <c r="BE1959" s="232">
        <f>IF(N1959="základní",J1959,0)</f>
        <v>0</v>
      </c>
      <c r="BF1959" s="232">
        <f>IF(N1959="snížená",J1959,0)</f>
        <v>0</v>
      </c>
      <c r="BG1959" s="232">
        <f>IF(N1959="zákl. přenesená",J1959,0)</f>
        <v>0</v>
      </c>
      <c r="BH1959" s="232">
        <f>IF(N1959="sníž. přenesená",J1959,0)</f>
        <v>0</v>
      </c>
      <c r="BI1959" s="232">
        <f>IF(N1959="nulová",J1959,0)</f>
        <v>0</v>
      </c>
      <c r="BJ1959" s="19" t="s">
        <v>23</v>
      </c>
      <c r="BK1959" s="232">
        <f>ROUND(I1959*H1959,2)</f>
        <v>0</v>
      </c>
      <c r="BL1959" s="19" t="s">
        <v>272</v>
      </c>
      <c r="BM1959" s="231" t="s">
        <v>2915</v>
      </c>
    </row>
    <row r="1960" s="13" customFormat="1">
      <c r="A1960" s="13"/>
      <c r="B1960" s="233"/>
      <c r="C1960" s="234"/>
      <c r="D1960" s="235" t="s">
        <v>207</v>
      </c>
      <c r="E1960" s="236" t="s">
        <v>22</v>
      </c>
      <c r="F1960" s="237" t="s">
        <v>2916</v>
      </c>
      <c r="G1960" s="234"/>
      <c r="H1960" s="238">
        <v>18.562999999999999</v>
      </c>
      <c r="I1960" s="239"/>
      <c r="J1960" s="234"/>
      <c r="K1960" s="234"/>
      <c r="L1960" s="240"/>
      <c r="M1960" s="241"/>
      <c r="N1960" s="242"/>
      <c r="O1960" s="242"/>
      <c r="P1960" s="242"/>
      <c r="Q1960" s="242"/>
      <c r="R1960" s="242"/>
      <c r="S1960" s="242"/>
      <c r="T1960" s="243"/>
      <c r="U1960" s="13"/>
      <c r="V1960" s="13"/>
      <c r="W1960" s="13"/>
      <c r="X1960" s="13"/>
      <c r="Y1960" s="13"/>
      <c r="Z1960" s="13"/>
      <c r="AA1960" s="13"/>
      <c r="AB1960" s="13"/>
      <c r="AC1960" s="13"/>
      <c r="AD1960" s="13"/>
      <c r="AE1960" s="13"/>
      <c r="AT1960" s="244" t="s">
        <v>207</v>
      </c>
      <c r="AU1960" s="244" t="s">
        <v>87</v>
      </c>
      <c r="AV1960" s="13" t="s">
        <v>87</v>
      </c>
      <c r="AW1960" s="13" t="s">
        <v>39</v>
      </c>
      <c r="AX1960" s="13" t="s">
        <v>23</v>
      </c>
      <c r="AY1960" s="244" t="s">
        <v>199</v>
      </c>
    </row>
    <row r="1961" s="2" customFormat="1" ht="16.5" customHeight="1">
      <c r="A1961" s="40"/>
      <c r="B1961" s="41"/>
      <c r="C1961" s="277" t="s">
        <v>2917</v>
      </c>
      <c r="D1961" s="277" t="s">
        <v>407</v>
      </c>
      <c r="E1961" s="278" t="s">
        <v>2918</v>
      </c>
      <c r="F1961" s="279" t="s">
        <v>2919</v>
      </c>
      <c r="G1961" s="280" t="s">
        <v>233</v>
      </c>
      <c r="H1961" s="281">
        <v>20.419</v>
      </c>
      <c r="I1961" s="282"/>
      <c r="J1961" s="283">
        <f>ROUND(I1961*H1961,2)</f>
        <v>0</v>
      </c>
      <c r="K1961" s="279" t="s">
        <v>22</v>
      </c>
      <c r="L1961" s="284"/>
      <c r="M1961" s="285" t="s">
        <v>22</v>
      </c>
      <c r="N1961" s="286" t="s">
        <v>49</v>
      </c>
      <c r="O1961" s="86"/>
      <c r="P1961" s="229">
        <f>O1961*H1961</f>
        <v>0</v>
      </c>
      <c r="Q1961" s="229">
        <v>0.059999999999999998</v>
      </c>
      <c r="R1961" s="229">
        <f>Q1961*H1961</f>
        <v>1.2251399999999999</v>
      </c>
      <c r="S1961" s="229">
        <v>0</v>
      </c>
      <c r="T1961" s="230">
        <f>S1961*H1961</f>
        <v>0</v>
      </c>
      <c r="U1961" s="40"/>
      <c r="V1961" s="40"/>
      <c r="W1961" s="40"/>
      <c r="X1961" s="40"/>
      <c r="Y1961" s="40"/>
      <c r="Z1961" s="40"/>
      <c r="AA1961" s="40"/>
      <c r="AB1961" s="40"/>
      <c r="AC1961" s="40"/>
      <c r="AD1961" s="40"/>
      <c r="AE1961" s="40"/>
      <c r="AR1961" s="231" t="s">
        <v>367</v>
      </c>
      <c r="AT1961" s="231" t="s">
        <v>407</v>
      </c>
      <c r="AU1961" s="231" t="s">
        <v>87</v>
      </c>
      <c r="AY1961" s="19" t="s">
        <v>199</v>
      </c>
      <c r="BE1961" s="232">
        <f>IF(N1961="základní",J1961,0)</f>
        <v>0</v>
      </c>
      <c r="BF1961" s="232">
        <f>IF(N1961="snížená",J1961,0)</f>
        <v>0</v>
      </c>
      <c r="BG1961" s="232">
        <f>IF(N1961="zákl. přenesená",J1961,0)</f>
        <v>0</v>
      </c>
      <c r="BH1961" s="232">
        <f>IF(N1961="sníž. přenesená",J1961,0)</f>
        <v>0</v>
      </c>
      <c r="BI1961" s="232">
        <f>IF(N1961="nulová",J1961,0)</f>
        <v>0</v>
      </c>
      <c r="BJ1961" s="19" t="s">
        <v>23</v>
      </c>
      <c r="BK1961" s="232">
        <f>ROUND(I1961*H1961,2)</f>
        <v>0</v>
      </c>
      <c r="BL1961" s="19" t="s">
        <v>272</v>
      </c>
      <c r="BM1961" s="231" t="s">
        <v>2920</v>
      </c>
    </row>
    <row r="1962" s="13" customFormat="1">
      <c r="A1962" s="13"/>
      <c r="B1962" s="233"/>
      <c r="C1962" s="234"/>
      <c r="D1962" s="235" t="s">
        <v>207</v>
      </c>
      <c r="E1962" s="236" t="s">
        <v>22</v>
      </c>
      <c r="F1962" s="237" t="s">
        <v>2921</v>
      </c>
      <c r="G1962" s="234"/>
      <c r="H1962" s="238">
        <v>20.419</v>
      </c>
      <c r="I1962" s="239"/>
      <c r="J1962" s="234"/>
      <c r="K1962" s="234"/>
      <c r="L1962" s="240"/>
      <c r="M1962" s="241"/>
      <c r="N1962" s="242"/>
      <c r="O1962" s="242"/>
      <c r="P1962" s="242"/>
      <c r="Q1962" s="242"/>
      <c r="R1962" s="242"/>
      <c r="S1962" s="242"/>
      <c r="T1962" s="243"/>
      <c r="U1962" s="13"/>
      <c r="V1962" s="13"/>
      <c r="W1962" s="13"/>
      <c r="X1962" s="13"/>
      <c r="Y1962" s="13"/>
      <c r="Z1962" s="13"/>
      <c r="AA1962" s="13"/>
      <c r="AB1962" s="13"/>
      <c r="AC1962" s="13"/>
      <c r="AD1962" s="13"/>
      <c r="AE1962" s="13"/>
      <c r="AT1962" s="244" t="s">
        <v>207</v>
      </c>
      <c r="AU1962" s="244" t="s">
        <v>87</v>
      </c>
      <c r="AV1962" s="13" t="s">
        <v>87</v>
      </c>
      <c r="AW1962" s="13" t="s">
        <v>39</v>
      </c>
      <c r="AX1962" s="13" t="s">
        <v>23</v>
      </c>
      <c r="AY1962" s="244" t="s">
        <v>199</v>
      </c>
    </row>
    <row r="1963" s="2" customFormat="1" ht="21.75" customHeight="1">
      <c r="A1963" s="40"/>
      <c r="B1963" s="41"/>
      <c r="C1963" s="220" t="s">
        <v>2922</v>
      </c>
      <c r="D1963" s="220" t="s">
        <v>201</v>
      </c>
      <c r="E1963" s="221" t="s">
        <v>2923</v>
      </c>
      <c r="F1963" s="222" t="s">
        <v>2924</v>
      </c>
      <c r="G1963" s="223" t="s">
        <v>279</v>
      </c>
      <c r="H1963" s="224">
        <v>1.3700000000000001</v>
      </c>
      <c r="I1963" s="225"/>
      <c r="J1963" s="226">
        <f>ROUND(I1963*H1963,2)</f>
        <v>0</v>
      </c>
      <c r="K1963" s="222" t="s">
        <v>205</v>
      </c>
      <c r="L1963" s="46"/>
      <c r="M1963" s="227" t="s">
        <v>22</v>
      </c>
      <c r="N1963" s="228" t="s">
        <v>49</v>
      </c>
      <c r="O1963" s="86"/>
      <c r="P1963" s="229">
        <f>O1963*H1963</f>
        <v>0</v>
      </c>
      <c r="Q1963" s="229">
        <v>0</v>
      </c>
      <c r="R1963" s="229">
        <f>Q1963*H1963</f>
        <v>0</v>
      </c>
      <c r="S1963" s="229">
        <v>0</v>
      </c>
      <c r="T1963" s="230">
        <f>S1963*H1963</f>
        <v>0</v>
      </c>
      <c r="U1963" s="40"/>
      <c r="V1963" s="40"/>
      <c r="W1963" s="40"/>
      <c r="X1963" s="40"/>
      <c r="Y1963" s="40"/>
      <c r="Z1963" s="40"/>
      <c r="AA1963" s="40"/>
      <c r="AB1963" s="40"/>
      <c r="AC1963" s="40"/>
      <c r="AD1963" s="40"/>
      <c r="AE1963" s="40"/>
      <c r="AR1963" s="231" t="s">
        <v>272</v>
      </c>
      <c r="AT1963" s="231" t="s">
        <v>201</v>
      </c>
      <c r="AU1963" s="231" t="s">
        <v>87</v>
      </c>
      <c r="AY1963" s="19" t="s">
        <v>199</v>
      </c>
      <c r="BE1963" s="232">
        <f>IF(N1963="základní",J1963,0)</f>
        <v>0</v>
      </c>
      <c r="BF1963" s="232">
        <f>IF(N1963="snížená",J1963,0)</f>
        <v>0</v>
      </c>
      <c r="BG1963" s="232">
        <f>IF(N1963="zákl. přenesená",J1963,0)</f>
        <v>0</v>
      </c>
      <c r="BH1963" s="232">
        <f>IF(N1963="sníž. přenesená",J1963,0)</f>
        <v>0</v>
      </c>
      <c r="BI1963" s="232">
        <f>IF(N1963="nulová",J1963,0)</f>
        <v>0</v>
      </c>
      <c r="BJ1963" s="19" t="s">
        <v>23</v>
      </c>
      <c r="BK1963" s="232">
        <f>ROUND(I1963*H1963,2)</f>
        <v>0</v>
      </c>
      <c r="BL1963" s="19" t="s">
        <v>272</v>
      </c>
      <c r="BM1963" s="231" t="s">
        <v>2925</v>
      </c>
    </row>
    <row r="1964" s="12" customFormat="1" ht="22.8" customHeight="1">
      <c r="A1964" s="12"/>
      <c r="B1964" s="204"/>
      <c r="C1964" s="205"/>
      <c r="D1964" s="206" t="s">
        <v>77</v>
      </c>
      <c r="E1964" s="218" t="s">
        <v>2926</v>
      </c>
      <c r="F1964" s="218" t="s">
        <v>2927</v>
      </c>
      <c r="G1964" s="205"/>
      <c r="H1964" s="205"/>
      <c r="I1964" s="208"/>
      <c r="J1964" s="219">
        <f>BK1964</f>
        <v>0</v>
      </c>
      <c r="K1964" s="205"/>
      <c r="L1964" s="210"/>
      <c r="M1964" s="211"/>
      <c r="N1964" s="212"/>
      <c r="O1964" s="212"/>
      <c r="P1964" s="213">
        <f>SUM(P1965:P1976)</f>
        <v>0</v>
      </c>
      <c r="Q1964" s="212"/>
      <c r="R1964" s="213">
        <f>SUM(R1965:R1976)</f>
        <v>1.4185302600000003</v>
      </c>
      <c r="S1964" s="212"/>
      <c r="T1964" s="214">
        <f>SUM(T1965:T1976)</f>
        <v>0</v>
      </c>
      <c r="U1964" s="12"/>
      <c r="V1964" s="12"/>
      <c r="W1964" s="12"/>
      <c r="X1964" s="12"/>
      <c r="Y1964" s="12"/>
      <c r="Z1964" s="12"/>
      <c r="AA1964" s="12"/>
      <c r="AB1964" s="12"/>
      <c r="AC1964" s="12"/>
      <c r="AD1964" s="12"/>
      <c r="AE1964" s="12"/>
      <c r="AR1964" s="215" t="s">
        <v>87</v>
      </c>
      <c r="AT1964" s="216" t="s">
        <v>77</v>
      </c>
      <c r="AU1964" s="216" t="s">
        <v>23</v>
      </c>
      <c r="AY1964" s="215" t="s">
        <v>199</v>
      </c>
      <c r="BK1964" s="217">
        <f>SUM(BK1965:BK1976)</f>
        <v>0</v>
      </c>
    </row>
    <row r="1965" s="2" customFormat="1" ht="16.5" customHeight="1">
      <c r="A1965" s="40"/>
      <c r="B1965" s="41"/>
      <c r="C1965" s="220" t="s">
        <v>2928</v>
      </c>
      <c r="D1965" s="220" t="s">
        <v>201</v>
      </c>
      <c r="E1965" s="221" t="s">
        <v>2929</v>
      </c>
      <c r="F1965" s="222" t="s">
        <v>2930</v>
      </c>
      <c r="G1965" s="223" t="s">
        <v>233</v>
      </c>
      <c r="H1965" s="224">
        <v>742.68600000000004</v>
      </c>
      <c r="I1965" s="225"/>
      <c r="J1965" s="226">
        <f>ROUND(I1965*H1965,2)</f>
        <v>0</v>
      </c>
      <c r="K1965" s="222" t="s">
        <v>205</v>
      </c>
      <c r="L1965" s="46"/>
      <c r="M1965" s="227" t="s">
        <v>22</v>
      </c>
      <c r="N1965" s="228" t="s">
        <v>49</v>
      </c>
      <c r="O1965" s="86"/>
      <c r="P1965" s="229">
        <f>O1965*H1965</f>
        <v>0</v>
      </c>
      <c r="Q1965" s="229">
        <v>0.0015</v>
      </c>
      <c r="R1965" s="229">
        <f>Q1965*H1965</f>
        <v>1.1140290000000002</v>
      </c>
      <c r="S1965" s="229">
        <v>0</v>
      </c>
      <c r="T1965" s="230">
        <f>S1965*H1965</f>
        <v>0</v>
      </c>
      <c r="U1965" s="40"/>
      <c r="V1965" s="40"/>
      <c r="W1965" s="40"/>
      <c r="X1965" s="40"/>
      <c r="Y1965" s="40"/>
      <c r="Z1965" s="40"/>
      <c r="AA1965" s="40"/>
      <c r="AB1965" s="40"/>
      <c r="AC1965" s="40"/>
      <c r="AD1965" s="40"/>
      <c r="AE1965" s="40"/>
      <c r="AR1965" s="231" t="s">
        <v>272</v>
      </c>
      <c r="AT1965" s="231" t="s">
        <v>201</v>
      </c>
      <c r="AU1965" s="231" t="s">
        <v>87</v>
      </c>
      <c r="AY1965" s="19" t="s">
        <v>199</v>
      </c>
      <c r="BE1965" s="232">
        <f>IF(N1965="základní",J1965,0)</f>
        <v>0</v>
      </c>
      <c r="BF1965" s="232">
        <f>IF(N1965="snížená",J1965,0)</f>
        <v>0</v>
      </c>
      <c r="BG1965" s="232">
        <f>IF(N1965="zákl. přenesená",J1965,0)</f>
        <v>0</v>
      </c>
      <c r="BH1965" s="232">
        <f>IF(N1965="sníž. přenesená",J1965,0)</f>
        <v>0</v>
      </c>
      <c r="BI1965" s="232">
        <f>IF(N1965="nulová",J1965,0)</f>
        <v>0</v>
      </c>
      <c r="BJ1965" s="19" t="s">
        <v>23</v>
      </c>
      <c r="BK1965" s="232">
        <f>ROUND(I1965*H1965,2)</f>
        <v>0</v>
      </c>
      <c r="BL1965" s="19" t="s">
        <v>272</v>
      </c>
      <c r="BM1965" s="231" t="s">
        <v>2931</v>
      </c>
    </row>
    <row r="1966" s="2" customFormat="1" ht="21.75" customHeight="1">
      <c r="A1966" s="40"/>
      <c r="B1966" s="41"/>
      <c r="C1966" s="220" t="s">
        <v>2932</v>
      </c>
      <c r="D1966" s="220" t="s">
        <v>201</v>
      </c>
      <c r="E1966" s="221" t="s">
        <v>2933</v>
      </c>
      <c r="F1966" s="222" t="s">
        <v>2934</v>
      </c>
      <c r="G1966" s="223" t="s">
        <v>233</v>
      </c>
      <c r="H1966" s="224">
        <v>742.68600000000004</v>
      </c>
      <c r="I1966" s="225"/>
      <c r="J1966" s="226">
        <f>ROUND(I1966*H1966,2)</f>
        <v>0</v>
      </c>
      <c r="K1966" s="222" t="s">
        <v>205</v>
      </c>
      <c r="L1966" s="46"/>
      <c r="M1966" s="227" t="s">
        <v>22</v>
      </c>
      <c r="N1966" s="228" t="s">
        <v>49</v>
      </c>
      <c r="O1966" s="86"/>
      <c r="P1966" s="229">
        <f>O1966*H1966</f>
        <v>0</v>
      </c>
      <c r="Q1966" s="229">
        <v>0.00040999999999999999</v>
      </c>
      <c r="R1966" s="229">
        <f>Q1966*H1966</f>
        <v>0.30450126</v>
      </c>
      <c r="S1966" s="229">
        <v>0</v>
      </c>
      <c r="T1966" s="230">
        <f>S1966*H1966</f>
        <v>0</v>
      </c>
      <c r="U1966" s="40"/>
      <c r="V1966" s="40"/>
      <c r="W1966" s="40"/>
      <c r="X1966" s="40"/>
      <c r="Y1966" s="40"/>
      <c r="Z1966" s="40"/>
      <c r="AA1966" s="40"/>
      <c r="AB1966" s="40"/>
      <c r="AC1966" s="40"/>
      <c r="AD1966" s="40"/>
      <c r="AE1966" s="40"/>
      <c r="AR1966" s="231" t="s">
        <v>272</v>
      </c>
      <c r="AT1966" s="231" t="s">
        <v>201</v>
      </c>
      <c r="AU1966" s="231" t="s">
        <v>87</v>
      </c>
      <c r="AY1966" s="19" t="s">
        <v>199</v>
      </c>
      <c r="BE1966" s="232">
        <f>IF(N1966="základní",J1966,0)</f>
        <v>0</v>
      </c>
      <c r="BF1966" s="232">
        <f>IF(N1966="snížená",J1966,0)</f>
        <v>0</v>
      </c>
      <c r="BG1966" s="232">
        <f>IF(N1966="zákl. přenesená",J1966,0)</f>
        <v>0</v>
      </c>
      <c r="BH1966" s="232">
        <f>IF(N1966="sníž. přenesená",J1966,0)</f>
        <v>0</v>
      </c>
      <c r="BI1966" s="232">
        <f>IF(N1966="nulová",J1966,0)</f>
        <v>0</v>
      </c>
      <c r="BJ1966" s="19" t="s">
        <v>23</v>
      </c>
      <c r="BK1966" s="232">
        <f>ROUND(I1966*H1966,2)</f>
        <v>0</v>
      </c>
      <c r="BL1966" s="19" t="s">
        <v>272</v>
      </c>
      <c r="BM1966" s="231" t="s">
        <v>2935</v>
      </c>
    </row>
    <row r="1967" s="13" customFormat="1">
      <c r="A1967" s="13"/>
      <c r="B1967" s="233"/>
      <c r="C1967" s="234"/>
      <c r="D1967" s="235" t="s">
        <v>207</v>
      </c>
      <c r="E1967" s="236" t="s">
        <v>22</v>
      </c>
      <c r="F1967" s="237" t="s">
        <v>2936</v>
      </c>
      <c r="G1967" s="234"/>
      <c r="H1967" s="238">
        <v>128.00200000000001</v>
      </c>
      <c r="I1967" s="239"/>
      <c r="J1967" s="234"/>
      <c r="K1967" s="234"/>
      <c r="L1967" s="240"/>
      <c r="M1967" s="241"/>
      <c r="N1967" s="242"/>
      <c r="O1967" s="242"/>
      <c r="P1967" s="242"/>
      <c r="Q1967" s="242"/>
      <c r="R1967" s="242"/>
      <c r="S1967" s="242"/>
      <c r="T1967" s="243"/>
      <c r="U1967" s="13"/>
      <c r="V1967" s="13"/>
      <c r="W1967" s="13"/>
      <c r="X1967" s="13"/>
      <c r="Y1967" s="13"/>
      <c r="Z1967" s="13"/>
      <c r="AA1967" s="13"/>
      <c r="AB1967" s="13"/>
      <c r="AC1967" s="13"/>
      <c r="AD1967" s="13"/>
      <c r="AE1967" s="13"/>
      <c r="AT1967" s="244" t="s">
        <v>207</v>
      </c>
      <c r="AU1967" s="244" t="s">
        <v>87</v>
      </c>
      <c r="AV1967" s="13" t="s">
        <v>87</v>
      </c>
      <c r="AW1967" s="13" t="s">
        <v>39</v>
      </c>
      <c r="AX1967" s="13" t="s">
        <v>78</v>
      </c>
      <c r="AY1967" s="244" t="s">
        <v>199</v>
      </c>
    </row>
    <row r="1968" s="13" customFormat="1">
      <c r="A1968" s="13"/>
      <c r="B1968" s="233"/>
      <c r="C1968" s="234"/>
      <c r="D1968" s="235" t="s">
        <v>207</v>
      </c>
      <c r="E1968" s="236" t="s">
        <v>22</v>
      </c>
      <c r="F1968" s="237" t="s">
        <v>2937</v>
      </c>
      <c r="G1968" s="234"/>
      <c r="H1968" s="238">
        <v>23.52</v>
      </c>
      <c r="I1968" s="239"/>
      <c r="J1968" s="234"/>
      <c r="K1968" s="234"/>
      <c r="L1968" s="240"/>
      <c r="M1968" s="241"/>
      <c r="N1968" s="242"/>
      <c r="O1968" s="242"/>
      <c r="P1968" s="242"/>
      <c r="Q1968" s="242"/>
      <c r="R1968" s="242"/>
      <c r="S1968" s="242"/>
      <c r="T1968" s="243"/>
      <c r="U1968" s="13"/>
      <c r="V1968" s="13"/>
      <c r="W1968" s="13"/>
      <c r="X1968" s="13"/>
      <c r="Y1968" s="13"/>
      <c r="Z1968" s="13"/>
      <c r="AA1968" s="13"/>
      <c r="AB1968" s="13"/>
      <c r="AC1968" s="13"/>
      <c r="AD1968" s="13"/>
      <c r="AE1968" s="13"/>
      <c r="AT1968" s="244" t="s">
        <v>207</v>
      </c>
      <c r="AU1968" s="244" t="s">
        <v>87</v>
      </c>
      <c r="AV1968" s="13" t="s">
        <v>87</v>
      </c>
      <c r="AW1968" s="13" t="s">
        <v>39</v>
      </c>
      <c r="AX1968" s="13" t="s">
        <v>78</v>
      </c>
      <c r="AY1968" s="244" t="s">
        <v>199</v>
      </c>
    </row>
    <row r="1969" s="13" customFormat="1">
      <c r="A1969" s="13"/>
      <c r="B1969" s="233"/>
      <c r="C1969" s="234"/>
      <c r="D1969" s="235" t="s">
        <v>207</v>
      </c>
      <c r="E1969" s="236" t="s">
        <v>22</v>
      </c>
      <c r="F1969" s="237" t="s">
        <v>2938</v>
      </c>
      <c r="G1969" s="234"/>
      <c r="H1969" s="238">
        <v>31.262</v>
      </c>
      <c r="I1969" s="239"/>
      <c r="J1969" s="234"/>
      <c r="K1969" s="234"/>
      <c r="L1969" s="240"/>
      <c r="M1969" s="241"/>
      <c r="N1969" s="242"/>
      <c r="O1969" s="242"/>
      <c r="P1969" s="242"/>
      <c r="Q1969" s="242"/>
      <c r="R1969" s="242"/>
      <c r="S1969" s="242"/>
      <c r="T1969" s="243"/>
      <c r="U1969" s="13"/>
      <c r="V1969" s="13"/>
      <c r="W1969" s="13"/>
      <c r="X1969" s="13"/>
      <c r="Y1969" s="13"/>
      <c r="Z1969" s="13"/>
      <c r="AA1969" s="13"/>
      <c r="AB1969" s="13"/>
      <c r="AC1969" s="13"/>
      <c r="AD1969" s="13"/>
      <c r="AE1969" s="13"/>
      <c r="AT1969" s="244" t="s">
        <v>207</v>
      </c>
      <c r="AU1969" s="244" t="s">
        <v>87</v>
      </c>
      <c r="AV1969" s="13" t="s">
        <v>87</v>
      </c>
      <c r="AW1969" s="13" t="s">
        <v>39</v>
      </c>
      <c r="AX1969" s="13" t="s">
        <v>78</v>
      </c>
      <c r="AY1969" s="244" t="s">
        <v>199</v>
      </c>
    </row>
    <row r="1970" s="13" customFormat="1">
      <c r="A1970" s="13"/>
      <c r="B1970" s="233"/>
      <c r="C1970" s="234"/>
      <c r="D1970" s="235" t="s">
        <v>207</v>
      </c>
      <c r="E1970" s="236" t="s">
        <v>22</v>
      </c>
      <c r="F1970" s="237" t="s">
        <v>2939</v>
      </c>
      <c r="G1970" s="234"/>
      <c r="H1970" s="238">
        <v>141.40000000000001</v>
      </c>
      <c r="I1970" s="239"/>
      <c r="J1970" s="234"/>
      <c r="K1970" s="234"/>
      <c r="L1970" s="240"/>
      <c r="M1970" s="241"/>
      <c r="N1970" s="242"/>
      <c r="O1970" s="242"/>
      <c r="P1970" s="242"/>
      <c r="Q1970" s="242"/>
      <c r="R1970" s="242"/>
      <c r="S1970" s="242"/>
      <c r="T1970" s="243"/>
      <c r="U1970" s="13"/>
      <c r="V1970" s="13"/>
      <c r="W1970" s="13"/>
      <c r="X1970" s="13"/>
      <c r="Y1970" s="13"/>
      <c r="Z1970" s="13"/>
      <c r="AA1970" s="13"/>
      <c r="AB1970" s="13"/>
      <c r="AC1970" s="13"/>
      <c r="AD1970" s="13"/>
      <c r="AE1970" s="13"/>
      <c r="AT1970" s="244" t="s">
        <v>207</v>
      </c>
      <c r="AU1970" s="244" t="s">
        <v>87</v>
      </c>
      <c r="AV1970" s="13" t="s">
        <v>87</v>
      </c>
      <c r="AW1970" s="13" t="s">
        <v>39</v>
      </c>
      <c r="AX1970" s="13" t="s">
        <v>78</v>
      </c>
      <c r="AY1970" s="244" t="s">
        <v>199</v>
      </c>
    </row>
    <row r="1971" s="13" customFormat="1">
      <c r="A1971" s="13"/>
      <c r="B1971" s="233"/>
      <c r="C1971" s="234"/>
      <c r="D1971" s="235" t="s">
        <v>207</v>
      </c>
      <c r="E1971" s="236" t="s">
        <v>22</v>
      </c>
      <c r="F1971" s="237" t="s">
        <v>2940</v>
      </c>
      <c r="G1971" s="234"/>
      <c r="H1971" s="238">
        <v>52.009999999999998</v>
      </c>
      <c r="I1971" s="239"/>
      <c r="J1971" s="234"/>
      <c r="K1971" s="234"/>
      <c r="L1971" s="240"/>
      <c r="M1971" s="241"/>
      <c r="N1971" s="242"/>
      <c r="O1971" s="242"/>
      <c r="P1971" s="242"/>
      <c r="Q1971" s="242"/>
      <c r="R1971" s="242"/>
      <c r="S1971" s="242"/>
      <c r="T1971" s="243"/>
      <c r="U1971" s="13"/>
      <c r="V1971" s="13"/>
      <c r="W1971" s="13"/>
      <c r="X1971" s="13"/>
      <c r="Y1971" s="13"/>
      <c r="Z1971" s="13"/>
      <c r="AA1971" s="13"/>
      <c r="AB1971" s="13"/>
      <c r="AC1971" s="13"/>
      <c r="AD1971" s="13"/>
      <c r="AE1971" s="13"/>
      <c r="AT1971" s="244" t="s">
        <v>207</v>
      </c>
      <c r="AU1971" s="244" t="s">
        <v>87</v>
      </c>
      <c r="AV1971" s="13" t="s">
        <v>87</v>
      </c>
      <c r="AW1971" s="13" t="s">
        <v>39</v>
      </c>
      <c r="AX1971" s="13" t="s">
        <v>78</v>
      </c>
      <c r="AY1971" s="244" t="s">
        <v>199</v>
      </c>
    </row>
    <row r="1972" s="13" customFormat="1">
      <c r="A1972" s="13"/>
      <c r="B1972" s="233"/>
      <c r="C1972" s="234"/>
      <c r="D1972" s="235" t="s">
        <v>207</v>
      </c>
      <c r="E1972" s="236" t="s">
        <v>22</v>
      </c>
      <c r="F1972" s="237" t="s">
        <v>2941</v>
      </c>
      <c r="G1972" s="234"/>
      <c r="H1972" s="238">
        <v>140.798</v>
      </c>
      <c r="I1972" s="239"/>
      <c r="J1972" s="234"/>
      <c r="K1972" s="234"/>
      <c r="L1972" s="240"/>
      <c r="M1972" s="241"/>
      <c r="N1972" s="242"/>
      <c r="O1972" s="242"/>
      <c r="P1972" s="242"/>
      <c r="Q1972" s="242"/>
      <c r="R1972" s="242"/>
      <c r="S1972" s="242"/>
      <c r="T1972" s="243"/>
      <c r="U1972" s="13"/>
      <c r="V1972" s="13"/>
      <c r="W1972" s="13"/>
      <c r="X1972" s="13"/>
      <c r="Y1972" s="13"/>
      <c r="Z1972" s="13"/>
      <c r="AA1972" s="13"/>
      <c r="AB1972" s="13"/>
      <c r="AC1972" s="13"/>
      <c r="AD1972" s="13"/>
      <c r="AE1972" s="13"/>
      <c r="AT1972" s="244" t="s">
        <v>207</v>
      </c>
      <c r="AU1972" s="244" t="s">
        <v>87</v>
      </c>
      <c r="AV1972" s="13" t="s">
        <v>87</v>
      </c>
      <c r="AW1972" s="13" t="s">
        <v>39</v>
      </c>
      <c r="AX1972" s="13" t="s">
        <v>78</v>
      </c>
      <c r="AY1972" s="244" t="s">
        <v>199</v>
      </c>
    </row>
    <row r="1973" s="13" customFormat="1">
      <c r="A1973" s="13"/>
      <c r="B1973" s="233"/>
      <c r="C1973" s="234"/>
      <c r="D1973" s="235" t="s">
        <v>207</v>
      </c>
      <c r="E1973" s="236" t="s">
        <v>22</v>
      </c>
      <c r="F1973" s="237" t="s">
        <v>2942</v>
      </c>
      <c r="G1973" s="234"/>
      <c r="H1973" s="238">
        <v>16.239999999999998</v>
      </c>
      <c r="I1973" s="239"/>
      <c r="J1973" s="234"/>
      <c r="K1973" s="234"/>
      <c r="L1973" s="240"/>
      <c r="M1973" s="241"/>
      <c r="N1973" s="242"/>
      <c r="O1973" s="242"/>
      <c r="P1973" s="242"/>
      <c r="Q1973" s="242"/>
      <c r="R1973" s="242"/>
      <c r="S1973" s="242"/>
      <c r="T1973" s="243"/>
      <c r="U1973" s="13"/>
      <c r="V1973" s="13"/>
      <c r="W1973" s="13"/>
      <c r="X1973" s="13"/>
      <c r="Y1973" s="13"/>
      <c r="Z1973" s="13"/>
      <c r="AA1973" s="13"/>
      <c r="AB1973" s="13"/>
      <c r="AC1973" s="13"/>
      <c r="AD1973" s="13"/>
      <c r="AE1973" s="13"/>
      <c r="AT1973" s="244" t="s">
        <v>207</v>
      </c>
      <c r="AU1973" s="244" t="s">
        <v>87</v>
      </c>
      <c r="AV1973" s="13" t="s">
        <v>87</v>
      </c>
      <c r="AW1973" s="13" t="s">
        <v>39</v>
      </c>
      <c r="AX1973" s="13" t="s">
        <v>78</v>
      </c>
      <c r="AY1973" s="244" t="s">
        <v>199</v>
      </c>
    </row>
    <row r="1974" s="13" customFormat="1">
      <c r="A1974" s="13"/>
      <c r="B1974" s="233"/>
      <c r="C1974" s="234"/>
      <c r="D1974" s="235" t="s">
        <v>207</v>
      </c>
      <c r="E1974" s="236" t="s">
        <v>22</v>
      </c>
      <c r="F1974" s="237" t="s">
        <v>2943</v>
      </c>
      <c r="G1974" s="234"/>
      <c r="H1974" s="238">
        <v>64.932000000000002</v>
      </c>
      <c r="I1974" s="239"/>
      <c r="J1974" s="234"/>
      <c r="K1974" s="234"/>
      <c r="L1974" s="240"/>
      <c r="M1974" s="241"/>
      <c r="N1974" s="242"/>
      <c r="O1974" s="242"/>
      <c r="P1974" s="242"/>
      <c r="Q1974" s="242"/>
      <c r="R1974" s="242"/>
      <c r="S1974" s="242"/>
      <c r="T1974" s="243"/>
      <c r="U1974" s="13"/>
      <c r="V1974" s="13"/>
      <c r="W1974" s="13"/>
      <c r="X1974" s="13"/>
      <c r="Y1974" s="13"/>
      <c r="Z1974" s="13"/>
      <c r="AA1974" s="13"/>
      <c r="AB1974" s="13"/>
      <c r="AC1974" s="13"/>
      <c r="AD1974" s="13"/>
      <c r="AE1974" s="13"/>
      <c r="AT1974" s="244" t="s">
        <v>207</v>
      </c>
      <c r="AU1974" s="244" t="s">
        <v>87</v>
      </c>
      <c r="AV1974" s="13" t="s">
        <v>87</v>
      </c>
      <c r="AW1974" s="13" t="s">
        <v>39</v>
      </c>
      <c r="AX1974" s="13" t="s">
        <v>78</v>
      </c>
      <c r="AY1974" s="244" t="s">
        <v>199</v>
      </c>
    </row>
    <row r="1975" s="13" customFormat="1">
      <c r="A1975" s="13"/>
      <c r="B1975" s="233"/>
      <c r="C1975" s="234"/>
      <c r="D1975" s="235" t="s">
        <v>207</v>
      </c>
      <c r="E1975" s="236" t="s">
        <v>22</v>
      </c>
      <c r="F1975" s="237" t="s">
        <v>2944</v>
      </c>
      <c r="G1975" s="234"/>
      <c r="H1975" s="238">
        <v>144.52199999999999</v>
      </c>
      <c r="I1975" s="239"/>
      <c r="J1975" s="234"/>
      <c r="K1975" s="234"/>
      <c r="L1975" s="240"/>
      <c r="M1975" s="241"/>
      <c r="N1975" s="242"/>
      <c r="O1975" s="242"/>
      <c r="P1975" s="242"/>
      <c r="Q1975" s="242"/>
      <c r="R1975" s="242"/>
      <c r="S1975" s="242"/>
      <c r="T1975" s="243"/>
      <c r="U1975" s="13"/>
      <c r="V1975" s="13"/>
      <c r="W1975" s="13"/>
      <c r="X1975" s="13"/>
      <c r="Y1975" s="13"/>
      <c r="Z1975" s="13"/>
      <c r="AA1975" s="13"/>
      <c r="AB1975" s="13"/>
      <c r="AC1975" s="13"/>
      <c r="AD1975" s="13"/>
      <c r="AE1975" s="13"/>
      <c r="AT1975" s="244" t="s">
        <v>207</v>
      </c>
      <c r="AU1975" s="244" t="s">
        <v>87</v>
      </c>
      <c r="AV1975" s="13" t="s">
        <v>87</v>
      </c>
      <c r="AW1975" s="13" t="s">
        <v>39</v>
      </c>
      <c r="AX1975" s="13" t="s">
        <v>78</v>
      </c>
      <c r="AY1975" s="244" t="s">
        <v>199</v>
      </c>
    </row>
    <row r="1976" s="14" customFormat="1">
      <c r="A1976" s="14"/>
      <c r="B1976" s="245"/>
      <c r="C1976" s="246"/>
      <c r="D1976" s="235" t="s">
        <v>207</v>
      </c>
      <c r="E1976" s="247" t="s">
        <v>22</v>
      </c>
      <c r="F1976" s="248" t="s">
        <v>252</v>
      </c>
      <c r="G1976" s="246"/>
      <c r="H1976" s="249">
        <v>742.68600000000004</v>
      </c>
      <c r="I1976" s="250"/>
      <c r="J1976" s="246"/>
      <c r="K1976" s="246"/>
      <c r="L1976" s="251"/>
      <c r="M1976" s="252"/>
      <c r="N1976" s="253"/>
      <c r="O1976" s="253"/>
      <c r="P1976" s="253"/>
      <c r="Q1976" s="253"/>
      <c r="R1976" s="253"/>
      <c r="S1976" s="253"/>
      <c r="T1976" s="254"/>
      <c r="U1976" s="14"/>
      <c r="V1976" s="14"/>
      <c r="W1976" s="14"/>
      <c r="X1976" s="14"/>
      <c r="Y1976" s="14"/>
      <c r="Z1976" s="14"/>
      <c r="AA1976" s="14"/>
      <c r="AB1976" s="14"/>
      <c r="AC1976" s="14"/>
      <c r="AD1976" s="14"/>
      <c r="AE1976" s="14"/>
      <c r="AT1976" s="255" t="s">
        <v>207</v>
      </c>
      <c r="AU1976" s="255" t="s">
        <v>87</v>
      </c>
      <c r="AV1976" s="14" t="s">
        <v>103</v>
      </c>
      <c r="AW1976" s="14" t="s">
        <v>39</v>
      </c>
      <c r="AX1976" s="14" t="s">
        <v>23</v>
      </c>
      <c r="AY1976" s="255" t="s">
        <v>199</v>
      </c>
    </row>
    <row r="1977" s="12" customFormat="1" ht="22.8" customHeight="1">
      <c r="A1977" s="12"/>
      <c r="B1977" s="204"/>
      <c r="C1977" s="205"/>
      <c r="D1977" s="206" t="s">
        <v>77</v>
      </c>
      <c r="E1977" s="218" t="s">
        <v>2945</v>
      </c>
      <c r="F1977" s="218" t="s">
        <v>2946</v>
      </c>
      <c r="G1977" s="205"/>
      <c r="H1977" s="205"/>
      <c r="I1977" s="208"/>
      <c r="J1977" s="219">
        <f>BK1977</f>
        <v>0</v>
      </c>
      <c r="K1977" s="205"/>
      <c r="L1977" s="210"/>
      <c r="M1977" s="211"/>
      <c r="N1977" s="212"/>
      <c r="O1977" s="212"/>
      <c r="P1977" s="213">
        <f>SUM(P1978:P2117)</f>
        <v>0</v>
      </c>
      <c r="Q1977" s="212"/>
      <c r="R1977" s="213">
        <f>SUM(R1978:R2117)</f>
        <v>13.852628000000001</v>
      </c>
      <c r="S1977" s="212"/>
      <c r="T1977" s="214">
        <f>SUM(T1978:T2117)</f>
        <v>2.6171439999999997</v>
      </c>
      <c r="U1977" s="12"/>
      <c r="V1977" s="12"/>
      <c r="W1977" s="12"/>
      <c r="X1977" s="12"/>
      <c r="Y1977" s="12"/>
      <c r="Z1977" s="12"/>
      <c r="AA1977" s="12"/>
      <c r="AB1977" s="12"/>
      <c r="AC1977" s="12"/>
      <c r="AD1977" s="12"/>
      <c r="AE1977" s="12"/>
      <c r="AR1977" s="215" t="s">
        <v>87</v>
      </c>
      <c r="AT1977" s="216" t="s">
        <v>77</v>
      </c>
      <c r="AU1977" s="216" t="s">
        <v>23</v>
      </c>
      <c r="AY1977" s="215" t="s">
        <v>199</v>
      </c>
      <c r="BK1977" s="217">
        <f>SUM(BK1978:BK2117)</f>
        <v>0</v>
      </c>
    </row>
    <row r="1978" s="2" customFormat="1" ht="16.5" customHeight="1">
      <c r="A1978" s="40"/>
      <c r="B1978" s="41"/>
      <c r="C1978" s="220" t="s">
        <v>2947</v>
      </c>
      <c r="D1978" s="220" t="s">
        <v>201</v>
      </c>
      <c r="E1978" s="221" t="s">
        <v>2948</v>
      </c>
      <c r="F1978" s="222" t="s">
        <v>2949</v>
      </c>
      <c r="G1978" s="223" t="s">
        <v>233</v>
      </c>
      <c r="H1978" s="224">
        <v>6595.7669999999998</v>
      </c>
      <c r="I1978" s="225"/>
      <c r="J1978" s="226">
        <f>ROUND(I1978*H1978,2)</f>
        <v>0</v>
      </c>
      <c r="K1978" s="222" t="s">
        <v>205</v>
      </c>
      <c r="L1978" s="46"/>
      <c r="M1978" s="227" t="s">
        <v>22</v>
      </c>
      <c r="N1978" s="228" t="s">
        <v>49</v>
      </c>
      <c r="O1978" s="86"/>
      <c r="P1978" s="229">
        <f>O1978*H1978</f>
        <v>0</v>
      </c>
      <c r="Q1978" s="229">
        <v>0</v>
      </c>
      <c r="R1978" s="229">
        <f>Q1978*H1978</f>
        <v>0</v>
      </c>
      <c r="S1978" s="229">
        <v>0</v>
      </c>
      <c r="T1978" s="230">
        <f>S1978*H1978</f>
        <v>0</v>
      </c>
      <c r="U1978" s="40"/>
      <c r="V1978" s="40"/>
      <c r="W1978" s="40"/>
      <c r="X1978" s="40"/>
      <c r="Y1978" s="40"/>
      <c r="Z1978" s="40"/>
      <c r="AA1978" s="40"/>
      <c r="AB1978" s="40"/>
      <c r="AC1978" s="40"/>
      <c r="AD1978" s="40"/>
      <c r="AE1978" s="40"/>
      <c r="AR1978" s="231" t="s">
        <v>272</v>
      </c>
      <c r="AT1978" s="231" t="s">
        <v>201</v>
      </c>
      <c r="AU1978" s="231" t="s">
        <v>87</v>
      </c>
      <c r="AY1978" s="19" t="s">
        <v>199</v>
      </c>
      <c r="BE1978" s="232">
        <f>IF(N1978="základní",J1978,0)</f>
        <v>0</v>
      </c>
      <c r="BF1978" s="232">
        <f>IF(N1978="snížená",J1978,0)</f>
        <v>0</v>
      </c>
      <c r="BG1978" s="232">
        <f>IF(N1978="zákl. přenesená",J1978,0)</f>
        <v>0</v>
      </c>
      <c r="BH1978" s="232">
        <f>IF(N1978="sníž. přenesená",J1978,0)</f>
        <v>0</v>
      </c>
      <c r="BI1978" s="232">
        <f>IF(N1978="nulová",J1978,0)</f>
        <v>0</v>
      </c>
      <c r="BJ1978" s="19" t="s">
        <v>23</v>
      </c>
      <c r="BK1978" s="232">
        <f>ROUND(I1978*H1978,2)</f>
        <v>0</v>
      </c>
      <c r="BL1978" s="19" t="s">
        <v>272</v>
      </c>
      <c r="BM1978" s="231" t="s">
        <v>2950</v>
      </c>
    </row>
    <row r="1979" s="2" customFormat="1" ht="16.5" customHeight="1">
      <c r="A1979" s="40"/>
      <c r="B1979" s="41"/>
      <c r="C1979" s="220" t="s">
        <v>2951</v>
      </c>
      <c r="D1979" s="220" t="s">
        <v>201</v>
      </c>
      <c r="E1979" s="221" t="s">
        <v>2952</v>
      </c>
      <c r="F1979" s="222" t="s">
        <v>2953</v>
      </c>
      <c r="G1979" s="223" t="s">
        <v>233</v>
      </c>
      <c r="H1979" s="224">
        <v>1846.633</v>
      </c>
      <c r="I1979" s="225"/>
      <c r="J1979" s="226">
        <f>ROUND(I1979*H1979,2)</f>
        <v>0</v>
      </c>
      <c r="K1979" s="222" t="s">
        <v>205</v>
      </c>
      <c r="L1979" s="46"/>
      <c r="M1979" s="227" t="s">
        <v>22</v>
      </c>
      <c r="N1979" s="228" t="s">
        <v>49</v>
      </c>
      <c r="O1979" s="86"/>
      <c r="P1979" s="229">
        <f>O1979*H1979</f>
        <v>0</v>
      </c>
      <c r="Q1979" s="229">
        <v>0</v>
      </c>
      <c r="R1979" s="229">
        <f>Q1979*H1979</f>
        <v>0</v>
      </c>
      <c r="S1979" s="229">
        <v>0</v>
      </c>
      <c r="T1979" s="230">
        <f>S1979*H1979</f>
        <v>0</v>
      </c>
      <c r="U1979" s="40"/>
      <c r="V1979" s="40"/>
      <c r="W1979" s="40"/>
      <c r="X1979" s="40"/>
      <c r="Y1979" s="40"/>
      <c r="Z1979" s="40"/>
      <c r="AA1979" s="40"/>
      <c r="AB1979" s="40"/>
      <c r="AC1979" s="40"/>
      <c r="AD1979" s="40"/>
      <c r="AE1979" s="40"/>
      <c r="AR1979" s="231" t="s">
        <v>272</v>
      </c>
      <c r="AT1979" s="231" t="s">
        <v>201</v>
      </c>
      <c r="AU1979" s="231" t="s">
        <v>87</v>
      </c>
      <c r="AY1979" s="19" t="s">
        <v>199</v>
      </c>
      <c r="BE1979" s="232">
        <f>IF(N1979="základní",J1979,0)</f>
        <v>0</v>
      </c>
      <c r="BF1979" s="232">
        <f>IF(N1979="snížená",J1979,0)</f>
        <v>0</v>
      </c>
      <c r="BG1979" s="232">
        <f>IF(N1979="zákl. přenesená",J1979,0)</f>
        <v>0</v>
      </c>
      <c r="BH1979" s="232">
        <f>IF(N1979="sníž. přenesená",J1979,0)</f>
        <v>0</v>
      </c>
      <c r="BI1979" s="232">
        <f>IF(N1979="nulová",J1979,0)</f>
        <v>0</v>
      </c>
      <c r="BJ1979" s="19" t="s">
        <v>23</v>
      </c>
      <c r="BK1979" s="232">
        <f>ROUND(I1979*H1979,2)</f>
        <v>0</v>
      </c>
      <c r="BL1979" s="19" t="s">
        <v>272</v>
      </c>
      <c r="BM1979" s="231" t="s">
        <v>2954</v>
      </c>
    </row>
    <row r="1980" s="2" customFormat="1" ht="16.5" customHeight="1">
      <c r="A1980" s="40"/>
      <c r="B1980" s="41"/>
      <c r="C1980" s="220" t="s">
        <v>2955</v>
      </c>
      <c r="D1980" s="220" t="s">
        <v>201</v>
      </c>
      <c r="E1980" s="221" t="s">
        <v>2956</v>
      </c>
      <c r="F1980" s="222" t="s">
        <v>2957</v>
      </c>
      <c r="G1980" s="223" t="s">
        <v>233</v>
      </c>
      <c r="H1980" s="224">
        <v>6595.7669999999998</v>
      </c>
      <c r="I1980" s="225"/>
      <c r="J1980" s="226">
        <f>ROUND(I1980*H1980,2)</f>
        <v>0</v>
      </c>
      <c r="K1980" s="222" t="s">
        <v>205</v>
      </c>
      <c r="L1980" s="46"/>
      <c r="M1980" s="227" t="s">
        <v>22</v>
      </c>
      <c r="N1980" s="228" t="s">
        <v>49</v>
      </c>
      <c r="O1980" s="86"/>
      <c r="P1980" s="229">
        <f>O1980*H1980</f>
        <v>0</v>
      </c>
      <c r="Q1980" s="229">
        <v>0.001</v>
      </c>
      <c r="R1980" s="229">
        <f>Q1980*H1980</f>
        <v>6.5957670000000004</v>
      </c>
      <c r="S1980" s="229">
        <v>0.00031</v>
      </c>
      <c r="T1980" s="230">
        <f>S1980*H1980</f>
        <v>2.0446877699999999</v>
      </c>
      <c r="U1980" s="40"/>
      <c r="V1980" s="40"/>
      <c r="W1980" s="40"/>
      <c r="X1980" s="40"/>
      <c r="Y1980" s="40"/>
      <c r="Z1980" s="40"/>
      <c r="AA1980" s="40"/>
      <c r="AB1980" s="40"/>
      <c r="AC1980" s="40"/>
      <c r="AD1980" s="40"/>
      <c r="AE1980" s="40"/>
      <c r="AR1980" s="231" t="s">
        <v>272</v>
      </c>
      <c r="AT1980" s="231" t="s">
        <v>201</v>
      </c>
      <c r="AU1980" s="231" t="s">
        <v>87</v>
      </c>
      <c r="AY1980" s="19" t="s">
        <v>199</v>
      </c>
      <c r="BE1980" s="232">
        <f>IF(N1980="základní",J1980,0)</f>
        <v>0</v>
      </c>
      <c r="BF1980" s="232">
        <f>IF(N1980="snížená",J1980,0)</f>
        <v>0</v>
      </c>
      <c r="BG1980" s="232">
        <f>IF(N1980="zákl. přenesená",J1980,0)</f>
        <v>0</v>
      </c>
      <c r="BH1980" s="232">
        <f>IF(N1980="sníž. přenesená",J1980,0)</f>
        <v>0</v>
      </c>
      <c r="BI1980" s="232">
        <f>IF(N1980="nulová",J1980,0)</f>
        <v>0</v>
      </c>
      <c r="BJ1980" s="19" t="s">
        <v>23</v>
      </c>
      <c r="BK1980" s="232">
        <f>ROUND(I1980*H1980,2)</f>
        <v>0</v>
      </c>
      <c r="BL1980" s="19" t="s">
        <v>272</v>
      </c>
      <c r="BM1980" s="231" t="s">
        <v>2958</v>
      </c>
    </row>
    <row r="1981" s="13" customFormat="1">
      <c r="A1981" s="13"/>
      <c r="B1981" s="233"/>
      <c r="C1981" s="234"/>
      <c r="D1981" s="235" t="s">
        <v>207</v>
      </c>
      <c r="E1981" s="236" t="s">
        <v>22</v>
      </c>
      <c r="F1981" s="237" t="s">
        <v>2959</v>
      </c>
      <c r="G1981" s="234"/>
      <c r="H1981" s="238">
        <v>6595.7669999999998</v>
      </c>
      <c r="I1981" s="239"/>
      <c r="J1981" s="234"/>
      <c r="K1981" s="234"/>
      <c r="L1981" s="240"/>
      <c r="M1981" s="241"/>
      <c r="N1981" s="242"/>
      <c r="O1981" s="242"/>
      <c r="P1981" s="242"/>
      <c r="Q1981" s="242"/>
      <c r="R1981" s="242"/>
      <c r="S1981" s="242"/>
      <c r="T1981" s="243"/>
      <c r="U1981" s="13"/>
      <c r="V1981" s="13"/>
      <c r="W1981" s="13"/>
      <c r="X1981" s="13"/>
      <c r="Y1981" s="13"/>
      <c r="Z1981" s="13"/>
      <c r="AA1981" s="13"/>
      <c r="AB1981" s="13"/>
      <c r="AC1981" s="13"/>
      <c r="AD1981" s="13"/>
      <c r="AE1981" s="13"/>
      <c r="AT1981" s="244" t="s">
        <v>207</v>
      </c>
      <c r="AU1981" s="244" t="s">
        <v>87</v>
      </c>
      <c r="AV1981" s="13" t="s">
        <v>87</v>
      </c>
      <c r="AW1981" s="13" t="s">
        <v>39</v>
      </c>
      <c r="AX1981" s="13" t="s">
        <v>23</v>
      </c>
      <c r="AY1981" s="244" t="s">
        <v>199</v>
      </c>
    </row>
    <row r="1982" s="2" customFormat="1" ht="16.5" customHeight="1">
      <c r="A1982" s="40"/>
      <c r="B1982" s="41"/>
      <c r="C1982" s="220" t="s">
        <v>2960</v>
      </c>
      <c r="D1982" s="220" t="s">
        <v>201</v>
      </c>
      <c r="E1982" s="221" t="s">
        <v>2961</v>
      </c>
      <c r="F1982" s="222" t="s">
        <v>2962</v>
      </c>
      <c r="G1982" s="223" t="s">
        <v>233</v>
      </c>
      <c r="H1982" s="224">
        <v>1846.633</v>
      </c>
      <c r="I1982" s="225"/>
      <c r="J1982" s="226">
        <f>ROUND(I1982*H1982,2)</f>
        <v>0</v>
      </c>
      <c r="K1982" s="222" t="s">
        <v>205</v>
      </c>
      <c r="L1982" s="46"/>
      <c r="M1982" s="227" t="s">
        <v>22</v>
      </c>
      <c r="N1982" s="228" t="s">
        <v>49</v>
      </c>
      <c r="O1982" s="86"/>
      <c r="P1982" s="229">
        <f>O1982*H1982</f>
        <v>0</v>
      </c>
      <c r="Q1982" s="229">
        <v>0.001</v>
      </c>
      <c r="R1982" s="229">
        <f>Q1982*H1982</f>
        <v>1.846633</v>
      </c>
      <c r="S1982" s="229">
        <v>0.00031</v>
      </c>
      <c r="T1982" s="230">
        <f>S1982*H1982</f>
        <v>0.57245623000000001</v>
      </c>
      <c r="U1982" s="40"/>
      <c r="V1982" s="40"/>
      <c r="W1982" s="40"/>
      <c r="X1982" s="40"/>
      <c r="Y1982" s="40"/>
      <c r="Z1982" s="40"/>
      <c r="AA1982" s="40"/>
      <c r="AB1982" s="40"/>
      <c r="AC1982" s="40"/>
      <c r="AD1982" s="40"/>
      <c r="AE1982" s="40"/>
      <c r="AR1982" s="231" t="s">
        <v>272</v>
      </c>
      <c r="AT1982" s="231" t="s">
        <v>201</v>
      </c>
      <c r="AU1982" s="231" t="s">
        <v>87</v>
      </c>
      <c r="AY1982" s="19" t="s">
        <v>199</v>
      </c>
      <c r="BE1982" s="232">
        <f>IF(N1982="základní",J1982,0)</f>
        <v>0</v>
      </c>
      <c r="BF1982" s="232">
        <f>IF(N1982="snížená",J1982,0)</f>
        <v>0</v>
      </c>
      <c r="BG1982" s="232">
        <f>IF(N1982="zákl. přenesená",J1982,0)</f>
        <v>0</v>
      </c>
      <c r="BH1982" s="232">
        <f>IF(N1982="sníž. přenesená",J1982,0)</f>
        <v>0</v>
      </c>
      <c r="BI1982" s="232">
        <f>IF(N1982="nulová",J1982,0)</f>
        <v>0</v>
      </c>
      <c r="BJ1982" s="19" t="s">
        <v>23</v>
      </c>
      <c r="BK1982" s="232">
        <f>ROUND(I1982*H1982,2)</f>
        <v>0</v>
      </c>
      <c r="BL1982" s="19" t="s">
        <v>272</v>
      </c>
      <c r="BM1982" s="231" t="s">
        <v>2963</v>
      </c>
    </row>
    <row r="1983" s="13" customFormat="1">
      <c r="A1983" s="13"/>
      <c r="B1983" s="233"/>
      <c r="C1983" s="234"/>
      <c r="D1983" s="235" t="s">
        <v>207</v>
      </c>
      <c r="E1983" s="236" t="s">
        <v>22</v>
      </c>
      <c r="F1983" s="237" t="s">
        <v>2964</v>
      </c>
      <c r="G1983" s="234"/>
      <c r="H1983" s="238">
        <v>1846.633</v>
      </c>
      <c r="I1983" s="239"/>
      <c r="J1983" s="234"/>
      <c r="K1983" s="234"/>
      <c r="L1983" s="240"/>
      <c r="M1983" s="241"/>
      <c r="N1983" s="242"/>
      <c r="O1983" s="242"/>
      <c r="P1983" s="242"/>
      <c r="Q1983" s="242"/>
      <c r="R1983" s="242"/>
      <c r="S1983" s="242"/>
      <c r="T1983" s="243"/>
      <c r="U1983" s="13"/>
      <c r="V1983" s="13"/>
      <c r="W1983" s="13"/>
      <c r="X1983" s="13"/>
      <c r="Y1983" s="13"/>
      <c r="Z1983" s="13"/>
      <c r="AA1983" s="13"/>
      <c r="AB1983" s="13"/>
      <c r="AC1983" s="13"/>
      <c r="AD1983" s="13"/>
      <c r="AE1983" s="13"/>
      <c r="AT1983" s="244" t="s">
        <v>207</v>
      </c>
      <c r="AU1983" s="244" t="s">
        <v>87</v>
      </c>
      <c r="AV1983" s="13" t="s">
        <v>87</v>
      </c>
      <c r="AW1983" s="13" t="s">
        <v>39</v>
      </c>
      <c r="AX1983" s="13" t="s">
        <v>23</v>
      </c>
      <c r="AY1983" s="244" t="s">
        <v>199</v>
      </c>
    </row>
    <row r="1984" s="2" customFormat="1" ht="21.75" customHeight="1">
      <c r="A1984" s="40"/>
      <c r="B1984" s="41"/>
      <c r="C1984" s="220" t="s">
        <v>2965</v>
      </c>
      <c r="D1984" s="220" t="s">
        <v>201</v>
      </c>
      <c r="E1984" s="221" t="s">
        <v>2966</v>
      </c>
      <c r="F1984" s="222" t="s">
        <v>2967</v>
      </c>
      <c r="G1984" s="223" t="s">
        <v>333</v>
      </c>
      <c r="H1984" s="224">
        <v>1458</v>
      </c>
      <c r="I1984" s="225"/>
      <c r="J1984" s="226">
        <f>ROUND(I1984*H1984,2)</f>
        <v>0</v>
      </c>
      <c r="K1984" s="222" t="s">
        <v>205</v>
      </c>
      <c r="L1984" s="46"/>
      <c r="M1984" s="227" t="s">
        <v>22</v>
      </c>
      <c r="N1984" s="228" t="s">
        <v>49</v>
      </c>
      <c r="O1984" s="86"/>
      <c r="P1984" s="229">
        <f>O1984*H1984</f>
        <v>0</v>
      </c>
      <c r="Q1984" s="229">
        <v>0.00044999999999999999</v>
      </c>
      <c r="R1984" s="229">
        <f>Q1984*H1984</f>
        <v>0.65610000000000002</v>
      </c>
      <c r="S1984" s="229">
        <v>0</v>
      </c>
      <c r="T1984" s="230">
        <f>S1984*H1984</f>
        <v>0</v>
      </c>
      <c r="U1984" s="40"/>
      <c r="V1984" s="40"/>
      <c r="W1984" s="40"/>
      <c r="X1984" s="40"/>
      <c r="Y1984" s="40"/>
      <c r="Z1984" s="40"/>
      <c r="AA1984" s="40"/>
      <c r="AB1984" s="40"/>
      <c r="AC1984" s="40"/>
      <c r="AD1984" s="40"/>
      <c r="AE1984" s="40"/>
      <c r="AR1984" s="231" t="s">
        <v>272</v>
      </c>
      <c r="AT1984" s="231" t="s">
        <v>201</v>
      </c>
      <c r="AU1984" s="231" t="s">
        <v>87</v>
      </c>
      <c r="AY1984" s="19" t="s">
        <v>199</v>
      </c>
      <c r="BE1984" s="232">
        <f>IF(N1984="základní",J1984,0)</f>
        <v>0</v>
      </c>
      <c r="BF1984" s="232">
        <f>IF(N1984="snížená",J1984,0)</f>
        <v>0</v>
      </c>
      <c r="BG1984" s="232">
        <f>IF(N1984="zákl. přenesená",J1984,0)</f>
        <v>0</v>
      </c>
      <c r="BH1984" s="232">
        <f>IF(N1984="sníž. přenesená",J1984,0)</f>
        <v>0</v>
      </c>
      <c r="BI1984" s="232">
        <f>IF(N1984="nulová",J1984,0)</f>
        <v>0</v>
      </c>
      <c r="BJ1984" s="19" t="s">
        <v>23</v>
      </c>
      <c r="BK1984" s="232">
        <f>ROUND(I1984*H1984,2)</f>
        <v>0</v>
      </c>
      <c r="BL1984" s="19" t="s">
        <v>272</v>
      </c>
      <c r="BM1984" s="231" t="s">
        <v>2968</v>
      </c>
    </row>
    <row r="1985" s="13" customFormat="1">
      <c r="A1985" s="13"/>
      <c r="B1985" s="233"/>
      <c r="C1985" s="234"/>
      <c r="D1985" s="235" t="s">
        <v>207</v>
      </c>
      <c r="E1985" s="236" t="s">
        <v>22</v>
      </c>
      <c r="F1985" s="237" t="s">
        <v>2969</v>
      </c>
      <c r="G1985" s="234"/>
      <c r="H1985" s="238">
        <v>1458</v>
      </c>
      <c r="I1985" s="239"/>
      <c r="J1985" s="234"/>
      <c r="K1985" s="234"/>
      <c r="L1985" s="240"/>
      <c r="M1985" s="241"/>
      <c r="N1985" s="242"/>
      <c r="O1985" s="242"/>
      <c r="P1985" s="242"/>
      <c r="Q1985" s="242"/>
      <c r="R1985" s="242"/>
      <c r="S1985" s="242"/>
      <c r="T1985" s="243"/>
      <c r="U1985" s="13"/>
      <c r="V1985" s="13"/>
      <c r="W1985" s="13"/>
      <c r="X1985" s="13"/>
      <c r="Y1985" s="13"/>
      <c r="Z1985" s="13"/>
      <c r="AA1985" s="13"/>
      <c r="AB1985" s="13"/>
      <c r="AC1985" s="13"/>
      <c r="AD1985" s="13"/>
      <c r="AE1985" s="13"/>
      <c r="AT1985" s="244" t="s">
        <v>207</v>
      </c>
      <c r="AU1985" s="244" t="s">
        <v>87</v>
      </c>
      <c r="AV1985" s="13" t="s">
        <v>87</v>
      </c>
      <c r="AW1985" s="13" t="s">
        <v>39</v>
      </c>
      <c r="AX1985" s="13" t="s">
        <v>23</v>
      </c>
      <c r="AY1985" s="244" t="s">
        <v>199</v>
      </c>
    </row>
    <row r="1986" s="2" customFormat="1" ht="21.75" customHeight="1">
      <c r="A1986" s="40"/>
      <c r="B1986" s="41"/>
      <c r="C1986" s="220" t="s">
        <v>2970</v>
      </c>
      <c r="D1986" s="220" t="s">
        <v>201</v>
      </c>
      <c r="E1986" s="221" t="s">
        <v>2971</v>
      </c>
      <c r="F1986" s="222" t="s">
        <v>2972</v>
      </c>
      <c r="G1986" s="223" t="s">
        <v>333</v>
      </c>
      <c r="H1986" s="224">
        <v>370</v>
      </c>
      <c r="I1986" s="225"/>
      <c r="J1986" s="226">
        <f>ROUND(I1986*H1986,2)</f>
        <v>0</v>
      </c>
      <c r="K1986" s="222" t="s">
        <v>205</v>
      </c>
      <c r="L1986" s="46"/>
      <c r="M1986" s="227" t="s">
        <v>22</v>
      </c>
      <c r="N1986" s="228" t="s">
        <v>49</v>
      </c>
      <c r="O1986" s="86"/>
      <c r="P1986" s="229">
        <f>O1986*H1986</f>
        <v>0</v>
      </c>
      <c r="Q1986" s="229">
        <v>0.00044999999999999999</v>
      </c>
      <c r="R1986" s="229">
        <f>Q1986*H1986</f>
        <v>0.16650000000000001</v>
      </c>
      <c r="S1986" s="229">
        <v>0</v>
      </c>
      <c r="T1986" s="230">
        <f>S1986*H1986</f>
        <v>0</v>
      </c>
      <c r="U1986" s="40"/>
      <c r="V1986" s="40"/>
      <c r="W1986" s="40"/>
      <c r="X1986" s="40"/>
      <c r="Y1986" s="40"/>
      <c r="Z1986" s="40"/>
      <c r="AA1986" s="40"/>
      <c r="AB1986" s="40"/>
      <c r="AC1986" s="40"/>
      <c r="AD1986" s="40"/>
      <c r="AE1986" s="40"/>
      <c r="AR1986" s="231" t="s">
        <v>272</v>
      </c>
      <c r="AT1986" s="231" t="s">
        <v>201</v>
      </c>
      <c r="AU1986" s="231" t="s">
        <v>87</v>
      </c>
      <c r="AY1986" s="19" t="s">
        <v>199</v>
      </c>
      <c r="BE1986" s="232">
        <f>IF(N1986="základní",J1986,0)</f>
        <v>0</v>
      </c>
      <c r="BF1986" s="232">
        <f>IF(N1986="snížená",J1986,0)</f>
        <v>0</v>
      </c>
      <c r="BG1986" s="232">
        <f>IF(N1986="zákl. přenesená",J1986,0)</f>
        <v>0</v>
      </c>
      <c r="BH1986" s="232">
        <f>IF(N1986="sníž. přenesená",J1986,0)</f>
        <v>0</v>
      </c>
      <c r="BI1986" s="232">
        <f>IF(N1986="nulová",J1986,0)</f>
        <v>0</v>
      </c>
      <c r="BJ1986" s="19" t="s">
        <v>23</v>
      </c>
      <c r="BK1986" s="232">
        <f>ROUND(I1986*H1986,2)</f>
        <v>0</v>
      </c>
      <c r="BL1986" s="19" t="s">
        <v>272</v>
      </c>
      <c r="BM1986" s="231" t="s">
        <v>2973</v>
      </c>
    </row>
    <row r="1987" s="13" customFormat="1">
      <c r="A1987" s="13"/>
      <c r="B1987" s="233"/>
      <c r="C1987" s="234"/>
      <c r="D1987" s="235" t="s">
        <v>207</v>
      </c>
      <c r="E1987" s="236" t="s">
        <v>22</v>
      </c>
      <c r="F1987" s="237" t="s">
        <v>2974</v>
      </c>
      <c r="G1987" s="234"/>
      <c r="H1987" s="238">
        <v>370</v>
      </c>
      <c r="I1987" s="239"/>
      <c r="J1987" s="234"/>
      <c r="K1987" s="234"/>
      <c r="L1987" s="240"/>
      <c r="M1987" s="241"/>
      <c r="N1987" s="242"/>
      <c r="O1987" s="242"/>
      <c r="P1987" s="242"/>
      <c r="Q1987" s="242"/>
      <c r="R1987" s="242"/>
      <c r="S1987" s="242"/>
      <c r="T1987" s="243"/>
      <c r="U1987" s="13"/>
      <c r="V1987" s="13"/>
      <c r="W1987" s="13"/>
      <c r="X1987" s="13"/>
      <c r="Y1987" s="13"/>
      <c r="Z1987" s="13"/>
      <c r="AA1987" s="13"/>
      <c r="AB1987" s="13"/>
      <c r="AC1987" s="13"/>
      <c r="AD1987" s="13"/>
      <c r="AE1987" s="13"/>
      <c r="AT1987" s="244" t="s">
        <v>207</v>
      </c>
      <c r="AU1987" s="244" t="s">
        <v>87</v>
      </c>
      <c r="AV1987" s="13" t="s">
        <v>87</v>
      </c>
      <c r="AW1987" s="13" t="s">
        <v>39</v>
      </c>
      <c r="AX1987" s="13" t="s">
        <v>23</v>
      </c>
      <c r="AY1987" s="244" t="s">
        <v>199</v>
      </c>
    </row>
    <row r="1988" s="2" customFormat="1" ht="21.75" customHeight="1">
      <c r="A1988" s="40"/>
      <c r="B1988" s="41"/>
      <c r="C1988" s="220" t="s">
        <v>2975</v>
      </c>
      <c r="D1988" s="220" t="s">
        <v>201</v>
      </c>
      <c r="E1988" s="221" t="s">
        <v>2976</v>
      </c>
      <c r="F1988" s="222" t="s">
        <v>2977</v>
      </c>
      <c r="G1988" s="223" t="s">
        <v>233</v>
      </c>
      <c r="H1988" s="224">
        <v>4192.0799999999999</v>
      </c>
      <c r="I1988" s="225"/>
      <c r="J1988" s="226">
        <f>ROUND(I1988*H1988,2)</f>
        <v>0</v>
      </c>
      <c r="K1988" s="222" t="s">
        <v>205</v>
      </c>
      <c r="L1988" s="46"/>
      <c r="M1988" s="227" t="s">
        <v>22</v>
      </c>
      <c r="N1988" s="228" t="s">
        <v>49</v>
      </c>
      <c r="O1988" s="86"/>
      <c r="P1988" s="229">
        <f>O1988*H1988</f>
        <v>0</v>
      </c>
      <c r="Q1988" s="229">
        <v>0</v>
      </c>
      <c r="R1988" s="229">
        <f>Q1988*H1988</f>
        <v>0</v>
      </c>
      <c r="S1988" s="229">
        <v>0</v>
      </c>
      <c r="T1988" s="230">
        <f>S1988*H1988</f>
        <v>0</v>
      </c>
      <c r="U1988" s="40"/>
      <c r="V1988" s="40"/>
      <c r="W1988" s="40"/>
      <c r="X1988" s="40"/>
      <c r="Y1988" s="40"/>
      <c r="Z1988" s="40"/>
      <c r="AA1988" s="40"/>
      <c r="AB1988" s="40"/>
      <c r="AC1988" s="40"/>
      <c r="AD1988" s="40"/>
      <c r="AE1988" s="40"/>
      <c r="AR1988" s="231" t="s">
        <v>272</v>
      </c>
      <c r="AT1988" s="231" t="s">
        <v>201</v>
      </c>
      <c r="AU1988" s="231" t="s">
        <v>87</v>
      </c>
      <c r="AY1988" s="19" t="s">
        <v>199</v>
      </c>
      <c r="BE1988" s="232">
        <f>IF(N1988="základní",J1988,0)</f>
        <v>0</v>
      </c>
      <c r="BF1988" s="232">
        <f>IF(N1988="snížená",J1988,0)</f>
        <v>0</v>
      </c>
      <c r="BG1988" s="232">
        <f>IF(N1988="zákl. přenesená",J1988,0)</f>
        <v>0</v>
      </c>
      <c r="BH1988" s="232">
        <f>IF(N1988="sníž. přenesená",J1988,0)</f>
        <v>0</v>
      </c>
      <c r="BI1988" s="232">
        <f>IF(N1988="nulová",J1988,0)</f>
        <v>0</v>
      </c>
      <c r="BJ1988" s="19" t="s">
        <v>23</v>
      </c>
      <c r="BK1988" s="232">
        <f>ROUND(I1988*H1988,2)</f>
        <v>0</v>
      </c>
      <c r="BL1988" s="19" t="s">
        <v>272</v>
      </c>
      <c r="BM1988" s="231" t="s">
        <v>2978</v>
      </c>
    </row>
    <row r="1989" s="15" customFormat="1">
      <c r="A1989" s="15"/>
      <c r="B1989" s="256"/>
      <c r="C1989" s="257"/>
      <c r="D1989" s="235" t="s">
        <v>207</v>
      </c>
      <c r="E1989" s="258" t="s">
        <v>22</v>
      </c>
      <c r="F1989" s="259" t="s">
        <v>2979</v>
      </c>
      <c r="G1989" s="257"/>
      <c r="H1989" s="258" t="s">
        <v>22</v>
      </c>
      <c r="I1989" s="260"/>
      <c r="J1989" s="257"/>
      <c r="K1989" s="257"/>
      <c r="L1989" s="261"/>
      <c r="M1989" s="262"/>
      <c r="N1989" s="263"/>
      <c r="O1989" s="263"/>
      <c r="P1989" s="263"/>
      <c r="Q1989" s="263"/>
      <c r="R1989" s="263"/>
      <c r="S1989" s="263"/>
      <c r="T1989" s="264"/>
      <c r="U1989" s="15"/>
      <c r="V1989" s="15"/>
      <c r="W1989" s="15"/>
      <c r="X1989" s="15"/>
      <c r="Y1989" s="15"/>
      <c r="Z1989" s="15"/>
      <c r="AA1989" s="15"/>
      <c r="AB1989" s="15"/>
      <c r="AC1989" s="15"/>
      <c r="AD1989" s="15"/>
      <c r="AE1989" s="15"/>
      <c r="AT1989" s="265" t="s">
        <v>207</v>
      </c>
      <c r="AU1989" s="265" t="s">
        <v>87</v>
      </c>
      <c r="AV1989" s="15" t="s">
        <v>23</v>
      </c>
      <c r="AW1989" s="15" t="s">
        <v>39</v>
      </c>
      <c r="AX1989" s="15" t="s">
        <v>78</v>
      </c>
      <c r="AY1989" s="265" t="s">
        <v>199</v>
      </c>
    </row>
    <row r="1990" s="15" customFormat="1">
      <c r="A1990" s="15"/>
      <c r="B1990" s="256"/>
      <c r="C1990" s="257"/>
      <c r="D1990" s="235" t="s">
        <v>207</v>
      </c>
      <c r="E1990" s="258" t="s">
        <v>22</v>
      </c>
      <c r="F1990" s="259" t="s">
        <v>2980</v>
      </c>
      <c r="G1990" s="257"/>
      <c r="H1990" s="258" t="s">
        <v>22</v>
      </c>
      <c r="I1990" s="260"/>
      <c r="J1990" s="257"/>
      <c r="K1990" s="257"/>
      <c r="L1990" s="261"/>
      <c r="M1990" s="262"/>
      <c r="N1990" s="263"/>
      <c r="O1990" s="263"/>
      <c r="P1990" s="263"/>
      <c r="Q1990" s="263"/>
      <c r="R1990" s="263"/>
      <c r="S1990" s="263"/>
      <c r="T1990" s="264"/>
      <c r="U1990" s="15"/>
      <c r="V1990" s="15"/>
      <c r="W1990" s="15"/>
      <c r="X1990" s="15"/>
      <c r="Y1990" s="15"/>
      <c r="Z1990" s="15"/>
      <c r="AA1990" s="15"/>
      <c r="AB1990" s="15"/>
      <c r="AC1990" s="15"/>
      <c r="AD1990" s="15"/>
      <c r="AE1990" s="15"/>
      <c r="AT1990" s="265" t="s">
        <v>207</v>
      </c>
      <c r="AU1990" s="265" t="s">
        <v>87</v>
      </c>
      <c r="AV1990" s="15" t="s">
        <v>23</v>
      </c>
      <c r="AW1990" s="15" t="s">
        <v>39</v>
      </c>
      <c r="AX1990" s="15" t="s">
        <v>78</v>
      </c>
      <c r="AY1990" s="265" t="s">
        <v>199</v>
      </c>
    </row>
    <row r="1991" s="13" customFormat="1">
      <c r="A1991" s="13"/>
      <c r="B1991" s="233"/>
      <c r="C1991" s="234"/>
      <c r="D1991" s="235" t="s">
        <v>207</v>
      </c>
      <c r="E1991" s="236" t="s">
        <v>22</v>
      </c>
      <c r="F1991" s="237" t="s">
        <v>2981</v>
      </c>
      <c r="G1991" s="234"/>
      <c r="H1991" s="238">
        <v>4192.0799999999999</v>
      </c>
      <c r="I1991" s="239"/>
      <c r="J1991" s="234"/>
      <c r="K1991" s="234"/>
      <c r="L1991" s="240"/>
      <c r="M1991" s="241"/>
      <c r="N1991" s="242"/>
      <c r="O1991" s="242"/>
      <c r="P1991" s="242"/>
      <c r="Q1991" s="242"/>
      <c r="R1991" s="242"/>
      <c r="S1991" s="242"/>
      <c r="T1991" s="243"/>
      <c r="U1991" s="13"/>
      <c r="V1991" s="13"/>
      <c r="W1991" s="13"/>
      <c r="X1991" s="13"/>
      <c r="Y1991" s="13"/>
      <c r="Z1991" s="13"/>
      <c r="AA1991" s="13"/>
      <c r="AB1991" s="13"/>
      <c r="AC1991" s="13"/>
      <c r="AD1991" s="13"/>
      <c r="AE1991" s="13"/>
      <c r="AT1991" s="244" t="s">
        <v>207</v>
      </c>
      <c r="AU1991" s="244" t="s">
        <v>87</v>
      </c>
      <c r="AV1991" s="13" t="s">
        <v>87</v>
      </c>
      <c r="AW1991" s="13" t="s">
        <v>39</v>
      </c>
      <c r="AX1991" s="13" t="s">
        <v>23</v>
      </c>
      <c r="AY1991" s="244" t="s">
        <v>199</v>
      </c>
    </row>
    <row r="1992" s="2" customFormat="1" ht="16.5" customHeight="1">
      <c r="A1992" s="40"/>
      <c r="B1992" s="41"/>
      <c r="C1992" s="277" t="s">
        <v>2982</v>
      </c>
      <c r="D1992" s="277" t="s">
        <v>407</v>
      </c>
      <c r="E1992" s="278" t="s">
        <v>2983</v>
      </c>
      <c r="F1992" s="279" t="s">
        <v>2984</v>
      </c>
      <c r="G1992" s="280" t="s">
        <v>233</v>
      </c>
      <c r="H1992" s="281">
        <v>4401.6840000000002</v>
      </c>
      <c r="I1992" s="282"/>
      <c r="J1992" s="283">
        <f>ROUND(I1992*H1992,2)</f>
        <v>0</v>
      </c>
      <c r="K1992" s="279" t="s">
        <v>205</v>
      </c>
      <c r="L1992" s="284"/>
      <c r="M1992" s="285" t="s">
        <v>22</v>
      </c>
      <c r="N1992" s="286" t="s">
        <v>49</v>
      </c>
      <c r="O1992" s="86"/>
      <c r="P1992" s="229">
        <f>O1992*H1992</f>
        <v>0</v>
      </c>
      <c r="Q1992" s="229">
        <v>0</v>
      </c>
      <c r="R1992" s="229">
        <f>Q1992*H1992</f>
        <v>0</v>
      </c>
      <c r="S1992" s="229">
        <v>0</v>
      </c>
      <c r="T1992" s="230">
        <f>S1992*H1992</f>
        <v>0</v>
      </c>
      <c r="U1992" s="40"/>
      <c r="V1992" s="40"/>
      <c r="W1992" s="40"/>
      <c r="X1992" s="40"/>
      <c r="Y1992" s="40"/>
      <c r="Z1992" s="40"/>
      <c r="AA1992" s="40"/>
      <c r="AB1992" s="40"/>
      <c r="AC1992" s="40"/>
      <c r="AD1992" s="40"/>
      <c r="AE1992" s="40"/>
      <c r="AR1992" s="231" t="s">
        <v>367</v>
      </c>
      <c r="AT1992" s="231" t="s">
        <v>407</v>
      </c>
      <c r="AU1992" s="231" t="s">
        <v>87</v>
      </c>
      <c r="AY1992" s="19" t="s">
        <v>199</v>
      </c>
      <c r="BE1992" s="232">
        <f>IF(N1992="základní",J1992,0)</f>
        <v>0</v>
      </c>
      <c r="BF1992" s="232">
        <f>IF(N1992="snížená",J1992,0)</f>
        <v>0</v>
      </c>
      <c r="BG1992" s="232">
        <f>IF(N1992="zákl. přenesená",J1992,0)</f>
        <v>0</v>
      </c>
      <c r="BH1992" s="232">
        <f>IF(N1992="sníž. přenesená",J1992,0)</f>
        <v>0</v>
      </c>
      <c r="BI1992" s="232">
        <f>IF(N1992="nulová",J1992,0)</f>
        <v>0</v>
      </c>
      <c r="BJ1992" s="19" t="s">
        <v>23</v>
      </c>
      <c r="BK1992" s="232">
        <f>ROUND(I1992*H1992,2)</f>
        <v>0</v>
      </c>
      <c r="BL1992" s="19" t="s">
        <v>272</v>
      </c>
      <c r="BM1992" s="231" t="s">
        <v>2985</v>
      </c>
    </row>
    <row r="1993" s="13" customFormat="1">
      <c r="A1993" s="13"/>
      <c r="B1993" s="233"/>
      <c r="C1993" s="234"/>
      <c r="D1993" s="235" t="s">
        <v>207</v>
      </c>
      <c r="E1993" s="236" t="s">
        <v>22</v>
      </c>
      <c r="F1993" s="237" t="s">
        <v>2986</v>
      </c>
      <c r="G1993" s="234"/>
      <c r="H1993" s="238">
        <v>4401.6840000000002</v>
      </c>
      <c r="I1993" s="239"/>
      <c r="J1993" s="234"/>
      <c r="K1993" s="234"/>
      <c r="L1993" s="240"/>
      <c r="M1993" s="241"/>
      <c r="N1993" s="242"/>
      <c r="O1993" s="242"/>
      <c r="P1993" s="242"/>
      <c r="Q1993" s="242"/>
      <c r="R1993" s="242"/>
      <c r="S1993" s="242"/>
      <c r="T1993" s="243"/>
      <c r="U1993" s="13"/>
      <c r="V1993" s="13"/>
      <c r="W1993" s="13"/>
      <c r="X1993" s="13"/>
      <c r="Y1993" s="13"/>
      <c r="Z1993" s="13"/>
      <c r="AA1993" s="13"/>
      <c r="AB1993" s="13"/>
      <c r="AC1993" s="13"/>
      <c r="AD1993" s="13"/>
      <c r="AE1993" s="13"/>
      <c r="AT1993" s="244" t="s">
        <v>207</v>
      </c>
      <c r="AU1993" s="244" t="s">
        <v>87</v>
      </c>
      <c r="AV1993" s="13" t="s">
        <v>87</v>
      </c>
      <c r="AW1993" s="13" t="s">
        <v>39</v>
      </c>
      <c r="AX1993" s="13" t="s">
        <v>23</v>
      </c>
      <c r="AY1993" s="244" t="s">
        <v>199</v>
      </c>
    </row>
    <row r="1994" s="2" customFormat="1" ht="16.5" customHeight="1">
      <c r="A1994" s="40"/>
      <c r="B1994" s="41"/>
      <c r="C1994" s="220" t="s">
        <v>2987</v>
      </c>
      <c r="D1994" s="220" t="s">
        <v>201</v>
      </c>
      <c r="E1994" s="221" t="s">
        <v>2988</v>
      </c>
      <c r="F1994" s="222" t="s">
        <v>2989</v>
      </c>
      <c r="G1994" s="223" t="s">
        <v>233</v>
      </c>
      <c r="H1994" s="224">
        <v>7328.6229999999996</v>
      </c>
      <c r="I1994" s="225"/>
      <c r="J1994" s="226">
        <f>ROUND(I1994*H1994,2)</f>
        <v>0</v>
      </c>
      <c r="K1994" s="222" t="s">
        <v>205</v>
      </c>
      <c r="L1994" s="46"/>
      <c r="M1994" s="227" t="s">
        <v>22</v>
      </c>
      <c r="N1994" s="228" t="s">
        <v>49</v>
      </c>
      <c r="O1994" s="86"/>
      <c r="P1994" s="229">
        <f>O1994*H1994</f>
        <v>0</v>
      </c>
      <c r="Q1994" s="229">
        <v>0.00021000000000000001</v>
      </c>
      <c r="R1994" s="229">
        <f>Q1994*H1994</f>
        <v>1.5390108300000001</v>
      </c>
      <c r="S1994" s="229">
        <v>0</v>
      </c>
      <c r="T1994" s="230">
        <f>S1994*H1994</f>
        <v>0</v>
      </c>
      <c r="U1994" s="40"/>
      <c r="V1994" s="40"/>
      <c r="W1994" s="40"/>
      <c r="X1994" s="40"/>
      <c r="Y1994" s="40"/>
      <c r="Z1994" s="40"/>
      <c r="AA1994" s="40"/>
      <c r="AB1994" s="40"/>
      <c r="AC1994" s="40"/>
      <c r="AD1994" s="40"/>
      <c r="AE1994" s="40"/>
      <c r="AR1994" s="231" t="s">
        <v>272</v>
      </c>
      <c r="AT1994" s="231" t="s">
        <v>201</v>
      </c>
      <c r="AU1994" s="231" t="s">
        <v>87</v>
      </c>
      <c r="AY1994" s="19" t="s">
        <v>199</v>
      </c>
      <c r="BE1994" s="232">
        <f>IF(N1994="základní",J1994,0)</f>
        <v>0</v>
      </c>
      <c r="BF1994" s="232">
        <f>IF(N1994="snížená",J1994,0)</f>
        <v>0</v>
      </c>
      <c r="BG1994" s="232">
        <f>IF(N1994="zákl. přenesená",J1994,0)</f>
        <v>0</v>
      </c>
      <c r="BH1994" s="232">
        <f>IF(N1994="sníž. přenesená",J1994,0)</f>
        <v>0</v>
      </c>
      <c r="BI1994" s="232">
        <f>IF(N1994="nulová",J1994,0)</f>
        <v>0</v>
      </c>
      <c r="BJ1994" s="19" t="s">
        <v>23</v>
      </c>
      <c r="BK1994" s="232">
        <f>ROUND(I1994*H1994,2)</f>
        <v>0</v>
      </c>
      <c r="BL1994" s="19" t="s">
        <v>272</v>
      </c>
      <c r="BM1994" s="231" t="s">
        <v>2990</v>
      </c>
    </row>
    <row r="1995" s="2" customFormat="1" ht="16.5" customHeight="1">
      <c r="A1995" s="40"/>
      <c r="B1995" s="41"/>
      <c r="C1995" s="220" t="s">
        <v>2991</v>
      </c>
      <c r="D1995" s="220" t="s">
        <v>201</v>
      </c>
      <c r="E1995" s="221" t="s">
        <v>2992</v>
      </c>
      <c r="F1995" s="222" t="s">
        <v>2993</v>
      </c>
      <c r="G1995" s="223" t="s">
        <v>233</v>
      </c>
      <c r="H1995" s="224">
        <v>1846.633</v>
      </c>
      <c r="I1995" s="225"/>
      <c r="J1995" s="226">
        <f>ROUND(I1995*H1995,2)</f>
        <v>0</v>
      </c>
      <c r="K1995" s="222" t="s">
        <v>205</v>
      </c>
      <c r="L1995" s="46"/>
      <c r="M1995" s="227" t="s">
        <v>22</v>
      </c>
      <c r="N1995" s="228" t="s">
        <v>49</v>
      </c>
      <c r="O1995" s="86"/>
      <c r="P1995" s="229">
        <f>O1995*H1995</f>
        <v>0</v>
      </c>
      <c r="Q1995" s="229">
        <v>0.00021000000000000001</v>
      </c>
      <c r="R1995" s="229">
        <f>Q1995*H1995</f>
        <v>0.38779293000000004</v>
      </c>
      <c r="S1995" s="229">
        <v>0</v>
      </c>
      <c r="T1995" s="230">
        <f>S1995*H1995</f>
        <v>0</v>
      </c>
      <c r="U1995" s="40"/>
      <c r="V1995" s="40"/>
      <c r="W1995" s="40"/>
      <c r="X1995" s="40"/>
      <c r="Y1995" s="40"/>
      <c r="Z1995" s="40"/>
      <c r="AA1995" s="40"/>
      <c r="AB1995" s="40"/>
      <c r="AC1995" s="40"/>
      <c r="AD1995" s="40"/>
      <c r="AE1995" s="40"/>
      <c r="AR1995" s="231" t="s">
        <v>272</v>
      </c>
      <c r="AT1995" s="231" t="s">
        <v>201</v>
      </c>
      <c r="AU1995" s="231" t="s">
        <v>87</v>
      </c>
      <c r="AY1995" s="19" t="s">
        <v>199</v>
      </c>
      <c r="BE1995" s="232">
        <f>IF(N1995="základní",J1995,0)</f>
        <v>0</v>
      </c>
      <c r="BF1995" s="232">
        <f>IF(N1995="snížená",J1995,0)</f>
        <v>0</v>
      </c>
      <c r="BG1995" s="232">
        <f>IF(N1995="zákl. přenesená",J1995,0)</f>
        <v>0</v>
      </c>
      <c r="BH1995" s="232">
        <f>IF(N1995="sníž. přenesená",J1995,0)</f>
        <v>0</v>
      </c>
      <c r="BI1995" s="232">
        <f>IF(N1995="nulová",J1995,0)</f>
        <v>0</v>
      </c>
      <c r="BJ1995" s="19" t="s">
        <v>23</v>
      </c>
      <c r="BK1995" s="232">
        <f>ROUND(I1995*H1995,2)</f>
        <v>0</v>
      </c>
      <c r="BL1995" s="19" t="s">
        <v>272</v>
      </c>
      <c r="BM1995" s="231" t="s">
        <v>2994</v>
      </c>
    </row>
    <row r="1996" s="2" customFormat="1" ht="21.75" customHeight="1">
      <c r="A1996" s="40"/>
      <c r="B1996" s="41"/>
      <c r="C1996" s="220" t="s">
        <v>2995</v>
      </c>
      <c r="D1996" s="220" t="s">
        <v>201</v>
      </c>
      <c r="E1996" s="221" t="s">
        <v>2996</v>
      </c>
      <c r="F1996" s="222" t="s">
        <v>2997</v>
      </c>
      <c r="G1996" s="223" t="s">
        <v>233</v>
      </c>
      <c r="H1996" s="224">
        <v>7328.6229999999996</v>
      </c>
      <c r="I1996" s="225"/>
      <c r="J1996" s="226">
        <f>ROUND(I1996*H1996,2)</f>
        <v>0</v>
      </c>
      <c r="K1996" s="222" t="s">
        <v>205</v>
      </c>
      <c r="L1996" s="46"/>
      <c r="M1996" s="227" t="s">
        <v>22</v>
      </c>
      <c r="N1996" s="228" t="s">
        <v>49</v>
      </c>
      <c r="O1996" s="86"/>
      <c r="P1996" s="229">
        <f>O1996*H1996</f>
        <v>0</v>
      </c>
      <c r="Q1996" s="229">
        <v>0.00029</v>
      </c>
      <c r="R1996" s="229">
        <f>Q1996*H1996</f>
        <v>2.1253006700000001</v>
      </c>
      <c r="S1996" s="229">
        <v>0</v>
      </c>
      <c r="T1996" s="230">
        <f>S1996*H1996</f>
        <v>0</v>
      </c>
      <c r="U1996" s="40"/>
      <c r="V1996" s="40"/>
      <c r="W1996" s="40"/>
      <c r="X1996" s="40"/>
      <c r="Y1996" s="40"/>
      <c r="Z1996" s="40"/>
      <c r="AA1996" s="40"/>
      <c r="AB1996" s="40"/>
      <c r="AC1996" s="40"/>
      <c r="AD1996" s="40"/>
      <c r="AE1996" s="40"/>
      <c r="AR1996" s="231" t="s">
        <v>272</v>
      </c>
      <c r="AT1996" s="231" t="s">
        <v>201</v>
      </c>
      <c r="AU1996" s="231" t="s">
        <v>87</v>
      </c>
      <c r="AY1996" s="19" t="s">
        <v>199</v>
      </c>
      <c r="BE1996" s="232">
        <f>IF(N1996="základní",J1996,0)</f>
        <v>0</v>
      </c>
      <c r="BF1996" s="232">
        <f>IF(N1996="snížená",J1996,0)</f>
        <v>0</v>
      </c>
      <c r="BG1996" s="232">
        <f>IF(N1996="zákl. přenesená",J1996,0)</f>
        <v>0</v>
      </c>
      <c r="BH1996" s="232">
        <f>IF(N1996="sníž. přenesená",J1996,0)</f>
        <v>0</v>
      </c>
      <c r="BI1996" s="232">
        <f>IF(N1996="nulová",J1996,0)</f>
        <v>0</v>
      </c>
      <c r="BJ1996" s="19" t="s">
        <v>23</v>
      </c>
      <c r="BK1996" s="232">
        <f>ROUND(I1996*H1996,2)</f>
        <v>0</v>
      </c>
      <c r="BL1996" s="19" t="s">
        <v>272</v>
      </c>
      <c r="BM1996" s="231" t="s">
        <v>2998</v>
      </c>
    </row>
    <row r="1997" s="15" customFormat="1">
      <c r="A1997" s="15"/>
      <c r="B1997" s="256"/>
      <c r="C1997" s="257"/>
      <c r="D1997" s="235" t="s">
        <v>207</v>
      </c>
      <c r="E1997" s="258" t="s">
        <v>22</v>
      </c>
      <c r="F1997" s="259" t="s">
        <v>2999</v>
      </c>
      <c r="G1997" s="257"/>
      <c r="H1997" s="258" t="s">
        <v>22</v>
      </c>
      <c r="I1997" s="260"/>
      <c r="J1997" s="257"/>
      <c r="K1997" s="257"/>
      <c r="L1997" s="261"/>
      <c r="M1997" s="262"/>
      <c r="N1997" s="263"/>
      <c r="O1997" s="263"/>
      <c r="P1997" s="263"/>
      <c r="Q1997" s="263"/>
      <c r="R1997" s="263"/>
      <c r="S1997" s="263"/>
      <c r="T1997" s="264"/>
      <c r="U1997" s="15"/>
      <c r="V1997" s="15"/>
      <c r="W1997" s="15"/>
      <c r="X1997" s="15"/>
      <c r="Y1997" s="15"/>
      <c r="Z1997" s="15"/>
      <c r="AA1997" s="15"/>
      <c r="AB1997" s="15"/>
      <c r="AC1997" s="15"/>
      <c r="AD1997" s="15"/>
      <c r="AE1997" s="15"/>
      <c r="AT1997" s="265" t="s">
        <v>207</v>
      </c>
      <c r="AU1997" s="265" t="s">
        <v>87</v>
      </c>
      <c r="AV1997" s="15" t="s">
        <v>23</v>
      </c>
      <c r="AW1997" s="15" t="s">
        <v>39</v>
      </c>
      <c r="AX1997" s="15" t="s">
        <v>78</v>
      </c>
      <c r="AY1997" s="265" t="s">
        <v>199</v>
      </c>
    </row>
    <row r="1998" s="13" customFormat="1">
      <c r="A1998" s="13"/>
      <c r="B1998" s="233"/>
      <c r="C1998" s="234"/>
      <c r="D1998" s="235" t="s">
        <v>207</v>
      </c>
      <c r="E1998" s="236" t="s">
        <v>22</v>
      </c>
      <c r="F1998" s="237" t="s">
        <v>3000</v>
      </c>
      <c r="G1998" s="234"/>
      <c r="H1998" s="238">
        <v>219.33000000000001</v>
      </c>
      <c r="I1998" s="239"/>
      <c r="J1998" s="234"/>
      <c r="K1998" s="234"/>
      <c r="L1998" s="240"/>
      <c r="M1998" s="241"/>
      <c r="N1998" s="242"/>
      <c r="O1998" s="242"/>
      <c r="P1998" s="242"/>
      <c r="Q1998" s="242"/>
      <c r="R1998" s="242"/>
      <c r="S1998" s="242"/>
      <c r="T1998" s="243"/>
      <c r="U1998" s="13"/>
      <c r="V1998" s="13"/>
      <c r="W1998" s="13"/>
      <c r="X1998" s="13"/>
      <c r="Y1998" s="13"/>
      <c r="Z1998" s="13"/>
      <c r="AA1998" s="13"/>
      <c r="AB1998" s="13"/>
      <c r="AC1998" s="13"/>
      <c r="AD1998" s="13"/>
      <c r="AE1998" s="13"/>
      <c r="AT1998" s="244" t="s">
        <v>207</v>
      </c>
      <c r="AU1998" s="244" t="s">
        <v>87</v>
      </c>
      <c r="AV1998" s="13" t="s">
        <v>87</v>
      </c>
      <c r="AW1998" s="13" t="s">
        <v>39</v>
      </c>
      <c r="AX1998" s="13" t="s">
        <v>78</v>
      </c>
      <c r="AY1998" s="244" t="s">
        <v>199</v>
      </c>
    </row>
    <row r="1999" s="13" customFormat="1">
      <c r="A1999" s="13"/>
      <c r="B1999" s="233"/>
      <c r="C1999" s="234"/>
      <c r="D1999" s="235" t="s">
        <v>207</v>
      </c>
      <c r="E1999" s="236" t="s">
        <v>22</v>
      </c>
      <c r="F1999" s="237" t="s">
        <v>3001</v>
      </c>
      <c r="G1999" s="234"/>
      <c r="H1999" s="238">
        <v>172.25999999999999</v>
      </c>
      <c r="I1999" s="239"/>
      <c r="J1999" s="234"/>
      <c r="K1999" s="234"/>
      <c r="L1999" s="240"/>
      <c r="M1999" s="241"/>
      <c r="N1999" s="242"/>
      <c r="O1999" s="242"/>
      <c r="P1999" s="242"/>
      <c r="Q1999" s="242"/>
      <c r="R1999" s="242"/>
      <c r="S1999" s="242"/>
      <c r="T1999" s="243"/>
      <c r="U1999" s="13"/>
      <c r="V1999" s="13"/>
      <c r="W1999" s="13"/>
      <c r="X1999" s="13"/>
      <c r="Y1999" s="13"/>
      <c r="Z1999" s="13"/>
      <c r="AA1999" s="13"/>
      <c r="AB1999" s="13"/>
      <c r="AC1999" s="13"/>
      <c r="AD1999" s="13"/>
      <c r="AE1999" s="13"/>
      <c r="AT1999" s="244" t="s">
        <v>207</v>
      </c>
      <c r="AU1999" s="244" t="s">
        <v>87</v>
      </c>
      <c r="AV1999" s="13" t="s">
        <v>87</v>
      </c>
      <c r="AW1999" s="13" t="s">
        <v>39</v>
      </c>
      <c r="AX1999" s="13" t="s">
        <v>78</v>
      </c>
      <c r="AY1999" s="244" t="s">
        <v>199</v>
      </c>
    </row>
    <row r="2000" s="13" customFormat="1">
      <c r="A2000" s="13"/>
      <c r="B2000" s="233"/>
      <c r="C2000" s="234"/>
      <c r="D2000" s="235" t="s">
        <v>207</v>
      </c>
      <c r="E2000" s="236" t="s">
        <v>22</v>
      </c>
      <c r="F2000" s="237" t="s">
        <v>3002</v>
      </c>
      <c r="G2000" s="234"/>
      <c r="H2000" s="238">
        <v>558</v>
      </c>
      <c r="I2000" s="239"/>
      <c r="J2000" s="234"/>
      <c r="K2000" s="234"/>
      <c r="L2000" s="240"/>
      <c r="M2000" s="241"/>
      <c r="N2000" s="242"/>
      <c r="O2000" s="242"/>
      <c r="P2000" s="242"/>
      <c r="Q2000" s="242"/>
      <c r="R2000" s="242"/>
      <c r="S2000" s="242"/>
      <c r="T2000" s="243"/>
      <c r="U2000" s="13"/>
      <c r="V2000" s="13"/>
      <c r="W2000" s="13"/>
      <c r="X2000" s="13"/>
      <c r="Y2000" s="13"/>
      <c r="Z2000" s="13"/>
      <c r="AA2000" s="13"/>
      <c r="AB2000" s="13"/>
      <c r="AC2000" s="13"/>
      <c r="AD2000" s="13"/>
      <c r="AE2000" s="13"/>
      <c r="AT2000" s="244" t="s">
        <v>207</v>
      </c>
      <c r="AU2000" s="244" t="s">
        <v>87</v>
      </c>
      <c r="AV2000" s="13" t="s">
        <v>87</v>
      </c>
      <c r="AW2000" s="13" t="s">
        <v>39</v>
      </c>
      <c r="AX2000" s="13" t="s">
        <v>78</v>
      </c>
      <c r="AY2000" s="244" t="s">
        <v>199</v>
      </c>
    </row>
    <row r="2001" s="13" customFormat="1">
      <c r="A2001" s="13"/>
      <c r="B2001" s="233"/>
      <c r="C2001" s="234"/>
      <c r="D2001" s="235" t="s">
        <v>207</v>
      </c>
      <c r="E2001" s="236" t="s">
        <v>22</v>
      </c>
      <c r="F2001" s="237" t="s">
        <v>3003</v>
      </c>
      <c r="G2001" s="234"/>
      <c r="H2001" s="238">
        <v>8.6500000000000004</v>
      </c>
      <c r="I2001" s="239"/>
      <c r="J2001" s="234"/>
      <c r="K2001" s="234"/>
      <c r="L2001" s="240"/>
      <c r="M2001" s="241"/>
      <c r="N2001" s="242"/>
      <c r="O2001" s="242"/>
      <c r="P2001" s="242"/>
      <c r="Q2001" s="242"/>
      <c r="R2001" s="242"/>
      <c r="S2001" s="242"/>
      <c r="T2001" s="243"/>
      <c r="U2001" s="13"/>
      <c r="V2001" s="13"/>
      <c r="W2001" s="13"/>
      <c r="X2001" s="13"/>
      <c r="Y2001" s="13"/>
      <c r="Z2001" s="13"/>
      <c r="AA2001" s="13"/>
      <c r="AB2001" s="13"/>
      <c r="AC2001" s="13"/>
      <c r="AD2001" s="13"/>
      <c r="AE2001" s="13"/>
      <c r="AT2001" s="244" t="s">
        <v>207</v>
      </c>
      <c r="AU2001" s="244" t="s">
        <v>87</v>
      </c>
      <c r="AV2001" s="13" t="s">
        <v>87</v>
      </c>
      <c r="AW2001" s="13" t="s">
        <v>39</v>
      </c>
      <c r="AX2001" s="13" t="s">
        <v>78</v>
      </c>
      <c r="AY2001" s="244" t="s">
        <v>199</v>
      </c>
    </row>
    <row r="2002" s="13" customFormat="1">
      <c r="A2002" s="13"/>
      <c r="B2002" s="233"/>
      <c r="C2002" s="234"/>
      <c r="D2002" s="235" t="s">
        <v>207</v>
      </c>
      <c r="E2002" s="236" t="s">
        <v>22</v>
      </c>
      <c r="F2002" s="237" t="s">
        <v>3004</v>
      </c>
      <c r="G2002" s="234"/>
      <c r="H2002" s="238">
        <v>381.88600000000002</v>
      </c>
      <c r="I2002" s="239"/>
      <c r="J2002" s="234"/>
      <c r="K2002" s="234"/>
      <c r="L2002" s="240"/>
      <c r="M2002" s="241"/>
      <c r="N2002" s="242"/>
      <c r="O2002" s="242"/>
      <c r="P2002" s="242"/>
      <c r="Q2002" s="242"/>
      <c r="R2002" s="242"/>
      <c r="S2002" s="242"/>
      <c r="T2002" s="243"/>
      <c r="U2002" s="13"/>
      <c r="V2002" s="13"/>
      <c r="W2002" s="13"/>
      <c r="X2002" s="13"/>
      <c r="Y2002" s="13"/>
      <c r="Z2002" s="13"/>
      <c r="AA2002" s="13"/>
      <c r="AB2002" s="13"/>
      <c r="AC2002" s="13"/>
      <c r="AD2002" s="13"/>
      <c r="AE2002" s="13"/>
      <c r="AT2002" s="244" t="s">
        <v>207</v>
      </c>
      <c r="AU2002" s="244" t="s">
        <v>87</v>
      </c>
      <c r="AV2002" s="13" t="s">
        <v>87</v>
      </c>
      <c r="AW2002" s="13" t="s">
        <v>39</v>
      </c>
      <c r="AX2002" s="13" t="s">
        <v>78</v>
      </c>
      <c r="AY2002" s="244" t="s">
        <v>199</v>
      </c>
    </row>
    <row r="2003" s="13" customFormat="1">
      <c r="A2003" s="13"/>
      <c r="B2003" s="233"/>
      <c r="C2003" s="234"/>
      <c r="D2003" s="235" t="s">
        <v>207</v>
      </c>
      <c r="E2003" s="236" t="s">
        <v>22</v>
      </c>
      <c r="F2003" s="237" t="s">
        <v>3005</v>
      </c>
      <c r="G2003" s="234"/>
      <c r="H2003" s="238">
        <v>243.83000000000001</v>
      </c>
      <c r="I2003" s="239"/>
      <c r="J2003" s="234"/>
      <c r="K2003" s="234"/>
      <c r="L2003" s="240"/>
      <c r="M2003" s="241"/>
      <c r="N2003" s="242"/>
      <c r="O2003" s="242"/>
      <c r="P2003" s="242"/>
      <c r="Q2003" s="242"/>
      <c r="R2003" s="242"/>
      <c r="S2003" s="242"/>
      <c r="T2003" s="243"/>
      <c r="U2003" s="13"/>
      <c r="V2003" s="13"/>
      <c r="W2003" s="13"/>
      <c r="X2003" s="13"/>
      <c r="Y2003" s="13"/>
      <c r="Z2003" s="13"/>
      <c r="AA2003" s="13"/>
      <c r="AB2003" s="13"/>
      <c r="AC2003" s="13"/>
      <c r="AD2003" s="13"/>
      <c r="AE2003" s="13"/>
      <c r="AT2003" s="244" t="s">
        <v>207</v>
      </c>
      <c r="AU2003" s="244" t="s">
        <v>87</v>
      </c>
      <c r="AV2003" s="13" t="s">
        <v>87</v>
      </c>
      <c r="AW2003" s="13" t="s">
        <v>39</v>
      </c>
      <c r="AX2003" s="13" t="s">
        <v>78</v>
      </c>
      <c r="AY2003" s="244" t="s">
        <v>199</v>
      </c>
    </row>
    <row r="2004" s="16" customFormat="1">
      <c r="A2004" s="16"/>
      <c r="B2004" s="266"/>
      <c r="C2004" s="267"/>
      <c r="D2004" s="235" t="s">
        <v>207</v>
      </c>
      <c r="E2004" s="268" t="s">
        <v>22</v>
      </c>
      <c r="F2004" s="269" t="s">
        <v>403</v>
      </c>
      <c r="G2004" s="267"/>
      <c r="H2004" s="270">
        <v>1583.9559999999999</v>
      </c>
      <c r="I2004" s="271"/>
      <c r="J2004" s="267"/>
      <c r="K2004" s="267"/>
      <c r="L2004" s="272"/>
      <c r="M2004" s="273"/>
      <c r="N2004" s="274"/>
      <c r="O2004" s="274"/>
      <c r="P2004" s="274"/>
      <c r="Q2004" s="274"/>
      <c r="R2004" s="274"/>
      <c r="S2004" s="274"/>
      <c r="T2004" s="275"/>
      <c r="U2004" s="16"/>
      <c r="V2004" s="16"/>
      <c r="W2004" s="16"/>
      <c r="X2004" s="16"/>
      <c r="Y2004" s="16"/>
      <c r="Z2004" s="16"/>
      <c r="AA2004" s="16"/>
      <c r="AB2004" s="16"/>
      <c r="AC2004" s="16"/>
      <c r="AD2004" s="16"/>
      <c r="AE2004" s="16"/>
      <c r="AT2004" s="276" t="s">
        <v>207</v>
      </c>
      <c r="AU2004" s="276" t="s">
        <v>87</v>
      </c>
      <c r="AV2004" s="16" t="s">
        <v>100</v>
      </c>
      <c r="AW2004" s="16" t="s">
        <v>39</v>
      </c>
      <c r="AX2004" s="16" t="s">
        <v>78</v>
      </c>
      <c r="AY2004" s="276" t="s">
        <v>199</v>
      </c>
    </row>
    <row r="2005" s="15" customFormat="1">
      <c r="A2005" s="15"/>
      <c r="B2005" s="256"/>
      <c r="C2005" s="257"/>
      <c r="D2005" s="235" t="s">
        <v>207</v>
      </c>
      <c r="E2005" s="258" t="s">
        <v>22</v>
      </c>
      <c r="F2005" s="259" t="s">
        <v>3006</v>
      </c>
      <c r="G2005" s="257"/>
      <c r="H2005" s="258" t="s">
        <v>22</v>
      </c>
      <c r="I2005" s="260"/>
      <c r="J2005" s="257"/>
      <c r="K2005" s="257"/>
      <c r="L2005" s="261"/>
      <c r="M2005" s="262"/>
      <c r="N2005" s="263"/>
      <c r="O2005" s="263"/>
      <c r="P2005" s="263"/>
      <c r="Q2005" s="263"/>
      <c r="R2005" s="263"/>
      <c r="S2005" s="263"/>
      <c r="T2005" s="264"/>
      <c r="U2005" s="15"/>
      <c r="V2005" s="15"/>
      <c r="W2005" s="15"/>
      <c r="X2005" s="15"/>
      <c r="Y2005" s="15"/>
      <c r="Z2005" s="15"/>
      <c r="AA2005" s="15"/>
      <c r="AB2005" s="15"/>
      <c r="AC2005" s="15"/>
      <c r="AD2005" s="15"/>
      <c r="AE2005" s="15"/>
      <c r="AT2005" s="265" t="s">
        <v>207</v>
      </c>
      <c r="AU2005" s="265" t="s">
        <v>87</v>
      </c>
      <c r="AV2005" s="15" t="s">
        <v>23</v>
      </c>
      <c r="AW2005" s="15" t="s">
        <v>39</v>
      </c>
      <c r="AX2005" s="15" t="s">
        <v>78</v>
      </c>
      <c r="AY2005" s="265" t="s">
        <v>199</v>
      </c>
    </row>
    <row r="2006" s="13" customFormat="1">
      <c r="A2006" s="13"/>
      <c r="B2006" s="233"/>
      <c r="C2006" s="234"/>
      <c r="D2006" s="235" t="s">
        <v>207</v>
      </c>
      <c r="E2006" s="236" t="s">
        <v>22</v>
      </c>
      <c r="F2006" s="237" t="s">
        <v>1954</v>
      </c>
      <c r="G2006" s="234"/>
      <c r="H2006" s="238">
        <v>26.164000000000001</v>
      </c>
      <c r="I2006" s="239"/>
      <c r="J2006" s="234"/>
      <c r="K2006" s="234"/>
      <c r="L2006" s="240"/>
      <c r="M2006" s="241"/>
      <c r="N2006" s="242"/>
      <c r="O2006" s="242"/>
      <c r="P2006" s="242"/>
      <c r="Q2006" s="242"/>
      <c r="R2006" s="242"/>
      <c r="S2006" s="242"/>
      <c r="T2006" s="243"/>
      <c r="U2006" s="13"/>
      <c r="V2006" s="13"/>
      <c r="W2006" s="13"/>
      <c r="X2006" s="13"/>
      <c r="Y2006" s="13"/>
      <c r="Z2006" s="13"/>
      <c r="AA2006" s="13"/>
      <c r="AB2006" s="13"/>
      <c r="AC2006" s="13"/>
      <c r="AD2006" s="13"/>
      <c r="AE2006" s="13"/>
      <c r="AT2006" s="244" t="s">
        <v>207</v>
      </c>
      <c r="AU2006" s="244" t="s">
        <v>87</v>
      </c>
      <c r="AV2006" s="13" t="s">
        <v>87</v>
      </c>
      <c r="AW2006" s="13" t="s">
        <v>39</v>
      </c>
      <c r="AX2006" s="13" t="s">
        <v>78</v>
      </c>
      <c r="AY2006" s="244" t="s">
        <v>199</v>
      </c>
    </row>
    <row r="2007" s="13" customFormat="1">
      <c r="A2007" s="13"/>
      <c r="B2007" s="233"/>
      <c r="C2007" s="234"/>
      <c r="D2007" s="235" t="s">
        <v>207</v>
      </c>
      <c r="E2007" s="236" t="s">
        <v>22</v>
      </c>
      <c r="F2007" s="237" t="s">
        <v>1955</v>
      </c>
      <c r="G2007" s="234"/>
      <c r="H2007" s="238">
        <v>7.0300000000000002</v>
      </c>
      <c r="I2007" s="239"/>
      <c r="J2007" s="234"/>
      <c r="K2007" s="234"/>
      <c r="L2007" s="240"/>
      <c r="M2007" s="241"/>
      <c r="N2007" s="242"/>
      <c r="O2007" s="242"/>
      <c r="P2007" s="242"/>
      <c r="Q2007" s="242"/>
      <c r="R2007" s="242"/>
      <c r="S2007" s="242"/>
      <c r="T2007" s="243"/>
      <c r="U2007" s="13"/>
      <c r="V2007" s="13"/>
      <c r="W2007" s="13"/>
      <c r="X2007" s="13"/>
      <c r="Y2007" s="13"/>
      <c r="Z2007" s="13"/>
      <c r="AA2007" s="13"/>
      <c r="AB2007" s="13"/>
      <c r="AC2007" s="13"/>
      <c r="AD2007" s="13"/>
      <c r="AE2007" s="13"/>
      <c r="AT2007" s="244" t="s">
        <v>207</v>
      </c>
      <c r="AU2007" s="244" t="s">
        <v>87</v>
      </c>
      <c r="AV2007" s="13" t="s">
        <v>87</v>
      </c>
      <c r="AW2007" s="13" t="s">
        <v>39</v>
      </c>
      <c r="AX2007" s="13" t="s">
        <v>78</v>
      </c>
      <c r="AY2007" s="244" t="s">
        <v>199</v>
      </c>
    </row>
    <row r="2008" s="13" customFormat="1">
      <c r="A2008" s="13"/>
      <c r="B2008" s="233"/>
      <c r="C2008" s="234"/>
      <c r="D2008" s="235" t="s">
        <v>207</v>
      </c>
      <c r="E2008" s="236" t="s">
        <v>22</v>
      </c>
      <c r="F2008" s="237" t="s">
        <v>1956</v>
      </c>
      <c r="G2008" s="234"/>
      <c r="H2008" s="238">
        <v>18.414999999999999</v>
      </c>
      <c r="I2008" s="239"/>
      <c r="J2008" s="234"/>
      <c r="K2008" s="234"/>
      <c r="L2008" s="240"/>
      <c r="M2008" s="241"/>
      <c r="N2008" s="242"/>
      <c r="O2008" s="242"/>
      <c r="P2008" s="242"/>
      <c r="Q2008" s="242"/>
      <c r="R2008" s="242"/>
      <c r="S2008" s="242"/>
      <c r="T2008" s="243"/>
      <c r="U2008" s="13"/>
      <c r="V2008" s="13"/>
      <c r="W2008" s="13"/>
      <c r="X2008" s="13"/>
      <c r="Y2008" s="13"/>
      <c r="Z2008" s="13"/>
      <c r="AA2008" s="13"/>
      <c r="AB2008" s="13"/>
      <c r="AC2008" s="13"/>
      <c r="AD2008" s="13"/>
      <c r="AE2008" s="13"/>
      <c r="AT2008" s="244" t="s">
        <v>207</v>
      </c>
      <c r="AU2008" s="244" t="s">
        <v>87</v>
      </c>
      <c r="AV2008" s="13" t="s">
        <v>87</v>
      </c>
      <c r="AW2008" s="13" t="s">
        <v>39</v>
      </c>
      <c r="AX2008" s="13" t="s">
        <v>78</v>
      </c>
      <c r="AY2008" s="244" t="s">
        <v>199</v>
      </c>
    </row>
    <row r="2009" s="13" customFormat="1">
      <c r="A2009" s="13"/>
      <c r="B2009" s="233"/>
      <c r="C2009" s="234"/>
      <c r="D2009" s="235" t="s">
        <v>207</v>
      </c>
      <c r="E2009" s="236" t="s">
        <v>22</v>
      </c>
      <c r="F2009" s="237" t="s">
        <v>1957</v>
      </c>
      <c r="G2009" s="234"/>
      <c r="H2009" s="238">
        <v>7.0300000000000002</v>
      </c>
      <c r="I2009" s="239"/>
      <c r="J2009" s="234"/>
      <c r="K2009" s="234"/>
      <c r="L2009" s="240"/>
      <c r="M2009" s="241"/>
      <c r="N2009" s="242"/>
      <c r="O2009" s="242"/>
      <c r="P2009" s="242"/>
      <c r="Q2009" s="242"/>
      <c r="R2009" s="242"/>
      <c r="S2009" s="242"/>
      <c r="T2009" s="243"/>
      <c r="U2009" s="13"/>
      <c r="V2009" s="13"/>
      <c r="W2009" s="13"/>
      <c r="X2009" s="13"/>
      <c r="Y2009" s="13"/>
      <c r="Z2009" s="13"/>
      <c r="AA2009" s="13"/>
      <c r="AB2009" s="13"/>
      <c r="AC2009" s="13"/>
      <c r="AD2009" s="13"/>
      <c r="AE2009" s="13"/>
      <c r="AT2009" s="244" t="s">
        <v>207</v>
      </c>
      <c r="AU2009" s="244" t="s">
        <v>87</v>
      </c>
      <c r="AV2009" s="13" t="s">
        <v>87</v>
      </c>
      <c r="AW2009" s="13" t="s">
        <v>39</v>
      </c>
      <c r="AX2009" s="13" t="s">
        <v>78</v>
      </c>
      <c r="AY2009" s="244" t="s">
        <v>199</v>
      </c>
    </row>
    <row r="2010" s="13" customFormat="1">
      <c r="A2010" s="13"/>
      <c r="B2010" s="233"/>
      <c r="C2010" s="234"/>
      <c r="D2010" s="235" t="s">
        <v>207</v>
      </c>
      <c r="E2010" s="236" t="s">
        <v>22</v>
      </c>
      <c r="F2010" s="237" t="s">
        <v>1958</v>
      </c>
      <c r="G2010" s="234"/>
      <c r="H2010" s="238">
        <v>32.640000000000001</v>
      </c>
      <c r="I2010" s="239"/>
      <c r="J2010" s="234"/>
      <c r="K2010" s="234"/>
      <c r="L2010" s="240"/>
      <c r="M2010" s="241"/>
      <c r="N2010" s="242"/>
      <c r="O2010" s="242"/>
      <c r="P2010" s="242"/>
      <c r="Q2010" s="242"/>
      <c r="R2010" s="242"/>
      <c r="S2010" s="242"/>
      <c r="T2010" s="243"/>
      <c r="U2010" s="13"/>
      <c r="V2010" s="13"/>
      <c r="W2010" s="13"/>
      <c r="X2010" s="13"/>
      <c r="Y2010" s="13"/>
      <c r="Z2010" s="13"/>
      <c r="AA2010" s="13"/>
      <c r="AB2010" s="13"/>
      <c r="AC2010" s="13"/>
      <c r="AD2010" s="13"/>
      <c r="AE2010" s="13"/>
      <c r="AT2010" s="244" t="s">
        <v>207</v>
      </c>
      <c r="AU2010" s="244" t="s">
        <v>87</v>
      </c>
      <c r="AV2010" s="13" t="s">
        <v>87</v>
      </c>
      <c r="AW2010" s="13" t="s">
        <v>39</v>
      </c>
      <c r="AX2010" s="13" t="s">
        <v>78</v>
      </c>
      <c r="AY2010" s="244" t="s">
        <v>199</v>
      </c>
    </row>
    <row r="2011" s="13" customFormat="1">
      <c r="A2011" s="13"/>
      <c r="B2011" s="233"/>
      <c r="C2011" s="234"/>
      <c r="D2011" s="235" t="s">
        <v>207</v>
      </c>
      <c r="E2011" s="236" t="s">
        <v>22</v>
      </c>
      <c r="F2011" s="237" t="s">
        <v>3007</v>
      </c>
      <c r="G2011" s="234"/>
      <c r="H2011" s="238">
        <v>213.34999999999999</v>
      </c>
      <c r="I2011" s="239"/>
      <c r="J2011" s="234"/>
      <c r="K2011" s="234"/>
      <c r="L2011" s="240"/>
      <c r="M2011" s="241"/>
      <c r="N2011" s="242"/>
      <c r="O2011" s="242"/>
      <c r="P2011" s="242"/>
      <c r="Q2011" s="242"/>
      <c r="R2011" s="242"/>
      <c r="S2011" s="242"/>
      <c r="T2011" s="243"/>
      <c r="U2011" s="13"/>
      <c r="V2011" s="13"/>
      <c r="W2011" s="13"/>
      <c r="X2011" s="13"/>
      <c r="Y2011" s="13"/>
      <c r="Z2011" s="13"/>
      <c r="AA2011" s="13"/>
      <c r="AB2011" s="13"/>
      <c r="AC2011" s="13"/>
      <c r="AD2011" s="13"/>
      <c r="AE2011" s="13"/>
      <c r="AT2011" s="244" t="s">
        <v>207</v>
      </c>
      <c r="AU2011" s="244" t="s">
        <v>87</v>
      </c>
      <c r="AV2011" s="13" t="s">
        <v>87</v>
      </c>
      <c r="AW2011" s="13" t="s">
        <v>39</v>
      </c>
      <c r="AX2011" s="13" t="s">
        <v>78</v>
      </c>
      <c r="AY2011" s="244" t="s">
        <v>199</v>
      </c>
    </row>
    <row r="2012" s="16" customFormat="1">
      <c r="A2012" s="16"/>
      <c r="B2012" s="266"/>
      <c r="C2012" s="267"/>
      <c r="D2012" s="235" t="s">
        <v>207</v>
      </c>
      <c r="E2012" s="268" t="s">
        <v>22</v>
      </c>
      <c r="F2012" s="269" t="s">
        <v>403</v>
      </c>
      <c r="G2012" s="267"/>
      <c r="H2012" s="270">
        <v>304.62900000000002</v>
      </c>
      <c r="I2012" s="271"/>
      <c r="J2012" s="267"/>
      <c r="K2012" s="267"/>
      <c r="L2012" s="272"/>
      <c r="M2012" s="273"/>
      <c r="N2012" s="274"/>
      <c r="O2012" s="274"/>
      <c r="P2012" s="274"/>
      <c r="Q2012" s="274"/>
      <c r="R2012" s="274"/>
      <c r="S2012" s="274"/>
      <c r="T2012" s="275"/>
      <c r="U2012" s="16"/>
      <c r="V2012" s="16"/>
      <c r="W2012" s="16"/>
      <c r="X2012" s="16"/>
      <c r="Y2012" s="16"/>
      <c r="Z2012" s="16"/>
      <c r="AA2012" s="16"/>
      <c r="AB2012" s="16"/>
      <c r="AC2012" s="16"/>
      <c r="AD2012" s="16"/>
      <c r="AE2012" s="16"/>
      <c r="AT2012" s="276" t="s">
        <v>207</v>
      </c>
      <c r="AU2012" s="276" t="s">
        <v>87</v>
      </c>
      <c r="AV2012" s="16" t="s">
        <v>100</v>
      </c>
      <c r="AW2012" s="16" t="s">
        <v>39</v>
      </c>
      <c r="AX2012" s="16" t="s">
        <v>78</v>
      </c>
      <c r="AY2012" s="276" t="s">
        <v>199</v>
      </c>
    </row>
    <row r="2013" s="15" customFormat="1">
      <c r="A2013" s="15"/>
      <c r="B2013" s="256"/>
      <c r="C2013" s="257"/>
      <c r="D2013" s="235" t="s">
        <v>207</v>
      </c>
      <c r="E2013" s="258" t="s">
        <v>22</v>
      </c>
      <c r="F2013" s="259" t="s">
        <v>3008</v>
      </c>
      <c r="G2013" s="257"/>
      <c r="H2013" s="258" t="s">
        <v>22</v>
      </c>
      <c r="I2013" s="260"/>
      <c r="J2013" s="257"/>
      <c r="K2013" s="257"/>
      <c r="L2013" s="261"/>
      <c r="M2013" s="262"/>
      <c r="N2013" s="263"/>
      <c r="O2013" s="263"/>
      <c r="P2013" s="263"/>
      <c r="Q2013" s="263"/>
      <c r="R2013" s="263"/>
      <c r="S2013" s="263"/>
      <c r="T2013" s="264"/>
      <c r="U2013" s="15"/>
      <c r="V2013" s="15"/>
      <c r="W2013" s="15"/>
      <c r="X2013" s="15"/>
      <c r="Y2013" s="15"/>
      <c r="Z2013" s="15"/>
      <c r="AA2013" s="15"/>
      <c r="AB2013" s="15"/>
      <c r="AC2013" s="15"/>
      <c r="AD2013" s="15"/>
      <c r="AE2013" s="15"/>
      <c r="AT2013" s="265" t="s">
        <v>207</v>
      </c>
      <c r="AU2013" s="265" t="s">
        <v>87</v>
      </c>
      <c r="AV2013" s="15" t="s">
        <v>23</v>
      </c>
      <c r="AW2013" s="15" t="s">
        <v>39</v>
      </c>
      <c r="AX2013" s="15" t="s">
        <v>78</v>
      </c>
      <c r="AY2013" s="265" t="s">
        <v>199</v>
      </c>
    </row>
    <row r="2014" s="13" customFormat="1">
      <c r="A2014" s="13"/>
      <c r="B2014" s="233"/>
      <c r="C2014" s="234"/>
      <c r="D2014" s="235" t="s">
        <v>207</v>
      </c>
      <c r="E2014" s="236" t="s">
        <v>22</v>
      </c>
      <c r="F2014" s="237" t="s">
        <v>3009</v>
      </c>
      <c r="G2014" s="234"/>
      <c r="H2014" s="238">
        <v>182.691</v>
      </c>
      <c r="I2014" s="239"/>
      <c r="J2014" s="234"/>
      <c r="K2014" s="234"/>
      <c r="L2014" s="240"/>
      <c r="M2014" s="241"/>
      <c r="N2014" s="242"/>
      <c r="O2014" s="242"/>
      <c r="P2014" s="242"/>
      <c r="Q2014" s="242"/>
      <c r="R2014" s="242"/>
      <c r="S2014" s="242"/>
      <c r="T2014" s="243"/>
      <c r="U2014" s="13"/>
      <c r="V2014" s="13"/>
      <c r="W2014" s="13"/>
      <c r="X2014" s="13"/>
      <c r="Y2014" s="13"/>
      <c r="Z2014" s="13"/>
      <c r="AA2014" s="13"/>
      <c r="AB2014" s="13"/>
      <c r="AC2014" s="13"/>
      <c r="AD2014" s="13"/>
      <c r="AE2014" s="13"/>
      <c r="AT2014" s="244" t="s">
        <v>207</v>
      </c>
      <c r="AU2014" s="244" t="s">
        <v>87</v>
      </c>
      <c r="AV2014" s="13" t="s">
        <v>87</v>
      </c>
      <c r="AW2014" s="13" t="s">
        <v>39</v>
      </c>
      <c r="AX2014" s="13" t="s">
        <v>78</v>
      </c>
      <c r="AY2014" s="244" t="s">
        <v>199</v>
      </c>
    </row>
    <row r="2015" s="13" customFormat="1">
      <c r="A2015" s="13"/>
      <c r="B2015" s="233"/>
      <c r="C2015" s="234"/>
      <c r="D2015" s="235" t="s">
        <v>207</v>
      </c>
      <c r="E2015" s="236" t="s">
        <v>22</v>
      </c>
      <c r="F2015" s="237" t="s">
        <v>3010</v>
      </c>
      <c r="G2015" s="234"/>
      <c r="H2015" s="238">
        <v>22.385000000000002</v>
      </c>
      <c r="I2015" s="239"/>
      <c r="J2015" s="234"/>
      <c r="K2015" s="234"/>
      <c r="L2015" s="240"/>
      <c r="M2015" s="241"/>
      <c r="N2015" s="242"/>
      <c r="O2015" s="242"/>
      <c r="P2015" s="242"/>
      <c r="Q2015" s="242"/>
      <c r="R2015" s="242"/>
      <c r="S2015" s="242"/>
      <c r="T2015" s="243"/>
      <c r="U2015" s="13"/>
      <c r="V2015" s="13"/>
      <c r="W2015" s="13"/>
      <c r="X2015" s="13"/>
      <c r="Y2015" s="13"/>
      <c r="Z2015" s="13"/>
      <c r="AA2015" s="13"/>
      <c r="AB2015" s="13"/>
      <c r="AC2015" s="13"/>
      <c r="AD2015" s="13"/>
      <c r="AE2015" s="13"/>
      <c r="AT2015" s="244" t="s">
        <v>207</v>
      </c>
      <c r="AU2015" s="244" t="s">
        <v>87</v>
      </c>
      <c r="AV2015" s="13" t="s">
        <v>87</v>
      </c>
      <c r="AW2015" s="13" t="s">
        <v>39</v>
      </c>
      <c r="AX2015" s="13" t="s">
        <v>78</v>
      </c>
      <c r="AY2015" s="244" t="s">
        <v>199</v>
      </c>
    </row>
    <row r="2016" s="13" customFormat="1">
      <c r="A2016" s="13"/>
      <c r="B2016" s="233"/>
      <c r="C2016" s="234"/>
      <c r="D2016" s="235" t="s">
        <v>207</v>
      </c>
      <c r="E2016" s="236" t="s">
        <v>22</v>
      </c>
      <c r="F2016" s="237" t="s">
        <v>3011</v>
      </c>
      <c r="G2016" s="234"/>
      <c r="H2016" s="238">
        <v>8.6750000000000007</v>
      </c>
      <c r="I2016" s="239"/>
      <c r="J2016" s="234"/>
      <c r="K2016" s="234"/>
      <c r="L2016" s="240"/>
      <c r="M2016" s="241"/>
      <c r="N2016" s="242"/>
      <c r="O2016" s="242"/>
      <c r="P2016" s="242"/>
      <c r="Q2016" s="242"/>
      <c r="R2016" s="242"/>
      <c r="S2016" s="242"/>
      <c r="T2016" s="243"/>
      <c r="U2016" s="13"/>
      <c r="V2016" s="13"/>
      <c r="W2016" s="13"/>
      <c r="X2016" s="13"/>
      <c r="Y2016" s="13"/>
      <c r="Z2016" s="13"/>
      <c r="AA2016" s="13"/>
      <c r="AB2016" s="13"/>
      <c r="AC2016" s="13"/>
      <c r="AD2016" s="13"/>
      <c r="AE2016" s="13"/>
      <c r="AT2016" s="244" t="s">
        <v>207</v>
      </c>
      <c r="AU2016" s="244" t="s">
        <v>87</v>
      </c>
      <c r="AV2016" s="13" t="s">
        <v>87</v>
      </c>
      <c r="AW2016" s="13" t="s">
        <v>39</v>
      </c>
      <c r="AX2016" s="13" t="s">
        <v>78</v>
      </c>
      <c r="AY2016" s="244" t="s">
        <v>199</v>
      </c>
    </row>
    <row r="2017" s="13" customFormat="1">
      <c r="A2017" s="13"/>
      <c r="B2017" s="233"/>
      <c r="C2017" s="234"/>
      <c r="D2017" s="235" t="s">
        <v>207</v>
      </c>
      <c r="E2017" s="236" t="s">
        <v>22</v>
      </c>
      <c r="F2017" s="237" t="s">
        <v>3012</v>
      </c>
      <c r="G2017" s="234"/>
      <c r="H2017" s="238">
        <v>47.740000000000002</v>
      </c>
      <c r="I2017" s="239"/>
      <c r="J2017" s="234"/>
      <c r="K2017" s="234"/>
      <c r="L2017" s="240"/>
      <c r="M2017" s="241"/>
      <c r="N2017" s="242"/>
      <c r="O2017" s="242"/>
      <c r="P2017" s="242"/>
      <c r="Q2017" s="242"/>
      <c r="R2017" s="242"/>
      <c r="S2017" s="242"/>
      <c r="T2017" s="243"/>
      <c r="U2017" s="13"/>
      <c r="V2017" s="13"/>
      <c r="W2017" s="13"/>
      <c r="X2017" s="13"/>
      <c r="Y2017" s="13"/>
      <c r="Z2017" s="13"/>
      <c r="AA2017" s="13"/>
      <c r="AB2017" s="13"/>
      <c r="AC2017" s="13"/>
      <c r="AD2017" s="13"/>
      <c r="AE2017" s="13"/>
      <c r="AT2017" s="244" t="s">
        <v>207</v>
      </c>
      <c r="AU2017" s="244" t="s">
        <v>87</v>
      </c>
      <c r="AV2017" s="13" t="s">
        <v>87</v>
      </c>
      <c r="AW2017" s="13" t="s">
        <v>39</v>
      </c>
      <c r="AX2017" s="13" t="s">
        <v>78</v>
      </c>
      <c r="AY2017" s="244" t="s">
        <v>199</v>
      </c>
    </row>
    <row r="2018" s="13" customFormat="1">
      <c r="A2018" s="13"/>
      <c r="B2018" s="233"/>
      <c r="C2018" s="234"/>
      <c r="D2018" s="235" t="s">
        <v>207</v>
      </c>
      <c r="E2018" s="236" t="s">
        <v>22</v>
      </c>
      <c r="F2018" s="237" t="s">
        <v>3013</v>
      </c>
      <c r="G2018" s="234"/>
      <c r="H2018" s="238">
        <v>56.372</v>
      </c>
      <c r="I2018" s="239"/>
      <c r="J2018" s="234"/>
      <c r="K2018" s="234"/>
      <c r="L2018" s="240"/>
      <c r="M2018" s="241"/>
      <c r="N2018" s="242"/>
      <c r="O2018" s="242"/>
      <c r="P2018" s="242"/>
      <c r="Q2018" s="242"/>
      <c r="R2018" s="242"/>
      <c r="S2018" s="242"/>
      <c r="T2018" s="243"/>
      <c r="U2018" s="13"/>
      <c r="V2018" s="13"/>
      <c r="W2018" s="13"/>
      <c r="X2018" s="13"/>
      <c r="Y2018" s="13"/>
      <c r="Z2018" s="13"/>
      <c r="AA2018" s="13"/>
      <c r="AB2018" s="13"/>
      <c r="AC2018" s="13"/>
      <c r="AD2018" s="13"/>
      <c r="AE2018" s="13"/>
      <c r="AT2018" s="244" t="s">
        <v>207</v>
      </c>
      <c r="AU2018" s="244" t="s">
        <v>87</v>
      </c>
      <c r="AV2018" s="13" t="s">
        <v>87</v>
      </c>
      <c r="AW2018" s="13" t="s">
        <v>39</v>
      </c>
      <c r="AX2018" s="13" t="s">
        <v>78</v>
      </c>
      <c r="AY2018" s="244" t="s">
        <v>199</v>
      </c>
    </row>
    <row r="2019" s="13" customFormat="1">
      <c r="A2019" s="13"/>
      <c r="B2019" s="233"/>
      <c r="C2019" s="234"/>
      <c r="D2019" s="235" t="s">
        <v>207</v>
      </c>
      <c r="E2019" s="236" t="s">
        <v>22</v>
      </c>
      <c r="F2019" s="237" t="s">
        <v>3014</v>
      </c>
      <c r="G2019" s="234"/>
      <c r="H2019" s="238">
        <v>40.234999999999999</v>
      </c>
      <c r="I2019" s="239"/>
      <c r="J2019" s="234"/>
      <c r="K2019" s="234"/>
      <c r="L2019" s="240"/>
      <c r="M2019" s="241"/>
      <c r="N2019" s="242"/>
      <c r="O2019" s="242"/>
      <c r="P2019" s="242"/>
      <c r="Q2019" s="242"/>
      <c r="R2019" s="242"/>
      <c r="S2019" s="242"/>
      <c r="T2019" s="243"/>
      <c r="U2019" s="13"/>
      <c r="V2019" s="13"/>
      <c r="W2019" s="13"/>
      <c r="X2019" s="13"/>
      <c r="Y2019" s="13"/>
      <c r="Z2019" s="13"/>
      <c r="AA2019" s="13"/>
      <c r="AB2019" s="13"/>
      <c r="AC2019" s="13"/>
      <c r="AD2019" s="13"/>
      <c r="AE2019" s="13"/>
      <c r="AT2019" s="244" t="s">
        <v>207</v>
      </c>
      <c r="AU2019" s="244" t="s">
        <v>87</v>
      </c>
      <c r="AV2019" s="13" t="s">
        <v>87</v>
      </c>
      <c r="AW2019" s="13" t="s">
        <v>39</v>
      </c>
      <c r="AX2019" s="13" t="s">
        <v>78</v>
      </c>
      <c r="AY2019" s="244" t="s">
        <v>199</v>
      </c>
    </row>
    <row r="2020" s="13" customFormat="1">
      <c r="A2020" s="13"/>
      <c r="B2020" s="233"/>
      <c r="C2020" s="234"/>
      <c r="D2020" s="235" t="s">
        <v>207</v>
      </c>
      <c r="E2020" s="236" t="s">
        <v>22</v>
      </c>
      <c r="F2020" s="237" t="s">
        <v>800</v>
      </c>
      <c r="G2020" s="234"/>
      <c r="H2020" s="238">
        <v>3.4199999999999999</v>
      </c>
      <c r="I2020" s="239"/>
      <c r="J2020" s="234"/>
      <c r="K2020" s="234"/>
      <c r="L2020" s="240"/>
      <c r="M2020" s="241"/>
      <c r="N2020" s="242"/>
      <c r="O2020" s="242"/>
      <c r="P2020" s="242"/>
      <c r="Q2020" s="242"/>
      <c r="R2020" s="242"/>
      <c r="S2020" s="242"/>
      <c r="T2020" s="243"/>
      <c r="U2020" s="13"/>
      <c r="V2020" s="13"/>
      <c r="W2020" s="13"/>
      <c r="X2020" s="13"/>
      <c r="Y2020" s="13"/>
      <c r="Z2020" s="13"/>
      <c r="AA2020" s="13"/>
      <c r="AB2020" s="13"/>
      <c r="AC2020" s="13"/>
      <c r="AD2020" s="13"/>
      <c r="AE2020" s="13"/>
      <c r="AT2020" s="244" t="s">
        <v>207</v>
      </c>
      <c r="AU2020" s="244" t="s">
        <v>87</v>
      </c>
      <c r="AV2020" s="13" t="s">
        <v>87</v>
      </c>
      <c r="AW2020" s="13" t="s">
        <v>39</v>
      </c>
      <c r="AX2020" s="13" t="s">
        <v>78</v>
      </c>
      <c r="AY2020" s="244" t="s">
        <v>199</v>
      </c>
    </row>
    <row r="2021" s="13" customFormat="1">
      <c r="A2021" s="13"/>
      <c r="B2021" s="233"/>
      <c r="C2021" s="234"/>
      <c r="D2021" s="235" t="s">
        <v>207</v>
      </c>
      <c r="E2021" s="236" t="s">
        <v>22</v>
      </c>
      <c r="F2021" s="237" t="s">
        <v>801</v>
      </c>
      <c r="G2021" s="234"/>
      <c r="H2021" s="238">
        <v>3.4199999999999999</v>
      </c>
      <c r="I2021" s="239"/>
      <c r="J2021" s="234"/>
      <c r="K2021" s="234"/>
      <c r="L2021" s="240"/>
      <c r="M2021" s="241"/>
      <c r="N2021" s="242"/>
      <c r="O2021" s="242"/>
      <c r="P2021" s="242"/>
      <c r="Q2021" s="242"/>
      <c r="R2021" s="242"/>
      <c r="S2021" s="242"/>
      <c r="T2021" s="243"/>
      <c r="U2021" s="13"/>
      <c r="V2021" s="13"/>
      <c r="W2021" s="13"/>
      <c r="X2021" s="13"/>
      <c r="Y2021" s="13"/>
      <c r="Z2021" s="13"/>
      <c r="AA2021" s="13"/>
      <c r="AB2021" s="13"/>
      <c r="AC2021" s="13"/>
      <c r="AD2021" s="13"/>
      <c r="AE2021" s="13"/>
      <c r="AT2021" s="244" t="s">
        <v>207</v>
      </c>
      <c r="AU2021" s="244" t="s">
        <v>87</v>
      </c>
      <c r="AV2021" s="13" t="s">
        <v>87</v>
      </c>
      <c r="AW2021" s="13" t="s">
        <v>39</v>
      </c>
      <c r="AX2021" s="13" t="s">
        <v>78</v>
      </c>
      <c r="AY2021" s="244" t="s">
        <v>199</v>
      </c>
    </row>
    <row r="2022" s="13" customFormat="1">
      <c r="A2022" s="13"/>
      <c r="B2022" s="233"/>
      <c r="C2022" s="234"/>
      <c r="D2022" s="235" t="s">
        <v>207</v>
      </c>
      <c r="E2022" s="236" t="s">
        <v>22</v>
      </c>
      <c r="F2022" s="237" t="s">
        <v>3015</v>
      </c>
      <c r="G2022" s="234"/>
      <c r="H2022" s="238">
        <v>10.746</v>
      </c>
      <c r="I2022" s="239"/>
      <c r="J2022" s="234"/>
      <c r="K2022" s="234"/>
      <c r="L2022" s="240"/>
      <c r="M2022" s="241"/>
      <c r="N2022" s="242"/>
      <c r="O2022" s="242"/>
      <c r="P2022" s="242"/>
      <c r="Q2022" s="242"/>
      <c r="R2022" s="242"/>
      <c r="S2022" s="242"/>
      <c r="T2022" s="243"/>
      <c r="U2022" s="13"/>
      <c r="V2022" s="13"/>
      <c r="W2022" s="13"/>
      <c r="X2022" s="13"/>
      <c r="Y2022" s="13"/>
      <c r="Z2022" s="13"/>
      <c r="AA2022" s="13"/>
      <c r="AB2022" s="13"/>
      <c r="AC2022" s="13"/>
      <c r="AD2022" s="13"/>
      <c r="AE2022" s="13"/>
      <c r="AT2022" s="244" t="s">
        <v>207</v>
      </c>
      <c r="AU2022" s="244" t="s">
        <v>87</v>
      </c>
      <c r="AV2022" s="13" t="s">
        <v>87</v>
      </c>
      <c r="AW2022" s="13" t="s">
        <v>39</v>
      </c>
      <c r="AX2022" s="13" t="s">
        <v>78</v>
      </c>
      <c r="AY2022" s="244" t="s">
        <v>199</v>
      </c>
    </row>
    <row r="2023" s="13" customFormat="1">
      <c r="A2023" s="13"/>
      <c r="B2023" s="233"/>
      <c r="C2023" s="234"/>
      <c r="D2023" s="235" t="s">
        <v>207</v>
      </c>
      <c r="E2023" s="236" t="s">
        <v>22</v>
      </c>
      <c r="F2023" s="237" t="s">
        <v>3016</v>
      </c>
      <c r="G2023" s="234"/>
      <c r="H2023" s="238">
        <v>83.881</v>
      </c>
      <c r="I2023" s="239"/>
      <c r="J2023" s="234"/>
      <c r="K2023" s="234"/>
      <c r="L2023" s="240"/>
      <c r="M2023" s="241"/>
      <c r="N2023" s="242"/>
      <c r="O2023" s="242"/>
      <c r="P2023" s="242"/>
      <c r="Q2023" s="242"/>
      <c r="R2023" s="242"/>
      <c r="S2023" s="242"/>
      <c r="T2023" s="243"/>
      <c r="U2023" s="13"/>
      <c r="V2023" s="13"/>
      <c r="W2023" s="13"/>
      <c r="X2023" s="13"/>
      <c r="Y2023" s="13"/>
      <c r="Z2023" s="13"/>
      <c r="AA2023" s="13"/>
      <c r="AB2023" s="13"/>
      <c r="AC2023" s="13"/>
      <c r="AD2023" s="13"/>
      <c r="AE2023" s="13"/>
      <c r="AT2023" s="244" t="s">
        <v>207</v>
      </c>
      <c r="AU2023" s="244" t="s">
        <v>87</v>
      </c>
      <c r="AV2023" s="13" t="s">
        <v>87</v>
      </c>
      <c r="AW2023" s="13" t="s">
        <v>39</v>
      </c>
      <c r="AX2023" s="13" t="s">
        <v>78</v>
      </c>
      <c r="AY2023" s="244" t="s">
        <v>199</v>
      </c>
    </row>
    <row r="2024" s="13" customFormat="1">
      <c r="A2024" s="13"/>
      <c r="B2024" s="233"/>
      <c r="C2024" s="234"/>
      <c r="D2024" s="235" t="s">
        <v>207</v>
      </c>
      <c r="E2024" s="236" t="s">
        <v>22</v>
      </c>
      <c r="F2024" s="237" t="s">
        <v>3017</v>
      </c>
      <c r="G2024" s="234"/>
      <c r="H2024" s="238">
        <v>75.177000000000007</v>
      </c>
      <c r="I2024" s="239"/>
      <c r="J2024" s="234"/>
      <c r="K2024" s="234"/>
      <c r="L2024" s="240"/>
      <c r="M2024" s="241"/>
      <c r="N2024" s="242"/>
      <c r="O2024" s="242"/>
      <c r="P2024" s="242"/>
      <c r="Q2024" s="242"/>
      <c r="R2024" s="242"/>
      <c r="S2024" s="242"/>
      <c r="T2024" s="243"/>
      <c r="U2024" s="13"/>
      <c r="V2024" s="13"/>
      <c r="W2024" s="13"/>
      <c r="X2024" s="13"/>
      <c r="Y2024" s="13"/>
      <c r="Z2024" s="13"/>
      <c r="AA2024" s="13"/>
      <c r="AB2024" s="13"/>
      <c r="AC2024" s="13"/>
      <c r="AD2024" s="13"/>
      <c r="AE2024" s="13"/>
      <c r="AT2024" s="244" t="s">
        <v>207</v>
      </c>
      <c r="AU2024" s="244" t="s">
        <v>87</v>
      </c>
      <c r="AV2024" s="13" t="s">
        <v>87</v>
      </c>
      <c r="AW2024" s="13" t="s">
        <v>39</v>
      </c>
      <c r="AX2024" s="13" t="s">
        <v>78</v>
      </c>
      <c r="AY2024" s="244" t="s">
        <v>199</v>
      </c>
    </row>
    <row r="2025" s="13" customFormat="1">
      <c r="A2025" s="13"/>
      <c r="B2025" s="233"/>
      <c r="C2025" s="234"/>
      <c r="D2025" s="235" t="s">
        <v>207</v>
      </c>
      <c r="E2025" s="236" t="s">
        <v>22</v>
      </c>
      <c r="F2025" s="237" t="s">
        <v>3018</v>
      </c>
      <c r="G2025" s="234"/>
      <c r="H2025" s="238">
        <v>31.693999999999999</v>
      </c>
      <c r="I2025" s="239"/>
      <c r="J2025" s="234"/>
      <c r="K2025" s="234"/>
      <c r="L2025" s="240"/>
      <c r="M2025" s="241"/>
      <c r="N2025" s="242"/>
      <c r="O2025" s="242"/>
      <c r="P2025" s="242"/>
      <c r="Q2025" s="242"/>
      <c r="R2025" s="242"/>
      <c r="S2025" s="242"/>
      <c r="T2025" s="243"/>
      <c r="U2025" s="13"/>
      <c r="V2025" s="13"/>
      <c r="W2025" s="13"/>
      <c r="X2025" s="13"/>
      <c r="Y2025" s="13"/>
      <c r="Z2025" s="13"/>
      <c r="AA2025" s="13"/>
      <c r="AB2025" s="13"/>
      <c r="AC2025" s="13"/>
      <c r="AD2025" s="13"/>
      <c r="AE2025" s="13"/>
      <c r="AT2025" s="244" t="s">
        <v>207</v>
      </c>
      <c r="AU2025" s="244" t="s">
        <v>87</v>
      </c>
      <c r="AV2025" s="13" t="s">
        <v>87</v>
      </c>
      <c r="AW2025" s="13" t="s">
        <v>39</v>
      </c>
      <c r="AX2025" s="13" t="s">
        <v>78</v>
      </c>
      <c r="AY2025" s="244" t="s">
        <v>199</v>
      </c>
    </row>
    <row r="2026" s="13" customFormat="1">
      <c r="A2026" s="13"/>
      <c r="B2026" s="233"/>
      <c r="C2026" s="234"/>
      <c r="D2026" s="235" t="s">
        <v>207</v>
      </c>
      <c r="E2026" s="236" t="s">
        <v>22</v>
      </c>
      <c r="F2026" s="237" t="s">
        <v>3019</v>
      </c>
      <c r="G2026" s="234"/>
      <c r="H2026" s="238">
        <v>50.180999999999997</v>
      </c>
      <c r="I2026" s="239"/>
      <c r="J2026" s="234"/>
      <c r="K2026" s="234"/>
      <c r="L2026" s="240"/>
      <c r="M2026" s="241"/>
      <c r="N2026" s="242"/>
      <c r="O2026" s="242"/>
      <c r="P2026" s="242"/>
      <c r="Q2026" s="242"/>
      <c r="R2026" s="242"/>
      <c r="S2026" s="242"/>
      <c r="T2026" s="243"/>
      <c r="U2026" s="13"/>
      <c r="V2026" s="13"/>
      <c r="W2026" s="13"/>
      <c r="X2026" s="13"/>
      <c r="Y2026" s="13"/>
      <c r="Z2026" s="13"/>
      <c r="AA2026" s="13"/>
      <c r="AB2026" s="13"/>
      <c r="AC2026" s="13"/>
      <c r="AD2026" s="13"/>
      <c r="AE2026" s="13"/>
      <c r="AT2026" s="244" t="s">
        <v>207</v>
      </c>
      <c r="AU2026" s="244" t="s">
        <v>87</v>
      </c>
      <c r="AV2026" s="13" t="s">
        <v>87</v>
      </c>
      <c r="AW2026" s="13" t="s">
        <v>39</v>
      </c>
      <c r="AX2026" s="13" t="s">
        <v>78</v>
      </c>
      <c r="AY2026" s="244" t="s">
        <v>199</v>
      </c>
    </row>
    <row r="2027" s="13" customFormat="1">
      <c r="A2027" s="13"/>
      <c r="B2027" s="233"/>
      <c r="C2027" s="234"/>
      <c r="D2027" s="235" t="s">
        <v>207</v>
      </c>
      <c r="E2027" s="236" t="s">
        <v>22</v>
      </c>
      <c r="F2027" s="237" t="s">
        <v>3020</v>
      </c>
      <c r="G2027" s="234"/>
      <c r="H2027" s="238">
        <v>6.4770000000000003</v>
      </c>
      <c r="I2027" s="239"/>
      <c r="J2027" s="234"/>
      <c r="K2027" s="234"/>
      <c r="L2027" s="240"/>
      <c r="M2027" s="241"/>
      <c r="N2027" s="242"/>
      <c r="O2027" s="242"/>
      <c r="P2027" s="242"/>
      <c r="Q2027" s="242"/>
      <c r="R2027" s="242"/>
      <c r="S2027" s="242"/>
      <c r="T2027" s="243"/>
      <c r="U2027" s="13"/>
      <c r="V2027" s="13"/>
      <c r="W2027" s="13"/>
      <c r="X2027" s="13"/>
      <c r="Y2027" s="13"/>
      <c r="Z2027" s="13"/>
      <c r="AA2027" s="13"/>
      <c r="AB2027" s="13"/>
      <c r="AC2027" s="13"/>
      <c r="AD2027" s="13"/>
      <c r="AE2027" s="13"/>
      <c r="AT2027" s="244" t="s">
        <v>207</v>
      </c>
      <c r="AU2027" s="244" t="s">
        <v>87</v>
      </c>
      <c r="AV2027" s="13" t="s">
        <v>87</v>
      </c>
      <c r="AW2027" s="13" t="s">
        <v>39</v>
      </c>
      <c r="AX2027" s="13" t="s">
        <v>78</v>
      </c>
      <c r="AY2027" s="244" t="s">
        <v>199</v>
      </c>
    </row>
    <row r="2028" s="13" customFormat="1">
      <c r="A2028" s="13"/>
      <c r="B2028" s="233"/>
      <c r="C2028" s="234"/>
      <c r="D2028" s="235" t="s">
        <v>207</v>
      </c>
      <c r="E2028" s="236" t="s">
        <v>22</v>
      </c>
      <c r="F2028" s="237" t="s">
        <v>3021</v>
      </c>
      <c r="G2028" s="234"/>
      <c r="H2028" s="238">
        <v>10.173</v>
      </c>
      <c r="I2028" s="239"/>
      <c r="J2028" s="234"/>
      <c r="K2028" s="234"/>
      <c r="L2028" s="240"/>
      <c r="M2028" s="241"/>
      <c r="N2028" s="242"/>
      <c r="O2028" s="242"/>
      <c r="P2028" s="242"/>
      <c r="Q2028" s="242"/>
      <c r="R2028" s="242"/>
      <c r="S2028" s="242"/>
      <c r="T2028" s="243"/>
      <c r="U2028" s="13"/>
      <c r="V2028" s="13"/>
      <c r="W2028" s="13"/>
      <c r="X2028" s="13"/>
      <c r="Y2028" s="13"/>
      <c r="Z2028" s="13"/>
      <c r="AA2028" s="13"/>
      <c r="AB2028" s="13"/>
      <c r="AC2028" s="13"/>
      <c r="AD2028" s="13"/>
      <c r="AE2028" s="13"/>
      <c r="AT2028" s="244" t="s">
        <v>207</v>
      </c>
      <c r="AU2028" s="244" t="s">
        <v>87</v>
      </c>
      <c r="AV2028" s="13" t="s">
        <v>87</v>
      </c>
      <c r="AW2028" s="13" t="s">
        <v>39</v>
      </c>
      <c r="AX2028" s="13" t="s">
        <v>78</v>
      </c>
      <c r="AY2028" s="244" t="s">
        <v>199</v>
      </c>
    </row>
    <row r="2029" s="13" customFormat="1">
      <c r="A2029" s="13"/>
      <c r="B2029" s="233"/>
      <c r="C2029" s="234"/>
      <c r="D2029" s="235" t="s">
        <v>207</v>
      </c>
      <c r="E2029" s="236" t="s">
        <v>22</v>
      </c>
      <c r="F2029" s="237" t="s">
        <v>3022</v>
      </c>
      <c r="G2029" s="234"/>
      <c r="H2029" s="238">
        <v>80.501000000000005</v>
      </c>
      <c r="I2029" s="239"/>
      <c r="J2029" s="234"/>
      <c r="K2029" s="234"/>
      <c r="L2029" s="240"/>
      <c r="M2029" s="241"/>
      <c r="N2029" s="242"/>
      <c r="O2029" s="242"/>
      <c r="P2029" s="242"/>
      <c r="Q2029" s="242"/>
      <c r="R2029" s="242"/>
      <c r="S2029" s="242"/>
      <c r="T2029" s="243"/>
      <c r="U2029" s="13"/>
      <c r="V2029" s="13"/>
      <c r="W2029" s="13"/>
      <c r="X2029" s="13"/>
      <c r="Y2029" s="13"/>
      <c r="Z2029" s="13"/>
      <c r="AA2029" s="13"/>
      <c r="AB2029" s="13"/>
      <c r="AC2029" s="13"/>
      <c r="AD2029" s="13"/>
      <c r="AE2029" s="13"/>
      <c r="AT2029" s="244" t="s">
        <v>207</v>
      </c>
      <c r="AU2029" s="244" t="s">
        <v>87</v>
      </c>
      <c r="AV2029" s="13" t="s">
        <v>87</v>
      </c>
      <c r="AW2029" s="13" t="s">
        <v>39</v>
      </c>
      <c r="AX2029" s="13" t="s">
        <v>78</v>
      </c>
      <c r="AY2029" s="244" t="s">
        <v>199</v>
      </c>
    </row>
    <row r="2030" s="13" customFormat="1">
      <c r="A2030" s="13"/>
      <c r="B2030" s="233"/>
      <c r="C2030" s="234"/>
      <c r="D2030" s="235" t="s">
        <v>207</v>
      </c>
      <c r="E2030" s="236" t="s">
        <v>22</v>
      </c>
      <c r="F2030" s="237" t="s">
        <v>3023</v>
      </c>
      <c r="G2030" s="234"/>
      <c r="H2030" s="238">
        <v>16.015999999999998</v>
      </c>
      <c r="I2030" s="239"/>
      <c r="J2030" s="234"/>
      <c r="K2030" s="234"/>
      <c r="L2030" s="240"/>
      <c r="M2030" s="241"/>
      <c r="N2030" s="242"/>
      <c r="O2030" s="242"/>
      <c r="P2030" s="242"/>
      <c r="Q2030" s="242"/>
      <c r="R2030" s="242"/>
      <c r="S2030" s="242"/>
      <c r="T2030" s="243"/>
      <c r="U2030" s="13"/>
      <c r="V2030" s="13"/>
      <c r="W2030" s="13"/>
      <c r="X2030" s="13"/>
      <c r="Y2030" s="13"/>
      <c r="Z2030" s="13"/>
      <c r="AA2030" s="13"/>
      <c r="AB2030" s="13"/>
      <c r="AC2030" s="13"/>
      <c r="AD2030" s="13"/>
      <c r="AE2030" s="13"/>
      <c r="AT2030" s="244" t="s">
        <v>207</v>
      </c>
      <c r="AU2030" s="244" t="s">
        <v>87</v>
      </c>
      <c r="AV2030" s="13" t="s">
        <v>87</v>
      </c>
      <c r="AW2030" s="13" t="s">
        <v>39</v>
      </c>
      <c r="AX2030" s="13" t="s">
        <v>78</v>
      </c>
      <c r="AY2030" s="244" t="s">
        <v>199</v>
      </c>
    </row>
    <row r="2031" s="13" customFormat="1">
      <c r="A2031" s="13"/>
      <c r="B2031" s="233"/>
      <c r="C2031" s="234"/>
      <c r="D2031" s="235" t="s">
        <v>207</v>
      </c>
      <c r="E2031" s="236" t="s">
        <v>22</v>
      </c>
      <c r="F2031" s="237" t="s">
        <v>3024</v>
      </c>
      <c r="G2031" s="234"/>
      <c r="H2031" s="238">
        <v>113.321</v>
      </c>
      <c r="I2031" s="239"/>
      <c r="J2031" s="234"/>
      <c r="K2031" s="234"/>
      <c r="L2031" s="240"/>
      <c r="M2031" s="241"/>
      <c r="N2031" s="242"/>
      <c r="O2031" s="242"/>
      <c r="P2031" s="242"/>
      <c r="Q2031" s="242"/>
      <c r="R2031" s="242"/>
      <c r="S2031" s="242"/>
      <c r="T2031" s="243"/>
      <c r="U2031" s="13"/>
      <c r="V2031" s="13"/>
      <c r="W2031" s="13"/>
      <c r="X2031" s="13"/>
      <c r="Y2031" s="13"/>
      <c r="Z2031" s="13"/>
      <c r="AA2031" s="13"/>
      <c r="AB2031" s="13"/>
      <c r="AC2031" s="13"/>
      <c r="AD2031" s="13"/>
      <c r="AE2031" s="13"/>
      <c r="AT2031" s="244" t="s">
        <v>207</v>
      </c>
      <c r="AU2031" s="244" t="s">
        <v>87</v>
      </c>
      <c r="AV2031" s="13" t="s">
        <v>87</v>
      </c>
      <c r="AW2031" s="13" t="s">
        <v>39</v>
      </c>
      <c r="AX2031" s="13" t="s">
        <v>78</v>
      </c>
      <c r="AY2031" s="244" t="s">
        <v>199</v>
      </c>
    </row>
    <row r="2032" s="13" customFormat="1">
      <c r="A2032" s="13"/>
      <c r="B2032" s="233"/>
      <c r="C2032" s="234"/>
      <c r="D2032" s="235" t="s">
        <v>207</v>
      </c>
      <c r="E2032" s="236" t="s">
        <v>22</v>
      </c>
      <c r="F2032" s="237" t="s">
        <v>3025</v>
      </c>
      <c r="G2032" s="234"/>
      <c r="H2032" s="238">
        <v>66.099000000000004</v>
      </c>
      <c r="I2032" s="239"/>
      <c r="J2032" s="234"/>
      <c r="K2032" s="234"/>
      <c r="L2032" s="240"/>
      <c r="M2032" s="241"/>
      <c r="N2032" s="242"/>
      <c r="O2032" s="242"/>
      <c r="P2032" s="242"/>
      <c r="Q2032" s="242"/>
      <c r="R2032" s="242"/>
      <c r="S2032" s="242"/>
      <c r="T2032" s="243"/>
      <c r="U2032" s="13"/>
      <c r="V2032" s="13"/>
      <c r="W2032" s="13"/>
      <c r="X2032" s="13"/>
      <c r="Y2032" s="13"/>
      <c r="Z2032" s="13"/>
      <c r="AA2032" s="13"/>
      <c r="AB2032" s="13"/>
      <c r="AC2032" s="13"/>
      <c r="AD2032" s="13"/>
      <c r="AE2032" s="13"/>
      <c r="AT2032" s="244" t="s">
        <v>207</v>
      </c>
      <c r="AU2032" s="244" t="s">
        <v>87</v>
      </c>
      <c r="AV2032" s="13" t="s">
        <v>87</v>
      </c>
      <c r="AW2032" s="13" t="s">
        <v>39</v>
      </c>
      <c r="AX2032" s="13" t="s">
        <v>78</v>
      </c>
      <c r="AY2032" s="244" t="s">
        <v>199</v>
      </c>
    </row>
    <row r="2033" s="13" customFormat="1">
      <c r="A2033" s="13"/>
      <c r="B2033" s="233"/>
      <c r="C2033" s="234"/>
      <c r="D2033" s="235" t="s">
        <v>207</v>
      </c>
      <c r="E2033" s="236" t="s">
        <v>22</v>
      </c>
      <c r="F2033" s="237" t="s">
        <v>3026</v>
      </c>
      <c r="G2033" s="234"/>
      <c r="H2033" s="238">
        <v>117.111</v>
      </c>
      <c r="I2033" s="239"/>
      <c r="J2033" s="234"/>
      <c r="K2033" s="234"/>
      <c r="L2033" s="240"/>
      <c r="M2033" s="241"/>
      <c r="N2033" s="242"/>
      <c r="O2033" s="242"/>
      <c r="P2033" s="242"/>
      <c r="Q2033" s="242"/>
      <c r="R2033" s="242"/>
      <c r="S2033" s="242"/>
      <c r="T2033" s="243"/>
      <c r="U2033" s="13"/>
      <c r="V2033" s="13"/>
      <c r="W2033" s="13"/>
      <c r="X2033" s="13"/>
      <c r="Y2033" s="13"/>
      <c r="Z2033" s="13"/>
      <c r="AA2033" s="13"/>
      <c r="AB2033" s="13"/>
      <c r="AC2033" s="13"/>
      <c r="AD2033" s="13"/>
      <c r="AE2033" s="13"/>
      <c r="AT2033" s="244" t="s">
        <v>207</v>
      </c>
      <c r="AU2033" s="244" t="s">
        <v>87</v>
      </c>
      <c r="AV2033" s="13" t="s">
        <v>87</v>
      </c>
      <c r="AW2033" s="13" t="s">
        <v>39</v>
      </c>
      <c r="AX2033" s="13" t="s">
        <v>78</v>
      </c>
      <c r="AY2033" s="244" t="s">
        <v>199</v>
      </c>
    </row>
    <row r="2034" s="13" customFormat="1">
      <c r="A2034" s="13"/>
      <c r="B2034" s="233"/>
      <c r="C2034" s="234"/>
      <c r="D2034" s="235" t="s">
        <v>207</v>
      </c>
      <c r="E2034" s="236" t="s">
        <v>22</v>
      </c>
      <c r="F2034" s="237" t="s">
        <v>3027</v>
      </c>
      <c r="G2034" s="234"/>
      <c r="H2034" s="238">
        <v>113.52</v>
      </c>
      <c r="I2034" s="239"/>
      <c r="J2034" s="234"/>
      <c r="K2034" s="234"/>
      <c r="L2034" s="240"/>
      <c r="M2034" s="241"/>
      <c r="N2034" s="242"/>
      <c r="O2034" s="242"/>
      <c r="P2034" s="242"/>
      <c r="Q2034" s="242"/>
      <c r="R2034" s="242"/>
      <c r="S2034" s="242"/>
      <c r="T2034" s="243"/>
      <c r="U2034" s="13"/>
      <c r="V2034" s="13"/>
      <c r="W2034" s="13"/>
      <c r="X2034" s="13"/>
      <c r="Y2034" s="13"/>
      <c r="Z2034" s="13"/>
      <c r="AA2034" s="13"/>
      <c r="AB2034" s="13"/>
      <c r="AC2034" s="13"/>
      <c r="AD2034" s="13"/>
      <c r="AE2034" s="13"/>
      <c r="AT2034" s="244" t="s">
        <v>207</v>
      </c>
      <c r="AU2034" s="244" t="s">
        <v>87</v>
      </c>
      <c r="AV2034" s="13" t="s">
        <v>87</v>
      </c>
      <c r="AW2034" s="13" t="s">
        <v>39</v>
      </c>
      <c r="AX2034" s="13" t="s">
        <v>78</v>
      </c>
      <c r="AY2034" s="244" t="s">
        <v>199</v>
      </c>
    </row>
    <row r="2035" s="13" customFormat="1">
      <c r="A2035" s="13"/>
      <c r="B2035" s="233"/>
      <c r="C2035" s="234"/>
      <c r="D2035" s="235" t="s">
        <v>207</v>
      </c>
      <c r="E2035" s="236" t="s">
        <v>22</v>
      </c>
      <c r="F2035" s="237" t="s">
        <v>3028</v>
      </c>
      <c r="G2035" s="234"/>
      <c r="H2035" s="238">
        <v>8.2840000000000007</v>
      </c>
      <c r="I2035" s="239"/>
      <c r="J2035" s="234"/>
      <c r="K2035" s="234"/>
      <c r="L2035" s="240"/>
      <c r="M2035" s="241"/>
      <c r="N2035" s="242"/>
      <c r="O2035" s="242"/>
      <c r="P2035" s="242"/>
      <c r="Q2035" s="242"/>
      <c r="R2035" s="242"/>
      <c r="S2035" s="242"/>
      <c r="T2035" s="243"/>
      <c r="U2035" s="13"/>
      <c r="V2035" s="13"/>
      <c r="W2035" s="13"/>
      <c r="X2035" s="13"/>
      <c r="Y2035" s="13"/>
      <c r="Z2035" s="13"/>
      <c r="AA2035" s="13"/>
      <c r="AB2035" s="13"/>
      <c r="AC2035" s="13"/>
      <c r="AD2035" s="13"/>
      <c r="AE2035" s="13"/>
      <c r="AT2035" s="244" t="s">
        <v>207</v>
      </c>
      <c r="AU2035" s="244" t="s">
        <v>87</v>
      </c>
      <c r="AV2035" s="13" t="s">
        <v>87</v>
      </c>
      <c r="AW2035" s="13" t="s">
        <v>39</v>
      </c>
      <c r="AX2035" s="13" t="s">
        <v>78</v>
      </c>
      <c r="AY2035" s="244" t="s">
        <v>199</v>
      </c>
    </row>
    <row r="2036" s="13" customFormat="1">
      <c r="A2036" s="13"/>
      <c r="B2036" s="233"/>
      <c r="C2036" s="234"/>
      <c r="D2036" s="235" t="s">
        <v>207</v>
      </c>
      <c r="E2036" s="236" t="s">
        <v>22</v>
      </c>
      <c r="F2036" s="237" t="s">
        <v>3029</v>
      </c>
      <c r="G2036" s="234"/>
      <c r="H2036" s="238">
        <v>7.3010000000000002</v>
      </c>
      <c r="I2036" s="239"/>
      <c r="J2036" s="234"/>
      <c r="K2036" s="234"/>
      <c r="L2036" s="240"/>
      <c r="M2036" s="241"/>
      <c r="N2036" s="242"/>
      <c r="O2036" s="242"/>
      <c r="P2036" s="242"/>
      <c r="Q2036" s="242"/>
      <c r="R2036" s="242"/>
      <c r="S2036" s="242"/>
      <c r="T2036" s="243"/>
      <c r="U2036" s="13"/>
      <c r="V2036" s="13"/>
      <c r="W2036" s="13"/>
      <c r="X2036" s="13"/>
      <c r="Y2036" s="13"/>
      <c r="Z2036" s="13"/>
      <c r="AA2036" s="13"/>
      <c r="AB2036" s="13"/>
      <c r="AC2036" s="13"/>
      <c r="AD2036" s="13"/>
      <c r="AE2036" s="13"/>
      <c r="AT2036" s="244" t="s">
        <v>207</v>
      </c>
      <c r="AU2036" s="244" t="s">
        <v>87</v>
      </c>
      <c r="AV2036" s="13" t="s">
        <v>87</v>
      </c>
      <c r="AW2036" s="13" t="s">
        <v>39</v>
      </c>
      <c r="AX2036" s="13" t="s">
        <v>78</v>
      </c>
      <c r="AY2036" s="244" t="s">
        <v>199</v>
      </c>
    </row>
    <row r="2037" s="13" customFormat="1">
      <c r="A2037" s="13"/>
      <c r="B2037" s="233"/>
      <c r="C2037" s="234"/>
      <c r="D2037" s="235" t="s">
        <v>207</v>
      </c>
      <c r="E2037" s="236" t="s">
        <v>22</v>
      </c>
      <c r="F2037" s="237" t="s">
        <v>3030</v>
      </c>
      <c r="G2037" s="234"/>
      <c r="H2037" s="238">
        <v>61.453000000000003</v>
      </c>
      <c r="I2037" s="239"/>
      <c r="J2037" s="234"/>
      <c r="K2037" s="234"/>
      <c r="L2037" s="240"/>
      <c r="M2037" s="241"/>
      <c r="N2037" s="242"/>
      <c r="O2037" s="242"/>
      <c r="P2037" s="242"/>
      <c r="Q2037" s="242"/>
      <c r="R2037" s="242"/>
      <c r="S2037" s="242"/>
      <c r="T2037" s="243"/>
      <c r="U2037" s="13"/>
      <c r="V2037" s="13"/>
      <c r="W2037" s="13"/>
      <c r="X2037" s="13"/>
      <c r="Y2037" s="13"/>
      <c r="Z2037" s="13"/>
      <c r="AA2037" s="13"/>
      <c r="AB2037" s="13"/>
      <c r="AC2037" s="13"/>
      <c r="AD2037" s="13"/>
      <c r="AE2037" s="13"/>
      <c r="AT2037" s="244" t="s">
        <v>207</v>
      </c>
      <c r="AU2037" s="244" t="s">
        <v>87</v>
      </c>
      <c r="AV2037" s="13" t="s">
        <v>87</v>
      </c>
      <c r="AW2037" s="13" t="s">
        <v>39</v>
      </c>
      <c r="AX2037" s="13" t="s">
        <v>78</v>
      </c>
      <c r="AY2037" s="244" t="s">
        <v>199</v>
      </c>
    </row>
    <row r="2038" s="13" customFormat="1">
      <c r="A2038" s="13"/>
      <c r="B2038" s="233"/>
      <c r="C2038" s="234"/>
      <c r="D2038" s="235" t="s">
        <v>207</v>
      </c>
      <c r="E2038" s="236" t="s">
        <v>22</v>
      </c>
      <c r="F2038" s="237" t="s">
        <v>3031</v>
      </c>
      <c r="G2038" s="234"/>
      <c r="H2038" s="238">
        <v>74.978999999999999</v>
      </c>
      <c r="I2038" s="239"/>
      <c r="J2038" s="234"/>
      <c r="K2038" s="234"/>
      <c r="L2038" s="240"/>
      <c r="M2038" s="241"/>
      <c r="N2038" s="242"/>
      <c r="O2038" s="242"/>
      <c r="P2038" s="242"/>
      <c r="Q2038" s="242"/>
      <c r="R2038" s="242"/>
      <c r="S2038" s="242"/>
      <c r="T2038" s="243"/>
      <c r="U2038" s="13"/>
      <c r="V2038" s="13"/>
      <c r="W2038" s="13"/>
      <c r="X2038" s="13"/>
      <c r="Y2038" s="13"/>
      <c r="Z2038" s="13"/>
      <c r="AA2038" s="13"/>
      <c r="AB2038" s="13"/>
      <c r="AC2038" s="13"/>
      <c r="AD2038" s="13"/>
      <c r="AE2038" s="13"/>
      <c r="AT2038" s="244" t="s">
        <v>207</v>
      </c>
      <c r="AU2038" s="244" t="s">
        <v>87</v>
      </c>
      <c r="AV2038" s="13" t="s">
        <v>87</v>
      </c>
      <c r="AW2038" s="13" t="s">
        <v>39</v>
      </c>
      <c r="AX2038" s="13" t="s">
        <v>78</v>
      </c>
      <c r="AY2038" s="244" t="s">
        <v>199</v>
      </c>
    </row>
    <row r="2039" s="13" customFormat="1">
      <c r="A2039" s="13"/>
      <c r="B2039" s="233"/>
      <c r="C2039" s="234"/>
      <c r="D2039" s="235" t="s">
        <v>207</v>
      </c>
      <c r="E2039" s="236" t="s">
        <v>22</v>
      </c>
      <c r="F2039" s="237" t="s">
        <v>3032</v>
      </c>
      <c r="G2039" s="234"/>
      <c r="H2039" s="238">
        <v>68.578999999999994</v>
      </c>
      <c r="I2039" s="239"/>
      <c r="J2039" s="234"/>
      <c r="K2039" s="234"/>
      <c r="L2039" s="240"/>
      <c r="M2039" s="241"/>
      <c r="N2039" s="242"/>
      <c r="O2039" s="242"/>
      <c r="P2039" s="242"/>
      <c r="Q2039" s="242"/>
      <c r="R2039" s="242"/>
      <c r="S2039" s="242"/>
      <c r="T2039" s="243"/>
      <c r="U2039" s="13"/>
      <c r="V2039" s="13"/>
      <c r="W2039" s="13"/>
      <c r="X2039" s="13"/>
      <c r="Y2039" s="13"/>
      <c r="Z2039" s="13"/>
      <c r="AA2039" s="13"/>
      <c r="AB2039" s="13"/>
      <c r="AC2039" s="13"/>
      <c r="AD2039" s="13"/>
      <c r="AE2039" s="13"/>
      <c r="AT2039" s="244" t="s">
        <v>207</v>
      </c>
      <c r="AU2039" s="244" t="s">
        <v>87</v>
      </c>
      <c r="AV2039" s="13" t="s">
        <v>87</v>
      </c>
      <c r="AW2039" s="13" t="s">
        <v>39</v>
      </c>
      <c r="AX2039" s="13" t="s">
        <v>78</v>
      </c>
      <c r="AY2039" s="244" t="s">
        <v>199</v>
      </c>
    </row>
    <row r="2040" s="13" customFormat="1">
      <c r="A2040" s="13"/>
      <c r="B2040" s="233"/>
      <c r="C2040" s="234"/>
      <c r="D2040" s="235" t="s">
        <v>207</v>
      </c>
      <c r="E2040" s="236" t="s">
        <v>22</v>
      </c>
      <c r="F2040" s="237" t="s">
        <v>3033</v>
      </c>
      <c r="G2040" s="234"/>
      <c r="H2040" s="238">
        <v>94.072999999999993</v>
      </c>
      <c r="I2040" s="239"/>
      <c r="J2040" s="234"/>
      <c r="K2040" s="234"/>
      <c r="L2040" s="240"/>
      <c r="M2040" s="241"/>
      <c r="N2040" s="242"/>
      <c r="O2040" s="242"/>
      <c r="P2040" s="242"/>
      <c r="Q2040" s="242"/>
      <c r="R2040" s="242"/>
      <c r="S2040" s="242"/>
      <c r="T2040" s="243"/>
      <c r="U2040" s="13"/>
      <c r="V2040" s="13"/>
      <c r="W2040" s="13"/>
      <c r="X2040" s="13"/>
      <c r="Y2040" s="13"/>
      <c r="Z2040" s="13"/>
      <c r="AA2040" s="13"/>
      <c r="AB2040" s="13"/>
      <c r="AC2040" s="13"/>
      <c r="AD2040" s="13"/>
      <c r="AE2040" s="13"/>
      <c r="AT2040" s="244" t="s">
        <v>207</v>
      </c>
      <c r="AU2040" s="244" t="s">
        <v>87</v>
      </c>
      <c r="AV2040" s="13" t="s">
        <v>87</v>
      </c>
      <c r="AW2040" s="13" t="s">
        <v>39</v>
      </c>
      <c r="AX2040" s="13" t="s">
        <v>78</v>
      </c>
      <c r="AY2040" s="244" t="s">
        <v>199</v>
      </c>
    </row>
    <row r="2041" s="13" customFormat="1">
      <c r="A2041" s="13"/>
      <c r="B2041" s="233"/>
      <c r="C2041" s="234"/>
      <c r="D2041" s="235" t="s">
        <v>207</v>
      </c>
      <c r="E2041" s="236" t="s">
        <v>22</v>
      </c>
      <c r="F2041" s="237" t="s">
        <v>3034</v>
      </c>
      <c r="G2041" s="234"/>
      <c r="H2041" s="238">
        <v>253.095</v>
      </c>
      <c r="I2041" s="239"/>
      <c r="J2041" s="234"/>
      <c r="K2041" s="234"/>
      <c r="L2041" s="240"/>
      <c r="M2041" s="241"/>
      <c r="N2041" s="242"/>
      <c r="O2041" s="242"/>
      <c r="P2041" s="242"/>
      <c r="Q2041" s="242"/>
      <c r="R2041" s="242"/>
      <c r="S2041" s="242"/>
      <c r="T2041" s="243"/>
      <c r="U2041" s="13"/>
      <c r="V2041" s="13"/>
      <c r="W2041" s="13"/>
      <c r="X2041" s="13"/>
      <c r="Y2041" s="13"/>
      <c r="Z2041" s="13"/>
      <c r="AA2041" s="13"/>
      <c r="AB2041" s="13"/>
      <c r="AC2041" s="13"/>
      <c r="AD2041" s="13"/>
      <c r="AE2041" s="13"/>
      <c r="AT2041" s="244" t="s">
        <v>207</v>
      </c>
      <c r="AU2041" s="244" t="s">
        <v>87</v>
      </c>
      <c r="AV2041" s="13" t="s">
        <v>87</v>
      </c>
      <c r="AW2041" s="13" t="s">
        <v>39</v>
      </c>
      <c r="AX2041" s="13" t="s">
        <v>78</v>
      </c>
      <c r="AY2041" s="244" t="s">
        <v>199</v>
      </c>
    </row>
    <row r="2042" s="13" customFormat="1">
      <c r="A2042" s="13"/>
      <c r="B2042" s="233"/>
      <c r="C2042" s="234"/>
      <c r="D2042" s="235" t="s">
        <v>207</v>
      </c>
      <c r="E2042" s="236" t="s">
        <v>22</v>
      </c>
      <c r="F2042" s="237" t="s">
        <v>3035</v>
      </c>
      <c r="G2042" s="234"/>
      <c r="H2042" s="238">
        <v>17.911999999999999</v>
      </c>
      <c r="I2042" s="239"/>
      <c r="J2042" s="234"/>
      <c r="K2042" s="234"/>
      <c r="L2042" s="240"/>
      <c r="M2042" s="241"/>
      <c r="N2042" s="242"/>
      <c r="O2042" s="242"/>
      <c r="P2042" s="242"/>
      <c r="Q2042" s="242"/>
      <c r="R2042" s="242"/>
      <c r="S2042" s="242"/>
      <c r="T2042" s="243"/>
      <c r="U2042" s="13"/>
      <c r="V2042" s="13"/>
      <c r="W2042" s="13"/>
      <c r="X2042" s="13"/>
      <c r="Y2042" s="13"/>
      <c r="Z2042" s="13"/>
      <c r="AA2042" s="13"/>
      <c r="AB2042" s="13"/>
      <c r="AC2042" s="13"/>
      <c r="AD2042" s="13"/>
      <c r="AE2042" s="13"/>
      <c r="AT2042" s="244" t="s">
        <v>207</v>
      </c>
      <c r="AU2042" s="244" t="s">
        <v>87</v>
      </c>
      <c r="AV2042" s="13" t="s">
        <v>87</v>
      </c>
      <c r="AW2042" s="13" t="s">
        <v>39</v>
      </c>
      <c r="AX2042" s="13" t="s">
        <v>78</v>
      </c>
      <c r="AY2042" s="244" t="s">
        <v>199</v>
      </c>
    </row>
    <row r="2043" s="13" customFormat="1">
      <c r="A2043" s="13"/>
      <c r="B2043" s="233"/>
      <c r="C2043" s="234"/>
      <c r="D2043" s="235" t="s">
        <v>207</v>
      </c>
      <c r="E2043" s="236" t="s">
        <v>22</v>
      </c>
      <c r="F2043" s="237" t="s">
        <v>3036</v>
      </c>
      <c r="G2043" s="234"/>
      <c r="H2043" s="238">
        <v>4.8879999999999999</v>
      </c>
      <c r="I2043" s="239"/>
      <c r="J2043" s="234"/>
      <c r="K2043" s="234"/>
      <c r="L2043" s="240"/>
      <c r="M2043" s="241"/>
      <c r="N2043" s="242"/>
      <c r="O2043" s="242"/>
      <c r="P2043" s="242"/>
      <c r="Q2043" s="242"/>
      <c r="R2043" s="242"/>
      <c r="S2043" s="242"/>
      <c r="T2043" s="243"/>
      <c r="U2043" s="13"/>
      <c r="V2043" s="13"/>
      <c r="W2043" s="13"/>
      <c r="X2043" s="13"/>
      <c r="Y2043" s="13"/>
      <c r="Z2043" s="13"/>
      <c r="AA2043" s="13"/>
      <c r="AB2043" s="13"/>
      <c r="AC2043" s="13"/>
      <c r="AD2043" s="13"/>
      <c r="AE2043" s="13"/>
      <c r="AT2043" s="244" t="s">
        <v>207</v>
      </c>
      <c r="AU2043" s="244" t="s">
        <v>87</v>
      </c>
      <c r="AV2043" s="13" t="s">
        <v>87</v>
      </c>
      <c r="AW2043" s="13" t="s">
        <v>39</v>
      </c>
      <c r="AX2043" s="13" t="s">
        <v>78</v>
      </c>
      <c r="AY2043" s="244" t="s">
        <v>199</v>
      </c>
    </row>
    <row r="2044" s="13" customFormat="1">
      <c r="A2044" s="13"/>
      <c r="B2044" s="233"/>
      <c r="C2044" s="234"/>
      <c r="D2044" s="235" t="s">
        <v>207</v>
      </c>
      <c r="E2044" s="236" t="s">
        <v>22</v>
      </c>
      <c r="F2044" s="237" t="s">
        <v>3037</v>
      </c>
      <c r="G2044" s="234"/>
      <c r="H2044" s="238">
        <v>160.422</v>
      </c>
      <c r="I2044" s="239"/>
      <c r="J2044" s="234"/>
      <c r="K2044" s="234"/>
      <c r="L2044" s="240"/>
      <c r="M2044" s="241"/>
      <c r="N2044" s="242"/>
      <c r="O2044" s="242"/>
      <c r="P2044" s="242"/>
      <c r="Q2044" s="242"/>
      <c r="R2044" s="242"/>
      <c r="S2044" s="242"/>
      <c r="T2044" s="243"/>
      <c r="U2044" s="13"/>
      <c r="V2044" s="13"/>
      <c r="W2044" s="13"/>
      <c r="X2044" s="13"/>
      <c r="Y2044" s="13"/>
      <c r="Z2044" s="13"/>
      <c r="AA2044" s="13"/>
      <c r="AB2044" s="13"/>
      <c r="AC2044" s="13"/>
      <c r="AD2044" s="13"/>
      <c r="AE2044" s="13"/>
      <c r="AT2044" s="244" t="s">
        <v>207</v>
      </c>
      <c r="AU2044" s="244" t="s">
        <v>87</v>
      </c>
      <c r="AV2044" s="13" t="s">
        <v>87</v>
      </c>
      <c r="AW2044" s="13" t="s">
        <v>39</v>
      </c>
      <c r="AX2044" s="13" t="s">
        <v>78</v>
      </c>
      <c r="AY2044" s="244" t="s">
        <v>199</v>
      </c>
    </row>
    <row r="2045" s="13" customFormat="1">
      <c r="A2045" s="13"/>
      <c r="B2045" s="233"/>
      <c r="C2045" s="234"/>
      <c r="D2045" s="235" t="s">
        <v>207</v>
      </c>
      <c r="E2045" s="236" t="s">
        <v>22</v>
      </c>
      <c r="F2045" s="237" t="s">
        <v>3038</v>
      </c>
      <c r="G2045" s="234"/>
      <c r="H2045" s="238">
        <v>282.98899999999998</v>
      </c>
      <c r="I2045" s="239"/>
      <c r="J2045" s="234"/>
      <c r="K2045" s="234"/>
      <c r="L2045" s="240"/>
      <c r="M2045" s="241"/>
      <c r="N2045" s="242"/>
      <c r="O2045" s="242"/>
      <c r="P2045" s="242"/>
      <c r="Q2045" s="242"/>
      <c r="R2045" s="242"/>
      <c r="S2045" s="242"/>
      <c r="T2045" s="243"/>
      <c r="U2045" s="13"/>
      <c r="V2045" s="13"/>
      <c r="W2045" s="13"/>
      <c r="X2045" s="13"/>
      <c r="Y2045" s="13"/>
      <c r="Z2045" s="13"/>
      <c r="AA2045" s="13"/>
      <c r="AB2045" s="13"/>
      <c r="AC2045" s="13"/>
      <c r="AD2045" s="13"/>
      <c r="AE2045" s="13"/>
      <c r="AT2045" s="244" t="s">
        <v>207</v>
      </c>
      <c r="AU2045" s="244" t="s">
        <v>87</v>
      </c>
      <c r="AV2045" s="13" t="s">
        <v>87</v>
      </c>
      <c r="AW2045" s="13" t="s">
        <v>39</v>
      </c>
      <c r="AX2045" s="13" t="s">
        <v>78</v>
      </c>
      <c r="AY2045" s="244" t="s">
        <v>199</v>
      </c>
    </row>
    <row r="2046" s="13" customFormat="1">
      <c r="A2046" s="13"/>
      <c r="B2046" s="233"/>
      <c r="C2046" s="234"/>
      <c r="D2046" s="235" t="s">
        <v>207</v>
      </c>
      <c r="E2046" s="236" t="s">
        <v>22</v>
      </c>
      <c r="F2046" s="237" t="s">
        <v>3039</v>
      </c>
      <c r="G2046" s="234"/>
      <c r="H2046" s="238">
        <v>72.132999999999996</v>
      </c>
      <c r="I2046" s="239"/>
      <c r="J2046" s="234"/>
      <c r="K2046" s="234"/>
      <c r="L2046" s="240"/>
      <c r="M2046" s="241"/>
      <c r="N2046" s="242"/>
      <c r="O2046" s="242"/>
      <c r="P2046" s="242"/>
      <c r="Q2046" s="242"/>
      <c r="R2046" s="242"/>
      <c r="S2046" s="242"/>
      <c r="T2046" s="243"/>
      <c r="U2046" s="13"/>
      <c r="V2046" s="13"/>
      <c r="W2046" s="13"/>
      <c r="X2046" s="13"/>
      <c r="Y2046" s="13"/>
      <c r="Z2046" s="13"/>
      <c r="AA2046" s="13"/>
      <c r="AB2046" s="13"/>
      <c r="AC2046" s="13"/>
      <c r="AD2046" s="13"/>
      <c r="AE2046" s="13"/>
      <c r="AT2046" s="244" t="s">
        <v>207</v>
      </c>
      <c r="AU2046" s="244" t="s">
        <v>87</v>
      </c>
      <c r="AV2046" s="13" t="s">
        <v>87</v>
      </c>
      <c r="AW2046" s="13" t="s">
        <v>39</v>
      </c>
      <c r="AX2046" s="13" t="s">
        <v>78</v>
      </c>
      <c r="AY2046" s="244" t="s">
        <v>199</v>
      </c>
    </row>
    <row r="2047" s="13" customFormat="1">
      <c r="A2047" s="13"/>
      <c r="B2047" s="233"/>
      <c r="C2047" s="234"/>
      <c r="D2047" s="235" t="s">
        <v>207</v>
      </c>
      <c r="E2047" s="236" t="s">
        <v>22</v>
      </c>
      <c r="F2047" s="237" t="s">
        <v>3040</v>
      </c>
      <c r="G2047" s="234"/>
      <c r="H2047" s="238">
        <v>78.018000000000001</v>
      </c>
      <c r="I2047" s="239"/>
      <c r="J2047" s="234"/>
      <c r="K2047" s="234"/>
      <c r="L2047" s="240"/>
      <c r="M2047" s="241"/>
      <c r="N2047" s="242"/>
      <c r="O2047" s="242"/>
      <c r="P2047" s="242"/>
      <c r="Q2047" s="242"/>
      <c r="R2047" s="242"/>
      <c r="S2047" s="242"/>
      <c r="T2047" s="243"/>
      <c r="U2047" s="13"/>
      <c r="V2047" s="13"/>
      <c r="W2047" s="13"/>
      <c r="X2047" s="13"/>
      <c r="Y2047" s="13"/>
      <c r="Z2047" s="13"/>
      <c r="AA2047" s="13"/>
      <c r="AB2047" s="13"/>
      <c r="AC2047" s="13"/>
      <c r="AD2047" s="13"/>
      <c r="AE2047" s="13"/>
      <c r="AT2047" s="244" t="s">
        <v>207</v>
      </c>
      <c r="AU2047" s="244" t="s">
        <v>87</v>
      </c>
      <c r="AV2047" s="13" t="s">
        <v>87</v>
      </c>
      <c r="AW2047" s="13" t="s">
        <v>39</v>
      </c>
      <c r="AX2047" s="13" t="s">
        <v>78</v>
      </c>
      <c r="AY2047" s="244" t="s">
        <v>199</v>
      </c>
    </row>
    <row r="2048" s="13" customFormat="1">
      <c r="A2048" s="13"/>
      <c r="B2048" s="233"/>
      <c r="C2048" s="234"/>
      <c r="D2048" s="235" t="s">
        <v>207</v>
      </c>
      <c r="E2048" s="236" t="s">
        <v>22</v>
      </c>
      <c r="F2048" s="237" t="s">
        <v>3041</v>
      </c>
      <c r="G2048" s="234"/>
      <c r="H2048" s="238">
        <v>10.781000000000001</v>
      </c>
      <c r="I2048" s="239"/>
      <c r="J2048" s="234"/>
      <c r="K2048" s="234"/>
      <c r="L2048" s="240"/>
      <c r="M2048" s="241"/>
      <c r="N2048" s="242"/>
      <c r="O2048" s="242"/>
      <c r="P2048" s="242"/>
      <c r="Q2048" s="242"/>
      <c r="R2048" s="242"/>
      <c r="S2048" s="242"/>
      <c r="T2048" s="243"/>
      <c r="U2048" s="13"/>
      <c r="V2048" s="13"/>
      <c r="W2048" s="13"/>
      <c r="X2048" s="13"/>
      <c r="Y2048" s="13"/>
      <c r="Z2048" s="13"/>
      <c r="AA2048" s="13"/>
      <c r="AB2048" s="13"/>
      <c r="AC2048" s="13"/>
      <c r="AD2048" s="13"/>
      <c r="AE2048" s="13"/>
      <c r="AT2048" s="244" t="s">
        <v>207</v>
      </c>
      <c r="AU2048" s="244" t="s">
        <v>87</v>
      </c>
      <c r="AV2048" s="13" t="s">
        <v>87</v>
      </c>
      <c r="AW2048" s="13" t="s">
        <v>39</v>
      </c>
      <c r="AX2048" s="13" t="s">
        <v>78</v>
      </c>
      <c r="AY2048" s="244" t="s">
        <v>199</v>
      </c>
    </row>
    <row r="2049" s="13" customFormat="1">
      <c r="A2049" s="13"/>
      <c r="B2049" s="233"/>
      <c r="C2049" s="234"/>
      <c r="D2049" s="235" t="s">
        <v>207</v>
      </c>
      <c r="E2049" s="236" t="s">
        <v>22</v>
      </c>
      <c r="F2049" s="237" t="s">
        <v>3042</v>
      </c>
      <c r="G2049" s="234"/>
      <c r="H2049" s="238">
        <v>10.044000000000001</v>
      </c>
      <c r="I2049" s="239"/>
      <c r="J2049" s="234"/>
      <c r="K2049" s="234"/>
      <c r="L2049" s="240"/>
      <c r="M2049" s="241"/>
      <c r="N2049" s="242"/>
      <c r="O2049" s="242"/>
      <c r="P2049" s="242"/>
      <c r="Q2049" s="242"/>
      <c r="R2049" s="242"/>
      <c r="S2049" s="242"/>
      <c r="T2049" s="243"/>
      <c r="U2049" s="13"/>
      <c r="V2049" s="13"/>
      <c r="W2049" s="13"/>
      <c r="X2049" s="13"/>
      <c r="Y2049" s="13"/>
      <c r="Z2049" s="13"/>
      <c r="AA2049" s="13"/>
      <c r="AB2049" s="13"/>
      <c r="AC2049" s="13"/>
      <c r="AD2049" s="13"/>
      <c r="AE2049" s="13"/>
      <c r="AT2049" s="244" t="s">
        <v>207</v>
      </c>
      <c r="AU2049" s="244" t="s">
        <v>87</v>
      </c>
      <c r="AV2049" s="13" t="s">
        <v>87</v>
      </c>
      <c r="AW2049" s="13" t="s">
        <v>39</v>
      </c>
      <c r="AX2049" s="13" t="s">
        <v>78</v>
      </c>
      <c r="AY2049" s="244" t="s">
        <v>199</v>
      </c>
    </row>
    <row r="2050" s="13" customFormat="1">
      <c r="A2050" s="13"/>
      <c r="B2050" s="233"/>
      <c r="C2050" s="234"/>
      <c r="D2050" s="235" t="s">
        <v>207</v>
      </c>
      <c r="E2050" s="236" t="s">
        <v>22</v>
      </c>
      <c r="F2050" s="237" t="s">
        <v>3043</v>
      </c>
      <c r="G2050" s="234"/>
      <c r="H2050" s="238">
        <v>8.9640000000000004</v>
      </c>
      <c r="I2050" s="239"/>
      <c r="J2050" s="234"/>
      <c r="K2050" s="234"/>
      <c r="L2050" s="240"/>
      <c r="M2050" s="241"/>
      <c r="N2050" s="242"/>
      <c r="O2050" s="242"/>
      <c r="P2050" s="242"/>
      <c r="Q2050" s="242"/>
      <c r="R2050" s="242"/>
      <c r="S2050" s="242"/>
      <c r="T2050" s="243"/>
      <c r="U2050" s="13"/>
      <c r="V2050" s="13"/>
      <c r="W2050" s="13"/>
      <c r="X2050" s="13"/>
      <c r="Y2050" s="13"/>
      <c r="Z2050" s="13"/>
      <c r="AA2050" s="13"/>
      <c r="AB2050" s="13"/>
      <c r="AC2050" s="13"/>
      <c r="AD2050" s="13"/>
      <c r="AE2050" s="13"/>
      <c r="AT2050" s="244" t="s">
        <v>207</v>
      </c>
      <c r="AU2050" s="244" t="s">
        <v>87</v>
      </c>
      <c r="AV2050" s="13" t="s">
        <v>87</v>
      </c>
      <c r="AW2050" s="13" t="s">
        <v>39</v>
      </c>
      <c r="AX2050" s="13" t="s">
        <v>78</v>
      </c>
      <c r="AY2050" s="244" t="s">
        <v>199</v>
      </c>
    </row>
    <row r="2051" s="13" customFormat="1">
      <c r="A2051" s="13"/>
      <c r="B2051" s="233"/>
      <c r="C2051" s="234"/>
      <c r="D2051" s="235" t="s">
        <v>207</v>
      </c>
      <c r="E2051" s="236" t="s">
        <v>22</v>
      </c>
      <c r="F2051" s="237" t="s">
        <v>3044</v>
      </c>
      <c r="G2051" s="234"/>
      <c r="H2051" s="238">
        <v>34.058999999999997</v>
      </c>
      <c r="I2051" s="239"/>
      <c r="J2051" s="234"/>
      <c r="K2051" s="234"/>
      <c r="L2051" s="240"/>
      <c r="M2051" s="241"/>
      <c r="N2051" s="242"/>
      <c r="O2051" s="242"/>
      <c r="P2051" s="242"/>
      <c r="Q2051" s="242"/>
      <c r="R2051" s="242"/>
      <c r="S2051" s="242"/>
      <c r="T2051" s="243"/>
      <c r="U2051" s="13"/>
      <c r="V2051" s="13"/>
      <c r="W2051" s="13"/>
      <c r="X2051" s="13"/>
      <c r="Y2051" s="13"/>
      <c r="Z2051" s="13"/>
      <c r="AA2051" s="13"/>
      <c r="AB2051" s="13"/>
      <c r="AC2051" s="13"/>
      <c r="AD2051" s="13"/>
      <c r="AE2051" s="13"/>
      <c r="AT2051" s="244" t="s">
        <v>207</v>
      </c>
      <c r="AU2051" s="244" t="s">
        <v>87</v>
      </c>
      <c r="AV2051" s="13" t="s">
        <v>87</v>
      </c>
      <c r="AW2051" s="13" t="s">
        <v>39</v>
      </c>
      <c r="AX2051" s="13" t="s">
        <v>78</v>
      </c>
      <c r="AY2051" s="244" t="s">
        <v>199</v>
      </c>
    </row>
    <row r="2052" s="13" customFormat="1">
      <c r="A2052" s="13"/>
      <c r="B2052" s="233"/>
      <c r="C2052" s="234"/>
      <c r="D2052" s="235" t="s">
        <v>207</v>
      </c>
      <c r="E2052" s="236" t="s">
        <v>22</v>
      </c>
      <c r="F2052" s="237" t="s">
        <v>923</v>
      </c>
      <c r="G2052" s="234"/>
      <c r="H2052" s="238">
        <v>22.199999999999999</v>
      </c>
      <c r="I2052" s="239"/>
      <c r="J2052" s="234"/>
      <c r="K2052" s="234"/>
      <c r="L2052" s="240"/>
      <c r="M2052" s="241"/>
      <c r="N2052" s="242"/>
      <c r="O2052" s="242"/>
      <c r="P2052" s="242"/>
      <c r="Q2052" s="242"/>
      <c r="R2052" s="242"/>
      <c r="S2052" s="242"/>
      <c r="T2052" s="243"/>
      <c r="U2052" s="13"/>
      <c r="V2052" s="13"/>
      <c r="W2052" s="13"/>
      <c r="X2052" s="13"/>
      <c r="Y2052" s="13"/>
      <c r="Z2052" s="13"/>
      <c r="AA2052" s="13"/>
      <c r="AB2052" s="13"/>
      <c r="AC2052" s="13"/>
      <c r="AD2052" s="13"/>
      <c r="AE2052" s="13"/>
      <c r="AT2052" s="244" t="s">
        <v>207</v>
      </c>
      <c r="AU2052" s="244" t="s">
        <v>87</v>
      </c>
      <c r="AV2052" s="13" t="s">
        <v>87</v>
      </c>
      <c r="AW2052" s="13" t="s">
        <v>39</v>
      </c>
      <c r="AX2052" s="13" t="s">
        <v>78</v>
      </c>
      <c r="AY2052" s="244" t="s">
        <v>199</v>
      </c>
    </row>
    <row r="2053" s="13" customFormat="1">
      <c r="A2053" s="13"/>
      <c r="B2053" s="233"/>
      <c r="C2053" s="234"/>
      <c r="D2053" s="235" t="s">
        <v>207</v>
      </c>
      <c r="E2053" s="236" t="s">
        <v>22</v>
      </c>
      <c r="F2053" s="237" t="s">
        <v>3045</v>
      </c>
      <c r="G2053" s="234"/>
      <c r="H2053" s="238">
        <v>75.695999999999998</v>
      </c>
      <c r="I2053" s="239"/>
      <c r="J2053" s="234"/>
      <c r="K2053" s="234"/>
      <c r="L2053" s="240"/>
      <c r="M2053" s="241"/>
      <c r="N2053" s="242"/>
      <c r="O2053" s="242"/>
      <c r="P2053" s="242"/>
      <c r="Q2053" s="242"/>
      <c r="R2053" s="242"/>
      <c r="S2053" s="242"/>
      <c r="T2053" s="243"/>
      <c r="U2053" s="13"/>
      <c r="V2053" s="13"/>
      <c r="W2053" s="13"/>
      <c r="X2053" s="13"/>
      <c r="Y2053" s="13"/>
      <c r="Z2053" s="13"/>
      <c r="AA2053" s="13"/>
      <c r="AB2053" s="13"/>
      <c r="AC2053" s="13"/>
      <c r="AD2053" s="13"/>
      <c r="AE2053" s="13"/>
      <c r="AT2053" s="244" t="s">
        <v>207</v>
      </c>
      <c r="AU2053" s="244" t="s">
        <v>87</v>
      </c>
      <c r="AV2053" s="13" t="s">
        <v>87</v>
      </c>
      <c r="AW2053" s="13" t="s">
        <v>39</v>
      </c>
      <c r="AX2053" s="13" t="s">
        <v>78</v>
      </c>
      <c r="AY2053" s="244" t="s">
        <v>199</v>
      </c>
    </row>
    <row r="2054" s="13" customFormat="1">
      <c r="A2054" s="13"/>
      <c r="B2054" s="233"/>
      <c r="C2054" s="234"/>
      <c r="D2054" s="235" t="s">
        <v>207</v>
      </c>
      <c r="E2054" s="236" t="s">
        <v>22</v>
      </c>
      <c r="F2054" s="237" t="s">
        <v>3046</v>
      </c>
      <c r="G2054" s="234"/>
      <c r="H2054" s="238">
        <v>60.521999999999998</v>
      </c>
      <c r="I2054" s="239"/>
      <c r="J2054" s="234"/>
      <c r="K2054" s="234"/>
      <c r="L2054" s="240"/>
      <c r="M2054" s="241"/>
      <c r="N2054" s="242"/>
      <c r="O2054" s="242"/>
      <c r="P2054" s="242"/>
      <c r="Q2054" s="242"/>
      <c r="R2054" s="242"/>
      <c r="S2054" s="242"/>
      <c r="T2054" s="243"/>
      <c r="U2054" s="13"/>
      <c r="V2054" s="13"/>
      <c r="W2054" s="13"/>
      <c r="X2054" s="13"/>
      <c r="Y2054" s="13"/>
      <c r="Z2054" s="13"/>
      <c r="AA2054" s="13"/>
      <c r="AB2054" s="13"/>
      <c r="AC2054" s="13"/>
      <c r="AD2054" s="13"/>
      <c r="AE2054" s="13"/>
      <c r="AT2054" s="244" t="s">
        <v>207</v>
      </c>
      <c r="AU2054" s="244" t="s">
        <v>87</v>
      </c>
      <c r="AV2054" s="13" t="s">
        <v>87</v>
      </c>
      <c r="AW2054" s="13" t="s">
        <v>39</v>
      </c>
      <c r="AX2054" s="13" t="s">
        <v>78</v>
      </c>
      <c r="AY2054" s="244" t="s">
        <v>199</v>
      </c>
    </row>
    <row r="2055" s="13" customFormat="1">
      <c r="A2055" s="13"/>
      <c r="B2055" s="233"/>
      <c r="C2055" s="234"/>
      <c r="D2055" s="235" t="s">
        <v>207</v>
      </c>
      <c r="E2055" s="236" t="s">
        <v>22</v>
      </c>
      <c r="F2055" s="237" t="s">
        <v>3047</v>
      </c>
      <c r="G2055" s="234"/>
      <c r="H2055" s="238">
        <v>66.278000000000006</v>
      </c>
      <c r="I2055" s="239"/>
      <c r="J2055" s="234"/>
      <c r="K2055" s="234"/>
      <c r="L2055" s="240"/>
      <c r="M2055" s="241"/>
      <c r="N2055" s="242"/>
      <c r="O2055" s="242"/>
      <c r="P2055" s="242"/>
      <c r="Q2055" s="242"/>
      <c r="R2055" s="242"/>
      <c r="S2055" s="242"/>
      <c r="T2055" s="243"/>
      <c r="U2055" s="13"/>
      <c r="V2055" s="13"/>
      <c r="W2055" s="13"/>
      <c r="X2055" s="13"/>
      <c r="Y2055" s="13"/>
      <c r="Z2055" s="13"/>
      <c r="AA2055" s="13"/>
      <c r="AB2055" s="13"/>
      <c r="AC2055" s="13"/>
      <c r="AD2055" s="13"/>
      <c r="AE2055" s="13"/>
      <c r="AT2055" s="244" t="s">
        <v>207</v>
      </c>
      <c r="AU2055" s="244" t="s">
        <v>87</v>
      </c>
      <c r="AV2055" s="13" t="s">
        <v>87</v>
      </c>
      <c r="AW2055" s="13" t="s">
        <v>39</v>
      </c>
      <c r="AX2055" s="13" t="s">
        <v>78</v>
      </c>
      <c r="AY2055" s="244" t="s">
        <v>199</v>
      </c>
    </row>
    <row r="2056" s="13" customFormat="1">
      <c r="A2056" s="13"/>
      <c r="B2056" s="233"/>
      <c r="C2056" s="234"/>
      <c r="D2056" s="235" t="s">
        <v>207</v>
      </c>
      <c r="E2056" s="236" t="s">
        <v>22</v>
      </c>
      <c r="F2056" s="237" t="s">
        <v>3048</v>
      </c>
      <c r="G2056" s="234"/>
      <c r="H2056" s="238">
        <v>83.171000000000006</v>
      </c>
      <c r="I2056" s="239"/>
      <c r="J2056" s="234"/>
      <c r="K2056" s="234"/>
      <c r="L2056" s="240"/>
      <c r="M2056" s="241"/>
      <c r="N2056" s="242"/>
      <c r="O2056" s="242"/>
      <c r="P2056" s="242"/>
      <c r="Q2056" s="242"/>
      <c r="R2056" s="242"/>
      <c r="S2056" s="242"/>
      <c r="T2056" s="243"/>
      <c r="U2056" s="13"/>
      <c r="V2056" s="13"/>
      <c r="W2056" s="13"/>
      <c r="X2056" s="13"/>
      <c r="Y2056" s="13"/>
      <c r="Z2056" s="13"/>
      <c r="AA2056" s="13"/>
      <c r="AB2056" s="13"/>
      <c r="AC2056" s="13"/>
      <c r="AD2056" s="13"/>
      <c r="AE2056" s="13"/>
      <c r="AT2056" s="244" t="s">
        <v>207</v>
      </c>
      <c r="AU2056" s="244" t="s">
        <v>87</v>
      </c>
      <c r="AV2056" s="13" t="s">
        <v>87</v>
      </c>
      <c r="AW2056" s="13" t="s">
        <v>39</v>
      </c>
      <c r="AX2056" s="13" t="s">
        <v>78</v>
      </c>
      <c r="AY2056" s="244" t="s">
        <v>199</v>
      </c>
    </row>
    <row r="2057" s="13" customFormat="1">
      <c r="A2057" s="13"/>
      <c r="B2057" s="233"/>
      <c r="C2057" s="234"/>
      <c r="D2057" s="235" t="s">
        <v>207</v>
      </c>
      <c r="E2057" s="236" t="s">
        <v>22</v>
      </c>
      <c r="F2057" s="237" t="s">
        <v>3049</v>
      </c>
      <c r="G2057" s="234"/>
      <c r="H2057" s="238">
        <v>119.63200000000001</v>
      </c>
      <c r="I2057" s="239"/>
      <c r="J2057" s="234"/>
      <c r="K2057" s="234"/>
      <c r="L2057" s="240"/>
      <c r="M2057" s="241"/>
      <c r="N2057" s="242"/>
      <c r="O2057" s="242"/>
      <c r="P2057" s="242"/>
      <c r="Q2057" s="242"/>
      <c r="R2057" s="242"/>
      <c r="S2057" s="242"/>
      <c r="T2057" s="243"/>
      <c r="U2057" s="13"/>
      <c r="V2057" s="13"/>
      <c r="W2057" s="13"/>
      <c r="X2057" s="13"/>
      <c r="Y2057" s="13"/>
      <c r="Z2057" s="13"/>
      <c r="AA2057" s="13"/>
      <c r="AB2057" s="13"/>
      <c r="AC2057" s="13"/>
      <c r="AD2057" s="13"/>
      <c r="AE2057" s="13"/>
      <c r="AT2057" s="244" t="s">
        <v>207</v>
      </c>
      <c r="AU2057" s="244" t="s">
        <v>87</v>
      </c>
      <c r="AV2057" s="13" t="s">
        <v>87</v>
      </c>
      <c r="AW2057" s="13" t="s">
        <v>39</v>
      </c>
      <c r="AX2057" s="13" t="s">
        <v>78</v>
      </c>
      <c r="AY2057" s="244" t="s">
        <v>199</v>
      </c>
    </row>
    <row r="2058" s="13" customFormat="1">
      <c r="A2058" s="13"/>
      <c r="B2058" s="233"/>
      <c r="C2058" s="234"/>
      <c r="D2058" s="235" t="s">
        <v>207</v>
      </c>
      <c r="E2058" s="236" t="s">
        <v>22</v>
      </c>
      <c r="F2058" s="237" t="s">
        <v>3050</v>
      </c>
      <c r="G2058" s="234"/>
      <c r="H2058" s="238">
        <v>72.811999999999998</v>
      </c>
      <c r="I2058" s="239"/>
      <c r="J2058" s="234"/>
      <c r="K2058" s="234"/>
      <c r="L2058" s="240"/>
      <c r="M2058" s="241"/>
      <c r="N2058" s="242"/>
      <c r="O2058" s="242"/>
      <c r="P2058" s="242"/>
      <c r="Q2058" s="242"/>
      <c r="R2058" s="242"/>
      <c r="S2058" s="242"/>
      <c r="T2058" s="243"/>
      <c r="U2058" s="13"/>
      <c r="V2058" s="13"/>
      <c r="W2058" s="13"/>
      <c r="X2058" s="13"/>
      <c r="Y2058" s="13"/>
      <c r="Z2058" s="13"/>
      <c r="AA2058" s="13"/>
      <c r="AB2058" s="13"/>
      <c r="AC2058" s="13"/>
      <c r="AD2058" s="13"/>
      <c r="AE2058" s="13"/>
      <c r="AT2058" s="244" t="s">
        <v>207</v>
      </c>
      <c r="AU2058" s="244" t="s">
        <v>87</v>
      </c>
      <c r="AV2058" s="13" t="s">
        <v>87</v>
      </c>
      <c r="AW2058" s="13" t="s">
        <v>39</v>
      </c>
      <c r="AX2058" s="13" t="s">
        <v>78</v>
      </c>
      <c r="AY2058" s="244" t="s">
        <v>199</v>
      </c>
    </row>
    <row r="2059" s="13" customFormat="1">
      <c r="A2059" s="13"/>
      <c r="B2059" s="233"/>
      <c r="C2059" s="234"/>
      <c r="D2059" s="235" t="s">
        <v>207</v>
      </c>
      <c r="E2059" s="236" t="s">
        <v>22</v>
      </c>
      <c r="F2059" s="237" t="s">
        <v>3051</v>
      </c>
      <c r="G2059" s="234"/>
      <c r="H2059" s="238">
        <v>128.262</v>
      </c>
      <c r="I2059" s="239"/>
      <c r="J2059" s="234"/>
      <c r="K2059" s="234"/>
      <c r="L2059" s="240"/>
      <c r="M2059" s="241"/>
      <c r="N2059" s="242"/>
      <c r="O2059" s="242"/>
      <c r="P2059" s="242"/>
      <c r="Q2059" s="242"/>
      <c r="R2059" s="242"/>
      <c r="S2059" s="242"/>
      <c r="T2059" s="243"/>
      <c r="U2059" s="13"/>
      <c r="V2059" s="13"/>
      <c r="W2059" s="13"/>
      <c r="X2059" s="13"/>
      <c r="Y2059" s="13"/>
      <c r="Z2059" s="13"/>
      <c r="AA2059" s="13"/>
      <c r="AB2059" s="13"/>
      <c r="AC2059" s="13"/>
      <c r="AD2059" s="13"/>
      <c r="AE2059" s="13"/>
      <c r="AT2059" s="244" t="s">
        <v>207</v>
      </c>
      <c r="AU2059" s="244" t="s">
        <v>87</v>
      </c>
      <c r="AV2059" s="13" t="s">
        <v>87</v>
      </c>
      <c r="AW2059" s="13" t="s">
        <v>39</v>
      </c>
      <c r="AX2059" s="13" t="s">
        <v>78</v>
      </c>
      <c r="AY2059" s="244" t="s">
        <v>199</v>
      </c>
    </row>
    <row r="2060" s="13" customFormat="1">
      <c r="A2060" s="13"/>
      <c r="B2060" s="233"/>
      <c r="C2060" s="234"/>
      <c r="D2060" s="235" t="s">
        <v>207</v>
      </c>
      <c r="E2060" s="236" t="s">
        <v>22</v>
      </c>
      <c r="F2060" s="237" t="s">
        <v>3052</v>
      </c>
      <c r="G2060" s="234"/>
      <c r="H2060" s="238">
        <v>121.462</v>
      </c>
      <c r="I2060" s="239"/>
      <c r="J2060" s="234"/>
      <c r="K2060" s="234"/>
      <c r="L2060" s="240"/>
      <c r="M2060" s="241"/>
      <c r="N2060" s="242"/>
      <c r="O2060" s="242"/>
      <c r="P2060" s="242"/>
      <c r="Q2060" s="242"/>
      <c r="R2060" s="242"/>
      <c r="S2060" s="242"/>
      <c r="T2060" s="243"/>
      <c r="U2060" s="13"/>
      <c r="V2060" s="13"/>
      <c r="W2060" s="13"/>
      <c r="X2060" s="13"/>
      <c r="Y2060" s="13"/>
      <c r="Z2060" s="13"/>
      <c r="AA2060" s="13"/>
      <c r="AB2060" s="13"/>
      <c r="AC2060" s="13"/>
      <c r="AD2060" s="13"/>
      <c r="AE2060" s="13"/>
      <c r="AT2060" s="244" t="s">
        <v>207</v>
      </c>
      <c r="AU2060" s="244" t="s">
        <v>87</v>
      </c>
      <c r="AV2060" s="13" t="s">
        <v>87</v>
      </c>
      <c r="AW2060" s="13" t="s">
        <v>39</v>
      </c>
      <c r="AX2060" s="13" t="s">
        <v>78</v>
      </c>
      <c r="AY2060" s="244" t="s">
        <v>199</v>
      </c>
    </row>
    <row r="2061" s="13" customFormat="1">
      <c r="A2061" s="13"/>
      <c r="B2061" s="233"/>
      <c r="C2061" s="234"/>
      <c r="D2061" s="235" t="s">
        <v>207</v>
      </c>
      <c r="E2061" s="236" t="s">
        <v>22</v>
      </c>
      <c r="F2061" s="237" t="s">
        <v>3053</v>
      </c>
      <c r="G2061" s="234"/>
      <c r="H2061" s="238">
        <v>68.570999999999998</v>
      </c>
      <c r="I2061" s="239"/>
      <c r="J2061" s="234"/>
      <c r="K2061" s="234"/>
      <c r="L2061" s="240"/>
      <c r="M2061" s="241"/>
      <c r="N2061" s="242"/>
      <c r="O2061" s="242"/>
      <c r="P2061" s="242"/>
      <c r="Q2061" s="242"/>
      <c r="R2061" s="242"/>
      <c r="S2061" s="242"/>
      <c r="T2061" s="243"/>
      <c r="U2061" s="13"/>
      <c r="V2061" s="13"/>
      <c r="W2061" s="13"/>
      <c r="X2061" s="13"/>
      <c r="Y2061" s="13"/>
      <c r="Z2061" s="13"/>
      <c r="AA2061" s="13"/>
      <c r="AB2061" s="13"/>
      <c r="AC2061" s="13"/>
      <c r="AD2061" s="13"/>
      <c r="AE2061" s="13"/>
      <c r="AT2061" s="244" t="s">
        <v>207</v>
      </c>
      <c r="AU2061" s="244" t="s">
        <v>87</v>
      </c>
      <c r="AV2061" s="13" t="s">
        <v>87</v>
      </c>
      <c r="AW2061" s="13" t="s">
        <v>39</v>
      </c>
      <c r="AX2061" s="13" t="s">
        <v>78</v>
      </c>
      <c r="AY2061" s="244" t="s">
        <v>199</v>
      </c>
    </row>
    <row r="2062" s="13" customFormat="1">
      <c r="A2062" s="13"/>
      <c r="B2062" s="233"/>
      <c r="C2062" s="234"/>
      <c r="D2062" s="235" t="s">
        <v>207</v>
      </c>
      <c r="E2062" s="236" t="s">
        <v>22</v>
      </c>
      <c r="F2062" s="237" t="s">
        <v>3054</v>
      </c>
      <c r="G2062" s="234"/>
      <c r="H2062" s="238">
        <v>120.984</v>
      </c>
      <c r="I2062" s="239"/>
      <c r="J2062" s="234"/>
      <c r="K2062" s="234"/>
      <c r="L2062" s="240"/>
      <c r="M2062" s="241"/>
      <c r="N2062" s="242"/>
      <c r="O2062" s="242"/>
      <c r="P2062" s="242"/>
      <c r="Q2062" s="242"/>
      <c r="R2062" s="242"/>
      <c r="S2062" s="242"/>
      <c r="T2062" s="243"/>
      <c r="U2062" s="13"/>
      <c r="V2062" s="13"/>
      <c r="W2062" s="13"/>
      <c r="X2062" s="13"/>
      <c r="Y2062" s="13"/>
      <c r="Z2062" s="13"/>
      <c r="AA2062" s="13"/>
      <c r="AB2062" s="13"/>
      <c r="AC2062" s="13"/>
      <c r="AD2062" s="13"/>
      <c r="AE2062" s="13"/>
      <c r="AT2062" s="244" t="s">
        <v>207</v>
      </c>
      <c r="AU2062" s="244" t="s">
        <v>87</v>
      </c>
      <c r="AV2062" s="13" t="s">
        <v>87</v>
      </c>
      <c r="AW2062" s="13" t="s">
        <v>39</v>
      </c>
      <c r="AX2062" s="13" t="s">
        <v>78</v>
      </c>
      <c r="AY2062" s="244" t="s">
        <v>199</v>
      </c>
    </row>
    <row r="2063" s="13" customFormat="1">
      <c r="A2063" s="13"/>
      <c r="B2063" s="233"/>
      <c r="C2063" s="234"/>
      <c r="D2063" s="235" t="s">
        <v>207</v>
      </c>
      <c r="E2063" s="236" t="s">
        <v>22</v>
      </c>
      <c r="F2063" s="237" t="s">
        <v>3055</v>
      </c>
      <c r="G2063" s="234"/>
      <c r="H2063" s="238">
        <v>82.299000000000007</v>
      </c>
      <c r="I2063" s="239"/>
      <c r="J2063" s="234"/>
      <c r="K2063" s="234"/>
      <c r="L2063" s="240"/>
      <c r="M2063" s="241"/>
      <c r="N2063" s="242"/>
      <c r="O2063" s="242"/>
      <c r="P2063" s="242"/>
      <c r="Q2063" s="242"/>
      <c r="R2063" s="242"/>
      <c r="S2063" s="242"/>
      <c r="T2063" s="243"/>
      <c r="U2063" s="13"/>
      <c r="V2063" s="13"/>
      <c r="W2063" s="13"/>
      <c r="X2063" s="13"/>
      <c r="Y2063" s="13"/>
      <c r="Z2063" s="13"/>
      <c r="AA2063" s="13"/>
      <c r="AB2063" s="13"/>
      <c r="AC2063" s="13"/>
      <c r="AD2063" s="13"/>
      <c r="AE2063" s="13"/>
      <c r="AT2063" s="244" t="s">
        <v>207</v>
      </c>
      <c r="AU2063" s="244" t="s">
        <v>87</v>
      </c>
      <c r="AV2063" s="13" t="s">
        <v>87</v>
      </c>
      <c r="AW2063" s="13" t="s">
        <v>39</v>
      </c>
      <c r="AX2063" s="13" t="s">
        <v>78</v>
      </c>
      <c r="AY2063" s="244" t="s">
        <v>199</v>
      </c>
    </row>
    <row r="2064" s="13" customFormat="1">
      <c r="A2064" s="13"/>
      <c r="B2064" s="233"/>
      <c r="C2064" s="234"/>
      <c r="D2064" s="235" t="s">
        <v>207</v>
      </c>
      <c r="E2064" s="236" t="s">
        <v>22</v>
      </c>
      <c r="F2064" s="237" t="s">
        <v>3056</v>
      </c>
      <c r="G2064" s="234"/>
      <c r="H2064" s="238">
        <v>2.3100000000000001</v>
      </c>
      <c r="I2064" s="239"/>
      <c r="J2064" s="234"/>
      <c r="K2064" s="234"/>
      <c r="L2064" s="240"/>
      <c r="M2064" s="241"/>
      <c r="N2064" s="242"/>
      <c r="O2064" s="242"/>
      <c r="P2064" s="242"/>
      <c r="Q2064" s="242"/>
      <c r="R2064" s="242"/>
      <c r="S2064" s="242"/>
      <c r="T2064" s="243"/>
      <c r="U2064" s="13"/>
      <c r="V2064" s="13"/>
      <c r="W2064" s="13"/>
      <c r="X2064" s="13"/>
      <c r="Y2064" s="13"/>
      <c r="Z2064" s="13"/>
      <c r="AA2064" s="13"/>
      <c r="AB2064" s="13"/>
      <c r="AC2064" s="13"/>
      <c r="AD2064" s="13"/>
      <c r="AE2064" s="13"/>
      <c r="AT2064" s="244" t="s">
        <v>207</v>
      </c>
      <c r="AU2064" s="244" t="s">
        <v>87</v>
      </c>
      <c r="AV2064" s="13" t="s">
        <v>87</v>
      </c>
      <c r="AW2064" s="13" t="s">
        <v>39</v>
      </c>
      <c r="AX2064" s="13" t="s">
        <v>78</v>
      </c>
      <c r="AY2064" s="244" t="s">
        <v>199</v>
      </c>
    </row>
    <row r="2065" s="13" customFormat="1">
      <c r="A2065" s="13"/>
      <c r="B2065" s="233"/>
      <c r="C2065" s="234"/>
      <c r="D2065" s="235" t="s">
        <v>207</v>
      </c>
      <c r="E2065" s="236" t="s">
        <v>22</v>
      </c>
      <c r="F2065" s="237" t="s">
        <v>3057</v>
      </c>
      <c r="G2065" s="234"/>
      <c r="H2065" s="238">
        <v>251.90799999999999</v>
      </c>
      <c r="I2065" s="239"/>
      <c r="J2065" s="234"/>
      <c r="K2065" s="234"/>
      <c r="L2065" s="240"/>
      <c r="M2065" s="241"/>
      <c r="N2065" s="242"/>
      <c r="O2065" s="242"/>
      <c r="P2065" s="242"/>
      <c r="Q2065" s="242"/>
      <c r="R2065" s="242"/>
      <c r="S2065" s="242"/>
      <c r="T2065" s="243"/>
      <c r="U2065" s="13"/>
      <c r="V2065" s="13"/>
      <c r="W2065" s="13"/>
      <c r="X2065" s="13"/>
      <c r="Y2065" s="13"/>
      <c r="Z2065" s="13"/>
      <c r="AA2065" s="13"/>
      <c r="AB2065" s="13"/>
      <c r="AC2065" s="13"/>
      <c r="AD2065" s="13"/>
      <c r="AE2065" s="13"/>
      <c r="AT2065" s="244" t="s">
        <v>207</v>
      </c>
      <c r="AU2065" s="244" t="s">
        <v>87</v>
      </c>
      <c r="AV2065" s="13" t="s">
        <v>87</v>
      </c>
      <c r="AW2065" s="13" t="s">
        <v>39</v>
      </c>
      <c r="AX2065" s="13" t="s">
        <v>78</v>
      </c>
      <c r="AY2065" s="244" t="s">
        <v>199</v>
      </c>
    </row>
    <row r="2066" s="13" customFormat="1">
      <c r="A2066" s="13"/>
      <c r="B2066" s="233"/>
      <c r="C2066" s="234"/>
      <c r="D2066" s="235" t="s">
        <v>207</v>
      </c>
      <c r="E2066" s="236" t="s">
        <v>22</v>
      </c>
      <c r="F2066" s="237" t="s">
        <v>3058</v>
      </c>
      <c r="G2066" s="234"/>
      <c r="H2066" s="238">
        <v>14.279999999999999</v>
      </c>
      <c r="I2066" s="239"/>
      <c r="J2066" s="234"/>
      <c r="K2066" s="234"/>
      <c r="L2066" s="240"/>
      <c r="M2066" s="241"/>
      <c r="N2066" s="242"/>
      <c r="O2066" s="242"/>
      <c r="P2066" s="242"/>
      <c r="Q2066" s="242"/>
      <c r="R2066" s="242"/>
      <c r="S2066" s="242"/>
      <c r="T2066" s="243"/>
      <c r="U2066" s="13"/>
      <c r="V2066" s="13"/>
      <c r="W2066" s="13"/>
      <c r="X2066" s="13"/>
      <c r="Y2066" s="13"/>
      <c r="Z2066" s="13"/>
      <c r="AA2066" s="13"/>
      <c r="AB2066" s="13"/>
      <c r="AC2066" s="13"/>
      <c r="AD2066" s="13"/>
      <c r="AE2066" s="13"/>
      <c r="AT2066" s="244" t="s">
        <v>207</v>
      </c>
      <c r="AU2066" s="244" t="s">
        <v>87</v>
      </c>
      <c r="AV2066" s="13" t="s">
        <v>87</v>
      </c>
      <c r="AW2066" s="13" t="s">
        <v>39</v>
      </c>
      <c r="AX2066" s="13" t="s">
        <v>78</v>
      </c>
      <c r="AY2066" s="244" t="s">
        <v>199</v>
      </c>
    </row>
    <row r="2067" s="13" customFormat="1">
      <c r="A2067" s="13"/>
      <c r="B2067" s="233"/>
      <c r="C2067" s="234"/>
      <c r="D2067" s="235" t="s">
        <v>207</v>
      </c>
      <c r="E2067" s="236" t="s">
        <v>22</v>
      </c>
      <c r="F2067" s="237" t="s">
        <v>3059</v>
      </c>
      <c r="G2067" s="234"/>
      <c r="H2067" s="238">
        <v>39.950000000000003</v>
      </c>
      <c r="I2067" s="239"/>
      <c r="J2067" s="234"/>
      <c r="K2067" s="234"/>
      <c r="L2067" s="240"/>
      <c r="M2067" s="241"/>
      <c r="N2067" s="242"/>
      <c r="O2067" s="242"/>
      <c r="P2067" s="242"/>
      <c r="Q2067" s="242"/>
      <c r="R2067" s="242"/>
      <c r="S2067" s="242"/>
      <c r="T2067" s="243"/>
      <c r="U2067" s="13"/>
      <c r="V2067" s="13"/>
      <c r="W2067" s="13"/>
      <c r="X2067" s="13"/>
      <c r="Y2067" s="13"/>
      <c r="Z2067" s="13"/>
      <c r="AA2067" s="13"/>
      <c r="AB2067" s="13"/>
      <c r="AC2067" s="13"/>
      <c r="AD2067" s="13"/>
      <c r="AE2067" s="13"/>
      <c r="AT2067" s="244" t="s">
        <v>207</v>
      </c>
      <c r="AU2067" s="244" t="s">
        <v>87</v>
      </c>
      <c r="AV2067" s="13" t="s">
        <v>87</v>
      </c>
      <c r="AW2067" s="13" t="s">
        <v>39</v>
      </c>
      <c r="AX2067" s="13" t="s">
        <v>78</v>
      </c>
      <c r="AY2067" s="244" t="s">
        <v>199</v>
      </c>
    </row>
    <row r="2068" s="13" customFormat="1">
      <c r="A2068" s="13"/>
      <c r="B2068" s="233"/>
      <c r="C2068" s="234"/>
      <c r="D2068" s="235" t="s">
        <v>207</v>
      </c>
      <c r="E2068" s="236" t="s">
        <v>22</v>
      </c>
      <c r="F2068" s="237" t="s">
        <v>3060</v>
      </c>
      <c r="G2068" s="234"/>
      <c r="H2068" s="238">
        <v>142.32499999999999</v>
      </c>
      <c r="I2068" s="239"/>
      <c r="J2068" s="234"/>
      <c r="K2068" s="234"/>
      <c r="L2068" s="240"/>
      <c r="M2068" s="241"/>
      <c r="N2068" s="242"/>
      <c r="O2068" s="242"/>
      <c r="P2068" s="242"/>
      <c r="Q2068" s="242"/>
      <c r="R2068" s="242"/>
      <c r="S2068" s="242"/>
      <c r="T2068" s="243"/>
      <c r="U2068" s="13"/>
      <c r="V2068" s="13"/>
      <c r="W2068" s="13"/>
      <c r="X2068" s="13"/>
      <c r="Y2068" s="13"/>
      <c r="Z2068" s="13"/>
      <c r="AA2068" s="13"/>
      <c r="AB2068" s="13"/>
      <c r="AC2068" s="13"/>
      <c r="AD2068" s="13"/>
      <c r="AE2068" s="13"/>
      <c r="AT2068" s="244" t="s">
        <v>207</v>
      </c>
      <c r="AU2068" s="244" t="s">
        <v>87</v>
      </c>
      <c r="AV2068" s="13" t="s">
        <v>87</v>
      </c>
      <c r="AW2068" s="13" t="s">
        <v>39</v>
      </c>
      <c r="AX2068" s="13" t="s">
        <v>78</v>
      </c>
      <c r="AY2068" s="244" t="s">
        <v>199</v>
      </c>
    </row>
    <row r="2069" s="13" customFormat="1">
      <c r="A2069" s="13"/>
      <c r="B2069" s="233"/>
      <c r="C2069" s="234"/>
      <c r="D2069" s="235" t="s">
        <v>207</v>
      </c>
      <c r="E2069" s="236" t="s">
        <v>22</v>
      </c>
      <c r="F2069" s="237" t="s">
        <v>3061</v>
      </c>
      <c r="G2069" s="234"/>
      <c r="H2069" s="238">
        <v>105.437</v>
      </c>
      <c r="I2069" s="239"/>
      <c r="J2069" s="234"/>
      <c r="K2069" s="234"/>
      <c r="L2069" s="240"/>
      <c r="M2069" s="241"/>
      <c r="N2069" s="242"/>
      <c r="O2069" s="242"/>
      <c r="P2069" s="242"/>
      <c r="Q2069" s="242"/>
      <c r="R2069" s="242"/>
      <c r="S2069" s="242"/>
      <c r="T2069" s="243"/>
      <c r="U2069" s="13"/>
      <c r="V2069" s="13"/>
      <c r="W2069" s="13"/>
      <c r="X2069" s="13"/>
      <c r="Y2069" s="13"/>
      <c r="Z2069" s="13"/>
      <c r="AA2069" s="13"/>
      <c r="AB2069" s="13"/>
      <c r="AC2069" s="13"/>
      <c r="AD2069" s="13"/>
      <c r="AE2069" s="13"/>
      <c r="AT2069" s="244" t="s">
        <v>207</v>
      </c>
      <c r="AU2069" s="244" t="s">
        <v>87</v>
      </c>
      <c r="AV2069" s="13" t="s">
        <v>87</v>
      </c>
      <c r="AW2069" s="13" t="s">
        <v>39</v>
      </c>
      <c r="AX2069" s="13" t="s">
        <v>78</v>
      </c>
      <c r="AY2069" s="244" t="s">
        <v>199</v>
      </c>
    </row>
    <row r="2070" s="13" customFormat="1">
      <c r="A2070" s="13"/>
      <c r="B2070" s="233"/>
      <c r="C2070" s="234"/>
      <c r="D2070" s="235" t="s">
        <v>207</v>
      </c>
      <c r="E2070" s="236" t="s">
        <v>22</v>
      </c>
      <c r="F2070" s="237" t="s">
        <v>3062</v>
      </c>
      <c r="G2070" s="234"/>
      <c r="H2070" s="238">
        <v>55.939999999999998</v>
      </c>
      <c r="I2070" s="239"/>
      <c r="J2070" s="234"/>
      <c r="K2070" s="234"/>
      <c r="L2070" s="240"/>
      <c r="M2070" s="241"/>
      <c r="N2070" s="242"/>
      <c r="O2070" s="242"/>
      <c r="P2070" s="242"/>
      <c r="Q2070" s="242"/>
      <c r="R2070" s="242"/>
      <c r="S2070" s="242"/>
      <c r="T2070" s="243"/>
      <c r="U2070" s="13"/>
      <c r="V2070" s="13"/>
      <c r="W2070" s="13"/>
      <c r="X2070" s="13"/>
      <c r="Y2070" s="13"/>
      <c r="Z2070" s="13"/>
      <c r="AA2070" s="13"/>
      <c r="AB2070" s="13"/>
      <c r="AC2070" s="13"/>
      <c r="AD2070" s="13"/>
      <c r="AE2070" s="13"/>
      <c r="AT2070" s="244" t="s">
        <v>207</v>
      </c>
      <c r="AU2070" s="244" t="s">
        <v>87</v>
      </c>
      <c r="AV2070" s="13" t="s">
        <v>87</v>
      </c>
      <c r="AW2070" s="13" t="s">
        <v>39</v>
      </c>
      <c r="AX2070" s="13" t="s">
        <v>78</v>
      </c>
      <c r="AY2070" s="244" t="s">
        <v>199</v>
      </c>
    </row>
    <row r="2071" s="13" customFormat="1">
      <c r="A2071" s="13"/>
      <c r="B2071" s="233"/>
      <c r="C2071" s="234"/>
      <c r="D2071" s="235" t="s">
        <v>207</v>
      </c>
      <c r="E2071" s="236" t="s">
        <v>22</v>
      </c>
      <c r="F2071" s="237" t="s">
        <v>3063</v>
      </c>
      <c r="G2071" s="234"/>
      <c r="H2071" s="238">
        <v>103.18899999999999</v>
      </c>
      <c r="I2071" s="239"/>
      <c r="J2071" s="234"/>
      <c r="K2071" s="234"/>
      <c r="L2071" s="240"/>
      <c r="M2071" s="241"/>
      <c r="N2071" s="242"/>
      <c r="O2071" s="242"/>
      <c r="P2071" s="242"/>
      <c r="Q2071" s="242"/>
      <c r="R2071" s="242"/>
      <c r="S2071" s="242"/>
      <c r="T2071" s="243"/>
      <c r="U2071" s="13"/>
      <c r="V2071" s="13"/>
      <c r="W2071" s="13"/>
      <c r="X2071" s="13"/>
      <c r="Y2071" s="13"/>
      <c r="Z2071" s="13"/>
      <c r="AA2071" s="13"/>
      <c r="AB2071" s="13"/>
      <c r="AC2071" s="13"/>
      <c r="AD2071" s="13"/>
      <c r="AE2071" s="13"/>
      <c r="AT2071" s="244" t="s">
        <v>207</v>
      </c>
      <c r="AU2071" s="244" t="s">
        <v>87</v>
      </c>
      <c r="AV2071" s="13" t="s">
        <v>87</v>
      </c>
      <c r="AW2071" s="13" t="s">
        <v>39</v>
      </c>
      <c r="AX2071" s="13" t="s">
        <v>78</v>
      </c>
      <c r="AY2071" s="244" t="s">
        <v>199</v>
      </c>
    </row>
    <row r="2072" s="13" customFormat="1">
      <c r="A2072" s="13"/>
      <c r="B2072" s="233"/>
      <c r="C2072" s="234"/>
      <c r="D2072" s="235" t="s">
        <v>207</v>
      </c>
      <c r="E2072" s="236" t="s">
        <v>22</v>
      </c>
      <c r="F2072" s="237" t="s">
        <v>3064</v>
      </c>
      <c r="G2072" s="234"/>
      <c r="H2072" s="238">
        <v>96.263999999999996</v>
      </c>
      <c r="I2072" s="239"/>
      <c r="J2072" s="234"/>
      <c r="K2072" s="234"/>
      <c r="L2072" s="240"/>
      <c r="M2072" s="241"/>
      <c r="N2072" s="242"/>
      <c r="O2072" s="242"/>
      <c r="P2072" s="242"/>
      <c r="Q2072" s="242"/>
      <c r="R2072" s="242"/>
      <c r="S2072" s="242"/>
      <c r="T2072" s="243"/>
      <c r="U2072" s="13"/>
      <c r="V2072" s="13"/>
      <c r="W2072" s="13"/>
      <c r="X2072" s="13"/>
      <c r="Y2072" s="13"/>
      <c r="Z2072" s="13"/>
      <c r="AA2072" s="13"/>
      <c r="AB2072" s="13"/>
      <c r="AC2072" s="13"/>
      <c r="AD2072" s="13"/>
      <c r="AE2072" s="13"/>
      <c r="AT2072" s="244" t="s">
        <v>207</v>
      </c>
      <c r="AU2072" s="244" t="s">
        <v>87</v>
      </c>
      <c r="AV2072" s="13" t="s">
        <v>87</v>
      </c>
      <c r="AW2072" s="13" t="s">
        <v>39</v>
      </c>
      <c r="AX2072" s="13" t="s">
        <v>78</v>
      </c>
      <c r="AY2072" s="244" t="s">
        <v>199</v>
      </c>
    </row>
    <row r="2073" s="13" customFormat="1">
      <c r="A2073" s="13"/>
      <c r="B2073" s="233"/>
      <c r="C2073" s="234"/>
      <c r="D2073" s="235" t="s">
        <v>207</v>
      </c>
      <c r="E2073" s="236" t="s">
        <v>22</v>
      </c>
      <c r="F2073" s="237" t="s">
        <v>3065</v>
      </c>
      <c r="G2073" s="234"/>
      <c r="H2073" s="238">
        <v>60.247</v>
      </c>
      <c r="I2073" s="239"/>
      <c r="J2073" s="234"/>
      <c r="K2073" s="234"/>
      <c r="L2073" s="240"/>
      <c r="M2073" s="241"/>
      <c r="N2073" s="242"/>
      <c r="O2073" s="242"/>
      <c r="P2073" s="242"/>
      <c r="Q2073" s="242"/>
      <c r="R2073" s="242"/>
      <c r="S2073" s="242"/>
      <c r="T2073" s="243"/>
      <c r="U2073" s="13"/>
      <c r="V2073" s="13"/>
      <c r="W2073" s="13"/>
      <c r="X2073" s="13"/>
      <c r="Y2073" s="13"/>
      <c r="Z2073" s="13"/>
      <c r="AA2073" s="13"/>
      <c r="AB2073" s="13"/>
      <c r="AC2073" s="13"/>
      <c r="AD2073" s="13"/>
      <c r="AE2073" s="13"/>
      <c r="AT2073" s="244" t="s">
        <v>207</v>
      </c>
      <c r="AU2073" s="244" t="s">
        <v>87</v>
      </c>
      <c r="AV2073" s="13" t="s">
        <v>87</v>
      </c>
      <c r="AW2073" s="13" t="s">
        <v>39</v>
      </c>
      <c r="AX2073" s="13" t="s">
        <v>78</v>
      </c>
      <c r="AY2073" s="244" t="s">
        <v>199</v>
      </c>
    </row>
    <row r="2074" s="13" customFormat="1">
      <c r="A2074" s="13"/>
      <c r="B2074" s="233"/>
      <c r="C2074" s="234"/>
      <c r="D2074" s="235" t="s">
        <v>207</v>
      </c>
      <c r="E2074" s="236" t="s">
        <v>22</v>
      </c>
      <c r="F2074" s="237" t="s">
        <v>3066</v>
      </c>
      <c r="G2074" s="234"/>
      <c r="H2074" s="238">
        <v>52.5</v>
      </c>
      <c r="I2074" s="239"/>
      <c r="J2074" s="234"/>
      <c r="K2074" s="234"/>
      <c r="L2074" s="240"/>
      <c r="M2074" s="241"/>
      <c r="N2074" s="242"/>
      <c r="O2074" s="242"/>
      <c r="P2074" s="242"/>
      <c r="Q2074" s="242"/>
      <c r="R2074" s="242"/>
      <c r="S2074" s="242"/>
      <c r="T2074" s="243"/>
      <c r="U2074" s="13"/>
      <c r="V2074" s="13"/>
      <c r="W2074" s="13"/>
      <c r="X2074" s="13"/>
      <c r="Y2074" s="13"/>
      <c r="Z2074" s="13"/>
      <c r="AA2074" s="13"/>
      <c r="AB2074" s="13"/>
      <c r="AC2074" s="13"/>
      <c r="AD2074" s="13"/>
      <c r="AE2074" s="13"/>
      <c r="AT2074" s="244" t="s">
        <v>207</v>
      </c>
      <c r="AU2074" s="244" t="s">
        <v>87</v>
      </c>
      <c r="AV2074" s="13" t="s">
        <v>87</v>
      </c>
      <c r="AW2074" s="13" t="s">
        <v>39</v>
      </c>
      <c r="AX2074" s="13" t="s">
        <v>78</v>
      </c>
      <c r="AY2074" s="244" t="s">
        <v>199</v>
      </c>
    </row>
    <row r="2075" s="13" customFormat="1">
      <c r="A2075" s="13"/>
      <c r="B2075" s="233"/>
      <c r="C2075" s="234"/>
      <c r="D2075" s="235" t="s">
        <v>207</v>
      </c>
      <c r="E2075" s="236" t="s">
        <v>22</v>
      </c>
      <c r="F2075" s="237" t="s">
        <v>3067</v>
      </c>
      <c r="G2075" s="234"/>
      <c r="H2075" s="238">
        <v>11.060000000000001</v>
      </c>
      <c r="I2075" s="239"/>
      <c r="J2075" s="234"/>
      <c r="K2075" s="234"/>
      <c r="L2075" s="240"/>
      <c r="M2075" s="241"/>
      <c r="N2075" s="242"/>
      <c r="O2075" s="242"/>
      <c r="P2075" s="242"/>
      <c r="Q2075" s="242"/>
      <c r="R2075" s="242"/>
      <c r="S2075" s="242"/>
      <c r="T2075" s="243"/>
      <c r="U2075" s="13"/>
      <c r="V2075" s="13"/>
      <c r="W2075" s="13"/>
      <c r="X2075" s="13"/>
      <c r="Y2075" s="13"/>
      <c r="Z2075" s="13"/>
      <c r="AA2075" s="13"/>
      <c r="AB2075" s="13"/>
      <c r="AC2075" s="13"/>
      <c r="AD2075" s="13"/>
      <c r="AE2075" s="13"/>
      <c r="AT2075" s="244" t="s">
        <v>207</v>
      </c>
      <c r="AU2075" s="244" t="s">
        <v>87</v>
      </c>
      <c r="AV2075" s="13" t="s">
        <v>87</v>
      </c>
      <c r="AW2075" s="13" t="s">
        <v>39</v>
      </c>
      <c r="AX2075" s="13" t="s">
        <v>78</v>
      </c>
      <c r="AY2075" s="244" t="s">
        <v>199</v>
      </c>
    </row>
    <row r="2076" s="13" customFormat="1">
      <c r="A2076" s="13"/>
      <c r="B2076" s="233"/>
      <c r="C2076" s="234"/>
      <c r="D2076" s="235" t="s">
        <v>207</v>
      </c>
      <c r="E2076" s="236" t="s">
        <v>22</v>
      </c>
      <c r="F2076" s="237" t="s">
        <v>3068</v>
      </c>
      <c r="G2076" s="234"/>
      <c r="H2076" s="238">
        <v>38.195999999999998</v>
      </c>
      <c r="I2076" s="239"/>
      <c r="J2076" s="234"/>
      <c r="K2076" s="234"/>
      <c r="L2076" s="240"/>
      <c r="M2076" s="241"/>
      <c r="N2076" s="242"/>
      <c r="O2076" s="242"/>
      <c r="P2076" s="242"/>
      <c r="Q2076" s="242"/>
      <c r="R2076" s="242"/>
      <c r="S2076" s="242"/>
      <c r="T2076" s="243"/>
      <c r="U2076" s="13"/>
      <c r="V2076" s="13"/>
      <c r="W2076" s="13"/>
      <c r="X2076" s="13"/>
      <c r="Y2076" s="13"/>
      <c r="Z2076" s="13"/>
      <c r="AA2076" s="13"/>
      <c r="AB2076" s="13"/>
      <c r="AC2076" s="13"/>
      <c r="AD2076" s="13"/>
      <c r="AE2076" s="13"/>
      <c r="AT2076" s="244" t="s">
        <v>207</v>
      </c>
      <c r="AU2076" s="244" t="s">
        <v>87</v>
      </c>
      <c r="AV2076" s="13" t="s">
        <v>87</v>
      </c>
      <c r="AW2076" s="13" t="s">
        <v>39</v>
      </c>
      <c r="AX2076" s="13" t="s">
        <v>78</v>
      </c>
      <c r="AY2076" s="244" t="s">
        <v>199</v>
      </c>
    </row>
    <row r="2077" s="13" customFormat="1">
      <c r="A2077" s="13"/>
      <c r="B2077" s="233"/>
      <c r="C2077" s="234"/>
      <c r="D2077" s="235" t="s">
        <v>207</v>
      </c>
      <c r="E2077" s="236" t="s">
        <v>22</v>
      </c>
      <c r="F2077" s="237" t="s">
        <v>3069</v>
      </c>
      <c r="G2077" s="234"/>
      <c r="H2077" s="238">
        <v>78.207999999999998</v>
      </c>
      <c r="I2077" s="239"/>
      <c r="J2077" s="234"/>
      <c r="K2077" s="234"/>
      <c r="L2077" s="240"/>
      <c r="M2077" s="241"/>
      <c r="N2077" s="242"/>
      <c r="O2077" s="242"/>
      <c r="P2077" s="242"/>
      <c r="Q2077" s="242"/>
      <c r="R2077" s="242"/>
      <c r="S2077" s="242"/>
      <c r="T2077" s="243"/>
      <c r="U2077" s="13"/>
      <c r="V2077" s="13"/>
      <c r="W2077" s="13"/>
      <c r="X2077" s="13"/>
      <c r="Y2077" s="13"/>
      <c r="Z2077" s="13"/>
      <c r="AA2077" s="13"/>
      <c r="AB2077" s="13"/>
      <c r="AC2077" s="13"/>
      <c r="AD2077" s="13"/>
      <c r="AE2077" s="13"/>
      <c r="AT2077" s="244" t="s">
        <v>207</v>
      </c>
      <c r="AU2077" s="244" t="s">
        <v>87</v>
      </c>
      <c r="AV2077" s="13" t="s">
        <v>87</v>
      </c>
      <c r="AW2077" s="13" t="s">
        <v>39</v>
      </c>
      <c r="AX2077" s="13" t="s">
        <v>78</v>
      </c>
      <c r="AY2077" s="244" t="s">
        <v>199</v>
      </c>
    </row>
    <row r="2078" s="13" customFormat="1">
      <c r="A2078" s="13"/>
      <c r="B2078" s="233"/>
      <c r="C2078" s="234"/>
      <c r="D2078" s="235" t="s">
        <v>207</v>
      </c>
      <c r="E2078" s="236" t="s">
        <v>22</v>
      </c>
      <c r="F2078" s="237" t="s">
        <v>3070</v>
      </c>
      <c r="G2078" s="234"/>
      <c r="H2078" s="238">
        <v>37.939999999999998</v>
      </c>
      <c r="I2078" s="239"/>
      <c r="J2078" s="234"/>
      <c r="K2078" s="234"/>
      <c r="L2078" s="240"/>
      <c r="M2078" s="241"/>
      <c r="N2078" s="242"/>
      <c r="O2078" s="242"/>
      <c r="P2078" s="242"/>
      <c r="Q2078" s="242"/>
      <c r="R2078" s="242"/>
      <c r="S2078" s="242"/>
      <c r="T2078" s="243"/>
      <c r="U2078" s="13"/>
      <c r="V2078" s="13"/>
      <c r="W2078" s="13"/>
      <c r="X2078" s="13"/>
      <c r="Y2078" s="13"/>
      <c r="Z2078" s="13"/>
      <c r="AA2078" s="13"/>
      <c r="AB2078" s="13"/>
      <c r="AC2078" s="13"/>
      <c r="AD2078" s="13"/>
      <c r="AE2078" s="13"/>
      <c r="AT2078" s="244" t="s">
        <v>207</v>
      </c>
      <c r="AU2078" s="244" t="s">
        <v>87</v>
      </c>
      <c r="AV2078" s="13" t="s">
        <v>87</v>
      </c>
      <c r="AW2078" s="13" t="s">
        <v>39</v>
      </c>
      <c r="AX2078" s="13" t="s">
        <v>78</v>
      </c>
      <c r="AY2078" s="244" t="s">
        <v>199</v>
      </c>
    </row>
    <row r="2079" s="13" customFormat="1">
      <c r="A2079" s="13"/>
      <c r="B2079" s="233"/>
      <c r="C2079" s="234"/>
      <c r="D2079" s="235" t="s">
        <v>207</v>
      </c>
      <c r="E2079" s="236" t="s">
        <v>22</v>
      </c>
      <c r="F2079" s="237" t="s">
        <v>3071</v>
      </c>
      <c r="G2079" s="234"/>
      <c r="H2079" s="238">
        <v>69.355000000000004</v>
      </c>
      <c r="I2079" s="239"/>
      <c r="J2079" s="234"/>
      <c r="K2079" s="234"/>
      <c r="L2079" s="240"/>
      <c r="M2079" s="241"/>
      <c r="N2079" s="242"/>
      <c r="O2079" s="242"/>
      <c r="P2079" s="242"/>
      <c r="Q2079" s="242"/>
      <c r="R2079" s="242"/>
      <c r="S2079" s="242"/>
      <c r="T2079" s="243"/>
      <c r="U2079" s="13"/>
      <c r="V2079" s="13"/>
      <c r="W2079" s="13"/>
      <c r="X2079" s="13"/>
      <c r="Y2079" s="13"/>
      <c r="Z2079" s="13"/>
      <c r="AA2079" s="13"/>
      <c r="AB2079" s="13"/>
      <c r="AC2079" s="13"/>
      <c r="AD2079" s="13"/>
      <c r="AE2079" s="13"/>
      <c r="AT2079" s="244" t="s">
        <v>207</v>
      </c>
      <c r="AU2079" s="244" t="s">
        <v>87</v>
      </c>
      <c r="AV2079" s="13" t="s">
        <v>87</v>
      </c>
      <c r="AW2079" s="13" t="s">
        <v>39</v>
      </c>
      <c r="AX2079" s="13" t="s">
        <v>78</v>
      </c>
      <c r="AY2079" s="244" t="s">
        <v>199</v>
      </c>
    </row>
    <row r="2080" s="13" customFormat="1">
      <c r="A2080" s="13"/>
      <c r="B2080" s="233"/>
      <c r="C2080" s="234"/>
      <c r="D2080" s="235" t="s">
        <v>207</v>
      </c>
      <c r="E2080" s="236" t="s">
        <v>22</v>
      </c>
      <c r="F2080" s="237" t="s">
        <v>3072</v>
      </c>
      <c r="G2080" s="234"/>
      <c r="H2080" s="238">
        <v>74.177000000000007</v>
      </c>
      <c r="I2080" s="239"/>
      <c r="J2080" s="234"/>
      <c r="K2080" s="234"/>
      <c r="L2080" s="240"/>
      <c r="M2080" s="241"/>
      <c r="N2080" s="242"/>
      <c r="O2080" s="242"/>
      <c r="P2080" s="242"/>
      <c r="Q2080" s="242"/>
      <c r="R2080" s="242"/>
      <c r="S2080" s="242"/>
      <c r="T2080" s="243"/>
      <c r="U2080" s="13"/>
      <c r="V2080" s="13"/>
      <c r="W2080" s="13"/>
      <c r="X2080" s="13"/>
      <c r="Y2080" s="13"/>
      <c r="Z2080" s="13"/>
      <c r="AA2080" s="13"/>
      <c r="AB2080" s="13"/>
      <c r="AC2080" s="13"/>
      <c r="AD2080" s="13"/>
      <c r="AE2080" s="13"/>
      <c r="AT2080" s="244" t="s">
        <v>207</v>
      </c>
      <c r="AU2080" s="244" t="s">
        <v>87</v>
      </c>
      <c r="AV2080" s="13" t="s">
        <v>87</v>
      </c>
      <c r="AW2080" s="13" t="s">
        <v>39</v>
      </c>
      <c r="AX2080" s="13" t="s">
        <v>78</v>
      </c>
      <c r="AY2080" s="244" t="s">
        <v>199</v>
      </c>
    </row>
    <row r="2081" s="13" customFormat="1">
      <c r="A2081" s="13"/>
      <c r="B2081" s="233"/>
      <c r="C2081" s="234"/>
      <c r="D2081" s="235" t="s">
        <v>207</v>
      </c>
      <c r="E2081" s="236" t="s">
        <v>22</v>
      </c>
      <c r="F2081" s="237" t="s">
        <v>3073</v>
      </c>
      <c r="G2081" s="234"/>
      <c r="H2081" s="238">
        <v>87.966999999999999</v>
      </c>
      <c r="I2081" s="239"/>
      <c r="J2081" s="234"/>
      <c r="K2081" s="234"/>
      <c r="L2081" s="240"/>
      <c r="M2081" s="241"/>
      <c r="N2081" s="242"/>
      <c r="O2081" s="242"/>
      <c r="P2081" s="242"/>
      <c r="Q2081" s="242"/>
      <c r="R2081" s="242"/>
      <c r="S2081" s="242"/>
      <c r="T2081" s="243"/>
      <c r="U2081" s="13"/>
      <c r="V2081" s="13"/>
      <c r="W2081" s="13"/>
      <c r="X2081" s="13"/>
      <c r="Y2081" s="13"/>
      <c r="Z2081" s="13"/>
      <c r="AA2081" s="13"/>
      <c r="AB2081" s="13"/>
      <c r="AC2081" s="13"/>
      <c r="AD2081" s="13"/>
      <c r="AE2081" s="13"/>
      <c r="AT2081" s="244" t="s">
        <v>207</v>
      </c>
      <c r="AU2081" s="244" t="s">
        <v>87</v>
      </c>
      <c r="AV2081" s="13" t="s">
        <v>87</v>
      </c>
      <c r="AW2081" s="13" t="s">
        <v>39</v>
      </c>
      <c r="AX2081" s="13" t="s">
        <v>78</v>
      </c>
      <c r="AY2081" s="244" t="s">
        <v>199</v>
      </c>
    </row>
    <row r="2082" s="13" customFormat="1">
      <c r="A2082" s="13"/>
      <c r="B2082" s="233"/>
      <c r="C2082" s="234"/>
      <c r="D2082" s="235" t="s">
        <v>207</v>
      </c>
      <c r="E2082" s="236" t="s">
        <v>22</v>
      </c>
      <c r="F2082" s="237" t="s">
        <v>3074</v>
      </c>
      <c r="G2082" s="234"/>
      <c r="H2082" s="238">
        <v>10.92</v>
      </c>
      <c r="I2082" s="239"/>
      <c r="J2082" s="234"/>
      <c r="K2082" s="234"/>
      <c r="L2082" s="240"/>
      <c r="M2082" s="241"/>
      <c r="N2082" s="242"/>
      <c r="O2082" s="242"/>
      <c r="P2082" s="242"/>
      <c r="Q2082" s="242"/>
      <c r="R2082" s="242"/>
      <c r="S2082" s="242"/>
      <c r="T2082" s="243"/>
      <c r="U2082" s="13"/>
      <c r="V2082" s="13"/>
      <c r="W2082" s="13"/>
      <c r="X2082" s="13"/>
      <c r="Y2082" s="13"/>
      <c r="Z2082" s="13"/>
      <c r="AA2082" s="13"/>
      <c r="AB2082" s="13"/>
      <c r="AC2082" s="13"/>
      <c r="AD2082" s="13"/>
      <c r="AE2082" s="13"/>
      <c r="AT2082" s="244" t="s">
        <v>207</v>
      </c>
      <c r="AU2082" s="244" t="s">
        <v>87</v>
      </c>
      <c r="AV2082" s="13" t="s">
        <v>87</v>
      </c>
      <c r="AW2082" s="13" t="s">
        <v>39</v>
      </c>
      <c r="AX2082" s="13" t="s">
        <v>78</v>
      </c>
      <c r="AY2082" s="244" t="s">
        <v>199</v>
      </c>
    </row>
    <row r="2083" s="13" customFormat="1">
      <c r="A2083" s="13"/>
      <c r="B2083" s="233"/>
      <c r="C2083" s="234"/>
      <c r="D2083" s="235" t="s">
        <v>207</v>
      </c>
      <c r="E2083" s="236" t="s">
        <v>22</v>
      </c>
      <c r="F2083" s="237" t="s">
        <v>3075</v>
      </c>
      <c r="G2083" s="234"/>
      <c r="H2083" s="238">
        <v>18.879999999999999</v>
      </c>
      <c r="I2083" s="239"/>
      <c r="J2083" s="234"/>
      <c r="K2083" s="234"/>
      <c r="L2083" s="240"/>
      <c r="M2083" s="241"/>
      <c r="N2083" s="242"/>
      <c r="O2083" s="242"/>
      <c r="P2083" s="242"/>
      <c r="Q2083" s="242"/>
      <c r="R2083" s="242"/>
      <c r="S2083" s="242"/>
      <c r="T2083" s="243"/>
      <c r="U2083" s="13"/>
      <c r="V2083" s="13"/>
      <c r="W2083" s="13"/>
      <c r="X2083" s="13"/>
      <c r="Y2083" s="13"/>
      <c r="Z2083" s="13"/>
      <c r="AA2083" s="13"/>
      <c r="AB2083" s="13"/>
      <c r="AC2083" s="13"/>
      <c r="AD2083" s="13"/>
      <c r="AE2083" s="13"/>
      <c r="AT2083" s="244" t="s">
        <v>207</v>
      </c>
      <c r="AU2083" s="244" t="s">
        <v>87</v>
      </c>
      <c r="AV2083" s="13" t="s">
        <v>87</v>
      </c>
      <c r="AW2083" s="13" t="s">
        <v>39</v>
      </c>
      <c r="AX2083" s="13" t="s">
        <v>78</v>
      </c>
      <c r="AY2083" s="244" t="s">
        <v>199</v>
      </c>
    </row>
    <row r="2084" s="13" customFormat="1">
      <c r="A2084" s="13"/>
      <c r="B2084" s="233"/>
      <c r="C2084" s="234"/>
      <c r="D2084" s="235" t="s">
        <v>207</v>
      </c>
      <c r="E2084" s="236" t="s">
        <v>22</v>
      </c>
      <c r="F2084" s="237" t="s">
        <v>3076</v>
      </c>
      <c r="G2084" s="234"/>
      <c r="H2084" s="238">
        <v>8.2080000000000002</v>
      </c>
      <c r="I2084" s="239"/>
      <c r="J2084" s="234"/>
      <c r="K2084" s="234"/>
      <c r="L2084" s="240"/>
      <c r="M2084" s="241"/>
      <c r="N2084" s="242"/>
      <c r="O2084" s="242"/>
      <c r="P2084" s="242"/>
      <c r="Q2084" s="242"/>
      <c r="R2084" s="242"/>
      <c r="S2084" s="242"/>
      <c r="T2084" s="243"/>
      <c r="U2084" s="13"/>
      <c r="V2084" s="13"/>
      <c r="W2084" s="13"/>
      <c r="X2084" s="13"/>
      <c r="Y2084" s="13"/>
      <c r="Z2084" s="13"/>
      <c r="AA2084" s="13"/>
      <c r="AB2084" s="13"/>
      <c r="AC2084" s="13"/>
      <c r="AD2084" s="13"/>
      <c r="AE2084" s="13"/>
      <c r="AT2084" s="244" t="s">
        <v>207</v>
      </c>
      <c r="AU2084" s="244" t="s">
        <v>87</v>
      </c>
      <c r="AV2084" s="13" t="s">
        <v>87</v>
      </c>
      <c r="AW2084" s="13" t="s">
        <v>39</v>
      </c>
      <c r="AX2084" s="13" t="s">
        <v>78</v>
      </c>
      <c r="AY2084" s="244" t="s">
        <v>199</v>
      </c>
    </row>
    <row r="2085" s="13" customFormat="1">
      <c r="A2085" s="13"/>
      <c r="B2085" s="233"/>
      <c r="C2085" s="234"/>
      <c r="D2085" s="235" t="s">
        <v>207</v>
      </c>
      <c r="E2085" s="236" t="s">
        <v>22</v>
      </c>
      <c r="F2085" s="237" t="s">
        <v>3077</v>
      </c>
      <c r="G2085" s="234"/>
      <c r="H2085" s="238">
        <v>9.7349999999999994</v>
      </c>
      <c r="I2085" s="239"/>
      <c r="J2085" s="234"/>
      <c r="K2085" s="234"/>
      <c r="L2085" s="240"/>
      <c r="M2085" s="241"/>
      <c r="N2085" s="242"/>
      <c r="O2085" s="242"/>
      <c r="P2085" s="242"/>
      <c r="Q2085" s="242"/>
      <c r="R2085" s="242"/>
      <c r="S2085" s="242"/>
      <c r="T2085" s="243"/>
      <c r="U2085" s="13"/>
      <c r="V2085" s="13"/>
      <c r="W2085" s="13"/>
      <c r="X2085" s="13"/>
      <c r="Y2085" s="13"/>
      <c r="Z2085" s="13"/>
      <c r="AA2085" s="13"/>
      <c r="AB2085" s="13"/>
      <c r="AC2085" s="13"/>
      <c r="AD2085" s="13"/>
      <c r="AE2085" s="13"/>
      <c r="AT2085" s="244" t="s">
        <v>207</v>
      </c>
      <c r="AU2085" s="244" t="s">
        <v>87</v>
      </c>
      <c r="AV2085" s="13" t="s">
        <v>87</v>
      </c>
      <c r="AW2085" s="13" t="s">
        <v>39</v>
      </c>
      <c r="AX2085" s="13" t="s">
        <v>78</v>
      </c>
      <c r="AY2085" s="244" t="s">
        <v>199</v>
      </c>
    </row>
    <row r="2086" s="13" customFormat="1">
      <c r="A2086" s="13"/>
      <c r="B2086" s="233"/>
      <c r="C2086" s="234"/>
      <c r="D2086" s="235" t="s">
        <v>207</v>
      </c>
      <c r="E2086" s="236" t="s">
        <v>22</v>
      </c>
      <c r="F2086" s="237" t="s">
        <v>3078</v>
      </c>
      <c r="G2086" s="234"/>
      <c r="H2086" s="238">
        <v>124.361</v>
      </c>
      <c r="I2086" s="239"/>
      <c r="J2086" s="234"/>
      <c r="K2086" s="234"/>
      <c r="L2086" s="240"/>
      <c r="M2086" s="241"/>
      <c r="N2086" s="242"/>
      <c r="O2086" s="242"/>
      <c r="P2086" s="242"/>
      <c r="Q2086" s="242"/>
      <c r="R2086" s="242"/>
      <c r="S2086" s="242"/>
      <c r="T2086" s="243"/>
      <c r="U2086" s="13"/>
      <c r="V2086" s="13"/>
      <c r="W2086" s="13"/>
      <c r="X2086" s="13"/>
      <c r="Y2086" s="13"/>
      <c r="Z2086" s="13"/>
      <c r="AA2086" s="13"/>
      <c r="AB2086" s="13"/>
      <c r="AC2086" s="13"/>
      <c r="AD2086" s="13"/>
      <c r="AE2086" s="13"/>
      <c r="AT2086" s="244" t="s">
        <v>207</v>
      </c>
      <c r="AU2086" s="244" t="s">
        <v>87</v>
      </c>
      <c r="AV2086" s="13" t="s">
        <v>87</v>
      </c>
      <c r="AW2086" s="13" t="s">
        <v>39</v>
      </c>
      <c r="AX2086" s="13" t="s">
        <v>78</v>
      </c>
      <c r="AY2086" s="244" t="s">
        <v>199</v>
      </c>
    </row>
    <row r="2087" s="13" customFormat="1">
      <c r="A2087" s="13"/>
      <c r="B2087" s="233"/>
      <c r="C2087" s="234"/>
      <c r="D2087" s="235" t="s">
        <v>207</v>
      </c>
      <c r="E2087" s="236" t="s">
        <v>22</v>
      </c>
      <c r="F2087" s="237" t="s">
        <v>3079</v>
      </c>
      <c r="G2087" s="234"/>
      <c r="H2087" s="238">
        <v>75.281000000000006</v>
      </c>
      <c r="I2087" s="239"/>
      <c r="J2087" s="234"/>
      <c r="K2087" s="234"/>
      <c r="L2087" s="240"/>
      <c r="M2087" s="241"/>
      <c r="N2087" s="242"/>
      <c r="O2087" s="242"/>
      <c r="P2087" s="242"/>
      <c r="Q2087" s="242"/>
      <c r="R2087" s="242"/>
      <c r="S2087" s="242"/>
      <c r="T2087" s="243"/>
      <c r="U2087" s="13"/>
      <c r="V2087" s="13"/>
      <c r="W2087" s="13"/>
      <c r="X2087" s="13"/>
      <c r="Y2087" s="13"/>
      <c r="Z2087" s="13"/>
      <c r="AA2087" s="13"/>
      <c r="AB2087" s="13"/>
      <c r="AC2087" s="13"/>
      <c r="AD2087" s="13"/>
      <c r="AE2087" s="13"/>
      <c r="AT2087" s="244" t="s">
        <v>207</v>
      </c>
      <c r="AU2087" s="244" t="s">
        <v>87</v>
      </c>
      <c r="AV2087" s="13" t="s">
        <v>87</v>
      </c>
      <c r="AW2087" s="13" t="s">
        <v>39</v>
      </c>
      <c r="AX2087" s="13" t="s">
        <v>78</v>
      </c>
      <c r="AY2087" s="244" t="s">
        <v>199</v>
      </c>
    </row>
    <row r="2088" s="13" customFormat="1">
      <c r="A2088" s="13"/>
      <c r="B2088" s="233"/>
      <c r="C2088" s="234"/>
      <c r="D2088" s="235" t="s">
        <v>207</v>
      </c>
      <c r="E2088" s="236" t="s">
        <v>22</v>
      </c>
      <c r="F2088" s="237" t="s">
        <v>3080</v>
      </c>
      <c r="G2088" s="234"/>
      <c r="H2088" s="238">
        <v>131.34399999999999</v>
      </c>
      <c r="I2088" s="239"/>
      <c r="J2088" s="234"/>
      <c r="K2088" s="234"/>
      <c r="L2088" s="240"/>
      <c r="M2088" s="241"/>
      <c r="N2088" s="242"/>
      <c r="O2088" s="242"/>
      <c r="P2088" s="242"/>
      <c r="Q2088" s="242"/>
      <c r="R2088" s="242"/>
      <c r="S2088" s="242"/>
      <c r="T2088" s="243"/>
      <c r="U2088" s="13"/>
      <c r="V2088" s="13"/>
      <c r="W2088" s="13"/>
      <c r="X2088" s="13"/>
      <c r="Y2088" s="13"/>
      <c r="Z2088" s="13"/>
      <c r="AA2088" s="13"/>
      <c r="AB2088" s="13"/>
      <c r="AC2088" s="13"/>
      <c r="AD2088" s="13"/>
      <c r="AE2088" s="13"/>
      <c r="AT2088" s="244" t="s">
        <v>207</v>
      </c>
      <c r="AU2088" s="244" t="s">
        <v>87</v>
      </c>
      <c r="AV2088" s="13" t="s">
        <v>87</v>
      </c>
      <c r="AW2088" s="13" t="s">
        <v>39</v>
      </c>
      <c r="AX2088" s="13" t="s">
        <v>78</v>
      </c>
      <c r="AY2088" s="244" t="s">
        <v>199</v>
      </c>
    </row>
    <row r="2089" s="13" customFormat="1">
      <c r="A2089" s="13"/>
      <c r="B2089" s="233"/>
      <c r="C2089" s="234"/>
      <c r="D2089" s="235" t="s">
        <v>207</v>
      </c>
      <c r="E2089" s="236" t="s">
        <v>22</v>
      </c>
      <c r="F2089" s="237" t="s">
        <v>3081</v>
      </c>
      <c r="G2089" s="234"/>
      <c r="H2089" s="238">
        <v>124.029</v>
      </c>
      <c r="I2089" s="239"/>
      <c r="J2089" s="234"/>
      <c r="K2089" s="234"/>
      <c r="L2089" s="240"/>
      <c r="M2089" s="241"/>
      <c r="N2089" s="242"/>
      <c r="O2089" s="242"/>
      <c r="P2089" s="242"/>
      <c r="Q2089" s="242"/>
      <c r="R2089" s="242"/>
      <c r="S2089" s="242"/>
      <c r="T2089" s="243"/>
      <c r="U2089" s="13"/>
      <c r="V2089" s="13"/>
      <c r="W2089" s="13"/>
      <c r="X2089" s="13"/>
      <c r="Y2089" s="13"/>
      <c r="Z2089" s="13"/>
      <c r="AA2089" s="13"/>
      <c r="AB2089" s="13"/>
      <c r="AC2089" s="13"/>
      <c r="AD2089" s="13"/>
      <c r="AE2089" s="13"/>
      <c r="AT2089" s="244" t="s">
        <v>207</v>
      </c>
      <c r="AU2089" s="244" t="s">
        <v>87</v>
      </c>
      <c r="AV2089" s="13" t="s">
        <v>87</v>
      </c>
      <c r="AW2089" s="13" t="s">
        <v>39</v>
      </c>
      <c r="AX2089" s="13" t="s">
        <v>78</v>
      </c>
      <c r="AY2089" s="244" t="s">
        <v>199</v>
      </c>
    </row>
    <row r="2090" s="13" customFormat="1">
      <c r="A2090" s="13"/>
      <c r="B2090" s="233"/>
      <c r="C2090" s="234"/>
      <c r="D2090" s="235" t="s">
        <v>207</v>
      </c>
      <c r="E2090" s="236" t="s">
        <v>22</v>
      </c>
      <c r="F2090" s="237" t="s">
        <v>3082</v>
      </c>
      <c r="G2090" s="234"/>
      <c r="H2090" s="238">
        <v>70.965000000000003</v>
      </c>
      <c r="I2090" s="239"/>
      <c r="J2090" s="234"/>
      <c r="K2090" s="234"/>
      <c r="L2090" s="240"/>
      <c r="M2090" s="241"/>
      <c r="N2090" s="242"/>
      <c r="O2090" s="242"/>
      <c r="P2090" s="242"/>
      <c r="Q2090" s="242"/>
      <c r="R2090" s="242"/>
      <c r="S2090" s="242"/>
      <c r="T2090" s="243"/>
      <c r="U2090" s="13"/>
      <c r="V2090" s="13"/>
      <c r="W2090" s="13"/>
      <c r="X2090" s="13"/>
      <c r="Y2090" s="13"/>
      <c r="Z2090" s="13"/>
      <c r="AA2090" s="13"/>
      <c r="AB2090" s="13"/>
      <c r="AC2090" s="13"/>
      <c r="AD2090" s="13"/>
      <c r="AE2090" s="13"/>
      <c r="AT2090" s="244" t="s">
        <v>207</v>
      </c>
      <c r="AU2090" s="244" t="s">
        <v>87</v>
      </c>
      <c r="AV2090" s="13" t="s">
        <v>87</v>
      </c>
      <c r="AW2090" s="13" t="s">
        <v>39</v>
      </c>
      <c r="AX2090" s="13" t="s">
        <v>78</v>
      </c>
      <c r="AY2090" s="244" t="s">
        <v>199</v>
      </c>
    </row>
    <row r="2091" s="13" customFormat="1">
      <c r="A2091" s="13"/>
      <c r="B2091" s="233"/>
      <c r="C2091" s="234"/>
      <c r="D2091" s="235" t="s">
        <v>207</v>
      </c>
      <c r="E2091" s="236" t="s">
        <v>22</v>
      </c>
      <c r="F2091" s="237" t="s">
        <v>3083</v>
      </c>
      <c r="G2091" s="234"/>
      <c r="H2091" s="238">
        <v>118.58499999999999</v>
      </c>
      <c r="I2091" s="239"/>
      <c r="J2091" s="234"/>
      <c r="K2091" s="234"/>
      <c r="L2091" s="240"/>
      <c r="M2091" s="241"/>
      <c r="N2091" s="242"/>
      <c r="O2091" s="242"/>
      <c r="P2091" s="242"/>
      <c r="Q2091" s="242"/>
      <c r="R2091" s="242"/>
      <c r="S2091" s="242"/>
      <c r="T2091" s="243"/>
      <c r="U2091" s="13"/>
      <c r="V2091" s="13"/>
      <c r="W2091" s="13"/>
      <c r="X2091" s="13"/>
      <c r="Y2091" s="13"/>
      <c r="Z2091" s="13"/>
      <c r="AA2091" s="13"/>
      <c r="AB2091" s="13"/>
      <c r="AC2091" s="13"/>
      <c r="AD2091" s="13"/>
      <c r="AE2091" s="13"/>
      <c r="AT2091" s="244" t="s">
        <v>207</v>
      </c>
      <c r="AU2091" s="244" t="s">
        <v>87</v>
      </c>
      <c r="AV2091" s="13" t="s">
        <v>87</v>
      </c>
      <c r="AW2091" s="13" t="s">
        <v>39</v>
      </c>
      <c r="AX2091" s="13" t="s">
        <v>78</v>
      </c>
      <c r="AY2091" s="244" t="s">
        <v>199</v>
      </c>
    </row>
    <row r="2092" s="13" customFormat="1">
      <c r="A2092" s="13"/>
      <c r="B2092" s="233"/>
      <c r="C2092" s="234"/>
      <c r="D2092" s="235" t="s">
        <v>207</v>
      </c>
      <c r="E2092" s="236" t="s">
        <v>22</v>
      </c>
      <c r="F2092" s="237" t="s">
        <v>3084</v>
      </c>
      <c r="G2092" s="234"/>
      <c r="H2092" s="238">
        <v>8.2080000000000002</v>
      </c>
      <c r="I2092" s="239"/>
      <c r="J2092" s="234"/>
      <c r="K2092" s="234"/>
      <c r="L2092" s="240"/>
      <c r="M2092" s="241"/>
      <c r="N2092" s="242"/>
      <c r="O2092" s="242"/>
      <c r="P2092" s="242"/>
      <c r="Q2092" s="242"/>
      <c r="R2092" s="242"/>
      <c r="S2092" s="242"/>
      <c r="T2092" s="243"/>
      <c r="U2092" s="13"/>
      <c r="V2092" s="13"/>
      <c r="W2092" s="13"/>
      <c r="X2092" s="13"/>
      <c r="Y2092" s="13"/>
      <c r="Z2092" s="13"/>
      <c r="AA2092" s="13"/>
      <c r="AB2092" s="13"/>
      <c r="AC2092" s="13"/>
      <c r="AD2092" s="13"/>
      <c r="AE2092" s="13"/>
      <c r="AT2092" s="244" t="s">
        <v>207</v>
      </c>
      <c r="AU2092" s="244" t="s">
        <v>87</v>
      </c>
      <c r="AV2092" s="13" t="s">
        <v>87</v>
      </c>
      <c r="AW2092" s="13" t="s">
        <v>39</v>
      </c>
      <c r="AX2092" s="13" t="s">
        <v>78</v>
      </c>
      <c r="AY2092" s="244" t="s">
        <v>199</v>
      </c>
    </row>
    <row r="2093" s="13" customFormat="1">
      <c r="A2093" s="13"/>
      <c r="B2093" s="233"/>
      <c r="C2093" s="234"/>
      <c r="D2093" s="235" t="s">
        <v>207</v>
      </c>
      <c r="E2093" s="236" t="s">
        <v>22</v>
      </c>
      <c r="F2093" s="237" t="s">
        <v>3085</v>
      </c>
      <c r="G2093" s="234"/>
      <c r="H2093" s="238">
        <v>8.5709999999999997</v>
      </c>
      <c r="I2093" s="239"/>
      <c r="J2093" s="234"/>
      <c r="K2093" s="234"/>
      <c r="L2093" s="240"/>
      <c r="M2093" s="241"/>
      <c r="N2093" s="242"/>
      <c r="O2093" s="242"/>
      <c r="P2093" s="242"/>
      <c r="Q2093" s="242"/>
      <c r="R2093" s="242"/>
      <c r="S2093" s="242"/>
      <c r="T2093" s="243"/>
      <c r="U2093" s="13"/>
      <c r="V2093" s="13"/>
      <c r="W2093" s="13"/>
      <c r="X2093" s="13"/>
      <c r="Y2093" s="13"/>
      <c r="Z2093" s="13"/>
      <c r="AA2093" s="13"/>
      <c r="AB2093" s="13"/>
      <c r="AC2093" s="13"/>
      <c r="AD2093" s="13"/>
      <c r="AE2093" s="13"/>
      <c r="AT2093" s="244" t="s">
        <v>207</v>
      </c>
      <c r="AU2093" s="244" t="s">
        <v>87</v>
      </c>
      <c r="AV2093" s="13" t="s">
        <v>87</v>
      </c>
      <c r="AW2093" s="13" t="s">
        <v>39</v>
      </c>
      <c r="AX2093" s="13" t="s">
        <v>78</v>
      </c>
      <c r="AY2093" s="244" t="s">
        <v>199</v>
      </c>
    </row>
    <row r="2094" s="16" customFormat="1">
      <c r="A2094" s="16"/>
      <c r="B2094" s="266"/>
      <c r="C2094" s="267"/>
      <c r="D2094" s="235" t="s">
        <v>207</v>
      </c>
      <c r="E2094" s="268" t="s">
        <v>22</v>
      </c>
      <c r="F2094" s="269" t="s">
        <v>403</v>
      </c>
      <c r="G2094" s="267"/>
      <c r="H2094" s="270">
        <v>5440.0379999999996</v>
      </c>
      <c r="I2094" s="271"/>
      <c r="J2094" s="267"/>
      <c r="K2094" s="267"/>
      <c r="L2094" s="272"/>
      <c r="M2094" s="273"/>
      <c r="N2094" s="274"/>
      <c r="O2094" s="274"/>
      <c r="P2094" s="274"/>
      <c r="Q2094" s="274"/>
      <c r="R2094" s="274"/>
      <c r="S2094" s="274"/>
      <c r="T2094" s="275"/>
      <c r="U2094" s="16"/>
      <c r="V2094" s="16"/>
      <c r="W2094" s="16"/>
      <c r="X2094" s="16"/>
      <c r="Y2094" s="16"/>
      <c r="Z2094" s="16"/>
      <c r="AA2094" s="16"/>
      <c r="AB2094" s="16"/>
      <c r="AC2094" s="16"/>
      <c r="AD2094" s="16"/>
      <c r="AE2094" s="16"/>
      <c r="AT2094" s="276" t="s">
        <v>207</v>
      </c>
      <c r="AU2094" s="276" t="s">
        <v>87</v>
      </c>
      <c r="AV2094" s="16" t="s">
        <v>100</v>
      </c>
      <c r="AW2094" s="16" t="s">
        <v>39</v>
      </c>
      <c r="AX2094" s="16" t="s">
        <v>78</v>
      </c>
      <c r="AY2094" s="276" t="s">
        <v>199</v>
      </c>
    </row>
    <row r="2095" s="14" customFormat="1">
      <c r="A2095" s="14"/>
      <c r="B2095" s="245"/>
      <c r="C2095" s="246"/>
      <c r="D2095" s="235" t="s">
        <v>207</v>
      </c>
      <c r="E2095" s="247" t="s">
        <v>22</v>
      </c>
      <c r="F2095" s="248" t="s">
        <v>252</v>
      </c>
      <c r="G2095" s="246"/>
      <c r="H2095" s="249">
        <v>7328.6229999999996</v>
      </c>
      <c r="I2095" s="250"/>
      <c r="J2095" s="246"/>
      <c r="K2095" s="246"/>
      <c r="L2095" s="251"/>
      <c r="M2095" s="252"/>
      <c r="N2095" s="253"/>
      <c r="O2095" s="253"/>
      <c r="P2095" s="253"/>
      <c r="Q2095" s="253"/>
      <c r="R2095" s="253"/>
      <c r="S2095" s="253"/>
      <c r="T2095" s="254"/>
      <c r="U2095" s="14"/>
      <c r="V2095" s="14"/>
      <c r="W2095" s="14"/>
      <c r="X2095" s="14"/>
      <c r="Y2095" s="14"/>
      <c r="Z2095" s="14"/>
      <c r="AA2095" s="14"/>
      <c r="AB2095" s="14"/>
      <c r="AC2095" s="14"/>
      <c r="AD2095" s="14"/>
      <c r="AE2095" s="14"/>
      <c r="AT2095" s="255" t="s">
        <v>207</v>
      </c>
      <c r="AU2095" s="255" t="s">
        <v>87</v>
      </c>
      <c r="AV2095" s="14" t="s">
        <v>103</v>
      </c>
      <c r="AW2095" s="14" t="s">
        <v>39</v>
      </c>
      <c r="AX2095" s="14" t="s">
        <v>23</v>
      </c>
      <c r="AY2095" s="255" t="s">
        <v>199</v>
      </c>
    </row>
    <row r="2096" s="2" customFormat="1" ht="21.75" customHeight="1">
      <c r="A2096" s="40"/>
      <c r="B2096" s="41"/>
      <c r="C2096" s="220" t="s">
        <v>3086</v>
      </c>
      <c r="D2096" s="220" t="s">
        <v>201</v>
      </c>
      <c r="E2096" s="221" t="s">
        <v>3087</v>
      </c>
      <c r="F2096" s="222" t="s">
        <v>3088</v>
      </c>
      <c r="G2096" s="223" t="s">
        <v>233</v>
      </c>
      <c r="H2096" s="224">
        <v>1846.633</v>
      </c>
      <c r="I2096" s="225"/>
      <c r="J2096" s="226">
        <f>ROUND(I2096*H2096,2)</f>
        <v>0</v>
      </c>
      <c r="K2096" s="222" t="s">
        <v>205</v>
      </c>
      <c r="L2096" s="46"/>
      <c r="M2096" s="227" t="s">
        <v>22</v>
      </c>
      <c r="N2096" s="228" t="s">
        <v>49</v>
      </c>
      <c r="O2096" s="86"/>
      <c r="P2096" s="229">
        <f>O2096*H2096</f>
        <v>0</v>
      </c>
      <c r="Q2096" s="229">
        <v>0.00029</v>
      </c>
      <c r="R2096" s="229">
        <f>Q2096*H2096</f>
        <v>0.53552357000000006</v>
      </c>
      <c r="S2096" s="229">
        <v>0</v>
      </c>
      <c r="T2096" s="230">
        <f>S2096*H2096</f>
        <v>0</v>
      </c>
      <c r="U2096" s="40"/>
      <c r="V2096" s="40"/>
      <c r="W2096" s="40"/>
      <c r="X2096" s="40"/>
      <c r="Y2096" s="40"/>
      <c r="Z2096" s="40"/>
      <c r="AA2096" s="40"/>
      <c r="AB2096" s="40"/>
      <c r="AC2096" s="40"/>
      <c r="AD2096" s="40"/>
      <c r="AE2096" s="40"/>
      <c r="AR2096" s="231" t="s">
        <v>272</v>
      </c>
      <c r="AT2096" s="231" t="s">
        <v>201</v>
      </c>
      <c r="AU2096" s="231" t="s">
        <v>87</v>
      </c>
      <c r="AY2096" s="19" t="s">
        <v>199</v>
      </c>
      <c r="BE2096" s="232">
        <f>IF(N2096="základní",J2096,0)</f>
        <v>0</v>
      </c>
      <c r="BF2096" s="232">
        <f>IF(N2096="snížená",J2096,0)</f>
        <v>0</v>
      </c>
      <c r="BG2096" s="232">
        <f>IF(N2096="zákl. přenesená",J2096,0)</f>
        <v>0</v>
      </c>
      <c r="BH2096" s="232">
        <f>IF(N2096="sníž. přenesená",J2096,0)</f>
        <v>0</v>
      </c>
      <c r="BI2096" s="232">
        <f>IF(N2096="nulová",J2096,0)</f>
        <v>0</v>
      </c>
      <c r="BJ2096" s="19" t="s">
        <v>23</v>
      </c>
      <c r="BK2096" s="232">
        <f>ROUND(I2096*H2096,2)</f>
        <v>0</v>
      </c>
      <c r="BL2096" s="19" t="s">
        <v>272</v>
      </c>
      <c r="BM2096" s="231" t="s">
        <v>3089</v>
      </c>
    </row>
    <row r="2097" s="15" customFormat="1">
      <c r="A2097" s="15"/>
      <c r="B2097" s="256"/>
      <c r="C2097" s="257"/>
      <c r="D2097" s="235" t="s">
        <v>207</v>
      </c>
      <c r="E2097" s="258" t="s">
        <v>22</v>
      </c>
      <c r="F2097" s="259" t="s">
        <v>2999</v>
      </c>
      <c r="G2097" s="257"/>
      <c r="H2097" s="258" t="s">
        <v>22</v>
      </c>
      <c r="I2097" s="260"/>
      <c r="J2097" s="257"/>
      <c r="K2097" s="257"/>
      <c r="L2097" s="261"/>
      <c r="M2097" s="262"/>
      <c r="N2097" s="263"/>
      <c r="O2097" s="263"/>
      <c r="P2097" s="263"/>
      <c r="Q2097" s="263"/>
      <c r="R2097" s="263"/>
      <c r="S2097" s="263"/>
      <c r="T2097" s="264"/>
      <c r="U2097" s="15"/>
      <c r="V2097" s="15"/>
      <c r="W2097" s="15"/>
      <c r="X2097" s="15"/>
      <c r="Y2097" s="15"/>
      <c r="Z2097" s="15"/>
      <c r="AA2097" s="15"/>
      <c r="AB2097" s="15"/>
      <c r="AC2097" s="15"/>
      <c r="AD2097" s="15"/>
      <c r="AE2097" s="15"/>
      <c r="AT2097" s="265" t="s">
        <v>207</v>
      </c>
      <c r="AU2097" s="265" t="s">
        <v>87</v>
      </c>
      <c r="AV2097" s="15" t="s">
        <v>23</v>
      </c>
      <c r="AW2097" s="15" t="s">
        <v>39</v>
      </c>
      <c r="AX2097" s="15" t="s">
        <v>78</v>
      </c>
      <c r="AY2097" s="265" t="s">
        <v>199</v>
      </c>
    </row>
    <row r="2098" s="13" customFormat="1">
      <c r="A2098" s="13"/>
      <c r="B2098" s="233"/>
      <c r="C2098" s="234"/>
      <c r="D2098" s="235" t="s">
        <v>207</v>
      </c>
      <c r="E2098" s="236" t="s">
        <v>22</v>
      </c>
      <c r="F2098" s="237" t="s">
        <v>3090</v>
      </c>
      <c r="G2098" s="234"/>
      <c r="H2098" s="238">
        <v>243.83000000000001</v>
      </c>
      <c r="I2098" s="239"/>
      <c r="J2098" s="234"/>
      <c r="K2098" s="234"/>
      <c r="L2098" s="240"/>
      <c r="M2098" s="241"/>
      <c r="N2098" s="242"/>
      <c r="O2098" s="242"/>
      <c r="P2098" s="242"/>
      <c r="Q2098" s="242"/>
      <c r="R2098" s="242"/>
      <c r="S2098" s="242"/>
      <c r="T2098" s="243"/>
      <c r="U2098" s="13"/>
      <c r="V2098" s="13"/>
      <c r="W2098" s="13"/>
      <c r="X2098" s="13"/>
      <c r="Y2098" s="13"/>
      <c r="Z2098" s="13"/>
      <c r="AA2098" s="13"/>
      <c r="AB2098" s="13"/>
      <c r="AC2098" s="13"/>
      <c r="AD2098" s="13"/>
      <c r="AE2098" s="13"/>
      <c r="AT2098" s="244" t="s">
        <v>207</v>
      </c>
      <c r="AU2098" s="244" t="s">
        <v>87</v>
      </c>
      <c r="AV2098" s="13" t="s">
        <v>87</v>
      </c>
      <c r="AW2098" s="13" t="s">
        <v>39</v>
      </c>
      <c r="AX2098" s="13" t="s">
        <v>78</v>
      </c>
      <c r="AY2098" s="244" t="s">
        <v>199</v>
      </c>
    </row>
    <row r="2099" s="15" customFormat="1">
      <c r="A2099" s="15"/>
      <c r="B2099" s="256"/>
      <c r="C2099" s="257"/>
      <c r="D2099" s="235" t="s">
        <v>207</v>
      </c>
      <c r="E2099" s="258" t="s">
        <v>22</v>
      </c>
      <c r="F2099" s="259" t="s">
        <v>3006</v>
      </c>
      <c r="G2099" s="257"/>
      <c r="H2099" s="258" t="s">
        <v>22</v>
      </c>
      <c r="I2099" s="260"/>
      <c r="J2099" s="257"/>
      <c r="K2099" s="257"/>
      <c r="L2099" s="261"/>
      <c r="M2099" s="262"/>
      <c r="N2099" s="263"/>
      <c r="O2099" s="263"/>
      <c r="P2099" s="263"/>
      <c r="Q2099" s="263"/>
      <c r="R2099" s="263"/>
      <c r="S2099" s="263"/>
      <c r="T2099" s="264"/>
      <c r="U2099" s="15"/>
      <c r="V2099" s="15"/>
      <c r="W2099" s="15"/>
      <c r="X2099" s="15"/>
      <c r="Y2099" s="15"/>
      <c r="Z2099" s="15"/>
      <c r="AA2099" s="15"/>
      <c r="AB2099" s="15"/>
      <c r="AC2099" s="15"/>
      <c r="AD2099" s="15"/>
      <c r="AE2099" s="15"/>
      <c r="AT2099" s="265" t="s">
        <v>207</v>
      </c>
      <c r="AU2099" s="265" t="s">
        <v>87</v>
      </c>
      <c r="AV2099" s="15" t="s">
        <v>23</v>
      </c>
      <c r="AW2099" s="15" t="s">
        <v>39</v>
      </c>
      <c r="AX2099" s="15" t="s">
        <v>78</v>
      </c>
      <c r="AY2099" s="265" t="s">
        <v>199</v>
      </c>
    </row>
    <row r="2100" s="13" customFormat="1">
      <c r="A2100" s="13"/>
      <c r="B2100" s="233"/>
      <c r="C2100" s="234"/>
      <c r="D2100" s="235" t="s">
        <v>207</v>
      </c>
      <c r="E2100" s="236" t="s">
        <v>22</v>
      </c>
      <c r="F2100" s="237" t="s">
        <v>1959</v>
      </c>
      <c r="G2100" s="234"/>
      <c r="H2100" s="238">
        <v>18.27</v>
      </c>
      <c r="I2100" s="239"/>
      <c r="J2100" s="234"/>
      <c r="K2100" s="234"/>
      <c r="L2100" s="240"/>
      <c r="M2100" s="241"/>
      <c r="N2100" s="242"/>
      <c r="O2100" s="242"/>
      <c r="P2100" s="242"/>
      <c r="Q2100" s="242"/>
      <c r="R2100" s="242"/>
      <c r="S2100" s="242"/>
      <c r="T2100" s="243"/>
      <c r="U2100" s="13"/>
      <c r="V2100" s="13"/>
      <c r="W2100" s="13"/>
      <c r="X2100" s="13"/>
      <c r="Y2100" s="13"/>
      <c r="Z2100" s="13"/>
      <c r="AA2100" s="13"/>
      <c r="AB2100" s="13"/>
      <c r="AC2100" s="13"/>
      <c r="AD2100" s="13"/>
      <c r="AE2100" s="13"/>
      <c r="AT2100" s="244" t="s">
        <v>207</v>
      </c>
      <c r="AU2100" s="244" t="s">
        <v>87</v>
      </c>
      <c r="AV2100" s="13" t="s">
        <v>87</v>
      </c>
      <c r="AW2100" s="13" t="s">
        <v>39</v>
      </c>
      <c r="AX2100" s="13" t="s">
        <v>78</v>
      </c>
      <c r="AY2100" s="244" t="s">
        <v>199</v>
      </c>
    </row>
    <row r="2101" s="15" customFormat="1">
      <c r="A2101" s="15"/>
      <c r="B2101" s="256"/>
      <c r="C2101" s="257"/>
      <c r="D2101" s="235" t="s">
        <v>207</v>
      </c>
      <c r="E2101" s="258" t="s">
        <v>22</v>
      </c>
      <c r="F2101" s="259" t="s">
        <v>3008</v>
      </c>
      <c r="G2101" s="257"/>
      <c r="H2101" s="258" t="s">
        <v>22</v>
      </c>
      <c r="I2101" s="260"/>
      <c r="J2101" s="257"/>
      <c r="K2101" s="257"/>
      <c r="L2101" s="261"/>
      <c r="M2101" s="262"/>
      <c r="N2101" s="263"/>
      <c r="O2101" s="263"/>
      <c r="P2101" s="263"/>
      <c r="Q2101" s="263"/>
      <c r="R2101" s="263"/>
      <c r="S2101" s="263"/>
      <c r="T2101" s="264"/>
      <c r="U2101" s="15"/>
      <c r="V2101" s="15"/>
      <c r="W2101" s="15"/>
      <c r="X2101" s="15"/>
      <c r="Y2101" s="15"/>
      <c r="Z2101" s="15"/>
      <c r="AA2101" s="15"/>
      <c r="AB2101" s="15"/>
      <c r="AC2101" s="15"/>
      <c r="AD2101" s="15"/>
      <c r="AE2101" s="15"/>
      <c r="AT2101" s="265" t="s">
        <v>207</v>
      </c>
      <c r="AU2101" s="265" t="s">
        <v>87</v>
      </c>
      <c r="AV2101" s="15" t="s">
        <v>23</v>
      </c>
      <c r="AW2101" s="15" t="s">
        <v>39</v>
      </c>
      <c r="AX2101" s="15" t="s">
        <v>78</v>
      </c>
      <c r="AY2101" s="265" t="s">
        <v>199</v>
      </c>
    </row>
    <row r="2102" s="13" customFormat="1">
      <c r="A2102" s="13"/>
      <c r="B2102" s="233"/>
      <c r="C2102" s="234"/>
      <c r="D2102" s="235" t="s">
        <v>207</v>
      </c>
      <c r="E2102" s="236" t="s">
        <v>22</v>
      </c>
      <c r="F2102" s="237" t="s">
        <v>3091</v>
      </c>
      <c r="G2102" s="234"/>
      <c r="H2102" s="238">
        <v>252.816</v>
      </c>
      <c r="I2102" s="239"/>
      <c r="J2102" s="234"/>
      <c r="K2102" s="234"/>
      <c r="L2102" s="240"/>
      <c r="M2102" s="241"/>
      <c r="N2102" s="242"/>
      <c r="O2102" s="242"/>
      <c r="P2102" s="242"/>
      <c r="Q2102" s="242"/>
      <c r="R2102" s="242"/>
      <c r="S2102" s="242"/>
      <c r="T2102" s="243"/>
      <c r="U2102" s="13"/>
      <c r="V2102" s="13"/>
      <c r="W2102" s="13"/>
      <c r="X2102" s="13"/>
      <c r="Y2102" s="13"/>
      <c r="Z2102" s="13"/>
      <c r="AA2102" s="13"/>
      <c r="AB2102" s="13"/>
      <c r="AC2102" s="13"/>
      <c r="AD2102" s="13"/>
      <c r="AE2102" s="13"/>
      <c r="AT2102" s="244" t="s">
        <v>207</v>
      </c>
      <c r="AU2102" s="244" t="s">
        <v>87</v>
      </c>
      <c r="AV2102" s="13" t="s">
        <v>87</v>
      </c>
      <c r="AW2102" s="13" t="s">
        <v>39</v>
      </c>
      <c r="AX2102" s="13" t="s">
        <v>78</v>
      </c>
      <c r="AY2102" s="244" t="s">
        <v>199</v>
      </c>
    </row>
    <row r="2103" s="13" customFormat="1">
      <c r="A2103" s="13"/>
      <c r="B2103" s="233"/>
      <c r="C2103" s="234"/>
      <c r="D2103" s="235" t="s">
        <v>207</v>
      </c>
      <c r="E2103" s="236" t="s">
        <v>22</v>
      </c>
      <c r="F2103" s="237" t="s">
        <v>3092</v>
      </c>
      <c r="G2103" s="234"/>
      <c r="H2103" s="238">
        <v>18.073</v>
      </c>
      <c r="I2103" s="239"/>
      <c r="J2103" s="234"/>
      <c r="K2103" s="234"/>
      <c r="L2103" s="240"/>
      <c r="M2103" s="241"/>
      <c r="N2103" s="242"/>
      <c r="O2103" s="242"/>
      <c r="P2103" s="242"/>
      <c r="Q2103" s="242"/>
      <c r="R2103" s="242"/>
      <c r="S2103" s="242"/>
      <c r="T2103" s="243"/>
      <c r="U2103" s="13"/>
      <c r="V2103" s="13"/>
      <c r="W2103" s="13"/>
      <c r="X2103" s="13"/>
      <c r="Y2103" s="13"/>
      <c r="Z2103" s="13"/>
      <c r="AA2103" s="13"/>
      <c r="AB2103" s="13"/>
      <c r="AC2103" s="13"/>
      <c r="AD2103" s="13"/>
      <c r="AE2103" s="13"/>
      <c r="AT2103" s="244" t="s">
        <v>207</v>
      </c>
      <c r="AU2103" s="244" t="s">
        <v>87</v>
      </c>
      <c r="AV2103" s="13" t="s">
        <v>87</v>
      </c>
      <c r="AW2103" s="13" t="s">
        <v>39</v>
      </c>
      <c r="AX2103" s="13" t="s">
        <v>78</v>
      </c>
      <c r="AY2103" s="244" t="s">
        <v>199</v>
      </c>
    </row>
    <row r="2104" s="13" customFormat="1">
      <c r="A2104" s="13"/>
      <c r="B2104" s="233"/>
      <c r="C2104" s="234"/>
      <c r="D2104" s="235" t="s">
        <v>207</v>
      </c>
      <c r="E2104" s="236" t="s">
        <v>22</v>
      </c>
      <c r="F2104" s="237" t="s">
        <v>3093</v>
      </c>
      <c r="G2104" s="234"/>
      <c r="H2104" s="238">
        <v>38.270000000000003</v>
      </c>
      <c r="I2104" s="239"/>
      <c r="J2104" s="234"/>
      <c r="K2104" s="234"/>
      <c r="L2104" s="240"/>
      <c r="M2104" s="241"/>
      <c r="N2104" s="242"/>
      <c r="O2104" s="242"/>
      <c r="P2104" s="242"/>
      <c r="Q2104" s="242"/>
      <c r="R2104" s="242"/>
      <c r="S2104" s="242"/>
      <c r="T2104" s="243"/>
      <c r="U2104" s="13"/>
      <c r="V2104" s="13"/>
      <c r="W2104" s="13"/>
      <c r="X2104" s="13"/>
      <c r="Y2104" s="13"/>
      <c r="Z2104" s="13"/>
      <c r="AA2104" s="13"/>
      <c r="AB2104" s="13"/>
      <c r="AC2104" s="13"/>
      <c r="AD2104" s="13"/>
      <c r="AE2104" s="13"/>
      <c r="AT2104" s="244" t="s">
        <v>207</v>
      </c>
      <c r="AU2104" s="244" t="s">
        <v>87</v>
      </c>
      <c r="AV2104" s="13" t="s">
        <v>87</v>
      </c>
      <c r="AW2104" s="13" t="s">
        <v>39</v>
      </c>
      <c r="AX2104" s="13" t="s">
        <v>78</v>
      </c>
      <c r="AY2104" s="244" t="s">
        <v>199</v>
      </c>
    </row>
    <row r="2105" s="13" customFormat="1">
      <c r="A2105" s="13"/>
      <c r="B2105" s="233"/>
      <c r="C2105" s="234"/>
      <c r="D2105" s="235" t="s">
        <v>207</v>
      </c>
      <c r="E2105" s="236" t="s">
        <v>22</v>
      </c>
      <c r="F2105" s="237" t="s">
        <v>3094</v>
      </c>
      <c r="G2105" s="234"/>
      <c r="H2105" s="238">
        <v>67.308999999999998</v>
      </c>
      <c r="I2105" s="239"/>
      <c r="J2105" s="234"/>
      <c r="K2105" s="234"/>
      <c r="L2105" s="240"/>
      <c r="M2105" s="241"/>
      <c r="N2105" s="242"/>
      <c r="O2105" s="242"/>
      <c r="P2105" s="242"/>
      <c r="Q2105" s="242"/>
      <c r="R2105" s="242"/>
      <c r="S2105" s="242"/>
      <c r="T2105" s="243"/>
      <c r="U2105" s="13"/>
      <c r="V2105" s="13"/>
      <c r="W2105" s="13"/>
      <c r="X2105" s="13"/>
      <c r="Y2105" s="13"/>
      <c r="Z2105" s="13"/>
      <c r="AA2105" s="13"/>
      <c r="AB2105" s="13"/>
      <c r="AC2105" s="13"/>
      <c r="AD2105" s="13"/>
      <c r="AE2105" s="13"/>
      <c r="AT2105" s="244" t="s">
        <v>207</v>
      </c>
      <c r="AU2105" s="244" t="s">
        <v>87</v>
      </c>
      <c r="AV2105" s="13" t="s">
        <v>87</v>
      </c>
      <c r="AW2105" s="13" t="s">
        <v>39</v>
      </c>
      <c r="AX2105" s="13" t="s">
        <v>78</v>
      </c>
      <c r="AY2105" s="244" t="s">
        <v>199</v>
      </c>
    </row>
    <row r="2106" s="13" customFormat="1">
      <c r="A2106" s="13"/>
      <c r="B2106" s="233"/>
      <c r="C2106" s="234"/>
      <c r="D2106" s="235" t="s">
        <v>207</v>
      </c>
      <c r="E2106" s="236" t="s">
        <v>22</v>
      </c>
      <c r="F2106" s="237" t="s">
        <v>3095</v>
      </c>
      <c r="G2106" s="234"/>
      <c r="H2106" s="238">
        <v>102.94799999999999</v>
      </c>
      <c r="I2106" s="239"/>
      <c r="J2106" s="234"/>
      <c r="K2106" s="234"/>
      <c r="L2106" s="240"/>
      <c r="M2106" s="241"/>
      <c r="N2106" s="242"/>
      <c r="O2106" s="242"/>
      <c r="P2106" s="242"/>
      <c r="Q2106" s="242"/>
      <c r="R2106" s="242"/>
      <c r="S2106" s="242"/>
      <c r="T2106" s="243"/>
      <c r="U2106" s="13"/>
      <c r="V2106" s="13"/>
      <c r="W2106" s="13"/>
      <c r="X2106" s="13"/>
      <c r="Y2106" s="13"/>
      <c r="Z2106" s="13"/>
      <c r="AA2106" s="13"/>
      <c r="AB2106" s="13"/>
      <c r="AC2106" s="13"/>
      <c r="AD2106" s="13"/>
      <c r="AE2106" s="13"/>
      <c r="AT2106" s="244" t="s">
        <v>207</v>
      </c>
      <c r="AU2106" s="244" t="s">
        <v>87</v>
      </c>
      <c r="AV2106" s="13" t="s">
        <v>87</v>
      </c>
      <c r="AW2106" s="13" t="s">
        <v>39</v>
      </c>
      <c r="AX2106" s="13" t="s">
        <v>78</v>
      </c>
      <c r="AY2106" s="244" t="s">
        <v>199</v>
      </c>
    </row>
    <row r="2107" s="13" customFormat="1">
      <c r="A2107" s="13"/>
      <c r="B2107" s="233"/>
      <c r="C2107" s="234"/>
      <c r="D2107" s="235" t="s">
        <v>207</v>
      </c>
      <c r="E2107" s="236" t="s">
        <v>22</v>
      </c>
      <c r="F2107" s="237" t="s">
        <v>3096</v>
      </c>
      <c r="G2107" s="234"/>
      <c r="H2107" s="238">
        <v>45.686999999999998</v>
      </c>
      <c r="I2107" s="239"/>
      <c r="J2107" s="234"/>
      <c r="K2107" s="234"/>
      <c r="L2107" s="240"/>
      <c r="M2107" s="241"/>
      <c r="N2107" s="242"/>
      <c r="O2107" s="242"/>
      <c r="P2107" s="242"/>
      <c r="Q2107" s="242"/>
      <c r="R2107" s="242"/>
      <c r="S2107" s="242"/>
      <c r="T2107" s="243"/>
      <c r="U2107" s="13"/>
      <c r="V2107" s="13"/>
      <c r="W2107" s="13"/>
      <c r="X2107" s="13"/>
      <c r="Y2107" s="13"/>
      <c r="Z2107" s="13"/>
      <c r="AA2107" s="13"/>
      <c r="AB2107" s="13"/>
      <c r="AC2107" s="13"/>
      <c r="AD2107" s="13"/>
      <c r="AE2107" s="13"/>
      <c r="AT2107" s="244" t="s">
        <v>207</v>
      </c>
      <c r="AU2107" s="244" t="s">
        <v>87</v>
      </c>
      <c r="AV2107" s="13" t="s">
        <v>87</v>
      </c>
      <c r="AW2107" s="13" t="s">
        <v>39</v>
      </c>
      <c r="AX2107" s="13" t="s">
        <v>78</v>
      </c>
      <c r="AY2107" s="244" t="s">
        <v>199</v>
      </c>
    </row>
    <row r="2108" s="13" customFormat="1">
      <c r="A2108" s="13"/>
      <c r="B2108" s="233"/>
      <c r="C2108" s="234"/>
      <c r="D2108" s="235" t="s">
        <v>207</v>
      </c>
      <c r="E2108" s="236" t="s">
        <v>22</v>
      </c>
      <c r="F2108" s="237" t="s">
        <v>3097</v>
      </c>
      <c r="G2108" s="234"/>
      <c r="H2108" s="238">
        <v>138.21000000000001</v>
      </c>
      <c r="I2108" s="239"/>
      <c r="J2108" s="234"/>
      <c r="K2108" s="234"/>
      <c r="L2108" s="240"/>
      <c r="M2108" s="241"/>
      <c r="N2108" s="242"/>
      <c r="O2108" s="242"/>
      <c r="P2108" s="242"/>
      <c r="Q2108" s="242"/>
      <c r="R2108" s="242"/>
      <c r="S2108" s="242"/>
      <c r="T2108" s="243"/>
      <c r="U2108" s="13"/>
      <c r="V2108" s="13"/>
      <c r="W2108" s="13"/>
      <c r="X2108" s="13"/>
      <c r="Y2108" s="13"/>
      <c r="Z2108" s="13"/>
      <c r="AA2108" s="13"/>
      <c r="AB2108" s="13"/>
      <c r="AC2108" s="13"/>
      <c r="AD2108" s="13"/>
      <c r="AE2108" s="13"/>
      <c r="AT2108" s="244" t="s">
        <v>207</v>
      </c>
      <c r="AU2108" s="244" t="s">
        <v>87</v>
      </c>
      <c r="AV2108" s="13" t="s">
        <v>87</v>
      </c>
      <c r="AW2108" s="13" t="s">
        <v>39</v>
      </c>
      <c r="AX2108" s="13" t="s">
        <v>78</v>
      </c>
      <c r="AY2108" s="244" t="s">
        <v>199</v>
      </c>
    </row>
    <row r="2109" s="13" customFormat="1">
      <c r="A2109" s="13"/>
      <c r="B2109" s="233"/>
      <c r="C2109" s="234"/>
      <c r="D2109" s="235" t="s">
        <v>207</v>
      </c>
      <c r="E2109" s="236" t="s">
        <v>22</v>
      </c>
      <c r="F2109" s="237" t="s">
        <v>3098</v>
      </c>
      <c r="G2109" s="234"/>
      <c r="H2109" s="238">
        <v>105.87000000000001</v>
      </c>
      <c r="I2109" s="239"/>
      <c r="J2109" s="234"/>
      <c r="K2109" s="234"/>
      <c r="L2109" s="240"/>
      <c r="M2109" s="241"/>
      <c r="N2109" s="242"/>
      <c r="O2109" s="242"/>
      <c r="P2109" s="242"/>
      <c r="Q2109" s="242"/>
      <c r="R2109" s="242"/>
      <c r="S2109" s="242"/>
      <c r="T2109" s="243"/>
      <c r="U2109" s="13"/>
      <c r="V2109" s="13"/>
      <c r="W2109" s="13"/>
      <c r="X2109" s="13"/>
      <c r="Y2109" s="13"/>
      <c r="Z2109" s="13"/>
      <c r="AA2109" s="13"/>
      <c r="AB2109" s="13"/>
      <c r="AC2109" s="13"/>
      <c r="AD2109" s="13"/>
      <c r="AE2109" s="13"/>
      <c r="AT2109" s="244" t="s">
        <v>207</v>
      </c>
      <c r="AU2109" s="244" t="s">
        <v>87</v>
      </c>
      <c r="AV2109" s="13" t="s">
        <v>87</v>
      </c>
      <c r="AW2109" s="13" t="s">
        <v>39</v>
      </c>
      <c r="AX2109" s="13" t="s">
        <v>78</v>
      </c>
      <c r="AY2109" s="244" t="s">
        <v>199</v>
      </c>
    </row>
    <row r="2110" s="13" customFormat="1">
      <c r="A2110" s="13"/>
      <c r="B2110" s="233"/>
      <c r="C2110" s="234"/>
      <c r="D2110" s="235" t="s">
        <v>207</v>
      </c>
      <c r="E2110" s="236" t="s">
        <v>22</v>
      </c>
      <c r="F2110" s="237" t="s">
        <v>3099</v>
      </c>
      <c r="G2110" s="234"/>
      <c r="H2110" s="238">
        <v>23.5</v>
      </c>
      <c r="I2110" s="239"/>
      <c r="J2110" s="234"/>
      <c r="K2110" s="234"/>
      <c r="L2110" s="240"/>
      <c r="M2110" s="241"/>
      <c r="N2110" s="242"/>
      <c r="O2110" s="242"/>
      <c r="P2110" s="242"/>
      <c r="Q2110" s="242"/>
      <c r="R2110" s="242"/>
      <c r="S2110" s="242"/>
      <c r="T2110" s="243"/>
      <c r="U2110" s="13"/>
      <c r="V2110" s="13"/>
      <c r="W2110" s="13"/>
      <c r="X2110" s="13"/>
      <c r="Y2110" s="13"/>
      <c r="Z2110" s="13"/>
      <c r="AA2110" s="13"/>
      <c r="AB2110" s="13"/>
      <c r="AC2110" s="13"/>
      <c r="AD2110" s="13"/>
      <c r="AE2110" s="13"/>
      <c r="AT2110" s="244" t="s">
        <v>207</v>
      </c>
      <c r="AU2110" s="244" t="s">
        <v>87</v>
      </c>
      <c r="AV2110" s="13" t="s">
        <v>87</v>
      </c>
      <c r="AW2110" s="13" t="s">
        <v>39</v>
      </c>
      <c r="AX2110" s="13" t="s">
        <v>78</v>
      </c>
      <c r="AY2110" s="244" t="s">
        <v>199</v>
      </c>
    </row>
    <row r="2111" s="13" customFormat="1">
      <c r="A2111" s="13"/>
      <c r="B2111" s="233"/>
      <c r="C2111" s="234"/>
      <c r="D2111" s="235" t="s">
        <v>207</v>
      </c>
      <c r="E2111" s="236" t="s">
        <v>22</v>
      </c>
      <c r="F2111" s="237" t="s">
        <v>3100</v>
      </c>
      <c r="G2111" s="234"/>
      <c r="H2111" s="238">
        <v>146.29499999999999</v>
      </c>
      <c r="I2111" s="239"/>
      <c r="J2111" s="234"/>
      <c r="K2111" s="234"/>
      <c r="L2111" s="240"/>
      <c r="M2111" s="241"/>
      <c r="N2111" s="242"/>
      <c r="O2111" s="242"/>
      <c r="P2111" s="242"/>
      <c r="Q2111" s="242"/>
      <c r="R2111" s="242"/>
      <c r="S2111" s="242"/>
      <c r="T2111" s="243"/>
      <c r="U2111" s="13"/>
      <c r="V2111" s="13"/>
      <c r="W2111" s="13"/>
      <c r="X2111" s="13"/>
      <c r="Y2111" s="13"/>
      <c r="Z2111" s="13"/>
      <c r="AA2111" s="13"/>
      <c r="AB2111" s="13"/>
      <c r="AC2111" s="13"/>
      <c r="AD2111" s="13"/>
      <c r="AE2111" s="13"/>
      <c r="AT2111" s="244" t="s">
        <v>207</v>
      </c>
      <c r="AU2111" s="244" t="s">
        <v>87</v>
      </c>
      <c r="AV2111" s="13" t="s">
        <v>87</v>
      </c>
      <c r="AW2111" s="13" t="s">
        <v>39</v>
      </c>
      <c r="AX2111" s="13" t="s">
        <v>78</v>
      </c>
      <c r="AY2111" s="244" t="s">
        <v>199</v>
      </c>
    </row>
    <row r="2112" s="13" customFormat="1">
      <c r="A2112" s="13"/>
      <c r="B2112" s="233"/>
      <c r="C2112" s="234"/>
      <c r="D2112" s="235" t="s">
        <v>207</v>
      </c>
      <c r="E2112" s="236" t="s">
        <v>22</v>
      </c>
      <c r="F2112" s="237" t="s">
        <v>3101</v>
      </c>
      <c r="G2112" s="234"/>
      <c r="H2112" s="238">
        <v>90.045000000000002</v>
      </c>
      <c r="I2112" s="239"/>
      <c r="J2112" s="234"/>
      <c r="K2112" s="234"/>
      <c r="L2112" s="240"/>
      <c r="M2112" s="241"/>
      <c r="N2112" s="242"/>
      <c r="O2112" s="242"/>
      <c r="P2112" s="242"/>
      <c r="Q2112" s="242"/>
      <c r="R2112" s="242"/>
      <c r="S2112" s="242"/>
      <c r="T2112" s="243"/>
      <c r="U2112" s="13"/>
      <c r="V2112" s="13"/>
      <c r="W2112" s="13"/>
      <c r="X2112" s="13"/>
      <c r="Y2112" s="13"/>
      <c r="Z2112" s="13"/>
      <c r="AA2112" s="13"/>
      <c r="AB2112" s="13"/>
      <c r="AC2112" s="13"/>
      <c r="AD2112" s="13"/>
      <c r="AE2112" s="13"/>
      <c r="AT2112" s="244" t="s">
        <v>207</v>
      </c>
      <c r="AU2112" s="244" t="s">
        <v>87</v>
      </c>
      <c r="AV2112" s="13" t="s">
        <v>87</v>
      </c>
      <c r="AW2112" s="13" t="s">
        <v>39</v>
      </c>
      <c r="AX2112" s="13" t="s">
        <v>78</v>
      </c>
      <c r="AY2112" s="244" t="s">
        <v>199</v>
      </c>
    </row>
    <row r="2113" s="13" customFormat="1">
      <c r="A2113" s="13"/>
      <c r="B2113" s="233"/>
      <c r="C2113" s="234"/>
      <c r="D2113" s="235" t="s">
        <v>207</v>
      </c>
      <c r="E2113" s="236" t="s">
        <v>22</v>
      </c>
      <c r="F2113" s="237" t="s">
        <v>3102</v>
      </c>
      <c r="G2113" s="234"/>
      <c r="H2113" s="238">
        <v>162.09</v>
      </c>
      <c r="I2113" s="239"/>
      <c r="J2113" s="234"/>
      <c r="K2113" s="234"/>
      <c r="L2113" s="240"/>
      <c r="M2113" s="241"/>
      <c r="N2113" s="242"/>
      <c r="O2113" s="242"/>
      <c r="P2113" s="242"/>
      <c r="Q2113" s="242"/>
      <c r="R2113" s="242"/>
      <c r="S2113" s="242"/>
      <c r="T2113" s="243"/>
      <c r="U2113" s="13"/>
      <c r="V2113" s="13"/>
      <c r="W2113" s="13"/>
      <c r="X2113" s="13"/>
      <c r="Y2113" s="13"/>
      <c r="Z2113" s="13"/>
      <c r="AA2113" s="13"/>
      <c r="AB2113" s="13"/>
      <c r="AC2113" s="13"/>
      <c r="AD2113" s="13"/>
      <c r="AE2113" s="13"/>
      <c r="AT2113" s="244" t="s">
        <v>207</v>
      </c>
      <c r="AU2113" s="244" t="s">
        <v>87</v>
      </c>
      <c r="AV2113" s="13" t="s">
        <v>87</v>
      </c>
      <c r="AW2113" s="13" t="s">
        <v>39</v>
      </c>
      <c r="AX2113" s="13" t="s">
        <v>78</v>
      </c>
      <c r="AY2113" s="244" t="s">
        <v>199</v>
      </c>
    </row>
    <row r="2114" s="13" customFormat="1">
      <c r="A2114" s="13"/>
      <c r="B2114" s="233"/>
      <c r="C2114" s="234"/>
      <c r="D2114" s="235" t="s">
        <v>207</v>
      </c>
      <c r="E2114" s="236" t="s">
        <v>22</v>
      </c>
      <c r="F2114" s="237" t="s">
        <v>3103</v>
      </c>
      <c r="G2114" s="234"/>
      <c r="H2114" s="238">
        <v>155.36000000000001</v>
      </c>
      <c r="I2114" s="239"/>
      <c r="J2114" s="234"/>
      <c r="K2114" s="234"/>
      <c r="L2114" s="240"/>
      <c r="M2114" s="241"/>
      <c r="N2114" s="242"/>
      <c r="O2114" s="242"/>
      <c r="P2114" s="242"/>
      <c r="Q2114" s="242"/>
      <c r="R2114" s="242"/>
      <c r="S2114" s="242"/>
      <c r="T2114" s="243"/>
      <c r="U2114" s="13"/>
      <c r="V2114" s="13"/>
      <c r="W2114" s="13"/>
      <c r="X2114" s="13"/>
      <c r="Y2114" s="13"/>
      <c r="Z2114" s="13"/>
      <c r="AA2114" s="13"/>
      <c r="AB2114" s="13"/>
      <c r="AC2114" s="13"/>
      <c r="AD2114" s="13"/>
      <c r="AE2114" s="13"/>
      <c r="AT2114" s="244" t="s">
        <v>207</v>
      </c>
      <c r="AU2114" s="244" t="s">
        <v>87</v>
      </c>
      <c r="AV2114" s="13" t="s">
        <v>87</v>
      </c>
      <c r="AW2114" s="13" t="s">
        <v>39</v>
      </c>
      <c r="AX2114" s="13" t="s">
        <v>78</v>
      </c>
      <c r="AY2114" s="244" t="s">
        <v>199</v>
      </c>
    </row>
    <row r="2115" s="13" customFormat="1">
      <c r="A2115" s="13"/>
      <c r="B2115" s="233"/>
      <c r="C2115" s="234"/>
      <c r="D2115" s="235" t="s">
        <v>207</v>
      </c>
      <c r="E2115" s="236" t="s">
        <v>22</v>
      </c>
      <c r="F2115" s="237" t="s">
        <v>3104</v>
      </c>
      <c r="G2115" s="234"/>
      <c r="H2115" s="238">
        <v>87.120000000000005</v>
      </c>
      <c r="I2115" s="239"/>
      <c r="J2115" s="234"/>
      <c r="K2115" s="234"/>
      <c r="L2115" s="240"/>
      <c r="M2115" s="241"/>
      <c r="N2115" s="242"/>
      <c r="O2115" s="242"/>
      <c r="P2115" s="242"/>
      <c r="Q2115" s="242"/>
      <c r="R2115" s="242"/>
      <c r="S2115" s="242"/>
      <c r="T2115" s="243"/>
      <c r="U2115" s="13"/>
      <c r="V2115" s="13"/>
      <c r="W2115" s="13"/>
      <c r="X2115" s="13"/>
      <c r="Y2115" s="13"/>
      <c r="Z2115" s="13"/>
      <c r="AA2115" s="13"/>
      <c r="AB2115" s="13"/>
      <c r="AC2115" s="13"/>
      <c r="AD2115" s="13"/>
      <c r="AE2115" s="13"/>
      <c r="AT2115" s="244" t="s">
        <v>207</v>
      </c>
      <c r="AU2115" s="244" t="s">
        <v>87</v>
      </c>
      <c r="AV2115" s="13" t="s">
        <v>87</v>
      </c>
      <c r="AW2115" s="13" t="s">
        <v>39</v>
      </c>
      <c r="AX2115" s="13" t="s">
        <v>78</v>
      </c>
      <c r="AY2115" s="244" t="s">
        <v>199</v>
      </c>
    </row>
    <row r="2116" s="13" customFormat="1">
      <c r="A2116" s="13"/>
      <c r="B2116" s="233"/>
      <c r="C2116" s="234"/>
      <c r="D2116" s="235" t="s">
        <v>207</v>
      </c>
      <c r="E2116" s="236" t="s">
        <v>22</v>
      </c>
      <c r="F2116" s="237" t="s">
        <v>3105</v>
      </c>
      <c r="G2116" s="234"/>
      <c r="H2116" s="238">
        <v>150.94</v>
      </c>
      <c r="I2116" s="239"/>
      <c r="J2116" s="234"/>
      <c r="K2116" s="234"/>
      <c r="L2116" s="240"/>
      <c r="M2116" s="241"/>
      <c r="N2116" s="242"/>
      <c r="O2116" s="242"/>
      <c r="P2116" s="242"/>
      <c r="Q2116" s="242"/>
      <c r="R2116" s="242"/>
      <c r="S2116" s="242"/>
      <c r="T2116" s="243"/>
      <c r="U2116" s="13"/>
      <c r="V2116" s="13"/>
      <c r="W2116" s="13"/>
      <c r="X2116" s="13"/>
      <c r="Y2116" s="13"/>
      <c r="Z2116" s="13"/>
      <c r="AA2116" s="13"/>
      <c r="AB2116" s="13"/>
      <c r="AC2116" s="13"/>
      <c r="AD2116" s="13"/>
      <c r="AE2116" s="13"/>
      <c r="AT2116" s="244" t="s">
        <v>207</v>
      </c>
      <c r="AU2116" s="244" t="s">
        <v>87</v>
      </c>
      <c r="AV2116" s="13" t="s">
        <v>87</v>
      </c>
      <c r="AW2116" s="13" t="s">
        <v>39</v>
      </c>
      <c r="AX2116" s="13" t="s">
        <v>78</v>
      </c>
      <c r="AY2116" s="244" t="s">
        <v>199</v>
      </c>
    </row>
    <row r="2117" s="14" customFormat="1">
      <c r="A2117" s="14"/>
      <c r="B2117" s="245"/>
      <c r="C2117" s="246"/>
      <c r="D2117" s="235" t="s">
        <v>207</v>
      </c>
      <c r="E2117" s="247" t="s">
        <v>22</v>
      </c>
      <c r="F2117" s="248" t="s">
        <v>252</v>
      </c>
      <c r="G2117" s="246"/>
      <c r="H2117" s="249">
        <v>1846.633</v>
      </c>
      <c r="I2117" s="250"/>
      <c r="J2117" s="246"/>
      <c r="K2117" s="246"/>
      <c r="L2117" s="251"/>
      <c r="M2117" s="252"/>
      <c r="N2117" s="253"/>
      <c r="O2117" s="253"/>
      <c r="P2117" s="253"/>
      <c r="Q2117" s="253"/>
      <c r="R2117" s="253"/>
      <c r="S2117" s="253"/>
      <c r="T2117" s="254"/>
      <c r="U2117" s="14"/>
      <c r="V2117" s="14"/>
      <c r="W2117" s="14"/>
      <c r="X2117" s="14"/>
      <c r="Y2117" s="14"/>
      <c r="Z2117" s="14"/>
      <c r="AA2117" s="14"/>
      <c r="AB2117" s="14"/>
      <c r="AC2117" s="14"/>
      <c r="AD2117" s="14"/>
      <c r="AE2117" s="14"/>
      <c r="AT2117" s="255" t="s">
        <v>207</v>
      </c>
      <c r="AU2117" s="255" t="s">
        <v>87</v>
      </c>
      <c r="AV2117" s="14" t="s">
        <v>103</v>
      </c>
      <c r="AW2117" s="14" t="s">
        <v>39</v>
      </c>
      <c r="AX2117" s="14" t="s">
        <v>23</v>
      </c>
      <c r="AY2117" s="255" t="s">
        <v>199</v>
      </c>
    </row>
    <row r="2118" s="12" customFormat="1" ht="22.8" customHeight="1">
      <c r="A2118" s="12"/>
      <c r="B2118" s="204"/>
      <c r="C2118" s="205"/>
      <c r="D2118" s="206" t="s">
        <v>77</v>
      </c>
      <c r="E2118" s="218" t="s">
        <v>3106</v>
      </c>
      <c r="F2118" s="218" t="s">
        <v>3107</v>
      </c>
      <c r="G2118" s="205"/>
      <c r="H2118" s="205"/>
      <c r="I2118" s="208"/>
      <c r="J2118" s="219">
        <f>BK2118</f>
        <v>0</v>
      </c>
      <c r="K2118" s="205"/>
      <c r="L2118" s="210"/>
      <c r="M2118" s="211"/>
      <c r="N2118" s="212"/>
      <c r="O2118" s="212"/>
      <c r="P2118" s="213">
        <f>SUM(P2119:P2121)</f>
        <v>0</v>
      </c>
      <c r="Q2118" s="212"/>
      <c r="R2118" s="213">
        <f>SUM(R2119:R2121)</f>
        <v>0.14329360000000002</v>
      </c>
      <c r="S2118" s="212"/>
      <c r="T2118" s="214">
        <f>SUM(T2119:T2121)</f>
        <v>0</v>
      </c>
      <c r="U2118" s="12"/>
      <c r="V2118" s="12"/>
      <c r="W2118" s="12"/>
      <c r="X2118" s="12"/>
      <c r="Y2118" s="12"/>
      <c r="Z2118" s="12"/>
      <c r="AA2118" s="12"/>
      <c r="AB2118" s="12"/>
      <c r="AC2118" s="12"/>
      <c r="AD2118" s="12"/>
      <c r="AE2118" s="12"/>
      <c r="AR2118" s="215" t="s">
        <v>87</v>
      </c>
      <c r="AT2118" s="216" t="s">
        <v>77</v>
      </c>
      <c r="AU2118" s="216" t="s">
        <v>23</v>
      </c>
      <c r="AY2118" s="215" t="s">
        <v>199</v>
      </c>
      <c r="BK2118" s="217">
        <f>SUM(BK2119:BK2121)</f>
        <v>0</v>
      </c>
    </row>
    <row r="2119" s="2" customFormat="1" ht="21.75" customHeight="1">
      <c r="A2119" s="40"/>
      <c r="B2119" s="41"/>
      <c r="C2119" s="220" t="s">
        <v>3108</v>
      </c>
      <c r="D2119" s="220" t="s">
        <v>201</v>
      </c>
      <c r="E2119" s="221" t="s">
        <v>3109</v>
      </c>
      <c r="F2119" s="222" t="s">
        <v>3110</v>
      </c>
      <c r="G2119" s="223" t="s">
        <v>233</v>
      </c>
      <c r="H2119" s="224">
        <v>34.780000000000001</v>
      </c>
      <c r="I2119" s="225"/>
      <c r="J2119" s="226">
        <f>ROUND(I2119*H2119,2)</f>
        <v>0</v>
      </c>
      <c r="K2119" s="222" t="s">
        <v>205</v>
      </c>
      <c r="L2119" s="46"/>
      <c r="M2119" s="227" t="s">
        <v>22</v>
      </c>
      <c r="N2119" s="228" t="s">
        <v>49</v>
      </c>
      <c r="O2119" s="86"/>
      <c r="P2119" s="229">
        <f>O2119*H2119</f>
        <v>0</v>
      </c>
      <c r="Q2119" s="229">
        <v>0.0041200000000000004</v>
      </c>
      <c r="R2119" s="229">
        <f>Q2119*H2119</f>
        <v>0.14329360000000002</v>
      </c>
      <c r="S2119" s="229">
        <v>0</v>
      </c>
      <c r="T2119" s="230">
        <f>S2119*H2119</f>
        <v>0</v>
      </c>
      <c r="U2119" s="40"/>
      <c r="V2119" s="40"/>
      <c r="W2119" s="40"/>
      <c r="X2119" s="40"/>
      <c r="Y2119" s="40"/>
      <c r="Z2119" s="40"/>
      <c r="AA2119" s="40"/>
      <c r="AB2119" s="40"/>
      <c r="AC2119" s="40"/>
      <c r="AD2119" s="40"/>
      <c r="AE2119" s="40"/>
      <c r="AR2119" s="231" t="s">
        <v>272</v>
      </c>
      <c r="AT2119" s="231" t="s">
        <v>201</v>
      </c>
      <c r="AU2119" s="231" t="s">
        <v>87</v>
      </c>
      <c r="AY2119" s="19" t="s">
        <v>199</v>
      </c>
      <c r="BE2119" s="232">
        <f>IF(N2119="základní",J2119,0)</f>
        <v>0</v>
      </c>
      <c r="BF2119" s="232">
        <f>IF(N2119="snížená",J2119,0)</f>
        <v>0</v>
      </c>
      <c r="BG2119" s="232">
        <f>IF(N2119="zákl. přenesená",J2119,0)</f>
        <v>0</v>
      </c>
      <c r="BH2119" s="232">
        <f>IF(N2119="sníž. přenesená",J2119,0)</f>
        <v>0</v>
      </c>
      <c r="BI2119" s="232">
        <f>IF(N2119="nulová",J2119,0)</f>
        <v>0</v>
      </c>
      <c r="BJ2119" s="19" t="s">
        <v>23</v>
      </c>
      <c r="BK2119" s="232">
        <f>ROUND(I2119*H2119,2)</f>
        <v>0</v>
      </c>
      <c r="BL2119" s="19" t="s">
        <v>272</v>
      </c>
      <c r="BM2119" s="231" t="s">
        <v>3111</v>
      </c>
    </row>
    <row r="2120" s="13" customFormat="1">
      <c r="A2120" s="13"/>
      <c r="B2120" s="233"/>
      <c r="C2120" s="234"/>
      <c r="D2120" s="235" t="s">
        <v>207</v>
      </c>
      <c r="E2120" s="236" t="s">
        <v>22</v>
      </c>
      <c r="F2120" s="237" t="s">
        <v>3112</v>
      </c>
      <c r="G2120" s="234"/>
      <c r="H2120" s="238">
        <v>34.780000000000001</v>
      </c>
      <c r="I2120" s="239"/>
      <c r="J2120" s="234"/>
      <c r="K2120" s="234"/>
      <c r="L2120" s="240"/>
      <c r="M2120" s="241"/>
      <c r="N2120" s="242"/>
      <c r="O2120" s="242"/>
      <c r="P2120" s="242"/>
      <c r="Q2120" s="242"/>
      <c r="R2120" s="242"/>
      <c r="S2120" s="242"/>
      <c r="T2120" s="243"/>
      <c r="U2120" s="13"/>
      <c r="V2120" s="13"/>
      <c r="W2120" s="13"/>
      <c r="X2120" s="13"/>
      <c r="Y2120" s="13"/>
      <c r="Z2120" s="13"/>
      <c r="AA2120" s="13"/>
      <c r="AB2120" s="13"/>
      <c r="AC2120" s="13"/>
      <c r="AD2120" s="13"/>
      <c r="AE2120" s="13"/>
      <c r="AT2120" s="244" t="s">
        <v>207</v>
      </c>
      <c r="AU2120" s="244" t="s">
        <v>87</v>
      </c>
      <c r="AV2120" s="13" t="s">
        <v>87</v>
      </c>
      <c r="AW2120" s="13" t="s">
        <v>39</v>
      </c>
      <c r="AX2120" s="13" t="s">
        <v>23</v>
      </c>
      <c r="AY2120" s="244" t="s">
        <v>199</v>
      </c>
    </row>
    <row r="2121" s="2" customFormat="1" ht="21.75" customHeight="1">
      <c r="A2121" s="40"/>
      <c r="B2121" s="41"/>
      <c r="C2121" s="220" t="s">
        <v>3113</v>
      </c>
      <c r="D2121" s="220" t="s">
        <v>201</v>
      </c>
      <c r="E2121" s="221" t="s">
        <v>3114</v>
      </c>
      <c r="F2121" s="222" t="s">
        <v>3115</v>
      </c>
      <c r="G2121" s="223" t="s">
        <v>279</v>
      </c>
      <c r="H2121" s="224">
        <v>0.14299999999999999</v>
      </c>
      <c r="I2121" s="225"/>
      <c r="J2121" s="226">
        <f>ROUND(I2121*H2121,2)</f>
        <v>0</v>
      </c>
      <c r="K2121" s="222" t="s">
        <v>205</v>
      </c>
      <c r="L2121" s="46"/>
      <c r="M2121" s="227" t="s">
        <v>22</v>
      </c>
      <c r="N2121" s="228" t="s">
        <v>49</v>
      </c>
      <c r="O2121" s="86"/>
      <c r="P2121" s="229">
        <f>O2121*H2121</f>
        <v>0</v>
      </c>
      <c r="Q2121" s="229">
        <v>0</v>
      </c>
      <c r="R2121" s="229">
        <f>Q2121*H2121</f>
        <v>0</v>
      </c>
      <c r="S2121" s="229">
        <v>0</v>
      </c>
      <c r="T2121" s="230">
        <f>S2121*H2121</f>
        <v>0</v>
      </c>
      <c r="U2121" s="40"/>
      <c r="V2121" s="40"/>
      <c r="W2121" s="40"/>
      <c r="X2121" s="40"/>
      <c r="Y2121" s="40"/>
      <c r="Z2121" s="40"/>
      <c r="AA2121" s="40"/>
      <c r="AB2121" s="40"/>
      <c r="AC2121" s="40"/>
      <c r="AD2121" s="40"/>
      <c r="AE2121" s="40"/>
      <c r="AR2121" s="231" t="s">
        <v>272</v>
      </c>
      <c r="AT2121" s="231" t="s">
        <v>201</v>
      </c>
      <c r="AU2121" s="231" t="s">
        <v>87</v>
      </c>
      <c r="AY2121" s="19" t="s">
        <v>199</v>
      </c>
      <c r="BE2121" s="232">
        <f>IF(N2121="základní",J2121,0)</f>
        <v>0</v>
      </c>
      <c r="BF2121" s="232">
        <f>IF(N2121="snížená",J2121,0)</f>
        <v>0</v>
      </c>
      <c r="BG2121" s="232">
        <f>IF(N2121="zákl. přenesená",J2121,0)</f>
        <v>0</v>
      </c>
      <c r="BH2121" s="232">
        <f>IF(N2121="sníž. přenesená",J2121,0)</f>
        <v>0</v>
      </c>
      <c r="BI2121" s="232">
        <f>IF(N2121="nulová",J2121,0)</f>
        <v>0</v>
      </c>
      <c r="BJ2121" s="19" t="s">
        <v>23</v>
      </c>
      <c r="BK2121" s="232">
        <f>ROUND(I2121*H2121,2)</f>
        <v>0</v>
      </c>
      <c r="BL2121" s="19" t="s">
        <v>272</v>
      </c>
      <c r="BM2121" s="231" t="s">
        <v>3116</v>
      </c>
    </row>
    <row r="2122" s="12" customFormat="1" ht="22.8" customHeight="1">
      <c r="A2122" s="12"/>
      <c r="B2122" s="204"/>
      <c r="C2122" s="205"/>
      <c r="D2122" s="206" t="s">
        <v>77</v>
      </c>
      <c r="E2122" s="218" t="s">
        <v>3117</v>
      </c>
      <c r="F2122" s="218" t="s">
        <v>3118</v>
      </c>
      <c r="G2122" s="205"/>
      <c r="H2122" s="205"/>
      <c r="I2122" s="208"/>
      <c r="J2122" s="219">
        <f>BK2122</f>
        <v>0</v>
      </c>
      <c r="K2122" s="205"/>
      <c r="L2122" s="210"/>
      <c r="M2122" s="211"/>
      <c r="N2122" s="212"/>
      <c r="O2122" s="212"/>
      <c r="P2122" s="213">
        <f>SUM(P2123:P2124)</f>
        <v>0</v>
      </c>
      <c r="Q2122" s="212"/>
      <c r="R2122" s="213">
        <f>SUM(R2123:R2124)</f>
        <v>0</v>
      </c>
      <c r="S2122" s="212"/>
      <c r="T2122" s="214">
        <f>SUM(T2123:T2124)</f>
        <v>0.62603999999999993</v>
      </c>
      <c r="U2122" s="12"/>
      <c r="V2122" s="12"/>
      <c r="W2122" s="12"/>
      <c r="X2122" s="12"/>
      <c r="Y2122" s="12"/>
      <c r="Z2122" s="12"/>
      <c r="AA2122" s="12"/>
      <c r="AB2122" s="12"/>
      <c r="AC2122" s="12"/>
      <c r="AD2122" s="12"/>
      <c r="AE2122" s="12"/>
      <c r="AR2122" s="215" t="s">
        <v>87</v>
      </c>
      <c r="AT2122" s="216" t="s">
        <v>77</v>
      </c>
      <c r="AU2122" s="216" t="s">
        <v>23</v>
      </c>
      <c r="AY2122" s="215" t="s">
        <v>199</v>
      </c>
      <c r="BK2122" s="217">
        <f>SUM(BK2123:BK2124)</f>
        <v>0</v>
      </c>
    </row>
    <row r="2123" s="2" customFormat="1" ht="16.5" customHeight="1">
      <c r="A2123" s="40"/>
      <c r="B2123" s="41"/>
      <c r="C2123" s="220" t="s">
        <v>3119</v>
      </c>
      <c r="D2123" s="220" t="s">
        <v>201</v>
      </c>
      <c r="E2123" s="221" t="s">
        <v>3120</v>
      </c>
      <c r="F2123" s="222" t="s">
        <v>3121</v>
      </c>
      <c r="G2123" s="223" t="s">
        <v>233</v>
      </c>
      <c r="H2123" s="224">
        <v>34.780000000000001</v>
      </c>
      <c r="I2123" s="225"/>
      <c r="J2123" s="226">
        <f>ROUND(I2123*H2123,2)</f>
        <v>0</v>
      </c>
      <c r="K2123" s="222" t="s">
        <v>205</v>
      </c>
      <c r="L2123" s="46"/>
      <c r="M2123" s="227" t="s">
        <v>22</v>
      </c>
      <c r="N2123" s="228" t="s">
        <v>49</v>
      </c>
      <c r="O2123" s="86"/>
      <c r="P2123" s="229">
        <f>O2123*H2123</f>
        <v>0</v>
      </c>
      <c r="Q2123" s="229">
        <v>0</v>
      </c>
      <c r="R2123" s="229">
        <f>Q2123*H2123</f>
        <v>0</v>
      </c>
      <c r="S2123" s="229">
        <v>0.017999999999999999</v>
      </c>
      <c r="T2123" s="230">
        <f>S2123*H2123</f>
        <v>0.62603999999999993</v>
      </c>
      <c r="U2123" s="40"/>
      <c r="V2123" s="40"/>
      <c r="W2123" s="40"/>
      <c r="X2123" s="40"/>
      <c r="Y2123" s="40"/>
      <c r="Z2123" s="40"/>
      <c r="AA2123" s="40"/>
      <c r="AB2123" s="40"/>
      <c r="AC2123" s="40"/>
      <c r="AD2123" s="40"/>
      <c r="AE2123" s="40"/>
      <c r="AR2123" s="231" t="s">
        <v>272</v>
      </c>
      <c r="AT2123" s="231" t="s">
        <v>201</v>
      </c>
      <c r="AU2123" s="231" t="s">
        <v>87</v>
      </c>
      <c r="AY2123" s="19" t="s">
        <v>199</v>
      </c>
      <c r="BE2123" s="232">
        <f>IF(N2123="základní",J2123,0)</f>
        <v>0</v>
      </c>
      <c r="BF2123" s="232">
        <f>IF(N2123="snížená",J2123,0)</f>
        <v>0</v>
      </c>
      <c r="BG2123" s="232">
        <f>IF(N2123="zákl. přenesená",J2123,0)</f>
        <v>0</v>
      </c>
      <c r="BH2123" s="232">
        <f>IF(N2123="sníž. přenesená",J2123,0)</f>
        <v>0</v>
      </c>
      <c r="BI2123" s="232">
        <f>IF(N2123="nulová",J2123,0)</f>
        <v>0</v>
      </c>
      <c r="BJ2123" s="19" t="s">
        <v>23</v>
      </c>
      <c r="BK2123" s="232">
        <f>ROUND(I2123*H2123,2)</f>
        <v>0</v>
      </c>
      <c r="BL2123" s="19" t="s">
        <v>272</v>
      </c>
      <c r="BM2123" s="231" t="s">
        <v>3122</v>
      </c>
    </row>
    <row r="2124" s="13" customFormat="1">
      <c r="A2124" s="13"/>
      <c r="B2124" s="233"/>
      <c r="C2124" s="234"/>
      <c r="D2124" s="235" t="s">
        <v>207</v>
      </c>
      <c r="E2124" s="236" t="s">
        <v>22</v>
      </c>
      <c r="F2124" s="237" t="s">
        <v>3123</v>
      </c>
      <c r="G2124" s="234"/>
      <c r="H2124" s="238">
        <v>34.780000000000001</v>
      </c>
      <c r="I2124" s="239"/>
      <c r="J2124" s="234"/>
      <c r="K2124" s="234"/>
      <c r="L2124" s="240"/>
      <c r="M2124" s="241"/>
      <c r="N2124" s="242"/>
      <c r="O2124" s="242"/>
      <c r="P2124" s="242"/>
      <c r="Q2124" s="242"/>
      <c r="R2124" s="242"/>
      <c r="S2124" s="242"/>
      <c r="T2124" s="243"/>
      <c r="U2124" s="13"/>
      <c r="V2124" s="13"/>
      <c r="W2124" s="13"/>
      <c r="X2124" s="13"/>
      <c r="Y2124" s="13"/>
      <c r="Z2124" s="13"/>
      <c r="AA2124" s="13"/>
      <c r="AB2124" s="13"/>
      <c r="AC2124" s="13"/>
      <c r="AD2124" s="13"/>
      <c r="AE2124" s="13"/>
      <c r="AT2124" s="244" t="s">
        <v>207</v>
      </c>
      <c r="AU2124" s="244" t="s">
        <v>87</v>
      </c>
      <c r="AV2124" s="13" t="s">
        <v>87</v>
      </c>
      <c r="AW2124" s="13" t="s">
        <v>39</v>
      </c>
      <c r="AX2124" s="13" t="s">
        <v>23</v>
      </c>
      <c r="AY2124" s="244" t="s">
        <v>199</v>
      </c>
    </row>
    <row r="2125" s="12" customFormat="1" ht="25.92" customHeight="1">
      <c r="A2125" s="12"/>
      <c r="B2125" s="204"/>
      <c r="C2125" s="205"/>
      <c r="D2125" s="206" t="s">
        <v>77</v>
      </c>
      <c r="E2125" s="207" t="s">
        <v>407</v>
      </c>
      <c r="F2125" s="207" t="s">
        <v>3124</v>
      </c>
      <c r="G2125" s="205"/>
      <c r="H2125" s="205"/>
      <c r="I2125" s="208"/>
      <c r="J2125" s="209">
        <f>BK2125</f>
        <v>0</v>
      </c>
      <c r="K2125" s="205"/>
      <c r="L2125" s="210"/>
      <c r="M2125" s="211"/>
      <c r="N2125" s="212"/>
      <c r="O2125" s="212"/>
      <c r="P2125" s="213">
        <f>P2126</f>
        <v>0</v>
      </c>
      <c r="Q2125" s="212"/>
      <c r="R2125" s="213">
        <f>R2126</f>
        <v>0</v>
      </c>
      <c r="S2125" s="212"/>
      <c r="T2125" s="214">
        <f>T2126</f>
        <v>0</v>
      </c>
      <c r="U2125" s="12"/>
      <c r="V2125" s="12"/>
      <c r="W2125" s="12"/>
      <c r="X2125" s="12"/>
      <c r="Y2125" s="12"/>
      <c r="Z2125" s="12"/>
      <c r="AA2125" s="12"/>
      <c r="AB2125" s="12"/>
      <c r="AC2125" s="12"/>
      <c r="AD2125" s="12"/>
      <c r="AE2125" s="12"/>
      <c r="AR2125" s="215" t="s">
        <v>87</v>
      </c>
      <c r="AT2125" s="216" t="s">
        <v>77</v>
      </c>
      <c r="AU2125" s="216" t="s">
        <v>78</v>
      </c>
      <c r="AY2125" s="215" t="s">
        <v>199</v>
      </c>
      <c r="BK2125" s="217">
        <f>BK2126</f>
        <v>0</v>
      </c>
    </row>
    <row r="2126" s="12" customFormat="1" ht="22.8" customHeight="1">
      <c r="A2126" s="12"/>
      <c r="B2126" s="204"/>
      <c r="C2126" s="205"/>
      <c r="D2126" s="206" t="s">
        <v>77</v>
      </c>
      <c r="E2126" s="218" t="s">
        <v>3125</v>
      </c>
      <c r="F2126" s="218" t="s">
        <v>3126</v>
      </c>
      <c r="G2126" s="205"/>
      <c r="H2126" s="205"/>
      <c r="I2126" s="208"/>
      <c r="J2126" s="219">
        <f>BK2126</f>
        <v>0</v>
      </c>
      <c r="K2126" s="205"/>
      <c r="L2126" s="210"/>
      <c r="M2126" s="211"/>
      <c r="N2126" s="212"/>
      <c r="O2126" s="212"/>
      <c r="P2126" s="213">
        <f>SUM(P2127:P2129)</f>
        <v>0</v>
      </c>
      <c r="Q2126" s="212"/>
      <c r="R2126" s="213">
        <f>SUM(R2127:R2129)</f>
        <v>0</v>
      </c>
      <c r="S2126" s="212"/>
      <c r="T2126" s="214">
        <f>SUM(T2127:T2129)</f>
        <v>0</v>
      </c>
      <c r="U2126" s="12"/>
      <c r="V2126" s="12"/>
      <c r="W2126" s="12"/>
      <c r="X2126" s="12"/>
      <c r="Y2126" s="12"/>
      <c r="Z2126" s="12"/>
      <c r="AA2126" s="12"/>
      <c r="AB2126" s="12"/>
      <c r="AC2126" s="12"/>
      <c r="AD2126" s="12"/>
      <c r="AE2126" s="12"/>
      <c r="AR2126" s="215" t="s">
        <v>100</v>
      </c>
      <c r="AT2126" s="216" t="s">
        <v>77</v>
      </c>
      <c r="AU2126" s="216" t="s">
        <v>23</v>
      </c>
      <c r="AY2126" s="215" t="s">
        <v>199</v>
      </c>
      <c r="BK2126" s="217">
        <f>SUM(BK2127:BK2129)</f>
        <v>0</v>
      </c>
    </row>
    <row r="2127" s="2" customFormat="1" ht="16.5" customHeight="1">
      <c r="A2127" s="40"/>
      <c r="B2127" s="41"/>
      <c r="C2127" s="220" t="s">
        <v>3127</v>
      </c>
      <c r="D2127" s="220" t="s">
        <v>201</v>
      </c>
      <c r="E2127" s="221" t="s">
        <v>3128</v>
      </c>
      <c r="F2127" s="222" t="s">
        <v>3129</v>
      </c>
      <c r="G2127" s="223" t="s">
        <v>333</v>
      </c>
      <c r="H2127" s="224">
        <v>19</v>
      </c>
      <c r="I2127" s="225"/>
      <c r="J2127" s="226">
        <f>ROUND(I2127*H2127,2)</f>
        <v>0</v>
      </c>
      <c r="K2127" s="222" t="s">
        <v>22</v>
      </c>
      <c r="L2127" s="46"/>
      <c r="M2127" s="227" t="s">
        <v>22</v>
      </c>
      <c r="N2127" s="228" t="s">
        <v>49</v>
      </c>
      <c r="O2127" s="86"/>
      <c r="P2127" s="229">
        <f>O2127*H2127</f>
        <v>0</v>
      </c>
      <c r="Q2127" s="229">
        <v>0</v>
      </c>
      <c r="R2127" s="229">
        <f>Q2127*H2127</f>
        <v>0</v>
      </c>
      <c r="S2127" s="229">
        <v>0</v>
      </c>
      <c r="T2127" s="230">
        <f>S2127*H2127</f>
        <v>0</v>
      </c>
      <c r="U2127" s="40"/>
      <c r="V2127" s="40"/>
      <c r="W2127" s="40"/>
      <c r="X2127" s="40"/>
      <c r="Y2127" s="40"/>
      <c r="Z2127" s="40"/>
      <c r="AA2127" s="40"/>
      <c r="AB2127" s="40"/>
      <c r="AC2127" s="40"/>
      <c r="AD2127" s="40"/>
      <c r="AE2127" s="40"/>
      <c r="AR2127" s="231" t="s">
        <v>619</v>
      </c>
      <c r="AT2127" s="231" t="s">
        <v>201</v>
      </c>
      <c r="AU2127" s="231" t="s">
        <v>87</v>
      </c>
      <c r="AY2127" s="19" t="s">
        <v>199</v>
      </c>
      <c r="BE2127" s="232">
        <f>IF(N2127="základní",J2127,0)</f>
        <v>0</v>
      </c>
      <c r="BF2127" s="232">
        <f>IF(N2127="snížená",J2127,0)</f>
        <v>0</v>
      </c>
      <c r="BG2127" s="232">
        <f>IF(N2127="zákl. přenesená",J2127,0)</f>
        <v>0</v>
      </c>
      <c r="BH2127" s="232">
        <f>IF(N2127="sníž. přenesená",J2127,0)</f>
        <v>0</v>
      </c>
      <c r="BI2127" s="232">
        <f>IF(N2127="nulová",J2127,0)</f>
        <v>0</v>
      </c>
      <c r="BJ2127" s="19" t="s">
        <v>23</v>
      </c>
      <c r="BK2127" s="232">
        <f>ROUND(I2127*H2127,2)</f>
        <v>0</v>
      </c>
      <c r="BL2127" s="19" t="s">
        <v>619</v>
      </c>
      <c r="BM2127" s="231" t="s">
        <v>3130</v>
      </c>
    </row>
    <row r="2128" s="13" customFormat="1">
      <c r="A2128" s="13"/>
      <c r="B2128" s="233"/>
      <c r="C2128" s="234"/>
      <c r="D2128" s="235" t="s">
        <v>207</v>
      </c>
      <c r="E2128" s="236" t="s">
        <v>22</v>
      </c>
      <c r="F2128" s="237" t="s">
        <v>3131</v>
      </c>
      <c r="G2128" s="234"/>
      <c r="H2128" s="238">
        <v>19</v>
      </c>
      <c r="I2128" s="239"/>
      <c r="J2128" s="234"/>
      <c r="K2128" s="234"/>
      <c r="L2128" s="240"/>
      <c r="M2128" s="241"/>
      <c r="N2128" s="242"/>
      <c r="O2128" s="242"/>
      <c r="P2128" s="242"/>
      <c r="Q2128" s="242"/>
      <c r="R2128" s="242"/>
      <c r="S2128" s="242"/>
      <c r="T2128" s="243"/>
      <c r="U2128" s="13"/>
      <c r="V2128" s="13"/>
      <c r="W2128" s="13"/>
      <c r="X2128" s="13"/>
      <c r="Y2128" s="13"/>
      <c r="Z2128" s="13"/>
      <c r="AA2128" s="13"/>
      <c r="AB2128" s="13"/>
      <c r="AC2128" s="13"/>
      <c r="AD2128" s="13"/>
      <c r="AE2128" s="13"/>
      <c r="AT2128" s="244" t="s">
        <v>207</v>
      </c>
      <c r="AU2128" s="244" t="s">
        <v>87</v>
      </c>
      <c r="AV2128" s="13" t="s">
        <v>87</v>
      </c>
      <c r="AW2128" s="13" t="s">
        <v>39</v>
      </c>
      <c r="AX2128" s="13" t="s">
        <v>23</v>
      </c>
      <c r="AY2128" s="244" t="s">
        <v>199</v>
      </c>
    </row>
    <row r="2129" s="2" customFormat="1" ht="44.25" customHeight="1">
      <c r="A2129" s="40"/>
      <c r="B2129" s="41"/>
      <c r="C2129" s="220" t="s">
        <v>3132</v>
      </c>
      <c r="D2129" s="220" t="s">
        <v>201</v>
      </c>
      <c r="E2129" s="221" t="s">
        <v>3133</v>
      </c>
      <c r="F2129" s="222" t="s">
        <v>3134</v>
      </c>
      <c r="G2129" s="223" t="s">
        <v>333</v>
      </c>
      <c r="H2129" s="224">
        <v>1</v>
      </c>
      <c r="I2129" s="225"/>
      <c r="J2129" s="226">
        <f>ROUND(I2129*H2129,2)</f>
        <v>0</v>
      </c>
      <c r="K2129" s="222" t="s">
        <v>22</v>
      </c>
      <c r="L2129" s="46"/>
      <c r="M2129" s="287" t="s">
        <v>22</v>
      </c>
      <c r="N2129" s="288" t="s">
        <v>49</v>
      </c>
      <c r="O2129" s="289"/>
      <c r="P2129" s="290">
        <f>O2129*H2129</f>
        <v>0</v>
      </c>
      <c r="Q2129" s="290">
        <v>0</v>
      </c>
      <c r="R2129" s="290">
        <f>Q2129*H2129</f>
        <v>0</v>
      </c>
      <c r="S2129" s="290">
        <v>0</v>
      </c>
      <c r="T2129" s="291">
        <f>S2129*H2129</f>
        <v>0</v>
      </c>
      <c r="U2129" s="40"/>
      <c r="V2129" s="40"/>
      <c r="W2129" s="40"/>
      <c r="X2129" s="40"/>
      <c r="Y2129" s="40"/>
      <c r="Z2129" s="40"/>
      <c r="AA2129" s="40"/>
      <c r="AB2129" s="40"/>
      <c r="AC2129" s="40"/>
      <c r="AD2129" s="40"/>
      <c r="AE2129" s="40"/>
      <c r="AR2129" s="231" t="s">
        <v>619</v>
      </c>
      <c r="AT2129" s="231" t="s">
        <v>201</v>
      </c>
      <c r="AU2129" s="231" t="s">
        <v>87</v>
      </c>
      <c r="AY2129" s="19" t="s">
        <v>199</v>
      </c>
      <c r="BE2129" s="232">
        <f>IF(N2129="základní",J2129,0)</f>
        <v>0</v>
      </c>
      <c r="BF2129" s="232">
        <f>IF(N2129="snížená",J2129,0)</f>
        <v>0</v>
      </c>
      <c r="BG2129" s="232">
        <f>IF(N2129="zákl. přenesená",J2129,0)</f>
        <v>0</v>
      </c>
      <c r="BH2129" s="232">
        <f>IF(N2129="sníž. přenesená",J2129,0)</f>
        <v>0</v>
      </c>
      <c r="BI2129" s="232">
        <f>IF(N2129="nulová",J2129,0)</f>
        <v>0</v>
      </c>
      <c r="BJ2129" s="19" t="s">
        <v>23</v>
      </c>
      <c r="BK2129" s="232">
        <f>ROUND(I2129*H2129,2)</f>
        <v>0</v>
      </c>
      <c r="BL2129" s="19" t="s">
        <v>619</v>
      </c>
      <c r="BM2129" s="231" t="s">
        <v>3135</v>
      </c>
    </row>
    <row r="2130" s="2" customFormat="1" ht="6.96" customHeight="1">
      <c r="A2130" s="40"/>
      <c r="B2130" s="61"/>
      <c r="C2130" s="62"/>
      <c r="D2130" s="62"/>
      <c r="E2130" s="62"/>
      <c r="F2130" s="62"/>
      <c r="G2130" s="62"/>
      <c r="H2130" s="62"/>
      <c r="I2130" s="168"/>
      <c r="J2130" s="62"/>
      <c r="K2130" s="62"/>
      <c r="L2130" s="46"/>
      <c r="M2130" s="40"/>
      <c r="O2130" s="40"/>
      <c r="P2130" s="40"/>
      <c r="Q2130" s="40"/>
      <c r="R2130" s="40"/>
      <c r="S2130" s="40"/>
      <c r="T2130" s="40"/>
      <c r="U2130" s="40"/>
      <c r="V2130" s="40"/>
      <c r="W2130" s="40"/>
      <c r="X2130" s="40"/>
      <c r="Y2130" s="40"/>
      <c r="Z2130" s="40"/>
      <c r="AA2130" s="40"/>
      <c r="AB2130" s="40"/>
      <c r="AC2130" s="40"/>
      <c r="AD2130" s="40"/>
      <c r="AE2130" s="40"/>
    </row>
  </sheetData>
  <sheetProtection sheet="1" autoFilter="0" formatColumns="0" formatRows="0" objects="1" scenarios="1" spinCount="100000" saltValue="4FUQFTW4OUSmjo9Fh5LZ6hGb8YGbrDxxx0s7VrW/MusQ7qG5sh4Fkrxdz1pTTboEwoobt2giOrTCIqJTPbqScA==" hashValue="+X1M79vYpKs980DshJrKFOsRxKV+aaRENrdX6VI/mpvfw/aBnbRMuwFeJLoVu8v6RjJ2vPFtWLlpcER4T64aZw==" algorithmName="SHA-512" password="CEF7"/>
  <autoFilter ref="C119:K2129"/>
  <mergeCells count="9">
    <mergeCell ref="E7:H7"/>
    <mergeCell ref="E9:H9"/>
    <mergeCell ref="E18:H18"/>
    <mergeCell ref="E27:H27"/>
    <mergeCell ref="E48:H48"/>
    <mergeCell ref="E50:H50"/>
    <mergeCell ref="E110:H110"/>
    <mergeCell ref="E112:H11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90</v>
      </c>
    </row>
    <row r="3" s="1" customFormat="1" ht="6.96" customHeight="1">
      <c r="B3" s="131"/>
      <c r="C3" s="132"/>
      <c r="D3" s="132"/>
      <c r="E3" s="132"/>
      <c r="F3" s="132"/>
      <c r="G3" s="132"/>
      <c r="H3" s="132"/>
      <c r="I3" s="133"/>
      <c r="J3" s="132"/>
      <c r="K3" s="132"/>
      <c r="L3" s="22"/>
      <c r="AT3" s="19" t="s">
        <v>87</v>
      </c>
    </row>
    <row r="4" s="1" customFormat="1" ht="24.96" customHeight="1">
      <c r="B4" s="22"/>
      <c r="D4" s="134" t="s">
        <v>136</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zakázky'!K6</f>
        <v>Rekonstrukce elektroinstalace a rozvodů ZTI,vč. úpravy soc. zařízení a bezbariér vstupu obj. č.p. 931, Náchod</v>
      </c>
      <c r="F7" s="136"/>
      <c r="G7" s="136"/>
      <c r="H7" s="136"/>
      <c r="I7" s="130"/>
      <c r="L7" s="22"/>
    </row>
    <row r="8" s="2" customFormat="1" ht="12" customHeight="1">
      <c r="A8" s="40"/>
      <c r="B8" s="46"/>
      <c r="C8" s="40"/>
      <c r="D8" s="136" t="s">
        <v>137</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3136</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19</v>
      </c>
      <c r="E11" s="40"/>
      <c r="F11" s="141" t="s">
        <v>20</v>
      </c>
      <c r="G11" s="40"/>
      <c r="H11" s="40"/>
      <c r="I11" s="142" t="s">
        <v>21</v>
      </c>
      <c r="J11" s="141" t="s">
        <v>22</v>
      </c>
      <c r="K11" s="40"/>
      <c r="L11" s="139"/>
      <c r="S11" s="40"/>
      <c r="T11" s="40"/>
      <c r="U11" s="40"/>
      <c r="V11" s="40"/>
      <c r="W11" s="40"/>
      <c r="X11" s="40"/>
      <c r="Y11" s="40"/>
      <c r="Z11" s="40"/>
      <c r="AA11" s="40"/>
      <c r="AB11" s="40"/>
      <c r="AC11" s="40"/>
      <c r="AD11" s="40"/>
      <c r="AE11" s="40"/>
    </row>
    <row r="12" s="2" customFormat="1" ht="12" customHeight="1">
      <c r="A12" s="40"/>
      <c r="B12" s="46"/>
      <c r="C12" s="40"/>
      <c r="D12" s="136" t="s">
        <v>24</v>
      </c>
      <c r="E12" s="40"/>
      <c r="F12" s="141" t="s">
        <v>25</v>
      </c>
      <c r="G12" s="40"/>
      <c r="H12" s="40"/>
      <c r="I12" s="142" t="s">
        <v>26</v>
      </c>
      <c r="J12" s="143" t="str">
        <f>'Rekapitulace zakázky'!AN8</f>
        <v>12. 2. 2020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22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32</v>
      </c>
      <c r="F15" s="40"/>
      <c r="G15" s="40"/>
      <c r="H15" s="40"/>
      <c r="I15" s="142" t="s">
        <v>33</v>
      </c>
      <c r="J15" s="141" t="s">
        <v>22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34</v>
      </c>
      <c r="E17" s="40"/>
      <c r="F17" s="40"/>
      <c r="G17" s="40"/>
      <c r="H17" s="40"/>
      <c r="I17" s="142" t="s">
        <v>31</v>
      </c>
      <c r="J17" s="35"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zakázky'!E14</f>
        <v>Vyplň údaj</v>
      </c>
      <c r="F18" s="141"/>
      <c r="G18" s="141"/>
      <c r="H18" s="141"/>
      <c r="I18" s="142" t="s">
        <v>33</v>
      </c>
      <c r="J18" s="35"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36</v>
      </c>
      <c r="E20" s="40"/>
      <c r="F20" s="40"/>
      <c r="G20" s="40"/>
      <c r="H20" s="40"/>
      <c r="I20" s="142" t="s">
        <v>31</v>
      </c>
      <c r="J20" s="141" t="s">
        <v>37</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33</v>
      </c>
      <c r="J21" s="141" t="s">
        <v>22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22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41</v>
      </c>
      <c r="F24" s="40"/>
      <c r="G24" s="40"/>
      <c r="H24" s="40"/>
      <c r="I24" s="142" t="s">
        <v>33</v>
      </c>
      <c r="J24" s="141" t="s">
        <v>22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42</v>
      </c>
      <c r="E26" s="40"/>
      <c r="F26" s="40"/>
      <c r="G26" s="40"/>
      <c r="H26" s="40"/>
      <c r="I26" s="138"/>
      <c r="J26" s="40"/>
      <c r="K26" s="40"/>
      <c r="L26" s="139"/>
      <c r="S26" s="40"/>
      <c r="T26" s="40"/>
      <c r="U26" s="40"/>
      <c r="V26" s="40"/>
      <c r="W26" s="40"/>
      <c r="X26" s="40"/>
      <c r="Y26" s="40"/>
      <c r="Z26" s="40"/>
      <c r="AA26" s="40"/>
      <c r="AB26" s="40"/>
      <c r="AC26" s="40"/>
      <c r="AD26" s="40"/>
      <c r="AE26" s="40"/>
    </row>
    <row r="27" s="8" customFormat="1" ht="47.25" customHeight="1">
      <c r="A27" s="144"/>
      <c r="B27" s="145"/>
      <c r="C27" s="144"/>
      <c r="D27" s="144"/>
      <c r="E27" s="146" t="s">
        <v>43</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44</v>
      </c>
      <c r="E30" s="40"/>
      <c r="F30" s="40"/>
      <c r="G30" s="40"/>
      <c r="H30" s="40"/>
      <c r="I30" s="138"/>
      <c r="J30" s="152">
        <f>ROUND(J88,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46</v>
      </c>
      <c r="G32" s="40"/>
      <c r="H32" s="40"/>
      <c r="I32" s="154" t="s">
        <v>45</v>
      </c>
      <c r="J32" s="153" t="s">
        <v>47</v>
      </c>
      <c r="K32" s="40"/>
      <c r="L32" s="139"/>
      <c r="S32" s="40"/>
      <c r="T32" s="40"/>
      <c r="U32" s="40"/>
      <c r="V32" s="40"/>
      <c r="W32" s="40"/>
      <c r="X32" s="40"/>
      <c r="Y32" s="40"/>
      <c r="Z32" s="40"/>
      <c r="AA32" s="40"/>
      <c r="AB32" s="40"/>
      <c r="AC32" s="40"/>
      <c r="AD32" s="40"/>
      <c r="AE32" s="40"/>
    </row>
    <row r="33" s="2" customFormat="1" ht="14.4" customHeight="1">
      <c r="A33" s="40"/>
      <c r="B33" s="46"/>
      <c r="C33" s="40"/>
      <c r="D33" s="155" t="s">
        <v>48</v>
      </c>
      <c r="E33" s="136" t="s">
        <v>49</v>
      </c>
      <c r="F33" s="156">
        <f>ROUND((SUM(BE88:BE199)),  2)</f>
        <v>0</v>
      </c>
      <c r="G33" s="40"/>
      <c r="H33" s="40"/>
      <c r="I33" s="157">
        <v>0.20999999999999999</v>
      </c>
      <c r="J33" s="156">
        <f>ROUND(((SUM(BE88:BE199))*I33),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50</v>
      </c>
      <c r="F34" s="156">
        <f>ROUND((SUM(BF88:BF199)),  2)</f>
        <v>0</v>
      </c>
      <c r="G34" s="40"/>
      <c r="H34" s="40"/>
      <c r="I34" s="157">
        <v>0.14999999999999999</v>
      </c>
      <c r="J34" s="156">
        <f>ROUND(((SUM(BF88:BF199))*I34),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51</v>
      </c>
      <c r="F35" s="156">
        <f>ROUND((SUM(BG88:BG199)),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52</v>
      </c>
      <c r="F36" s="156">
        <f>ROUND((SUM(BH88:BH199)),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53</v>
      </c>
      <c r="F37" s="156">
        <f>ROUND((SUM(BI88:BI199)),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54</v>
      </c>
      <c r="E39" s="160"/>
      <c r="F39" s="160"/>
      <c r="G39" s="161" t="s">
        <v>55</v>
      </c>
      <c r="H39" s="162" t="s">
        <v>56</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139</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Rekonstrukce elektroinstalace a rozvodů ZTI,vč. úpravy soc. zařízení a bezbariér vstupu obj. č.p. 931, Náchod</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137</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1.2 - Stavební část - nové podlahové krytiny v učebnách a kancelářích (náhrada za vlysy)</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24</v>
      </c>
      <c r="D52" s="42"/>
      <c r="E52" s="42"/>
      <c r="F52" s="29" t="str">
        <f>F12</f>
        <v>Náchod</v>
      </c>
      <c r="G52" s="42"/>
      <c r="H52" s="42"/>
      <c r="I52" s="142" t="s">
        <v>26</v>
      </c>
      <c r="J52" s="74" t="str">
        <f>IF(J12="","",J12)</f>
        <v>12. 2. 2020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40.05" customHeight="1">
      <c r="A54" s="40"/>
      <c r="B54" s="41"/>
      <c r="C54" s="34" t="s">
        <v>30</v>
      </c>
      <c r="D54" s="42"/>
      <c r="E54" s="42"/>
      <c r="F54" s="29" t="str">
        <f>E15</f>
        <v>SPŠ stav. a Obch. akad. arch. Jana Letzela, Náchod</v>
      </c>
      <c r="G54" s="42"/>
      <c r="H54" s="42"/>
      <c r="I54" s="142" t="s">
        <v>36</v>
      </c>
      <c r="J54" s="38" t="str">
        <f>E21</f>
        <v>Ing. Lukáš Polej - projektový a ing. atelier EGO</v>
      </c>
      <c r="K54" s="42"/>
      <c r="L54" s="139"/>
      <c r="S54" s="40"/>
      <c r="T54" s="40"/>
      <c r="U54" s="40"/>
      <c r="V54" s="40"/>
      <c r="W54" s="40"/>
      <c r="X54" s="40"/>
      <c r="Y54" s="40"/>
      <c r="Z54" s="40"/>
      <c r="AA54" s="40"/>
      <c r="AB54" s="40"/>
      <c r="AC54" s="40"/>
      <c r="AD54" s="40"/>
      <c r="AE54" s="40"/>
    </row>
    <row r="55" s="2" customFormat="1" ht="15.15" customHeight="1">
      <c r="A55" s="40"/>
      <c r="B55" s="41"/>
      <c r="C55" s="34" t="s">
        <v>34</v>
      </c>
      <c r="D55" s="42"/>
      <c r="E55" s="42"/>
      <c r="F55" s="29" t="str">
        <f>IF(E18="","",E18)</f>
        <v>Vyplň údaj</v>
      </c>
      <c r="G55" s="42"/>
      <c r="H55" s="42"/>
      <c r="I55" s="142" t="s">
        <v>40</v>
      </c>
      <c r="J55" s="38" t="str">
        <f>E24</f>
        <v>Jan Krčmář</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140</v>
      </c>
      <c r="D57" s="174"/>
      <c r="E57" s="174"/>
      <c r="F57" s="174"/>
      <c r="G57" s="174"/>
      <c r="H57" s="174"/>
      <c r="I57" s="175"/>
      <c r="J57" s="176" t="s">
        <v>141</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76</v>
      </c>
      <c r="D59" s="42"/>
      <c r="E59" s="42"/>
      <c r="F59" s="42"/>
      <c r="G59" s="42"/>
      <c r="H59" s="42"/>
      <c r="I59" s="138"/>
      <c r="J59" s="104">
        <f>J88</f>
        <v>0</v>
      </c>
      <c r="K59" s="42"/>
      <c r="L59" s="139"/>
      <c r="S59" s="40"/>
      <c r="T59" s="40"/>
      <c r="U59" s="40"/>
      <c r="V59" s="40"/>
      <c r="W59" s="40"/>
      <c r="X59" s="40"/>
      <c r="Y59" s="40"/>
      <c r="Z59" s="40"/>
      <c r="AA59" s="40"/>
      <c r="AB59" s="40"/>
      <c r="AC59" s="40"/>
      <c r="AD59" s="40"/>
      <c r="AE59" s="40"/>
      <c r="AU59" s="19" t="s">
        <v>142</v>
      </c>
    </row>
    <row r="60" s="9" customFormat="1" ht="24.96" customHeight="1">
      <c r="A60" s="9"/>
      <c r="B60" s="178"/>
      <c r="C60" s="179"/>
      <c r="D60" s="180" t="s">
        <v>143</v>
      </c>
      <c r="E60" s="181"/>
      <c r="F60" s="181"/>
      <c r="G60" s="181"/>
      <c r="H60" s="181"/>
      <c r="I60" s="182"/>
      <c r="J60" s="183">
        <f>J89</f>
        <v>0</v>
      </c>
      <c r="K60" s="179"/>
      <c r="L60" s="184"/>
      <c r="S60" s="9"/>
      <c r="T60" s="9"/>
      <c r="U60" s="9"/>
      <c r="V60" s="9"/>
      <c r="W60" s="9"/>
      <c r="X60" s="9"/>
      <c r="Y60" s="9"/>
      <c r="Z60" s="9"/>
      <c r="AA60" s="9"/>
      <c r="AB60" s="9"/>
      <c r="AC60" s="9"/>
      <c r="AD60" s="9"/>
      <c r="AE60" s="9"/>
    </row>
    <row r="61" s="10" customFormat="1" ht="19.92" customHeight="1">
      <c r="A61" s="10"/>
      <c r="B61" s="185"/>
      <c r="C61" s="186"/>
      <c r="D61" s="187" t="s">
        <v>152</v>
      </c>
      <c r="E61" s="188"/>
      <c r="F61" s="188"/>
      <c r="G61" s="188"/>
      <c r="H61" s="188"/>
      <c r="I61" s="189"/>
      <c r="J61" s="190">
        <f>J90</f>
        <v>0</v>
      </c>
      <c r="K61" s="186"/>
      <c r="L61" s="191"/>
      <c r="S61" s="10"/>
      <c r="T61" s="10"/>
      <c r="U61" s="10"/>
      <c r="V61" s="10"/>
      <c r="W61" s="10"/>
      <c r="X61" s="10"/>
      <c r="Y61" s="10"/>
      <c r="Z61" s="10"/>
      <c r="AA61" s="10"/>
      <c r="AB61" s="10"/>
      <c r="AC61" s="10"/>
      <c r="AD61" s="10"/>
      <c r="AE61" s="10"/>
    </row>
    <row r="62" s="9" customFormat="1" ht="24.96" customHeight="1">
      <c r="A62" s="9"/>
      <c r="B62" s="178"/>
      <c r="C62" s="179"/>
      <c r="D62" s="180" t="s">
        <v>154</v>
      </c>
      <c r="E62" s="181"/>
      <c r="F62" s="181"/>
      <c r="G62" s="181"/>
      <c r="H62" s="181"/>
      <c r="I62" s="182"/>
      <c r="J62" s="183">
        <f>J100</f>
        <v>0</v>
      </c>
      <c r="K62" s="179"/>
      <c r="L62" s="184"/>
      <c r="S62" s="9"/>
      <c r="T62" s="9"/>
      <c r="U62" s="9"/>
      <c r="V62" s="9"/>
      <c r="W62" s="9"/>
      <c r="X62" s="9"/>
      <c r="Y62" s="9"/>
      <c r="Z62" s="9"/>
      <c r="AA62" s="9"/>
      <c r="AB62" s="9"/>
      <c r="AC62" s="9"/>
      <c r="AD62" s="9"/>
      <c r="AE62" s="9"/>
    </row>
    <row r="63" s="10" customFormat="1" ht="19.92" customHeight="1">
      <c r="A63" s="10"/>
      <c r="B63" s="185"/>
      <c r="C63" s="186"/>
      <c r="D63" s="187" t="s">
        <v>161</v>
      </c>
      <c r="E63" s="188"/>
      <c r="F63" s="188"/>
      <c r="G63" s="188"/>
      <c r="H63" s="188"/>
      <c r="I63" s="189"/>
      <c r="J63" s="190">
        <f>J101</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166</v>
      </c>
      <c r="E64" s="188"/>
      <c r="F64" s="188"/>
      <c r="G64" s="188"/>
      <c r="H64" s="188"/>
      <c r="I64" s="189"/>
      <c r="J64" s="190">
        <f>J106</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167</v>
      </c>
      <c r="E65" s="188"/>
      <c r="F65" s="188"/>
      <c r="G65" s="188"/>
      <c r="H65" s="188"/>
      <c r="I65" s="189"/>
      <c r="J65" s="190">
        <f>J113</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173</v>
      </c>
      <c r="E66" s="188"/>
      <c r="F66" s="188"/>
      <c r="G66" s="188"/>
      <c r="H66" s="188"/>
      <c r="I66" s="189"/>
      <c r="J66" s="190">
        <f>J115</f>
        <v>0</v>
      </c>
      <c r="K66" s="186"/>
      <c r="L66" s="191"/>
      <c r="S66" s="10"/>
      <c r="T66" s="10"/>
      <c r="U66" s="10"/>
      <c r="V66" s="10"/>
      <c r="W66" s="10"/>
      <c r="X66" s="10"/>
      <c r="Y66" s="10"/>
      <c r="Z66" s="10"/>
      <c r="AA66" s="10"/>
      <c r="AB66" s="10"/>
      <c r="AC66" s="10"/>
      <c r="AD66" s="10"/>
      <c r="AE66" s="10"/>
    </row>
    <row r="67" s="10" customFormat="1" ht="19.92" customHeight="1">
      <c r="A67" s="10"/>
      <c r="B67" s="185"/>
      <c r="C67" s="186"/>
      <c r="D67" s="187" t="s">
        <v>174</v>
      </c>
      <c r="E67" s="188"/>
      <c r="F67" s="188"/>
      <c r="G67" s="188"/>
      <c r="H67" s="188"/>
      <c r="I67" s="189"/>
      <c r="J67" s="190">
        <f>J122</f>
        <v>0</v>
      </c>
      <c r="K67" s="186"/>
      <c r="L67" s="191"/>
      <c r="S67" s="10"/>
      <c r="T67" s="10"/>
      <c r="U67" s="10"/>
      <c r="V67" s="10"/>
      <c r="W67" s="10"/>
      <c r="X67" s="10"/>
      <c r="Y67" s="10"/>
      <c r="Z67" s="10"/>
      <c r="AA67" s="10"/>
      <c r="AB67" s="10"/>
      <c r="AC67" s="10"/>
      <c r="AD67" s="10"/>
      <c r="AE67" s="10"/>
    </row>
    <row r="68" s="10" customFormat="1" ht="19.92" customHeight="1">
      <c r="A68" s="10"/>
      <c r="B68" s="185"/>
      <c r="C68" s="186"/>
      <c r="D68" s="187" t="s">
        <v>175</v>
      </c>
      <c r="E68" s="188"/>
      <c r="F68" s="188"/>
      <c r="G68" s="188"/>
      <c r="H68" s="188"/>
      <c r="I68" s="189"/>
      <c r="J68" s="190">
        <f>J185</f>
        <v>0</v>
      </c>
      <c r="K68" s="186"/>
      <c r="L68" s="191"/>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138"/>
      <c r="J69" s="42"/>
      <c r="K69" s="42"/>
      <c r="L69" s="139"/>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168"/>
      <c r="J70" s="62"/>
      <c r="K70" s="62"/>
      <c r="L70" s="139"/>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171"/>
      <c r="J74" s="64"/>
      <c r="K74" s="64"/>
      <c r="L74" s="139"/>
      <c r="S74" s="40"/>
      <c r="T74" s="40"/>
      <c r="U74" s="40"/>
      <c r="V74" s="40"/>
      <c r="W74" s="40"/>
      <c r="X74" s="40"/>
      <c r="Y74" s="40"/>
      <c r="Z74" s="40"/>
      <c r="AA74" s="40"/>
      <c r="AB74" s="40"/>
      <c r="AC74" s="40"/>
      <c r="AD74" s="40"/>
      <c r="AE74" s="40"/>
    </row>
    <row r="75" s="2" customFormat="1" ht="24.96" customHeight="1">
      <c r="A75" s="40"/>
      <c r="B75" s="41"/>
      <c r="C75" s="25" t="s">
        <v>184</v>
      </c>
      <c r="D75" s="42"/>
      <c r="E75" s="42"/>
      <c r="F75" s="42"/>
      <c r="G75" s="42"/>
      <c r="H75" s="42"/>
      <c r="I75" s="138"/>
      <c r="J75" s="42"/>
      <c r="K75" s="42"/>
      <c r="L75" s="139"/>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138"/>
      <c r="J77" s="42"/>
      <c r="K77" s="42"/>
      <c r="L77" s="139"/>
      <c r="S77" s="40"/>
      <c r="T77" s="40"/>
      <c r="U77" s="40"/>
      <c r="V77" s="40"/>
      <c r="W77" s="40"/>
      <c r="X77" s="40"/>
      <c r="Y77" s="40"/>
      <c r="Z77" s="40"/>
      <c r="AA77" s="40"/>
      <c r="AB77" s="40"/>
      <c r="AC77" s="40"/>
      <c r="AD77" s="40"/>
      <c r="AE77" s="40"/>
    </row>
    <row r="78" s="2" customFormat="1" ht="16.5" customHeight="1">
      <c r="A78" s="40"/>
      <c r="B78" s="41"/>
      <c r="C78" s="42"/>
      <c r="D78" s="42"/>
      <c r="E78" s="172" t="str">
        <f>E7</f>
        <v>Rekonstrukce elektroinstalace a rozvodů ZTI,vč. úpravy soc. zařízení a bezbariér vstupu obj. č.p. 931, Náchod</v>
      </c>
      <c r="F78" s="34"/>
      <c r="G78" s="34"/>
      <c r="H78" s="34"/>
      <c r="I78" s="138"/>
      <c r="J78" s="42"/>
      <c r="K78" s="42"/>
      <c r="L78" s="139"/>
      <c r="S78" s="40"/>
      <c r="T78" s="40"/>
      <c r="U78" s="40"/>
      <c r="V78" s="40"/>
      <c r="W78" s="40"/>
      <c r="X78" s="40"/>
      <c r="Y78" s="40"/>
      <c r="Z78" s="40"/>
      <c r="AA78" s="40"/>
      <c r="AB78" s="40"/>
      <c r="AC78" s="40"/>
      <c r="AD78" s="40"/>
      <c r="AE78" s="40"/>
    </row>
    <row r="79" s="2" customFormat="1" ht="12" customHeight="1">
      <c r="A79" s="40"/>
      <c r="B79" s="41"/>
      <c r="C79" s="34" t="s">
        <v>137</v>
      </c>
      <c r="D79" s="42"/>
      <c r="E79" s="42"/>
      <c r="F79" s="42"/>
      <c r="G79" s="42"/>
      <c r="H79" s="42"/>
      <c r="I79" s="138"/>
      <c r="J79" s="42"/>
      <c r="K79" s="42"/>
      <c r="L79" s="139"/>
      <c r="S79" s="40"/>
      <c r="T79" s="40"/>
      <c r="U79" s="40"/>
      <c r="V79" s="40"/>
      <c r="W79" s="40"/>
      <c r="X79" s="40"/>
      <c r="Y79" s="40"/>
      <c r="Z79" s="40"/>
      <c r="AA79" s="40"/>
      <c r="AB79" s="40"/>
      <c r="AC79" s="40"/>
      <c r="AD79" s="40"/>
      <c r="AE79" s="40"/>
    </row>
    <row r="80" s="2" customFormat="1" ht="16.5" customHeight="1">
      <c r="A80" s="40"/>
      <c r="B80" s="41"/>
      <c r="C80" s="42"/>
      <c r="D80" s="42"/>
      <c r="E80" s="71" t="str">
        <f>E9</f>
        <v>1.2 - Stavební část - nové podlahové krytiny v učebnách a kancelářích (náhrada za vlysy)</v>
      </c>
      <c r="F80" s="42"/>
      <c r="G80" s="42"/>
      <c r="H80" s="42"/>
      <c r="I80" s="138"/>
      <c r="J80" s="42"/>
      <c r="K80" s="42"/>
      <c r="L80" s="139"/>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38"/>
      <c r="J81" s="42"/>
      <c r="K81" s="42"/>
      <c r="L81" s="139"/>
      <c r="S81" s="40"/>
      <c r="T81" s="40"/>
      <c r="U81" s="40"/>
      <c r="V81" s="40"/>
      <c r="W81" s="40"/>
      <c r="X81" s="40"/>
      <c r="Y81" s="40"/>
      <c r="Z81" s="40"/>
      <c r="AA81" s="40"/>
      <c r="AB81" s="40"/>
      <c r="AC81" s="40"/>
      <c r="AD81" s="40"/>
      <c r="AE81" s="40"/>
    </row>
    <row r="82" s="2" customFormat="1" ht="12" customHeight="1">
      <c r="A82" s="40"/>
      <c r="B82" s="41"/>
      <c r="C82" s="34" t="s">
        <v>24</v>
      </c>
      <c r="D82" s="42"/>
      <c r="E82" s="42"/>
      <c r="F82" s="29" t="str">
        <f>F12</f>
        <v>Náchod</v>
      </c>
      <c r="G82" s="42"/>
      <c r="H82" s="42"/>
      <c r="I82" s="142" t="s">
        <v>26</v>
      </c>
      <c r="J82" s="74" t="str">
        <f>IF(J12="","",J12)</f>
        <v>12. 2. 2020</v>
      </c>
      <c r="K82" s="42"/>
      <c r="L82" s="139"/>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38"/>
      <c r="J83" s="42"/>
      <c r="K83" s="42"/>
      <c r="L83" s="139"/>
      <c r="S83" s="40"/>
      <c r="T83" s="40"/>
      <c r="U83" s="40"/>
      <c r="V83" s="40"/>
      <c r="W83" s="40"/>
      <c r="X83" s="40"/>
      <c r="Y83" s="40"/>
      <c r="Z83" s="40"/>
      <c r="AA83" s="40"/>
      <c r="AB83" s="40"/>
      <c r="AC83" s="40"/>
      <c r="AD83" s="40"/>
      <c r="AE83" s="40"/>
    </row>
    <row r="84" s="2" customFormat="1" ht="40.05" customHeight="1">
      <c r="A84" s="40"/>
      <c r="B84" s="41"/>
      <c r="C84" s="34" t="s">
        <v>30</v>
      </c>
      <c r="D84" s="42"/>
      <c r="E84" s="42"/>
      <c r="F84" s="29" t="str">
        <f>E15</f>
        <v>SPŠ stav. a Obch. akad. arch. Jana Letzela, Náchod</v>
      </c>
      <c r="G84" s="42"/>
      <c r="H84" s="42"/>
      <c r="I84" s="142" t="s">
        <v>36</v>
      </c>
      <c r="J84" s="38" t="str">
        <f>E21</f>
        <v>Ing. Lukáš Polej - projektový a ing. atelier EGO</v>
      </c>
      <c r="K84" s="42"/>
      <c r="L84" s="139"/>
      <c r="S84" s="40"/>
      <c r="T84" s="40"/>
      <c r="U84" s="40"/>
      <c r="V84" s="40"/>
      <c r="W84" s="40"/>
      <c r="X84" s="40"/>
      <c r="Y84" s="40"/>
      <c r="Z84" s="40"/>
      <c r="AA84" s="40"/>
      <c r="AB84" s="40"/>
      <c r="AC84" s="40"/>
      <c r="AD84" s="40"/>
      <c r="AE84" s="40"/>
    </row>
    <row r="85" s="2" customFormat="1" ht="15.15" customHeight="1">
      <c r="A85" s="40"/>
      <c r="B85" s="41"/>
      <c r="C85" s="34" t="s">
        <v>34</v>
      </c>
      <c r="D85" s="42"/>
      <c r="E85" s="42"/>
      <c r="F85" s="29" t="str">
        <f>IF(E18="","",E18)</f>
        <v>Vyplň údaj</v>
      </c>
      <c r="G85" s="42"/>
      <c r="H85" s="42"/>
      <c r="I85" s="142" t="s">
        <v>40</v>
      </c>
      <c r="J85" s="38" t="str">
        <f>E24</f>
        <v>Jan Krčmář</v>
      </c>
      <c r="K85" s="42"/>
      <c r="L85" s="139"/>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138"/>
      <c r="J86" s="42"/>
      <c r="K86" s="42"/>
      <c r="L86" s="139"/>
      <c r="S86" s="40"/>
      <c r="T86" s="40"/>
      <c r="U86" s="40"/>
      <c r="V86" s="40"/>
      <c r="W86" s="40"/>
      <c r="X86" s="40"/>
      <c r="Y86" s="40"/>
      <c r="Z86" s="40"/>
      <c r="AA86" s="40"/>
      <c r="AB86" s="40"/>
      <c r="AC86" s="40"/>
      <c r="AD86" s="40"/>
      <c r="AE86" s="40"/>
    </row>
    <row r="87" s="11" customFormat="1" ht="29.28" customHeight="1">
      <c r="A87" s="192"/>
      <c r="B87" s="193"/>
      <c r="C87" s="194" t="s">
        <v>185</v>
      </c>
      <c r="D87" s="195" t="s">
        <v>63</v>
      </c>
      <c r="E87" s="195" t="s">
        <v>59</v>
      </c>
      <c r="F87" s="195" t="s">
        <v>60</v>
      </c>
      <c r="G87" s="195" t="s">
        <v>186</v>
      </c>
      <c r="H87" s="195" t="s">
        <v>187</v>
      </c>
      <c r="I87" s="196" t="s">
        <v>188</v>
      </c>
      <c r="J87" s="195" t="s">
        <v>141</v>
      </c>
      <c r="K87" s="197" t="s">
        <v>189</v>
      </c>
      <c r="L87" s="198"/>
      <c r="M87" s="94" t="s">
        <v>22</v>
      </c>
      <c r="N87" s="95" t="s">
        <v>48</v>
      </c>
      <c r="O87" s="95" t="s">
        <v>190</v>
      </c>
      <c r="P87" s="95" t="s">
        <v>191</v>
      </c>
      <c r="Q87" s="95" t="s">
        <v>192</v>
      </c>
      <c r="R87" s="95" t="s">
        <v>193</v>
      </c>
      <c r="S87" s="95" t="s">
        <v>194</v>
      </c>
      <c r="T87" s="96" t="s">
        <v>195</v>
      </c>
      <c r="U87" s="192"/>
      <c r="V87" s="192"/>
      <c r="W87" s="192"/>
      <c r="X87" s="192"/>
      <c r="Y87" s="192"/>
      <c r="Z87" s="192"/>
      <c r="AA87" s="192"/>
      <c r="AB87" s="192"/>
      <c r="AC87" s="192"/>
      <c r="AD87" s="192"/>
      <c r="AE87" s="192"/>
    </row>
    <row r="88" s="2" customFormat="1" ht="22.8" customHeight="1">
      <c r="A88" s="40"/>
      <c r="B88" s="41"/>
      <c r="C88" s="101" t="s">
        <v>196</v>
      </c>
      <c r="D88" s="42"/>
      <c r="E88" s="42"/>
      <c r="F88" s="42"/>
      <c r="G88" s="42"/>
      <c r="H88" s="42"/>
      <c r="I88" s="138"/>
      <c r="J88" s="199">
        <f>BK88</f>
        <v>0</v>
      </c>
      <c r="K88" s="42"/>
      <c r="L88" s="46"/>
      <c r="M88" s="97"/>
      <c r="N88" s="200"/>
      <c r="O88" s="98"/>
      <c r="P88" s="201">
        <f>P89+P100</f>
        <v>0</v>
      </c>
      <c r="Q88" s="98"/>
      <c r="R88" s="201">
        <f>R89+R100</f>
        <v>22.818461739999996</v>
      </c>
      <c r="S88" s="98"/>
      <c r="T88" s="202">
        <f>T89+T100</f>
        <v>40.231003639999997</v>
      </c>
      <c r="U88" s="40"/>
      <c r="V88" s="40"/>
      <c r="W88" s="40"/>
      <c r="X88" s="40"/>
      <c r="Y88" s="40"/>
      <c r="Z88" s="40"/>
      <c r="AA88" s="40"/>
      <c r="AB88" s="40"/>
      <c r="AC88" s="40"/>
      <c r="AD88" s="40"/>
      <c r="AE88" s="40"/>
      <c r="AT88" s="19" t="s">
        <v>77</v>
      </c>
      <c r="AU88" s="19" t="s">
        <v>142</v>
      </c>
      <c r="BK88" s="203">
        <f>BK89+BK100</f>
        <v>0</v>
      </c>
    </row>
    <row r="89" s="12" customFormat="1" ht="25.92" customHeight="1">
      <c r="A89" s="12"/>
      <c r="B89" s="204"/>
      <c r="C89" s="205"/>
      <c r="D89" s="206" t="s">
        <v>77</v>
      </c>
      <c r="E89" s="207" t="s">
        <v>197</v>
      </c>
      <c r="F89" s="207" t="s">
        <v>198</v>
      </c>
      <c r="G89" s="205"/>
      <c r="H89" s="205"/>
      <c r="I89" s="208"/>
      <c r="J89" s="209">
        <f>BK89</f>
        <v>0</v>
      </c>
      <c r="K89" s="205"/>
      <c r="L89" s="210"/>
      <c r="M89" s="211"/>
      <c r="N89" s="212"/>
      <c r="O89" s="212"/>
      <c r="P89" s="213">
        <f>P90</f>
        <v>0</v>
      </c>
      <c r="Q89" s="212"/>
      <c r="R89" s="213">
        <f>R90</f>
        <v>0</v>
      </c>
      <c r="S89" s="212"/>
      <c r="T89" s="214">
        <f>T90</f>
        <v>0</v>
      </c>
      <c r="U89" s="12"/>
      <c r="V89" s="12"/>
      <c r="W89" s="12"/>
      <c r="X89" s="12"/>
      <c r="Y89" s="12"/>
      <c r="Z89" s="12"/>
      <c r="AA89" s="12"/>
      <c r="AB89" s="12"/>
      <c r="AC89" s="12"/>
      <c r="AD89" s="12"/>
      <c r="AE89" s="12"/>
      <c r="AR89" s="215" t="s">
        <v>23</v>
      </c>
      <c r="AT89" s="216" t="s">
        <v>77</v>
      </c>
      <c r="AU89" s="216" t="s">
        <v>78</v>
      </c>
      <c r="AY89" s="215" t="s">
        <v>199</v>
      </c>
      <c r="BK89" s="217">
        <f>BK90</f>
        <v>0</v>
      </c>
    </row>
    <row r="90" s="12" customFormat="1" ht="22.8" customHeight="1">
      <c r="A90" s="12"/>
      <c r="B90" s="204"/>
      <c r="C90" s="205"/>
      <c r="D90" s="206" t="s">
        <v>77</v>
      </c>
      <c r="E90" s="218" t="s">
        <v>910</v>
      </c>
      <c r="F90" s="218" t="s">
        <v>1304</v>
      </c>
      <c r="G90" s="205"/>
      <c r="H90" s="205"/>
      <c r="I90" s="208"/>
      <c r="J90" s="219">
        <f>BK90</f>
        <v>0</v>
      </c>
      <c r="K90" s="205"/>
      <c r="L90" s="210"/>
      <c r="M90" s="211"/>
      <c r="N90" s="212"/>
      <c r="O90" s="212"/>
      <c r="P90" s="213">
        <f>SUM(P91:P99)</f>
        <v>0</v>
      </c>
      <c r="Q90" s="212"/>
      <c r="R90" s="213">
        <f>SUM(R91:R99)</f>
        <v>0</v>
      </c>
      <c r="S90" s="212"/>
      <c r="T90" s="214">
        <f>SUM(T91:T99)</f>
        <v>0</v>
      </c>
      <c r="U90" s="12"/>
      <c r="V90" s="12"/>
      <c r="W90" s="12"/>
      <c r="X90" s="12"/>
      <c r="Y90" s="12"/>
      <c r="Z90" s="12"/>
      <c r="AA90" s="12"/>
      <c r="AB90" s="12"/>
      <c r="AC90" s="12"/>
      <c r="AD90" s="12"/>
      <c r="AE90" s="12"/>
      <c r="AR90" s="215" t="s">
        <v>23</v>
      </c>
      <c r="AT90" s="216" t="s">
        <v>77</v>
      </c>
      <c r="AU90" s="216" t="s">
        <v>23</v>
      </c>
      <c r="AY90" s="215" t="s">
        <v>199</v>
      </c>
      <c r="BK90" s="217">
        <f>SUM(BK91:BK99)</f>
        <v>0</v>
      </c>
    </row>
    <row r="91" s="2" customFormat="1" ht="21.75" customHeight="1">
      <c r="A91" s="40"/>
      <c r="B91" s="41"/>
      <c r="C91" s="220" t="s">
        <v>23</v>
      </c>
      <c r="D91" s="220" t="s">
        <v>201</v>
      </c>
      <c r="E91" s="221" t="s">
        <v>1621</v>
      </c>
      <c r="F91" s="222" t="s">
        <v>1622</v>
      </c>
      <c r="G91" s="223" t="s">
        <v>279</v>
      </c>
      <c r="H91" s="224">
        <v>40.231999999999999</v>
      </c>
      <c r="I91" s="225"/>
      <c r="J91" s="226">
        <f>ROUND(I91*H91,2)</f>
        <v>0</v>
      </c>
      <c r="K91" s="222" t="s">
        <v>205</v>
      </c>
      <c r="L91" s="46"/>
      <c r="M91" s="227" t="s">
        <v>22</v>
      </c>
      <c r="N91" s="228" t="s">
        <v>49</v>
      </c>
      <c r="O91" s="86"/>
      <c r="P91" s="229">
        <f>O91*H91</f>
        <v>0</v>
      </c>
      <c r="Q91" s="229">
        <v>0</v>
      </c>
      <c r="R91" s="229">
        <f>Q91*H91</f>
        <v>0</v>
      </c>
      <c r="S91" s="229">
        <v>0</v>
      </c>
      <c r="T91" s="230">
        <f>S91*H91</f>
        <v>0</v>
      </c>
      <c r="U91" s="40"/>
      <c r="V91" s="40"/>
      <c r="W91" s="40"/>
      <c r="X91" s="40"/>
      <c r="Y91" s="40"/>
      <c r="Z91" s="40"/>
      <c r="AA91" s="40"/>
      <c r="AB91" s="40"/>
      <c r="AC91" s="40"/>
      <c r="AD91" s="40"/>
      <c r="AE91" s="40"/>
      <c r="AR91" s="231" t="s">
        <v>103</v>
      </c>
      <c r="AT91" s="231" t="s">
        <v>201</v>
      </c>
      <c r="AU91" s="231" t="s">
        <v>87</v>
      </c>
      <c r="AY91" s="19" t="s">
        <v>199</v>
      </c>
      <c r="BE91" s="232">
        <f>IF(N91="základní",J91,0)</f>
        <v>0</v>
      </c>
      <c r="BF91" s="232">
        <f>IF(N91="snížená",J91,0)</f>
        <v>0</v>
      </c>
      <c r="BG91" s="232">
        <f>IF(N91="zákl. přenesená",J91,0)</f>
        <v>0</v>
      </c>
      <c r="BH91" s="232">
        <f>IF(N91="sníž. přenesená",J91,0)</f>
        <v>0</v>
      </c>
      <c r="BI91" s="232">
        <f>IF(N91="nulová",J91,0)</f>
        <v>0</v>
      </c>
      <c r="BJ91" s="19" t="s">
        <v>23</v>
      </c>
      <c r="BK91" s="232">
        <f>ROUND(I91*H91,2)</f>
        <v>0</v>
      </c>
      <c r="BL91" s="19" t="s">
        <v>103</v>
      </c>
      <c r="BM91" s="231" t="s">
        <v>3137</v>
      </c>
    </row>
    <row r="92" s="13" customFormat="1">
      <c r="A92" s="13"/>
      <c r="B92" s="233"/>
      <c r="C92" s="234"/>
      <c r="D92" s="235" t="s">
        <v>207</v>
      </c>
      <c r="E92" s="236" t="s">
        <v>22</v>
      </c>
      <c r="F92" s="237" t="s">
        <v>3138</v>
      </c>
      <c r="G92" s="234"/>
      <c r="H92" s="238">
        <v>40.231999999999999</v>
      </c>
      <c r="I92" s="239"/>
      <c r="J92" s="234"/>
      <c r="K92" s="234"/>
      <c r="L92" s="240"/>
      <c r="M92" s="241"/>
      <c r="N92" s="242"/>
      <c r="O92" s="242"/>
      <c r="P92" s="242"/>
      <c r="Q92" s="242"/>
      <c r="R92" s="242"/>
      <c r="S92" s="242"/>
      <c r="T92" s="243"/>
      <c r="U92" s="13"/>
      <c r="V92" s="13"/>
      <c r="W92" s="13"/>
      <c r="X92" s="13"/>
      <c r="Y92" s="13"/>
      <c r="Z92" s="13"/>
      <c r="AA92" s="13"/>
      <c r="AB92" s="13"/>
      <c r="AC92" s="13"/>
      <c r="AD92" s="13"/>
      <c r="AE92" s="13"/>
      <c r="AT92" s="244" t="s">
        <v>207</v>
      </c>
      <c r="AU92" s="244" t="s">
        <v>87</v>
      </c>
      <c r="AV92" s="13" t="s">
        <v>87</v>
      </c>
      <c r="AW92" s="13" t="s">
        <v>39</v>
      </c>
      <c r="AX92" s="13" t="s">
        <v>23</v>
      </c>
      <c r="AY92" s="244" t="s">
        <v>199</v>
      </c>
    </row>
    <row r="93" s="2" customFormat="1" ht="16.5" customHeight="1">
      <c r="A93" s="40"/>
      <c r="B93" s="41"/>
      <c r="C93" s="220" t="s">
        <v>87</v>
      </c>
      <c r="D93" s="220" t="s">
        <v>201</v>
      </c>
      <c r="E93" s="221" t="s">
        <v>1626</v>
      </c>
      <c r="F93" s="222" t="s">
        <v>1627</v>
      </c>
      <c r="G93" s="223" t="s">
        <v>279</v>
      </c>
      <c r="H93" s="224">
        <v>40.231999999999999</v>
      </c>
      <c r="I93" s="225"/>
      <c r="J93" s="226">
        <f>ROUND(I93*H93,2)</f>
        <v>0</v>
      </c>
      <c r="K93" s="222" t="s">
        <v>205</v>
      </c>
      <c r="L93" s="46"/>
      <c r="M93" s="227" t="s">
        <v>22</v>
      </c>
      <c r="N93" s="228" t="s">
        <v>49</v>
      </c>
      <c r="O93" s="86"/>
      <c r="P93" s="229">
        <f>O93*H93</f>
        <v>0</v>
      </c>
      <c r="Q93" s="229">
        <v>0</v>
      </c>
      <c r="R93" s="229">
        <f>Q93*H93</f>
        <v>0</v>
      </c>
      <c r="S93" s="229">
        <v>0</v>
      </c>
      <c r="T93" s="230">
        <f>S93*H93</f>
        <v>0</v>
      </c>
      <c r="U93" s="40"/>
      <c r="V93" s="40"/>
      <c r="W93" s="40"/>
      <c r="X93" s="40"/>
      <c r="Y93" s="40"/>
      <c r="Z93" s="40"/>
      <c r="AA93" s="40"/>
      <c r="AB93" s="40"/>
      <c r="AC93" s="40"/>
      <c r="AD93" s="40"/>
      <c r="AE93" s="40"/>
      <c r="AR93" s="231" t="s">
        <v>103</v>
      </c>
      <c r="AT93" s="231" t="s">
        <v>201</v>
      </c>
      <c r="AU93" s="231" t="s">
        <v>87</v>
      </c>
      <c r="AY93" s="19" t="s">
        <v>199</v>
      </c>
      <c r="BE93" s="232">
        <f>IF(N93="základní",J93,0)</f>
        <v>0</v>
      </c>
      <c r="BF93" s="232">
        <f>IF(N93="snížená",J93,0)</f>
        <v>0</v>
      </c>
      <c r="BG93" s="232">
        <f>IF(N93="zákl. přenesená",J93,0)</f>
        <v>0</v>
      </c>
      <c r="BH93" s="232">
        <f>IF(N93="sníž. přenesená",J93,0)</f>
        <v>0</v>
      </c>
      <c r="BI93" s="232">
        <f>IF(N93="nulová",J93,0)</f>
        <v>0</v>
      </c>
      <c r="BJ93" s="19" t="s">
        <v>23</v>
      </c>
      <c r="BK93" s="232">
        <f>ROUND(I93*H93,2)</f>
        <v>0</v>
      </c>
      <c r="BL93" s="19" t="s">
        <v>103</v>
      </c>
      <c r="BM93" s="231" t="s">
        <v>3139</v>
      </c>
    </row>
    <row r="94" s="2" customFormat="1" ht="21.75" customHeight="1">
      <c r="A94" s="40"/>
      <c r="B94" s="41"/>
      <c r="C94" s="220" t="s">
        <v>100</v>
      </c>
      <c r="D94" s="220" t="s">
        <v>201</v>
      </c>
      <c r="E94" s="221" t="s">
        <v>1630</v>
      </c>
      <c r="F94" s="222" t="s">
        <v>1631</v>
      </c>
      <c r="G94" s="223" t="s">
        <v>279</v>
      </c>
      <c r="H94" s="224">
        <v>683.94399999999996</v>
      </c>
      <c r="I94" s="225"/>
      <c r="J94" s="226">
        <f>ROUND(I94*H94,2)</f>
        <v>0</v>
      </c>
      <c r="K94" s="222" t="s">
        <v>205</v>
      </c>
      <c r="L94" s="46"/>
      <c r="M94" s="227" t="s">
        <v>22</v>
      </c>
      <c r="N94" s="228" t="s">
        <v>49</v>
      </c>
      <c r="O94" s="86"/>
      <c r="P94" s="229">
        <f>O94*H94</f>
        <v>0</v>
      </c>
      <c r="Q94" s="229">
        <v>0</v>
      </c>
      <c r="R94" s="229">
        <f>Q94*H94</f>
        <v>0</v>
      </c>
      <c r="S94" s="229">
        <v>0</v>
      </c>
      <c r="T94" s="230">
        <f>S94*H94</f>
        <v>0</v>
      </c>
      <c r="U94" s="40"/>
      <c r="V94" s="40"/>
      <c r="W94" s="40"/>
      <c r="X94" s="40"/>
      <c r="Y94" s="40"/>
      <c r="Z94" s="40"/>
      <c r="AA94" s="40"/>
      <c r="AB94" s="40"/>
      <c r="AC94" s="40"/>
      <c r="AD94" s="40"/>
      <c r="AE94" s="40"/>
      <c r="AR94" s="231" t="s">
        <v>103</v>
      </c>
      <c r="AT94" s="231" t="s">
        <v>201</v>
      </c>
      <c r="AU94" s="231" t="s">
        <v>87</v>
      </c>
      <c r="AY94" s="19" t="s">
        <v>199</v>
      </c>
      <c r="BE94" s="232">
        <f>IF(N94="základní",J94,0)</f>
        <v>0</v>
      </c>
      <c r="BF94" s="232">
        <f>IF(N94="snížená",J94,0)</f>
        <v>0</v>
      </c>
      <c r="BG94" s="232">
        <f>IF(N94="zákl. přenesená",J94,0)</f>
        <v>0</v>
      </c>
      <c r="BH94" s="232">
        <f>IF(N94="sníž. přenesená",J94,0)</f>
        <v>0</v>
      </c>
      <c r="BI94" s="232">
        <f>IF(N94="nulová",J94,0)</f>
        <v>0</v>
      </c>
      <c r="BJ94" s="19" t="s">
        <v>23</v>
      </c>
      <c r="BK94" s="232">
        <f>ROUND(I94*H94,2)</f>
        <v>0</v>
      </c>
      <c r="BL94" s="19" t="s">
        <v>103</v>
      </c>
      <c r="BM94" s="231" t="s">
        <v>3140</v>
      </c>
    </row>
    <row r="95" s="13" customFormat="1">
      <c r="A95" s="13"/>
      <c r="B95" s="233"/>
      <c r="C95" s="234"/>
      <c r="D95" s="235" t="s">
        <v>207</v>
      </c>
      <c r="E95" s="236" t="s">
        <v>22</v>
      </c>
      <c r="F95" s="237" t="s">
        <v>3141</v>
      </c>
      <c r="G95" s="234"/>
      <c r="H95" s="238">
        <v>683.94399999999996</v>
      </c>
      <c r="I95" s="239"/>
      <c r="J95" s="234"/>
      <c r="K95" s="234"/>
      <c r="L95" s="240"/>
      <c r="M95" s="241"/>
      <c r="N95" s="242"/>
      <c r="O95" s="242"/>
      <c r="P95" s="242"/>
      <c r="Q95" s="242"/>
      <c r="R95" s="242"/>
      <c r="S95" s="242"/>
      <c r="T95" s="243"/>
      <c r="U95" s="13"/>
      <c r="V95" s="13"/>
      <c r="W95" s="13"/>
      <c r="X95" s="13"/>
      <c r="Y95" s="13"/>
      <c r="Z95" s="13"/>
      <c r="AA95" s="13"/>
      <c r="AB95" s="13"/>
      <c r="AC95" s="13"/>
      <c r="AD95" s="13"/>
      <c r="AE95" s="13"/>
      <c r="AT95" s="244" t="s">
        <v>207</v>
      </c>
      <c r="AU95" s="244" t="s">
        <v>87</v>
      </c>
      <c r="AV95" s="13" t="s">
        <v>87</v>
      </c>
      <c r="AW95" s="13" t="s">
        <v>39</v>
      </c>
      <c r="AX95" s="13" t="s">
        <v>23</v>
      </c>
      <c r="AY95" s="244" t="s">
        <v>199</v>
      </c>
    </row>
    <row r="96" s="2" customFormat="1" ht="21.75" customHeight="1">
      <c r="A96" s="40"/>
      <c r="B96" s="41"/>
      <c r="C96" s="220" t="s">
        <v>103</v>
      </c>
      <c r="D96" s="220" t="s">
        <v>201</v>
      </c>
      <c r="E96" s="221" t="s">
        <v>1640</v>
      </c>
      <c r="F96" s="222" t="s">
        <v>1641</v>
      </c>
      <c r="G96" s="223" t="s">
        <v>279</v>
      </c>
      <c r="H96" s="224">
        <v>0.68000000000000005</v>
      </c>
      <c r="I96" s="225"/>
      <c r="J96" s="226">
        <f>ROUND(I96*H96,2)</f>
        <v>0</v>
      </c>
      <c r="K96" s="222" t="s">
        <v>205</v>
      </c>
      <c r="L96" s="46"/>
      <c r="M96" s="227" t="s">
        <v>22</v>
      </c>
      <c r="N96" s="228" t="s">
        <v>49</v>
      </c>
      <c r="O96" s="86"/>
      <c r="P96" s="229">
        <f>O96*H96</f>
        <v>0</v>
      </c>
      <c r="Q96" s="229">
        <v>0</v>
      </c>
      <c r="R96" s="229">
        <f>Q96*H96</f>
        <v>0</v>
      </c>
      <c r="S96" s="229">
        <v>0</v>
      </c>
      <c r="T96" s="230">
        <f>S96*H96</f>
        <v>0</v>
      </c>
      <c r="U96" s="40"/>
      <c r="V96" s="40"/>
      <c r="W96" s="40"/>
      <c r="X96" s="40"/>
      <c r="Y96" s="40"/>
      <c r="Z96" s="40"/>
      <c r="AA96" s="40"/>
      <c r="AB96" s="40"/>
      <c r="AC96" s="40"/>
      <c r="AD96" s="40"/>
      <c r="AE96" s="40"/>
      <c r="AR96" s="231" t="s">
        <v>103</v>
      </c>
      <c r="AT96" s="231" t="s">
        <v>201</v>
      </c>
      <c r="AU96" s="231" t="s">
        <v>87</v>
      </c>
      <c r="AY96" s="19" t="s">
        <v>199</v>
      </c>
      <c r="BE96" s="232">
        <f>IF(N96="základní",J96,0)</f>
        <v>0</v>
      </c>
      <c r="BF96" s="232">
        <f>IF(N96="snížená",J96,0)</f>
        <v>0</v>
      </c>
      <c r="BG96" s="232">
        <f>IF(N96="zákl. přenesená",J96,0)</f>
        <v>0</v>
      </c>
      <c r="BH96" s="232">
        <f>IF(N96="sníž. přenesená",J96,0)</f>
        <v>0</v>
      </c>
      <c r="BI96" s="232">
        <f>IF(N96="nulová",J96,0)</f>
        <v>0</v>
      </c>
      <c r="BJ96" s="19" t="s">
        <v>23</v>
      </c>
      <c r="BK96" s="232">
        <f>ROUND(I96*H96,2)</f>
        <v>0</v>
      </c>
      <c r="BL96" s="19" t="s">
        <v>103</v>
      </c>
      <c r="BM96" s="231" t="s">
        <v>3142</v>
      </c>
    </row>
    <row r="97" s="13" customFormat="1">
      <c r="A97" s="13"/>
      <c r="B97" s="233"/>
      <c r="C97" s="234"/>
      <c r="D97" s="235" t="s">
        <v>207</v>
      </c>
      <c r="E97" s="236" t="s">
        <v>22</v>
      </c>
      <c r="F97" s="237" t="s">
        <v>3143</v>
      </c>
      <c r="G97" s="234"/>
      <c r="H97" s="238">
        <v>0.68000000000000005</v>
      </c>
      <c r="I97" s="239"/>
      <c r="J97" s="234"/>
      <c r="K97" s="234"/>
      <c r="L97" s="240"/>
      <c r="M97" s="241"/>
      <c r="N97" s="242"/>
      <c r="O97" s="242"/>
      <c r="P97" s="242"/>
      <c r="Q97" s="242"/>
      <c r="R97" s="242"/>
      <c r="S97" s="242"/>
      <c r="T97" s="243"/>
      <c r="U97" s="13"/>
      <c r="V97" s="13"/>
      <c r="W97" s="13"/>
      <c r="X97" s="13"/>
      <c r="Y97" s="13"/>
      <c r="Z97" s="13"/>
      <c r="AA97" s="13"/>
      <c r="AB97" s="13"/>
      <c r="AC97" s="13"/>
      <c r="AD97" s="13"/>
      <c r="AE97" s="13"/>
      <c r="AT97" s="244" t="s">
        <v>207</v>
      </c>
      <c r="AU97" s="244" t="s">
        <v>87</v>
      </c>
      <c r="AV97" s="13" t="s">
        <v>87</v>
      </c>
      <c r="AW97" s="13" t="s">
        <v>39</v>
      </c>
      <c r="AX97" s="13" t="s">
        <v>23</v>
      </c>
      <c r="AY97" s="244" t="s">
        <v>199</v>
      </c>
    </row>
    <row r="98" s="2" customFormat="1" ht="21.75" customHeight="1">
      <c r="A98" s="40"/>
      <c r="B98" s="41"/>
      <c r="C98" s="220" t="s">
        <v>106</v>
      </c>
      <c r="D98" s="220" t="s">
        <v>201</v>
      </c>
      <c r="E98" s="221" t="s">
        <v>1645</v>
      </c>
      <c r="F98" s="222" t="s">
        <v>1646</v>
      </c>
      <c r="G98" s="223" t="s">
        <v>279</v>
      </c>
      <c r="H98" s="224">
        <v>39.552</v>
      </c>
      <c r="I98" s="225"/>
      <c r="J98" s="226">
        <f>ROUND(I98*H98,2)</f>
        <v>0</v>
      </c>
      <c r="K98" s="222" t="s">
        <v>205</v>
      </c>
      <c r="L98" s="46"/>
      <c r="M98" s="227" t="s">
        <v>22</v>
      </c>
      <c r="N98" s="228" t="s">
        <v>49</v>
      </c>
      <c r="O98" s="86"/>
      <c r="P98" s="229">
        <f>O98*H98</f>
        <v>0</v>
      </c>
      <c r="Q98" s="229">
        <v>0</v>
      </c>
      <c r="R98" s="229">
        <f>Q98*H98</f>
        <v>0</v>
      </c>
      <c r="S98" s="229">
        <v>0</v>
      </c>
      <c r="T98" s="230">
        <f>S98*H98</f>
        <v>0</v>
      </c>
      <c r="U98" s="40"/>
      <c r="V98" s="40"/>
      <c r="W98" s="40"/>
      <c r="X98" s="40"/>
      <c r="Y98" s="40"/>
      <c r="Z98" s="40"/>
      <c r="AA98" s="40"/>
      <c r="AB98" s="40"/>
      <c r="AC98" s="40"/>
      <c r="AD98" s="40"/>
      <c r="AE98" s="40"/>
      <c r="AR98" s="231" t="s">
        <v>103</v>
      </c>
      <c r="AT98" s="231" t="s">
        <v>201</v>
      </c>
      <c r="AU98" s="231" t="s">
        <v>87</v>
      </c>
      <c r="AY98" s="19" t="s">
        <v>199</v>
      </c>
      <c r="BE98" s="232">
        <f>IF(N98="základní",J98,0)</f>
        <v>0</v>
      </c>
      <c r="BF98" s="232">
        <f>IF(N98="snížená",J98,0)</f>
        <v>0</v>
      </c>
      <c r="BG98" s="232">
        <f>IF(N98="zákl. přenesená",J98,0)</f>
        <v>0</v>
      </c>
      <c r="BH98" s="232">
        <f>IF(N98="sníž. přenesená",J98,0)</f>
        <v>0</v>
      </c>
      <c r="BI98" s="232">
        <f>IF(N98="nulová",J98,0)</f>
        <v>0</v>
      </c>
      <c r="BJ98" s="19" t="s">
        <v>23</v>
      </c>
      <c r="BK98" s="232">
        <f>ROUND(I98*H98,2)</f>
        <v>0</v>
      </c>
      <c r="BL98" s="19" t="s">
        <v>103</v>
      </c>
      <c r="BM98" s="231" t="s">
        <v>3144</v>
      </c>
    </row>
    <row r="99" s="13" customFormat="1">
      <c r="A99" s="13"/>
      <c r="B99" s="233"/>
      <c r="C99" s="234"/>
      <c r="D99" s="235" t="s">
        <v>207</v>
      </c>
      <c r="E99" s="236" t="s">
        <v>22</v>
      </c>
      <c r="F99" s="237" t="s">
        <v>3145</v>
      </c>
      <c r="G99" s="234"/>
      <c r="H99" s="238">
        <v>39.552</v>
      </c>
      <c r="I99" s="239"/>
      <c r="J99" s="234"/>
      <c r="K99" s="234"/>
      <c r="L99" s="240"/>
      <c r="M99" s="241"/>
      <c r="N99" s="242"/>
      <c r="O99" s="242"/>
      <c r="P99" s="242"/>
      <c r="Q99" s="242"/>
      <c r="R99" s="242"/>
      <c r="S99" s="242"/>
      <c r="T99" s="243"/>
      <c r="U99" s="13"/>
      <c r="V99" s="13"/>
      <c r="W99" s="13"/>
      <c r="X99" s="13"/>
      <c r="Y99" s="13"/>
      <c r="Z99" s="13"/>
      <c r="AA99" s="13"/>
      <c r="AB99" s="13"/>
      <c r="AC99" s="13"/>
      <c r="AD99" s="13"/>
      <c r="AE99" s="13"/>
      <c r="AT99" s="244" t="s">
        <v>207</v>
      </c>
      <c r="AU99" s="244" t="s">
        <v>87</v>
      </c>
      <c r="AV99" s="13" t="s">
        <v>87</v>
      </c>
      <c r="AW99" s="13" t="s">
        <v>39</v>
      </c>
      <c r="AX99" s="13" t="s">
        <v>23</v>
      </c>
      <c r="AY99" s="244" t="s">
        <v>199</v>
      </c>
    </row>
    <row r="100" s="12" customFormat="1" ht="25.92" customHeight="1">
      <c r="A100" s="12"/>
      <c r="B100" s="204"/>
      <c r="C100" s="205"/>
      <c r="D100" s="206" t="s">
        <v>77</v>
      </c>
      <c r="E100" s="207" t="s">
        <v>1654</v>
      </c>
      <c r="F100" s="207" t="s">
        <v>1655</v>
      </c>
      <c r="G100" s="205"/>
      <c r="H100" s="205"/>
      <c r="I100" s="208"/>
      <c r="J100" s="209">
        <f>BK100</f>
        <v>0</v>
      </c>
      <c r="K100" s="205"/>
      <c r="L100" s="210"/>
      <c r="M100" s="211"/>
      <c r="N100" s="212"/>
      <c r="O100" s="212"/>
      <c r="P100" s="213">
        <f>P101+P106+P113+P115+P122+P185</f>
        <v>0</v>
      </c>
      <c r="Q100" s="212"/>
      <c r="R100" s="213">
        <f>R101+R106+R113+R115+R122+R185</f>
        <v>22.818461739999996</v>
      </c>
      <c r="S100" s="212"/>
      <c r="T100" s="214">
        <f>T101+T106+T113+T115+T122+T185</f>
        <v>40.231003639999997</v>
      </c>
      <c r="U100" s="12"/>
      <c r="V100" s="12"/>
      <c r="W100" s="12"/>
      <c r="X100" s="12"/>
      <c r="Y100" s="12"/>
      <c r="Z100" s="12"/>
      <c r="AA100" s="12"/>
      <c r="AB100" s="12"/>
      <c r="AC100" s="12"/>
      <c r="AD100" s="12"/>
      <c r="AE100" s="12"/>
      <c r="AR100" s="215" t="s">
        <v>87</v>
      </c>
      <c r="AT100" s="216" t="s">
        <v>77</v>
      </c>
      <c r="AU100" s="216" t="s">
        <v>78</v>
      </c>
      <c r="AY100" s="215" t="s">
        <v>199</v>
      </c>
      <c r="BK100" s="217">
        <f>BK101+BK106+BK113+BK115+BK122+BK185</f>
        <v>0</v>
      </c>
    </row>
    <row r="101" s="12" customFormat="1" ht="22.8" customHeight="1">
      <c r="A101" s="12"/>
      <c r="B101" s="204"/>
      <c r="C101" s="205"/>
      <c r="D101" s="206" t="s">
        <v>77</v>
      </c>
      <c r="E101" s="218" t="s">
        <v>1926</v>
      </c>
      <c r="F101" s="218" t="s">
        <v>1927</v>
      </c>
      <c r="G101" s="205"/>
      <c r="H101" s="205"/>
      <c r="I101" s="208"/>
      <c r="J101" s="219">
        <f>BK101</f>
        <v>0</v>
      </c>
      <c r="K101" s="205"/>
      <c r="L101" s="210"/>
      <c r="M101" s="211"/>
      <c r="N101" s="212"/>
      <c r="O101" s="212"/>
      <c r="P101" s="213">
        <f>SUM(P102:P105)</f>
        <v>0</v>
      </c>
      <c r="Q101" s="212"/>
      <c r="R101" s="213">
        <f>SUM(R102:R105)</f>
        <v>0</v>
      </c>
      <c r="S101" s="212"/>
      <c r="T101" s="214">
        <f>SUM(T102:T105)</f>
        <v>0.61301663999999989</v>
      </c>
      <c r="U101" s="12"/>
      <c r="V101" s="12"/>
      <c r="W101" s="12"/>
      <c r="X101" s="12"/>
      <c r="Y101" s="12"/>
      <c r="Z101" s="12"/>
      <c r="AA101" s="12"/>
      <c r="AB101" s="12"/>
      <c r="AC101" s="12"/>
      <c r="AD101" s="12"/>
      <c r="AE101" s="12"/>
      <c r="AR101" s="215" t="s">
        <v>87</v>
      </c>
      <c r="AT101" s="216" t="s">
        <v>77</v>
      </c>
      <c r="AU101" s="216" t="s">
        <v>23</v>
      </c>
      <c r="AY101" s="215" t="s">
        <v>199</v>
      </c>
      <c r="BK101" s="217">
        <f>SUM(BK102:BK105)</f>
        <v>0</v>
      </c>
    </row>
    <row r="102" s="2" customFormat="1" ht="21.75" customHeight="1">
      <c r="A102" s="40"/>
      <c r="B102" s="41"/>
      <c r="C102" s="220" t="s">
        <v>225</v>
      </c>
      <c r="D102" s="220" t="s">
        <v>201</v>
      </c>
      <c r="E102" s="221" t="s">
        <v>1939</v>
      </c>
      <c r="F102" s="222" t="s">
        <v>1940</v>
      </c>
      <c r="G102" s="223" t="s">
        <v>233</v>
      </c>
      <c r="H102" s="224">
        <v>36.287999999999997</v>
      </c>
      <c r="I102" s="225"/>
      <c r="J102" s="226">
        <f>ROUND(I102*H102,2)</f>
        <v>0</v>
      </c>
      <c r="K102" s="222" t="s">
        <v>205</v>
      </c>
      <c r="L102" s="46"/>
      <c r="M102" s="227" t="s">
        <v>22</v>
      </c>
      <c r="N102" s="228" t="s">
        <v>49</v>
      </c>
      <c r="O102" s="86"/>
      <c r="P102" s="229">
        <f>O102*H102</f>
        <v>0</v>
      </c>
      <c r="Q102" s="229">
        <v>0</v>
      </c>
      <c r="R102" s="229">
        <f>Q102*H102</f>
        <v>0</v>
      </c>
      <c r="S102" s="229">
        <v>0.015779999999999999</v>
      </c>
      <c r="T102" s="230">
        <f>S102*H102</f>
        <v>0.57262463999999991</v>
      </c>
      <c r="U102" s="40"/>
      <c r="V102" s="40"/>
      <c r="W102" s="40"/>
      <c r="X102" s="40"/>
      <c r="Y102" s="40"/>
      <c r="Z102" s="40"/>
      <c r="AA102" s="40"/>
      <c r="AB102" s="40"/>
      <c r="AC102" s="40"/>
      <c r="AD102" s="40"/>
      <c r="AE102" s="40"/>
      <c r="AR102" s="231" t="s">
        <v>272</v>
      </c>
      <c r="AT102" s="231" t="s">
        <v>201</v>
      </c>
      <c r="AU102" s="231" t="s">
        <v>87</v>
      </c>
      <c r="AY102" s="19" t="s">
        <v>199</v>
      </c>
      <c r="BE102" s="232">
        <f>IF(N102="základní",J102,0)</f>
        <v>0</v>
      </c>
      <c r="BF102" s="232">
        <f>IF(N102="snížená",J102,0)</f>
        <v>0</v>
      </c>
      <c r="BG102" s="232">
        <f>IF(N102="zákl. přenesená",J102,0)</f>
        <v>0</v>
      </c>
      <c r="BH102" s="232">
        <f>IF(N102="sníž. přenesená",J102,0)</f>
        <v>0</v>
      </c>
      <c r="BI102" s="232">
        <f>IF(N102="nulová",J102,0)</f>
        <v>0</v>
      </c>
      <c r="BJ102" s="19" t="s">
        <v>23</v>
      </c>
      <c r="BK102" s="232">
        <f>ROUND(I102*H102,2)</f>
        <v>0</v>
      </c>
      <c r="BL102" s="19" t="s">
        <v>272</v>
      </c>
      <c r="BM102" s="231" t="s">
        <v>3146</v>
      </c>
    </row>
    <row r="103" s="13" customFormat="1">
      <c r="A103" s="13"/>
      <c r="B103" s="233"/>
      <c r="C103" s="234"/>
      <c r="D103" s="235" t="s">
        <v>207</v>
      </c>
      <c r="E103" s="236" t="s">
        <v>22</v>
      </c>
      <c r="F103" s="237" t="s">
        <v>3147</v>
      </c>
      <c r="G103" s="234"/>
      <c r="H103" s="238">
        <v>36.287999999999997</v>
      </c>
      <c r="I103" s="239"/>
      <c r="J103" s="234"/>
      <c r="K103" s="234"/>
      <c r="L103" s="240"/>
      <c r="M103" s="241"/>
      <c r="N103" s="242"/>
      <c r="O103" s="242"/>
      <c r="P103" s="242"/>
      <c r="Q103" s="242"/>
      <c r="R103" s="242"/>
      <c r="S103" s="242"/>
      <c r="T103" s="243"/>
      <c r="U103" s="13"/>
      <c r="V103" s="13"/>
      <c r="W103" s="13"/>
      <c r="X103" s="13"/>
      <c r="Y103" s="13"/>
      <c r="Z103" s="13"/>
      <c r="AA103" s="13"/>
      <c r="AB103" s="13"/>
      <c r="AC103" s="13"/>
      <c r="AD103" s="13"/>
      <c r="AE103" s="13"/>
      <c r="AT103" s="244" t="s">
        <v>207</v>
      </c>
      <c r="AU103" s="244" t="s">
        <v>87</v>
      </c>
      <c r="AV103" s="13" t="s">
        <v>87</v>
      </c>
      <c r="AW103" s="13" t="s">
        <v>39</v>
      </c>
      <c r="AX103" s="13" t="s">
        <v>23</v>
      </c>
      <c r="AY103" s="244" t="s">
        <v>199</v>
      </c>
    </row>
    <row r="104" s="2" customFormat="1" ht="16.5" customHeight="1">
      <c r="A104" s="40"/>
      <c r="B104" s="41"/>
      <c r="C104" s="220" t="s">
        <v>230</v>
      </c>
      <c r="D104" s="220" t="s">
        <v>201</v>
      </c>
      <c r="E104" s="221" t="s">
        <v>1944</v>
      </c>
      <c r="F104" s="222" t="s">
        <v>1945</v>
      </c>
      <c r="G104" s="223" t="s">
        <v>233</v>
      </c>
      <c r="H104" s="224">
        <v>30.600000000000001</v>
      </c>
      <c r="I104" s="225"/>
      <c r="J104" s="226">
        <f>ROUND(I104*H104,2)</f>
        <v>0</v>
      </c>
      <c r="K104" s="222" t="s">
        <v>205</v>
      </c>
      <c r="L104" s="46"/>
      <c r="M104" s="227" t="s">
        <v>22</v>
      </c>
      <c r="N104" s="228" t="s">
        <v>49</v>
      </c>
      <c r="O104" s="86"/>
      <c r="P104" s="229">
        <f>O104*H104</f>
        <v>0</v>
      </c>
      <c r="Q104" s="229">
        <v>0</v>
      </c>
      <c r="R104" s="229">
        <f>Q104*H104</f>
        <v>0</v>
      </c>
      <c r="S104" s="229">
        <v>0.00132</v>
      </c>
      <c r="T104" s="230">
        <f>S104*H104</f>
        <v>0.040392000000000004</v>
      </c>
      <c r="U104" s="40"/>
      <c r="V104" s="40"/>
      <c r="W104" s="40"/>
      <c r="X104" s="40"/>
      <c r="Y104" s="40"/>
      <c r="Z104" s="40"/>
      <c r="AA104" s="40"/>
      <c r="AB104" s="40"/>
      <c r="AC104" s="40"/>
      <c r="AD104" s="40"/>
      <c r="AE104" s="40"/>
      <c r="AR104" s="231" t="s">
        <v>272</v>
      </c>
      <c r="AT104" s="231" t="s">
        <v>201</v>
      </c>
      <c r="AU104" s="231" t="s">
        <v>87</v>
      </c>
      <c r="AY104" s="19" t="s">
        <v>199</v>
      </c>
      <c r="BE104" s="232">
        <f>IF(N104="základní",J104,0)</f>
        <v>0</v>
      </c>
      <c r="BF104" s="232">
        <f>IF(N104="snížená",J104,0)</f>
        <v>0</v>
      </c>
      <c r="BG104" s="232">
        <f>IF(N104="zákl. přenesená",J104,0)</f>
        <v>0</v>
      </c>
      <c r="BH104" s="232">
        <f>IF(N104="sníž. přenesená",J104,0)</f>
        <v>0</v>
      </c>
      <c r="BI104" s="232">
        <f>IF(N104="nulová",J104,0)</f>
        <v>0</v>
      </c>
      <c r="BJ104" s="19" t="s">
        <v>23</v>
      </c>
      <c r="BK104" s="232">
        <f>ROUND(I104*H104,2)</f>
        <v>0</v>
      </c>
      <c r="BL104" s="19" t="s">
        <v>272</v>
      </c>
      <c r="BM104" s="231" t="s">
        <v>3148</v>
      </c>
    </row>
    <row r="105" s="13" customFormat="1">
      <c r="A105" s="13"/>
      <c r="B105" s="233"/>
      <c r="C105" s="234"/>
      <c r="D105" s="235" t="s">
        <v>207</v>
      </c>
      <c r="E105" s="236" t="s">
        <v>22</v>
      </c>
      <c r="F105" s="237" t="s">
        <v>3149</v>
      </c>
      <c r="G105" s="234"/>
      <c r="H105" s="238">
        <v>30.600000000000001</v>
      </c>
      <c r="I105" s="239"/>
      <c r="J105" s="234"/>
      <c r="K105" s="234"/>
      <c r="L105" s="240"/>
      <c r="M105" s="241"/>
      <c r="N105" s="242"/>
      <c r="O105" s="242"/>
      <c r="P105" s="242"/>
      <c r="Q105" s="242"/>
      <c r="R105" s="242"/>
      <c r="S105" s="242"/>
      <c r="T105" s="243"/>
      <c r="U105" s="13"/>
      <c r="V105" s="13"/>
      <c r="W105" s="13"/>
      <c r="X105" s="13"/>
      <c r="Y105" s="13"/>
      <c r="Z105" s="13"/>
      <c r="AA105" s="13"/>
      <c r="AB105" s="13"/>
      <c r="AC105" s="13"/>
      <c r="AD105" s="13"/>
      <c r="AE105" s="13"/>
      <c r="AT105" s="244" t="s">
        <v>207</v>
      </c>
      <c r="AU105" s="244" t="s">
        <v>87</v>
      </c>
      <c r="AV105" s="13" t="s">
        <v>87</v>
      </c>
      <c r="AW105" s="13" t="s">
        <v>39</v>
      </c>
      <c r="AX105" s="13" t="s">
        <v>23</v>
      </c>
      <c r="AY105" s="244" t="s">
        <v>199</v>
      </c>
    </row>
    <row r="106" s="12" customFormat="1" ht="22.8" customHeight="1">
      <c r="A106" s="12"/>
      <c r="B106" s="204"/>
      <c r="C106" s="205"/>
      <c r="D106" s="206" t="s">
        <v>77</v>
      </c>
      <c r="E106" s="218" t="s">
        <v>2190</v>
      </c>
      <c r="F106" s="218" t="s">
        <v>2191</v>
      </c>
      <c r="G106" s="205"/>
      <c r="H106" s="205"/>
      <c r="I106" s="208"/>
      <c r="J106" s="219">
        <f>BK106</f>
        <v>0</v>
      </c>
      <c r="K106" s="205"/>
      <c r="L106" s="210"/>
      <c r="M106" s="211"/>
      <c r="N106" s="212"/>
      <c r="O106" s="212"/>
      <c r="P106" s="213">
        <f>SUM(P107:P112)</f>
        <v>0</v>
      </c>
      <c r="Q106" s="212"/>
      <c r="R106" s="213">
        <f>SUM(R107:R112)</f>
        <v>0.076959999999999987</v>
      </c>
      <c r="S106" s="212"/>
      <c r="T106" s="214">
        <f>SUM(T107:T112)</f>
        <v>0</v>
      </c>
      <c r="U106" s="12"/>
      <c r="V106" s="12"/>
      <c r="W106" s="12"/>
      <c r="X106" s="12"/>
      <c r="Y106" s="12"/>
      <c r="Z106" s="12"/>
      <c r="AA106" s="12"/>
      <c r="AB106" s="12"/>
      <c r="AC106" s="12"/>
      <c r="AD106" s="12"/>
      <c r="AE106" s="12"/>
      <c r="AR106" s="215" t="s">
        <v>87</v>
      </c>
      <c r="AT106" s="216" t="s">
        <v>77</v>
      </c>
      <c r="AU106" s="216" t="s">
        <v>23</v>
      </c>
      <c r="AY106" s="215" t="s">
        <v>199</v>
      </c>
      <c r="BK106" s="217">
        <f>SUM(BK107:BK112)</f>
        <v>0</v>
      </c>
    </row>
    <row r="107" s="2" customFormat="1" ht="16.5" customHeight="1">
      <c r="A107" s="40"/>
      <c r="B107" s="41"/>
      <c r="C107" s="220" t="s">
        <v>236</v>
      </c>
      <c r="D107" s="220" t="s">
        <v>201</v>
      </c>
      <c r="E107" s="221" t="s">
        <v>2312</v>
      </c>
      <c r="F107" s="222" t="s">
        <v>2313</v>
      </c>
      <c r="G107" s="223" t="s">
        <v>333</v>
      </c>
      <c r="H107" s="224">
        <v>37</v>
      </c>
      <c r="I107" s="225"/>
      <c r="J107" s="226">
        <f>ROUND(I107*H107,2)</f>
        <v>0</v>
      </c>
      <c r="K107" s="222" t="s">
        <v>205</v>
      </c>
      <c r="L107" s="46"/>
      <c r="M107" s="227" t="s">
        <v>22</v>
      </c>
      <c r="N107" s="228" t="s">
        <v>49</v>
      </c>
      <c r="O107" s="86"/>
      <c r="P107" s="229">
        <f>O107*H107</f>
        <v>0</v>
      </c>
      <c r="Q107" s="229">
        <v>0</v>
      </c>
      <c r="R107" s="229">
        <f>Q107*H107</f>
        <v>0</v>
      </c>
      <c r="S107" s="229">
        <v>0</v>
      </c>
      <c r="T107" s="230">
        <f>S107*H107</f>
        <v>0</v>
      </c>
      <c r="U107" s="40"/>
      <c r="V107" s="40"/>
      <c r="W107" s="40"/>
      <c r="X107" s="40"/>
      <c r="Y107" s="40"/>
      <c r="Z107" s="40"/>
      <c r="AA107" s="40"/>
      <c r="AB107" s="40"/>
      <c r="AC107" s="40"/>
      <c r="AD107" s="40"/>
      <c r="AE107" s="40"/>
      <c r="AR107" s="231" t="s">
        <v>272</v>
      </c>
      <c r="AT107" s="231" t="s">
        <v>201</v>
      </c>
      <c r="AU107" s="231" t="s">
        <v>87</v>
      </c>
      <c r="AY107" s="19" t="s">
        <v>199</v>
      </c>
      <c r="BE107" s="232">
        <f>IF(N107="základní",J107,0)</f>
        <v>0</v>
      </c>
      <c r="BF107" s="232">
        <f>IF(N107="snížená",J107,0)</f>
        <v>0</v>
      </c>
      <c r="BG107" s="232">
        <f>IF(N107="zákl. přenesená",J107,0)</f>
        <v>0</v>
      </c>
      <c r="BH107" s="232">
        <f>IF(N107="sníž. přenesená",J107,0)</f>
        <v>0</v>
      </c>
      <c r="BI107" s="232">
        <f>IF(N107="nulová",J107,0)</f>
        <v>0</v>
      </c>
      <c r="BJ107" s="19" t="s">
        <v>23</v>
      </c>
      <c r="BK107" s="232">
        <f>ROUND(I107*H107,2)</f>
        <v>0</v>
      </c>
      <c r="BL107" s="19" t="s">
        <v>272</v>
      </c>
      <c r="BM107" s="231" t="s">
        <v>3150</v>
      </c>
    </row>
    <row r="108" s="2" customFormat="1" ht="16.5" customHeight="1">
      <c r="A108" s="40"/>
      <c r="B108" s="41"/>
      <c r="C108" s="277" t="s">
        <v>240</v>
      </c>
      <c r="D108" s="277" t="s">
        <v>407</v>
      </c>
      <c r="E108" s="278" t="s">
        <v>2316</v>
      </c>
      <c r="F108" s="279" t="s">
        <v>2317</v>
      </c>
      <c r="G108" s="280" t="s">
        <v>333</v>
      </c>
      <c r="H108" s="281">
        <v>37</v>
      </c>
      <c r="I108" s="282"/>
      <c r="J108" s="283">
        <f>ROUND(I108*H108,2)</f>
        <v>0</v>
      </c>
      <c r="K108" s="279" t="s">
        <v>22</v>
      </c>
      <c r="L108" s="284"/>
      <c r="M108" s="285" t="s">
        <v>22</v>
      </c>
      <c r="N108" s="286" t="s">
        <v>49</v>
      </c>
      <c r="O108" s="86"/>
      <c r="P108" s="229">
        <f>O108*H108</f>
        <v>0</v>
      </c>
      <c r="Q108" s="229">
        <v>0.0020799999999999998</v>
      </c>
      <c r="R108" s="229">
        <f>Q108*H108</f>
        <v>0.076959999999999987</v>
      </c>
      <c r="S108" s="229">
        <v>0</v>
      </c>
      <c r="T108" s="230">
        <f>S108*H108</f>
        <v>0</v>
      </c>
      <c r="U108" s="40"/>
      <c r="V108" s="40"/>
      <c r="W108" s="40"/>
      <c r="X108" s="40"/>
      <c r="Y108" s="40"/>
      <c r="Z108" s="40"/>
      <c r="AA108" s="40"/>
      <c r="AB108" s="40"/>
      <c r="AC108" s="40"/>
      <c r="AD108" s="40"/>
      <c r="AE108" s="40"/>
      <c r="AR108" s="231" t="s">
        <v>367</v>
      </c>
      <c r="AT108" s="231" t="s">
        <v>407</v>
      </c>
      <c r="AU108" s="231" t="s">
        <v>87</v>
      </c>
      <c r="AY108" s="19" t="s">
        <v>199</v>
      </c>
      <c r="BE108" s="232">
        <f>IF(N108="základní",J108,0)</f>
        <v>0</v>
      </c>
      <c r="BF108" s="232">
        <f>IF(N108="snížená",J108,0)</f>
        <v>0</v>
      </c>
      <c r="BG108" s="232">
        <f>IF(N108="zákl. přenesená",J108,0)</f>
        <v>0</v>
      </c>
      <c r="BH108" s="232">
        <f>IF(N108="sníž. přenesená",J108,0)</f>
        <v>0</v>
      </c>
      <c r="BI108" s="232">
        <f>IF(N108="nulová",J108,0)</f>
        <v>0</v>
      </c>
      <c r="BJ108" s="19" t="s">
        <v>23</v>
      </c>
      <c r="BK108" s="232">
        <f>ROUND(I108*H108,2)</f>
        <v>0</v>
      </c>
      <c r="BL108" s="19" t="s">
        <v>272</v>
      </c>
      <c r="BM108" s="231" t="s">
        <v>3151</v>
      </c>
    </row>
    <row r="109" s="13" customFormat="1">
      <c r="A109" s="13"/>
      <c r="B109" s="233"/>
      <c r="C109" s="234"/>
      <c r="D109" s="235" t="s">
        <v>207</v>
      </c>
      <c r="E109" s="236" t="s">
        <v>22</v>
      </c>
      <c r="F109" s="237" t="s">
        <v>3152</v>
      </c>
      <c r="G109" s="234"/>
      <c r="H109" s="238">
        <v>11</v>
      </c>
      <c r="I109" s="239"/>
      <c r="J109" s="234"/>
      <c r="K109" s="234"/>
      <c r="L109" s="240"/>
      <c r="M109" s="241"/>
      <c r="N109" s="242"/>
      <c r="O109" s="242"/>
      <c r="P109" s="242"/>
      <c r="Q109" s="242"/>
      <c r="R109" s="242"/>
      <c r="S109" s="242"/>
      <c r="T109" s="243"/>
      <c r="U109" s="13"/>
      <c r="V109" s="13"/>
      <c r="W109" s="13"/>
      <c r="X109" s="13"/>
      <c r="Y109" s="13"/>
      <c r="Z109" s="13"/>
      <c r="AA109" s="13"/>
      <c r="AB109" s="13"/>
      <c r="AC109" s="13"/>
      <c r="AD109" s="13"/>
      <c r="AE109" s="13"/>
      <c r="AT109" s="244" t="s">
        <v>207</v>
      </c>
      <c r="AU109" s="244" t="s">
        <v>87</v>
      </c>
      <c r="AV109" s="13" t="s">
        <v>87</v>
      </c>
      <c r="AW109" s="13" t="s">
        <v>39</v>
      </c>
      <c r="AX109" s="13" t="s">
        <v>78</v>
      </c>
      <c r="AY109" s="244" t="s">
        <v>199</v>
      </c>
    </row>
    <row r="110" s="13" customFormat="1">
      <c r="A110" s="13"/>
      <c r="B110" s="233"/>
      <c r="C110" s="234"/>
      <c r="D110" s="235" t="s">
        <v>207</v>
      </c>
      <c r="E110" s="236" t="s">
        <v>22</v>
      </c>
      <c r="F110" s="237" t="s">
        <v>3153</v>
      </c>
      <c r="G110" s="234"/>
      <c r="H110" s="238">
        <v>13</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207</v>
      </c>
      <c r="AU110" s="244" t="s">
        <v>87</v>
      </c>
      <c r="AV110" s="13" t="s">
        <v>87</v>
      </c>
      <c r="AW110" s="13" t="s">
        <v>39</v>
      </c>
      <c r="AX110" s="13" t="s">
        <v>78</v>
      </c>
      <c r="AY110" s="244" t="s">
        <v>199</v>
      </c>
    </row>
    <row r="111" s="13" customFormat="1">
      <c r="A111" s="13"/>
      <c r="B111" s="233"/>
      <c r="C111" s="234"/>
      <c r="D111" s="235" t="s">
        <v>207</v>
      </c>
      <c r="E111" s="236" t="s">
        <v>22</v>
      </c>
      <c r="F111" s="237" t="s">
        <v>3154</v>
      </c>
      <c r="G111" s="234"/>
      <c r="H111" s="238">
        <v>13</v>
      </c>
      <c r="I111" s="239"/>
      <c r="J111" s="234"/>
      <c r="K111" s="234"/>
      <c r="L111" s="240"/>
      <c r="M111" s="241"/>
      <c r="N111" s="242"/>
      <c r="O111" s="242"/>
      <c r="P111" s="242"/>
      <c r="Q111" s="242"/>
      <c r="R111" s="242"/>
      <c r="S111" s="242"/>
      <c r="T111" s="243"/>
      <c r="U111" s="13"/>
      <c r="V111" s="13"/>
      <c r="W111" s="13"/>
      <c r="X111" s="13"/>
      <c r="Y111" s="13"/>
      <c r="Z111" s="13"/>
      <c r="AA111" s="13"/>
      <c r="AB111" s="13"/>
      <c r="AC111" s="13"/>
      <c r="AD111" s="13"/>
      <c r="AE111" s="13"/>
      <c r="AT111" s="244" t="s">
        <v>207</v>
      </c>
      <c r="AU111" s="244" t="s">
        <v>87</v>
      </c>
      <c r="AV111" s="13" t="s">
        <v>87</v>
      </c>
      <c r="AW111" s="13" t="s">
        <v>39</v>
      </c>
      <c r="AX111" s="13" t="s">
        <v>78</v>
      </c>
      <c r="AY111" s="244" t="s">
        <v>199</v>
      </c>
    </row>
    <row r="112" s="14" customFormat="1">
      <c r="A112" s="14"/>
      <c r="B112" s="245"/>
      <c r="C112" s="246"/>
      <c r="D112" s="235" t="s">
        <v>207</v>
      </c>
      <c r="E112" s="247" t="s">
        <v>22</v>
      </c>
      <c r="F112" s="248" t="s">
        <v>252</v>
      </c>
      <c r="G112" s="246"/>
      <c r="H112" s="249">
        <v>37</v>
      </c>
      <c r="I112" s="250"/>
      <c r="J112" s="246"/>
      <c r="K112" s="246"/>
      <c r="L112" s="251"/>
      <c r="M112" s="252"/>
      <c r="N112" s="253"/>
      <c r="O112" s="253"/>
      <c r="P112" s="253"/>
      <c r="Q112" s="253"/>
      <c r="R112" s="253"/>
      <c r="S112" s="253"/>
      <c r="T112" s="254"/>
      <c r="U112" s="14"/>
      <c r="V112" s="14"/>
      <c r="W112" s="14"/>
      <c r="X112" s="14"/>
      <c r="Y112" s="14"/>
      <c r="Z112" s="14"/>
      <c r="AA112" s="14"/>
      <c r="AB112" s="14"/>
      <c r="AC112" s="14"/>
      <c r="AD112" s="14"/>
      <c r="AE112" s="14"/>
      <c r="AT112" s="255" t="s">
        <v>207</v>
      </c>
      <c r="AU112" s="255" t="s">
        <v>87</v>
      </c>
      <c r="AV112" s="14" t="s">
        <v>103</v>
      </c>
      <c r="AW112" s="14" t="s">
        <v>39</v>
      </c>
      <c r="AX112" s="14" t="s">
        <v>23</v>
      </c>
      <c r="AY112" s="255" t="s">
        <v>199</v>
      </c>
    </row>
    <row r="113" s="12" customFormat="1" ht="22.8" customHeight="1">
      <c r="A113" s="12"/>
      <c r="B113" s="204"/>
      <c r="C113" s="205"/>
      <c r="D113" s="206" t="s">
        <v>77</v>
      </c>
      <c r="E113" s="218" t="s">
        <v>2358</v>
      </c>
      <c r="F113" s="218" t="s">
        <v>2359</v>
      </c>
      <c r="G113" s="205"/>
      <c r="H113" s="205"/>
      <c r="I113" s="208"/>
      <c r="J113" s="219">
        <f>BK113</f>
        <v>0</v>
      </c>
      <c r="K113" s="205"/>
      <c r="L113" s="210"/>
      <c r="M113" s="211"/>
      <c r="N113" s="212"/>
      <c r="O113" s="212"/>
      <c r="P113" s="213">
        <f>P114</f>
        <v>0</v>
      </c>
      <c r="Q113" s="212"/>
      <c r="R113" s="213">
        <f>R114</f>
        <v>0</v>
      </c>
      <c r="S113" s="212"/>
      <c r="T113" s="214">
        <f>T114</f>
        <v>0.066599999999999993</v>
      </c>
      <c r="U113" s="12"/>
      <c r="V113" s="12"/>
      <c r="W113" s="12"/>
      <c r="X113" s="12"/>
      <c r="Y113" s="12"/>
      <c r="Z113" s="12"/>
      <c r="AA113" s="12"/>
      <c r="AB113" s="12"/>
      <c r="AC113" s="12"/>
      <c r="AD113" s="12"/>
      <c r="AE113" s="12"/>
      <c r="AR113" s="215" t="s">
        <v>87</v>
      </c>
      <c r="AT113" s="216" t="s">
        <v>77</v>
      </c>
      <c r="AU113" s="216" t="s">
        <v>23</v>
      </c>
      <c r="AY113" s="215" t="s">
        <v>199</v>
      </c>
      <c r="BK113" s="217">
        <f>BK114</f>
        <v>0</v>
      </c>
    </row>
    <row r="114" s="2" customFormat="1" ht="16.5" customHeight="1">
      <c r="A114" s="40"/>
      <c r="B114" s="41"/>
      <c r="C114" s="220" t="s">
        <v>28</v>
      </c>
      <c r="D114" s="220" t="s">
        <v>201</v>
      </c>
      <c r="E114" s="221" t="s">
        <v>2371</v>
      </c>
      <c r="F114" s="222" t="s">
        <v>2372</v>
      </c>
      <c r="G114" s="223" t="s">
        <v>333</v>
      </c>
      <c r="H114" s="224">
        <v>37</v>
      </c>
      <c r="I114" s="225"/>
      <c r="J114" s="226">
        <f>ROUND(I114*H114,2)</f>
        <v>0</v>
      </c>
      <c r="K114" s="222" t="s">
        <v>205</v>
      </c>
      <c r="L114" s="46"/>
      <c r="M114" s="227" t="s">
        <v>22</v>
      </c>
      <c r="N114" s="228" t="s">
        <v>49</v>
      </c>
      <c r="O114" s="86"/>
      <c r="P114" s="229">
        <f>O114*H114</f>
        <v>0</v>
      </c>
      <c r="Q114" s="229">
        <v>0</v>
      </c>
      <c r="R114" s="229">
        <f>Q114*H114</f>
        <v>0</v>
      </c>
      <c r="S114" s="229">
        <v>0.0018</v>
      </c>
      <c r="T114" s="230">
        <f>S114*H114</f>
        <v>0.066599999999999993</v>
      </c>
      <c r="U114" s="40"/>
      <c r="V114" s="40"/>
      <c r="W114" s="40"/>
      <c r="X114" s="40"/>
      <c r="Y114" s="40"/>
      <c r="Z114" s="40"/>
      <c r="AA114" s="40"/>
      <c r="AB114" s="40"/>
      <c r="AC114" s="40"/>
      <c r="AD114" s="40"/>
      <c r="AE114" s="40"/>
      <c r="AR114" s="231" t="s">
        <v>272</v>
      </c>
      <c r="AT114" s="231" t="s">
        <v>201</v>
      </c>
      <c r="AU114" s="231" t="s">
        <v>87</v>
      </c>
      <c r="AY114" s="19" t="s">
        <v>199</v>
      </c>
      <c r="BE114" s="232">
        <f>IF(N114="základní",J114,0)</f>
        <v>0</v>
      </c>
      <c r="BF114" s="232">
        <f>IF(N114="snížená",J114,0)</f>
        <v>0</v>
      </c>
      <c r="BG114" s="232">
        <f>IF(N114="zákl. přenesená",J114,0)</f>
        <v>0</v>
      </c>
      <c r="BH114" s="232">
        <f>IF(N114="sníž. přenesená",J114,0)</f>
        <v>0</v>
      </c>
      <c r="BI114" s="232">
        <f>IF(N114="nulová",J114,0)</f>
        <v>0</v>
      </c>
      <c r="BJ114" s="19" t="s">
        <v>23</v>
      </c>
      <c r="BK114" s="232">
        <f>ROUND(I114*H114,2)</f>
        <v>0</v>
      </c>
      <c r="BL114" s="19" t="s">
        <v>272</v>
      </c>
      <c r="BM114" s="231" t="s">
        <v>3155</v>
      </c>
    </row>
    <row r="115" s="12" customFormat="1" ht="22.8" customHeight="1">
      <c r="A115" s="12"/>
      <c r="B115" s="204"/>
      <c r="C115" s="205"/>
      <c r="D115" s="206" t="s">
        <v>77</v>
      </c>
      <c r="E115" s="218" t="s">
        <v>2609</v>
      </c>
      <c r="F115" s="218" t="s">
        <v>2610</v>
      </c>
      <c r="G115" s="205"/>
      <c r="H115" s="205"/>
      <c r="I115" s="208"/>
      <c r="J115" s="219">
        <f>BK115</f>
        <v>0</v>
      </c>
      <c r="K115" s="205"/>
      <c r="L115" s="210"/>
      <c r="M115" s="211"/>
      <c r="N115" s="212"/>
      <c r="O115" s="212"/>
      <c r="P115" s="213">
        <f>SUM(P116:P121)</f>
        <v>0</v>
      </c>
      <c r="Q115" s="212"/>
      <c r="R115" s="213">
        <f>SUM(R116:R121)</f>
        <v>0</v>
      </c>
      <c r="S115" s="212"/>
      <c r="T115" s="214">
        <f>SUM(T116:T121)</f>
        <v>38.139499999999998</v>
      </c>
      <c r="U115" s="12"/>
      <c r="V115" s="12"/>
      <c r="W115" s="12"/>
      <c r="X115" s="12"/>
      <c r="Y115" s="12"/>
      <c r="Z115" s="12"/>
      <c r="AA115" s="12"/>
      <c r="AB115" s="12"/>
      <c r="AC115" s="12"/>
      <c r="AD115" s="12"/>
      <c r="AE115" s="12"/>
      <c r="AR115" s="215" t="s">
        <v>87</v>
      </c>
      <c r="AT115" s="216" t="s">
        <v>77</v>
      </c>
      <c r="AU115" s="216" t="s">
        <v>23</v>
      </c>
      <c r="AY115" s="215" t="s">
        <v>199</v>
      </c>
      <c r="BK115" s="217">
        <f>SUM(BK116:BK121)</f>
        <v>0</v>
      </c>
    </row>
    <row r="116" s="2" customFormat="1" ht="16.5" customHeight="1">
      <c r="A116" s="40"/>
      <c r="B116" s="41"/>
      <c r="C116" s="220" t="s">
        <v>248</v>
      </c>
      <c r="D116" s="220" t="s">
        <v>201</v>
      </c>
      <c r="E116" s="221" t="s">
        <v>2612</v>
      </c>
      <c r="F116" s="222" t="s">
        <v>2613</v>
      </c>
      <c r="G116" s="223" t="s">
        <v>233</v>
      </c>
      <c r="H116" s="224">
        <v>1525.5799999999999</v>
      </c>
      <c r="I116" s="225"/>
      <c r="J116" s="226">
        <f>ROUND(I116*H116,2)</f>
        <v>0</v>
      </c>
      <c r="K116" s="222" t="s">
        <v>205</v>
      </c>
      <c r="L116" s="46"/>
      <c r="M116" s="227" t="s">
        <v>22</v>
      </c>
      <c r="N116" s="228" t="s">
        <v>49</v>
      </c>
      <c r="O116" s="86"/>
      <c r="P116" s="229">
        <f>O116*H116</f>
        <v>0</v>
      </c>
      <c r="Q116" s="229">
        <v>0</v>
      </c>
      <c r="R116" s="229">
        <f>Q116*H116</f>
        <v>0</v>
      </c>
      <c r="S116" s="229">
        <v>0.025000000000000001</v>
      </c>
      <c r="T116" s="230">
        <f>S116*H116</f>
        <v>38.139499999999998</v>
      </c>
      <c r="U116" s="40"/>
      <c r="V116" s="40"/>
      <c r="W116" s="40"/>
      <c r="X116" s="40"/>
      <c r="Y116" s="40"/>
      <c r="Z116" s="40"/>
      <c r="AA116" s="40"/>
      <c r="AB116" s="40"/>
      <c r="AC116" s="40"/>
      <c r="AD116" s="40"/>
      <c r="AE116" s="40"/>
      <c r="AR116" s="231" t="s">
        <v>272</v>
      </c>
      <c r="AT116" s="231" t="s">
        <v>201</v>
      </c>
      <c r="AU116" s="231" t="s">
        <v>87</v>
      </c>
      <c r="AY116" s="19" t="s">
        <v>199</v>
      </c>
      <c r="BE116" s="232">
        <f>IF(N116="základní",J116,0)</f>
        <v>0</v>
      </c>
      <c r="BF116" s="232">
        <f>IF(N116="snížená",J116,0)</f>
        <v>0</v>
      </c>
      <c r="BG116" s="232">
        <f>IF(N116="zákl. přenesená",J116,0)</f>
        <v>0</v>
      </c>
      <c r="BH116" s="232">
        <f>IF(N116="sníž. přenesená",J116,0)</f>
        <v>0</v>
      </c>
      <c r="BI116" s="232">
        <f>IF(N116="nulová",J116,0)</f>
        <v>0</v>
      </c>
      <c r="BJ116" s="19" t="s">
        <v>23</v>
      </c>
      <c r="BK116" s="232">
        <f>ROUND(I116*H116,2)</f>
        <v>0</v>
      </c>
      <c r="BL116" s="19" t="s">
        <v>272</v>
      </c>
      <c r="BM116" s="231" t="s">
        <v>3156</v>
      </c>
    </row>
    <row r="117" s="15" customFormat="1">
      <c r="A117" s="15"/>
      <c r="B117" s="256"/>
      <c r="C117" s="257"/>
      <c r="D117" s="235" t="s">
        <v>207</v>
      </c>
      <c r="E117" s="258" t="s">
        <v>22</v>
      </c>
      <c r="F117" s="259" t="s">
        <v>3157</v>
      </c>
      <c r="G117" s="257"/>
      <c r="H117" s="258" t="s">
        <v>22</v>
      </c>
      <c r="I117" s="260"/>
      <c r="J117" s="257"/>
      <c r="K117" s="257"/>
      <c r="L117" s="261"/>
      <c r="M117" s="262"/>
      <c r="N117" s="263"/>
      <c r="O117" s="263"/>
      <c r="P117" s="263"/>
      <c r="Q117" s="263"/>
      <c r="R117" s="263"/>
      <c r="S117" s="263"/>
      <c r="T117" s="264"/>
      <c r="U117" s="15"/>
      <c r="V117" s="15"/>
      <c r="W117" s="15"/>
      <c r="X117" s="15"/>
      <c r="Y117" s="15"/>
      <c r="Z117" s="15"/>
      <c r="AA117" s="15"/>
      <c r="AB117" s="15"/>
      <c r="AC117" s="15"/>
      <c r="AD117" s="15"/>
      <c r="AE117" s="15"/>
      <c r="AT117" s="265" t="s">
        <v>207</v>
      </c>
      <c r="AU117" s="265" t="s">
        <v>87</v>
      </c>
      <c r="AV117" s="15" t="s">
        <v>23</v>
      </c>
      <c r="AW117" s="15" t="s">
        <v>39</v>
      </c>
      <c r="AX117" s="15" t="s">
        <v>78</v>
      </c>
      <c r="AY117" s="265" t="s">
        <v>199</v>
      </c>
    </row>
    <row r="118" s="13" customFormat="1">
      <c r="A118" s="13"/>
      <c r="B118" s="233"/>
      <c r="C118" s="234"/>
      <c r="D118" s="235" t="s">
        <v>207</v>
      </c>
      <c r="E118" s="236" t="s">
        <v>22</v>
      </c>
      <c r="F118" s="237" t="s">
        <v>3158</v>
      </c>
      <c r="G118" s="234"/>
      <c r="H118" s="238">
        <v>445.26999999999998</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207</v>
      </c>
      <c r="AU118" s="244" t="s">
        <v>87</v>
      </c>
      <c r="AV118" s="13" t="s">
        <v>87</v>
      </c>
      <c r="AW118" s="13" t="s">
        <v>39</v>
      </c>
      <c r="AX118" s="13" t="s">
        <v>78</v>
      </c>
      <c r="AY118" s="244" t="s">
        <v>199</v>
      </c>
    </row>
    <row r="119" s="13" customFormat="1">
      <c r="A119" s="13"/>
      <c r="B119" s="233"/>
      <c r="C119" s="234"/>
      <c r="D119" s="235" t="s">
        <v>207</v>
      </c>
      <c r="E119" s="236" t="s">
        <v>22</v>
      </c>
      <c r="F119" s="237" t="s">
        <v>3159</v>
      </c>
      <c r="G119" s="234"/>
      <c r="H119" s="238">
        <v>566.15999999999997</v>
      </c>
      <c r="I119" s="239"/>
      <c r="J119" s="234"/>
      <c r="K119" s="234"/>
      <c r="L119" s="240"/>
      <c r="M119" s="241"/>
      <c r="N119" s="242"/>
      <c r="O119" s="242"/>
      <c r="P119" s="242"/>
      <c r="Q119" s="242"/>
      <c r="R119" s="242"/>
      <c r="S119" s="242"/>
      <c r="T119" s="243"/>
      <c r="U119" s="13"/>
      <c r="V119" s="13"/>
      <c r="W119" s="13"/>
      <c r="X119" s="13"/>
      <c r="Y119" s="13"/>
      <c r="Z119" s="13"/>
      <c r="AA119" s="13"/>
      <c r="AB119" s="13"/>
      <c r="AC119" s="13"/>
      <c r="AD119" s="13"/>
      <c r="AE119" s="13"/>
      <c r="AT119" s="244" t="s">
        <v>207</v>
      </c>
      <c r="AU119" s="244" t="s">
        <v>87</v>
      </c>
      <c r="AV119" s="13" t="s">
        <v>87</v>
      </c>
      <c r="AW119" s="13" t="s">
        <v>39</v>
      </c>
      <c r="AX119" s="13" t="s">
        <v>78</v>
      </c>
      <c r="AY119" s="244" t="s">
        <v>199</v>
      </c>
    </row>
    <row r="120" s="13" customFormat="1">
      <c r="A120" s="13"/>
      <c r="B120" s="233"/>
      <c r="C120" s="234"/>
      <c r="D120" s="235" t="s">
        <v>207</v>
      </c>
      <c r="E120" s="236" t="s">
        <v>22</v>
      </c>
      <c r="F120" s="237" t="s">
        <v>3160</v>
      </c>
      <c r="G120" s="234"/>
      <c r="H120" s="238">
        <v>514.14999999999998</v>
      </c>
      <c r="I120" s="239"/>
      <c r="J120" s="234"/>
      <c r="K120" s="234"/>
      <c r="L120" s="240"/>
      <c r="M120" s="241"/>
      <c r="N120" s="242"/>
      <c r="O120" s="242"/>
      <c r="P120" s="242"/>
      <c r="Q120" s="242"/>
      <c r="R120" s="242"/>
      <c r="S120" s="242"/>
      <c r="T120" s="243"/>
      <c r="U120" s="13"/>
      <c r="V120" s="13"/>
      <c r="W120" s="13"/>
      <c r="X120" s="13"/>
      <c r="Y120" s="13"/>
      <c r="Z120" s="13"/>
      <c r="AA120" s="13"/>
      <c r="AB120" s="13"/>
      <c r="AC120" s="13"/>
      <c r="AD120" s="13"/>
      <c r="AE120" s="13"/>
      <c r="AT120" s="244" t="s">
        <v>207</v>
      </c>
      <c r="AU120" s="244" t="s">
        <v>87</v>
      </c>
      <c r="AV120" s="13" t="s">
        <v>87</v>
      </c>
      <c r="AW120" s="13" t="s">
        <v>39</v>
      </c>
      <c r="AX120" s="13" t="s">
        <v>78</v>
      </c>
      <c r="AY120" s="244" t="s">
        <v>199</v>
      </c>
    </row>
    <row r="121" s="14" customFormat="1">
      <c r="A121" s="14"/>
      <c r="B121" s="245"/>
      <c r="C121" s="246"/>
      <c r="D121" s="235" t="s">
        <v>207</v>
      </c>
      <c r="E121" s="247" t="s">
        <v>22</v>
      </c>
      <c r="F121" s="248" t="s">
        <v>252</v>
      </c>
      <c r="G121" s="246"/>
      <c r="H121" s="249">
        <v>1525.5799999999999</v>
      </c>
      <c r="I121" s="250"/>
      <c r="J121" s="246"/>
      <c r="K121" s="246"/>
      <c r="L121" s="251"/>
      <c r="M121" s="252"/>
      <c r="N121" s="253"/>
      <c r="O121" s="253"/>
      <c r="P121" s="253"/>
      <c r="Q121" s="253"/>
      <c r="R121" s="253"/>
      <c r="S121" s="253"/>
      <c r="T121" s="254"/>
      <c r="U121" s="14"/>
      <c r="V121" s="14"/>
      <c r="W121" s="14"/>
      <c r="X121" s="14"/>
      <c r="Y121" s="14"/>
      <c r="Z121" s="14"/>
      <c r="AA121" s="14"/>
      <c r="AB121" s="14"/>
      <c r="AC121" s="14"/>
      <c r="AD121" s="14"/>
      <c r="AE121" s="14"/>
      <c r="AT121" s="255" t="s">
        <v>207</v>
      </c>
      <c r="AU121" s="255" t="s">
        <v>87</v>
      </c>
      <c r="AV121" s="14" t="s">
        <v>103</v>
      </c>
      <c r="AW121" s="14" t="s">
        <v>39</v>
      </c>
      <c r="AX121" s="14" t="s">
        <v>23</v>
      </c>
      <c r="AY121" s="255" t="s">
        <v>199</v>
      </c>
    </row>
    <row r="122" s="12" customFormat="1" ht="22.8" customHeight="1">
      <c r="A122" s="12"/>
      <c r="B122" s="204"/>
      <c r="C122" s="205"/>
      <c r="D122" s="206" t="s">
        <v>77</v>
      </c>
      <c r="E122" s="218" t="s">
        <v>2616</v>
      </c>
      <c r="F122" s="218" t="s">
        <v>2617</v>
      </c>
      <c r="G122" s="205"/>
      <c r="H122" s="205"/>
      <c r="I122" s="208"/>
      <c r="J122" s="219">
        <f>BK122</f>
        <v>0</v>
      </c>
      <c r="K122" s="205"/>
      <c r="L122" s="210"/>
      <c r="M122" s="211"/>
      <c r="N122" s="212"/>
      <c r="O122" s="212"/>
      <c r="P122" s="213">
        <f>SUM(P123:P184)</f>
        <v>0</v>
      </c>
      <c r="Q122" s="212"/>
      <c r="R122" s="213">
        <f>SUM(R123:R184)</f>
        <v>22.741501739999997</v>
      </c>
      <c r="S122" s="212"/>
      <c r="T122" s="214">
        <f>SUM(T123:T184)</f>
        <v>0</v>
      </c>
      <c r="U122" s="12"/>
      <c r="V122" s="12"/>
      <c r="W122" s="12"/>
      <c r="X122" s="12"/>
      <c r="Y122" s="12"/>
      <c r="Z122" s="12"/>
      <c r="AA122" s="12"/>
      <c r="AB122" s="12"/>
      <c r="AC122" s="12"/>
      <c r="AD122" s="12"/>
      <c r="AE122" s="12"/>
      <c r="AR122" s="215" t="s">
        <v>87</v>
      </c>
      <c r="AT122" s="216" t="s">
        <v>77</v>
      </c>
      <c r="AU122" s="216" t="s">
        <v>23</v>
      </c>
      <c r="AY122" s="215" t="s">
        <v>199</v>
      </c>
      <c r="BK122" s="217">
        <f>SUM(BK123:BK184)</f>
        <v>0</v>
      </c>
    </row>
    <row r="123" s="2" customFormat="1" ht="16.5" customHeight="1">
      <c r="A123" s="40"/>
      <c r="B123" s="41"/>
      <c r="C123" s="220" t="s">
        <v>253</v>
      </c>
      <c r="D123" s="220" t="s">
        <v>201</v>
      </c>
      <c r="E123" s="221" t="s">
        <v>2619</v>
      </c>
      <c r="F123" s="222" t="s">
        <v>2620</v>
      </c>
      <c r="G123" s="223" t="s">
        <v>233</v>
      </c>
      <c r="H123" s="224">
        <v>1525.5799999999999</v>
      </c>
      <c r="I123" s="225"/>
      <c r="J123" s="226">
        <f>ROUND(I123*H123,2)</f>
        <v>0</v>
      </c>
      <c r="K123" s="222" t="s">
        <v>205</v>
      </c>
      <c r="L123" s="46"/>
      <c r="M123" s="227" t="s">
        <v>22</v>
      </c>
      <c r="N123" s="228" t="s">
        <v>49</v>
      </c>
      <c r="O123" s="86"/>
      <c r="P123" s="229">
        <f>O123*H123</f>
        <v>0</v>
      </c>
      <c r="Q123" s="229">
        <v>0</v>
      </c>
      <c r="R123" s="229">
        <f>Q123*H123</f>
        <v>0</v>
      </c>
      <c r="S123" s="229">
        <v>0</v>
      </c>
      <c r="T123" s="230">
        <f>S123*H123</f>
        <v>0</v>
      </c>
      <c r="U123" s="40"/>
      <c r="V123" s="40"/>
      <c r="W123" s="40"/>
      <c r="X123" s="40"/>
      <c r="Y123" s="40"/>
      <c r="Z123" s="40"/>
      <c r="AA123" s="40"/>
      <c r="AB123" s="40"/>
      <c r="AC123" s="40"/>
      <c r="AD123" s="40"/>
      <c r="AE123" s="40"/>
      <c r="AR123" s="231" t="s">
        <v>272</v>
      </c>
      <c r="AT123" s="231" t="s">
        <v>201</v>
      </c>
      <c r="AU123" s="231" t="s">
        <v>87</v>
      </c>
      <c r="AY123" s="19" t="s">
        <v>199</v>
      </c>
      <c r="BE123" s="232">
        <f>IF(N123="základní",J123,0)</f>
        <v>0</v>
      </c>
      <c r="BF123" s="232">
        <f>IF(N123="snížená",J123,0)</f>
        <v>0</v>
      </c>
      <c r="BG123" s="232">
        <f>IF(N123="zákl. přenesená",J123,0)</f>
        <v>0</v>
      </c>
      <c r="BH123" s="232">
        <f>IF(N123="sníž. přenesená",J123,0)</f>
        <v>0</v>
      </c>
      <c r="BI123" s="232">
        <f>IF(N123="nulová",J123,0)</f>
        <v>0</v>
      </c>
      <c r="BJ123" s="19" t="s">
        <v>23</v>
      </c>
      <c r="BK123" s="232">
        <f>ROUND(I123*H123,2)</f>
        <v>0</v>
      </c>
      <c r="BL123" s="19" t="s">
        <v>272</v>
      </c>
      <c r="BM123" s="231" t="s">
        <v>3161</v>
      </c>
    </row>
    <row r="124" s="2" customFormat="1" ht="16.5" customHeight="1">
      <c r="A124" s="40"/>
      <c r="B124" s="41"/>
      <c r="C124" s="220" t="s">
        <v>258</v>
      </c>
      <c r="D124" s="220" t="s">
        <v>201</v>
      </c>
      <c r="E124" s="221" t="s">
        <v>2626</v>
      </c>
      <c r="F124" s="222" t="s">
        <v>2627</v>
      </c>
      <c r="G124" s="223" t="s">
        <v>233</v>
      </c>
      <c r="H124" s="224">
        <v>1525.5799999999999</v>
      </c>
      <c r="I124" s="225"/>
      <c r="J124" s="226">
        <f>ROUND(I124*H124,2)</f>
        <v>0</v>
      </c>
      <c r="K124" s="222" t="s">
        <v>205</v>
      </c>
      <c r="L124" s="46"/>
      <c r="M124" s="227" t="s">
        <v>22</v>
      </c>
      <c r="N124" s="228" t="s">
        <v>49</v>
      </c>
      <c r="O124" s="86"/>
      <c r="P124" s="229">
        <f>O124*H124</f>
        <v>0</v>
      </c>
      <c r="Q124" s="229">
        <v>0</v>
      </c>
      <c r="R124" s="229">
        <f>Q124*H124</f>
        <v>0</v>
      </c>
      <c r="S124" s="229">
        <v>0</v>
      </c>
      <c r="T124" s="230">
        <f>S124*H124</f>
        <v>0</v>
      </c>
      <c r="U124" s="40"/>
      <c r="V124" s="40"/>
      <c r="W124" s="40"/>
      <c r="X124" s="40"/>
      <c r="Y124" s="40"/>
      <c r="Z124" s="40"/>
      <c r="AA124" s="40"/>
      <c r="AB124" s="40"/>
      <c r="AC124" s="40"/>
      <c r="AD124" s="40"/>
      <c r="AE124" s="40"/>
      <c r="AR124" s="231" t="s">
        <v>272</v>
      </c>
      <c r="AT124" s="231" t="s">
        <v>201</v>
      </c>
      <c r="AU124" s="231" t="s">
        <v>87</v>
      </c>
      <c r="AY124" s="19" t="s">
        <v>199</v>
      </c>
      <c r="BE124" s="232">
        <f>IF(N124="základní",J124,0)</f>
        <v>0</v>
      </c>
      <c r="BF124" s="232">
        <f>IF(N124="snížená",J124,0)</f>
        <v>0</v>
      </c>
      <c r="BG124" s="232">
        <f>IF(N124="zákl. přenesená",J124,0)</f>
        <v>0</v>
      </c>
      <c r="BH124" s="232">
        <f>IF(N124="sníž. přenesená",J124,0)</f>
        <v>0</v>
      </c>
      <c r="BI124" s="232">
        <f>IF(N124="nulová",J124,0)</f>
        <v>0</v>
      </c>
      <c r="BJ124" s="19" t="s">
        <v>23</v>
      </c>
      <c r="BK124" s="232">
        <f>ROUND(I124*H124,2)</f>
        <v>0</v>
      </c>
      <c r="BL124" s="19" t="s">
        <v>272</v>
      </c>
      <c r="BM124" s="231" t="s">
        <v>3162</v>
      </c>
    </row>
    <row r="125" s="2" customFormat="1" ht="16.5" customHeight="1">
      <c r="A125" s="40"/>
      <c r="B125" s="41"/>
      <c r="C125" s="220" t="s">
        <v>263</v>
      </c>
      <c r="D125" s="220" t="s">
        <v>201</v>
      </c>
      <c r="E125" s="221" t="s">
        <v>2630</v>
      </c>
      <c r="F125" s="222" t="s">
        <v>2631</v>
      </c>
      <c r="G125" s="223" t="s">
        <v>233</v>
      </c>
      <c r="H125" s="224">
        <v>1525.5799999999999</v>
      </c>
      <c r="I125" s="225"/>
      <c r="J125" s="226">
        <f>ROUND(I125*H125,2)</f>
        <v>0</v>
      </c>
      <c r="K125" s="222" t="s">
        <v>205</v>
      </c>
      <c r="L125" s="46"/>
      <c r="M125" s="227" t="s">
        <v>22</v>
      </c>
      <c r="N125" s="228" t="s">
        <v>49</v>
      </c>
      <c r="O125" s="86"/>
      <c r="P125" s="229">
        <f>O125*H125</f>
        <v>0</v>
      </c>
      <c r="Q125" s="229">
        <v>6.9999999999999994E-05</v>
      </c>
      <c r="R125" s="229">
        <f>Q125*H125</f>
        <v>0.10679059999999999</v>
      </c>
      <c r="S125" s="229">
        <v>0</v>
      </c>
      <c r="T125" s="230">
        <f>S125*H125</f>
        <v>0</v>
      </c>
      <c r="U125" s="40"/>
      <c r="V125" s="40"/>
      <c r="W125" s="40"/>
      <c r="X125" s="40"/>
      <c r="Y125" s="40"/>
      <c r="Z125" s="40"/>
      <c r="AA125" s="40"/>
      <c r="AB125" s="40"/>
      <c r="AC125" s="40"/>
      <c r="AD125" s="40"/>
      <c r="AE125" s="40"/>
      <c r="AR125" s="231" t="s">
        <v>272</v>
      </c>
      <c r="AT125" s="231" t="s">
        <v>201</v>
      </c>
      <c r="AU125" s="231" t="s">
        <v>87</v>
      </c>
      <c r="AY125" s="19" t="s">
        <v>199</v>
      </c>
      <c r="BE125" s="232">
        <f>IF(N125="základní",J125,0)</f>
        <v>0</v>
      </c>
      <c r="BF125" s="232">
        <f>IF(N125="snížená",J125,0)</f>
        <v>0</v>
      </c>
      <c r="BG125" s="232">
        <f>IF(N125="zákl. přenesená",J125,0)</f>
        <v>0</v>
      </c>
      <c r="BH125" s="232">
        <f>IF(N125="sníž. přenesená",J125,0)</f>
        <v>0</v>
      </c>
      <c r="BI125" s="232">
        <f>IF(N125="nulová",J125,0)</f>
        <v>0</v>
      </c>
      <c r="BJ125" s="19" t="s">
        <v>23</v>
      </c>
      <c r="BK125" s="232">
        <f>ROUND(I125*H125,2)</f>
        <v>0</v>
      </c>
      <c r="BL125" s="19" t="s">
        <v>272</v>
      </c>
      <c r="BM125" s="231" t="s">
        <v>3163</v>
      </c>
    </row>
    <row r="126" s="2" customFormat="1" ht="16.5" customHeight="1">
      <c r="A126" s="40"/>
      <c r="B126" s="41"/>
      <c r="C126" s="220" t="s">
        <v>8</v>
      </c>
      <c r="D126" s="220" t="s">
        <v>201</v>
      </c>
      <c r="E126" s="221" t="s">
        <v>3164</v>
      </c>
      <c r="F126" s="222" t="s">
        <v>3165</v>
      </c>
      <c r="G126" s="223" t="s">
        <v>233</v>
      </c>
      <c r="H126" s="224">
        <v>762.78999999999996</v>
      </c>
      <c r="I126" s="225"/>
      <c r="J126" s="226">
        <f>ROUND(I126*H126,2)</f>
        <v>0</v>
      </c>
      <c r="K126" s="222" t="s">
        <v>205</v>
      </c>
      <c r="L126" s="46"/>
      <c r="M126" s="227" t="s">
        <v>22</v>
      </c>
      <c r="N126" s="228" t="s">
        <v>49</v>
      </c>
      <c r="O126" s="86"/>
      <c r="P126" s="229">
        <f>O126*H126</f>
        <v>0</v>
      </c>
      <c r="Q126" s="229">
        <v>0.0075799999999999999</v>
      </c>
      <c r="R126" s="229">
        <f>Q126*H126</f>
        <v>5.7819481999999995</v>
      </c>
      <c r="S126" s="229">
        <v>0</v>
      </c>
      <c r="T126" s="230">
        <f>S126*H126</f>
        <v>0</v>
      </c>
      <c r="U126" s="40"/>
      <c r="V126" s="40"/>
      <c r="W126" s="40"/>
      <c r="X126" s="40"/>
      <c r="Y126" s="40"/>
      <c r="Z126" s="40"/>
      <c r="AA126" s="40"/>
      <c r="AB126" s="40"/>
      <c r="AC126" s="40"/>
      <c r="AD126" s="40"/>
      <c r="AE126" s="40"/>
      <c r="AR126" s="231" t="s">
        <v>272</v>
      </c>
      <c r="AT126" s="231" t="s">
        <v>201</v>
      </c>
      <c r="AU126" s="231" t="s">
        <v>87</v>
      </c>
      <c r="AY126" s="19" t="s">
        <v>199</v>
      </c>
      <c r="BE126" s="232">
        <f>IF(N126="základní",J126,0)</f>
        <v>0</v>
      </c>
      <c r="BF126" s="232">
        <f>IF(N126="snížená",J126,0)</f>
        <v>0</v>
      </c>
      <c r="BG126" s="232">
        <f>IF(N126="zákl. přenesená",J126,0)</f>
        <v>0</v>
      </c>
      <c r="BH126" s="232">
        <f>IF(N126="sníž. přenesená",J126,0)</f>
        <v>0</v>
      </c>
      <c r="BI126" s="232">
        <f>IF(N126="nulová",J126,0)</f>
        <v>0</v>
      </c>
      <c r="BJ126" s="19" t="s">
        <v>23</v>
      </c>
      <c r="BK126" s="232">
        <f>ROUND(I126*H126,2)</f>
        <v>0</v>
      </c>
      <c r="BL126" s="19" t="s">
        <v>272</v>
      </c>
      <c r="BM126" s="231" t="s">
        <v>3166</v>
      </c>
    </row>
    <row r="127" s="15" customFormat="1">
      <c r="A127" s="15"/>
      <c r="B127" s="256"/>
      <c r="C127" s="257"/>
      <c r="D127" s="235" t="s">
        <v>207</v>
      </c>
      <c r="E127" s="258" t="s">
        <v>22</v>
      </c>
      <c r="F127" s="259" t="s">
        <v>3167</v>
      </c>
      <c r="G127" s="257"/>
      <c r="H127" s="258" t="s">
        <v>22</v>
      </c>
      <c r="I127" s="260"/>
      <c r="J127" s="257"/>
      <c r="K127" s="257"/>
      <c r="L127" s="261"/>
      <c r="M127" s="262"/>
      <c r="N127" s="263"/>
      <c r="O127" s="263"/>
      <c r="P127" s="263"/>
      <c r="Q127" s="263"/>
      <c r="R127" s="263"/>
      <c r="S127" s="263"/>
      <c r="T127" s="264"/>
      <c r="U127" s="15"/>
      <c r="V127" s="15"/>
      <c r="W127" s="15"/>
      <c r="X127" s="15"/>
      <c r="Y127" s="15"/>
      <c r="Z127" s="15"/>
      <c r="AA127" s="15"/>
      <c r="AB127" s="15"/>
      <c r="AC127" s="15"/>
      <c r="AD127" s="15"/>
      <c r="AE127" s="15"/>
      <c r="AT127" s="265" t="s">
        <v>207</v>
      </c>
      <c r="AU127" s="265" t="s">
        <v>87</v>
      </c>
      <c r="AV127" s="15" t="s">
        <v>23</v>
      </c>
      <c r="AW127" s="15" t="s">
        <v>39</v>
      </c>
      <c r="AX127" s="15" t="s">
        <v>78</v>
      </c>
      <c r="AY127" s="265" t="s">
        <v>199</v>
      </c>
    </row>
    <row r="128" s="13" customFormat="1">
      <c r="A128" s="13"/>
      <c r="B128" s="233"/>
      <c r="C128" s="234"/>
      <c r="D128" s="235" t="s">
        <v>207</v>
      </c>
      <c r="E128" s="236" t="s">
        <v>22</v>
      </c>
      <c r="F128" s="237" t="s">
        <v>3168</v>
      </c>
      <c r="G128" s="234"/>
      <c r="H128" s="238">
        <v>762.78999999999996</v>
      </c>
      <c r="I128" s="239"/>
      <c r="J128" s="234"/>
      <c r="K128" s="234"/>
      <c r="L128" s="240"/>
      <c r="M128" s="241"/>
      <c r="N128" s="242"/>
      <c r="O128" s="242"/>
      <c r="P128" s="242"/>
      <c r="Q128" s="242"/>
      <c r="R128" s="242"/>
      <c r="S128" s="242"/>
      <c r="T128" s="243"/>
      <c r="U128" s="13"/>
      <c r="V128" s="13"/>
      <c r="W128" s="13"/>
      <c r="X128" s="13"/>
      <c r="Y128" s="13"/>
      <c r="Z128" s="13"/>
      <c r="AA128" s="13"/>
      <c r="AB128" s="13"/>
      <c r="AC128" s="13"/>
      <c r="AD128" s="13"/>
      <c r="AE128" s="13"/>
      <c r="AT128" s="244" t="s">
        <v>207</v>
      </c>
      <c r="AU128" s="244" t="s">
        <v>87</v>
      </c>
      <c r="AV128" s="13" t="s">
        <v>87</v>
      </c>
      <c r="AW128" s="13" t="s">
        <v>39</v>
      </c>
      <c r="AX128" s="13" t="s">
        <v>23</v>
      </c>
      <c r="AY128" s="244" t="s">
        <v>199</v>
      </c>
    </row>
    <row r="129" s="2" customFormat="1" ht="16.5" customHeight="1">
      <c r="A129" s="40"/>
      <c r="B129" s="41"/>
      <c r="C129" s="220" t="s">
        <v>272</v>
      </c>
      <c r="D129" s="220" t="s">
        <v>201</v>
      </c>
      <c r="E129" s="221" t="s">
        <v>2641</v>
      </c>
      <c r="F129" s="222" t="s">
        <v>2642</v>
      </c>
      <c r="G129" s="223" t="s">
        <v>233</v>
      </c>
      <c r="H129" s="224">
        <v>762.78999999999996</v>
      </c>
      <c r="I129" s="225"/>
      <c r="J129" s="226">
        <f>ROUND(I129*H129,2)</f>
        <v>0</v>
      </c>
      <c r="K129" s="222" t="s">
        <v>205</v>
      </c>
      <c r="L129" s="46"/>
      <c r="M129" s="227" t="s">
        <v>22</v>
      </c>
      <c r="N129" s="228" t="s">
        <v>49</v>
      </c>
      <c r="O129" s="86"/>
      <c r="P129" s="229">
        <f>O129*H129</f>
        <v>0</v>
      </c>
      <c r="Q129" s="229">
        <v>0.014999999999999999</v>
      </c>
      <c r="R129" s="229">
        <f>Q129*H129</f>
        <v>11.441849999999999</v>
      </c>
      <c r="S129" s="229">
        <v>0</v>
      </c>
      <c r="T129" s="230">
        <f>S129*H129</f>
        <v>0</v>
      </c>
      <c r="U129" s="40"/>
      <c r="V129" s="40"/>
      <c r="W129" s="40"/>
      <c r="X129" s="40"/>
      <c r="Y129" s="40"/>
      <c r="Z129" s="40"/>
      <c r="AA129" s="40"/>
      <c r="AB129" s="40"/>
      <c r="AC129" s="40"/>
      <c r="AD129" s="40"/>
      <c r="AE129" s="40"/>
      <c r="AR129" s="231" t="s">
        <v>272</v>
      </c>
      <c r="AT129" s="231" t="s">
        <v>201</v>
      </c>
      <c r="AU129" s="231" t="s">
        <v>87</v>
      </c>
      <c r="AY129" s="19" t="s">
        <v>199</v>
      </c>
      <c r="BE129" s="232">
        <f>IF(N129="základní",J129,0)</f>
        <v>0</v>
      </c>
      <c r="BF129" s="232">
        <f>IF(N129="snížená",J129,0)</f>
        <v>0</v>
      </c>
      <c r="BG129" s="232">
        <f>IF(N129="zákl. přenesená",J129,0)</f>
        <v>0</v>
      </c>
      <c r="BH129" s="232">
        <f>IF(N129="sníž. přenesená",J129,0)</f>
        <v>0</v>
      </c>
      <c r="BI129" s="232">
        <f>IF(N129="nulová",J129,0)</f>
        <v>0</v>
      </c>
      <c r="BJ129" s="19" t="s">
        <v>23</v>
      </c>
      <c r="BK129" s="232">
        <f>ROUND(I129*H129,2)</f>
        <v>0</v>
      </c>
      <c r="BL129" s="19" t="s">
        <v>272</v>
      </c>
      <c r="BM129" s="231" t="s">
        <v>3169</v>
      </c>
    </row>
    <row r="130" s="15" customFormat="1">
      <c r="A130" s="15"/>
      <c r="B130" s="256"/>
      <c r="C130" s="257"/>
      <c r="D130" s="235" t="s">
        <v>207</v>
      </c>
      <c r="E130" s="258" t="s">
        <v>22</v>
      </c>
      <c r="F130" s="259" t="s">
        <v>3167</v>
      </c>
      <c r="G130" s="257"/>
      <c r="H130" s="258" t="s">
        <v>22</v>
      </c>
      <c r="I130" s="260"/>
      <c r="J130" s="257"/>
      <c r="K130" s="257"/>
      <c r="L130" s="261"/>
      <c r="M130" s="262"/>
      <c r="N130" s="263"/>
      <c r="O130" s="263"/>
      <c r="P130" s="263"/>
      <c r="Q130" s="263"/>
      <c r="R130" s="263"/>
      <c r="S130" s="263"/>
      <c r="T130" s="264"/>
      <c r="U130" s="15"/>
      <c r="V130" s="15"/>
      <c r="W130" s="15"/>
      <c r="X130" s="15"/>
      <c r="Y130" s="15"/>
      <c r="Z130" s="15"/>
      <c r="AA130" s="15"/>
      <c r="AB130" s="15"/>
      <c r="AC130" s="15"/>
      <c r="AD130" s="15"/>
      <c r="AE130" s="15"/>
      <c r="AT130" s="265" t="s">
        <v>207</v>
      </c>
      <c r="AU130" s="265" t="s">
        <v>87</v>
      </c>
      <c r="AV130" s="15" t="s">
        <v>23</v>
      </c>
      <c r="AW130" s="15" t="s">
        <v>39</v>
      </c>
      <c r="AX130" s="15" t="s">
        <v>78</v>
      </c>
      <c r="AY130" s="265" t="s">
        <v>199</v>
      </c>
    </row>
    <row r="131" s="13" customFormat="1">
      <c r="A131" s="13"/>
      <c r="B131" s="233"/>
      <c r="C131" s="234"/>
      <c r="D131" s="235" t="s">
        <v>207</v>
      </c>
      <c r="E131" s="236" t="s">
        <v>22</v>
      </c>
      <c r="F131" s="237" t="s">
        <v>3168</v>
      </c>
      <c r="G131" s="234"/>
      <c r="H131" s="238">
        <v>762.78999999999996</v>
      </c>
      <c r="I131" s="239"/>
      <c r="J131" s="234"/>
      <c r="K131" s="234"/>
      <c r="L131" s="240"/>
      <c r="M131" s="241"/>
      <c r="N131" s="242"/>
      <c r="O131" s="242"/>
      <c r="P131" s="242"/>
      <c r="Q131" s="242"/>
      <c r="R131" s="242"/>
      <c r="S131" s="242"/>
      <c r="T131" s="243"/>
      <c r="U131" s="13"/>
      <c r="V131" s="13"/>
      <c r="W131" s="13"/>
      <c r="X131" s="13"/>
      <c r="Y131" s="13"/>
      <c r="Z131" s="13"/>
      <c r="AA131" s="13"/>
      <c r="AB131" s="13"/>
      <c r="AC131" s="13"/>
      <c r="AD131" s="13"/>
      <c r="AE131" s="13"/>
      <c r="AT131" s="244" t="s">
        <v>207</v>
      </c>
      <c r="AU131" s="244" t="s">
        <v>87</v>
      </c>
      <c r="AV131" s="13" t="s">
        <v>87</v>
      </c>
      <c r="AW131" s="13" t="s">
        <v>39</v>
      </c>
      <c r="AX131" s="13" t="s">
        <v>23</v>
      </c>
      <c r="AY131" s="244" t="s">
        <v>199</v>
      </c>
    </row>
    <row r="132" s="2" customFormat="1" ht="16.5" customHeight="1">
      <c r="A132" s="40"/>
      <c r="B132" s="41"/>
      <c r="C132" s="220" t="s">
        <v>276</v>
      </c>
      <c r="D132" s="220" t="s">
        <v>201</v>
      </c>
      <c r="E132" s="221" t="s">
        <v>2666</v>
      </c>
      <c r="F132" s="222" t="s">
        <v>2667</v>
      </c>
      <c r="G132" s="223" t="s">
        <v>233</v>
      </c>
      <c r="H132" s="224">
        <v>1525.5799999999999</v>
      </c>
      <c r="I132" s="225"/>
      <c r="J132" s="226">
        <f>ROUND(I132*H132,2)</f>
        <v>0</v>
      </c>
      <c r="K132" s="222" t="s">
        <v>205</v>
      </c>
      <c r="L132" s="46"/>
      <c r="M132" s="227" t="s">
        <v>22</v>
      </c>
      <c r="N132" s="228" t="s">
        <v>49</v>
      </c>
      <c r="O132" s="86"/>
      <c r="P132" s="229">
        <f>O132*H132</f>
        <v>0</v>
      </c>
      <c r="Q132" s="229">
        <v>0.00029999999999999997</v>
      </c>
      <c r="R132" s="229">
        <f>Q132*H132</f>
        <v>0.45767399999999991</v>
      </c>
      <c r="S132" s="229">
        <v>0</v>
      </c>
      <c r="T132" s="230">
        <f>S132*H132</f>
        <v>0</v>
      </c>
      <c r="U132" s="40"/>
      <c r="V132" s="40"/>
      <c r="W132" s="40"/>
      <c r="X132" s="40"/>
      <c r="Y132" s="40"/>
      <c r="Z132" s="40"/>
      <c r="AA132" s="40"/>
      <c r="AB132" s="40"/>
      <c r="AC132" s="40"/>
      <c r="AD132" s="40"/>
      <c r="AE132" s="40"/>
      <c r="AR132" s="231" t="s">
        <v>272</v>
      </c>
      <c r="AT132" s="231" t="s">
        <v>201</v>
      </c>
      <c r="AU132" s="231" t="s">
        <v>87</v>
      </c>
      <c r="AY132" s="19" t="s">
        <v>199</v>
      </c>
      <c r="BE132" s="232">
        <f>IF(N132="základní",J132,0)</f>
        <v>0</v>
      </c>
      <c r="BF132" s="232">
        <f>IF(N132="snížená",J132,0)</f>
        <v>0</v>
      </c>
      <c r="BG132" s="232">
        <f>IF(N132="zákl. přenesená",J132,0)</f>
        <v>0</v>
      </c>
      <c r="BH132" s="232">
        <f>IF(N132="sníž. přenesená",J132,0)</f>
        <v>0</v>
      </c>
      <c r="BI132" s="232">
        <f>IF(N132="nulová",J132,0)</f>
        <v>0</v>
      </c>
      <c r="BJ132" s="19" t="s">
        <v>23</v>
      </c>
      <c r="BK132" s="232">
        <f>ROUND(I132*H132,2)</f>
        <v>0</v>
      </c>
      <c r="BL132" s="19" t="s">
        <v>272</v>
      </c>
      <c r="BM132" s="231" t="s">
        <v>3170</v>
      </c>
    </row>
    <row r="133" s="15" customFormat="1">
      <c r="A133" s="15"/>
      <c r="B133" s="256"/>
      <c r="C133" s="257"/>
      <c r="D133" s="235" t="s">
        <v>207</v>
      </c>
      <c r="E133" s="258" t="s">
        <v>22</v>
      </c>
      <c r="F133" s="259" t="s">
        <v>3157</v>
      </c>
      <c r="G133" s="257"/>
      <c r="H133" s="258" t="s">
        <v>22</v>
      </c>
      <c r="I133" s="260"/>
      <c r="J133" s="257"/>
      <c r="K133" s="257"/>
      <c r="L133" s="261"/>
      <c r="M133" s="262"/>
      <c r="N133" s="263"/>
      <c r="O133" s="263"/>
      <c r="P133" s="263"/>
      <c r="Q133" s="263"/>
      <c r="R133" s="263"/>
      <c r="S133" s="263"/>
      <c r="T133" s="264"/>
      <c r="U133" s="15"/>
      <c r="V133" s="15"/>
      <c r="W133" s="15"/>
      <c r="X133" s="15"/>
      <c r="Y133" s="15"/>
      <c r="Z133" s="15"/>
      <c r="AA133" s="15"/>
      <c r="AB133" s="15"/>
      <c r="AC133" s="15"/>
      <c r="AD133" s="15"/>
      <c r="AE133" s="15"/>
      <c r="AT133" s="265" t="s">
        <v>207</v>
      </c>
      <c r="AU133" s="265" t="s">
        <v>87</v>
      </c>
      <c r="AV133" s="15" t="s">
        <v>23</v>
      </c>
      <c r="AW133" s="15" t="s">
        <v>39</v>
      </c>
      <c r="AX133" s="15" t="s">
        <v>78</v>
      </c>
      <c r="AY133" s="265" t="s">
        <v>199</v>
      </c>
    </row>
    <row r="134" s="13" customFormat="1">
      <c r="A134" s="13"/>
      <c r="B134" s="233"/>
      <c r="C134" s="234"/>
      <c r="D134" s="235" t="s">
        <v>207</v>
      </c>
      <c r="E134" s="236" t="s">
        <v>22</v>
      </c>
      <c r="F134" s="237" t="s">
        <v>3158</v>
      </c>
      <c r="G134" s="234"/>
      <c r="H134" s="238">
        <v>445.26999999999998</v>
      </c>
      <c r="I134" s="239"/>
      <c r="J134" s="234"/>
      <c r="K134" s="234"/>
      <c r="L134" s="240"/>
      <c r="M134" s="241"/>
      <c r="N134" s="242"/>
      <c r="O134" s="242"/>
      <c r="P134" s="242"/>
      <c r="Q134" s="242"/>
      <c r="R134" s="242"/>
      <c r="S134" s="242"/>
      <c r="T134" s="243"/>
      <c r="U134" s="13"/>
      <c r="V134" s="13"/>
      <c r="W134" s="13"/>
      <c r="X134" s="13"/>
      <c r="Y134" s="13"/>
      <c r="Z134" s="13"/>
      <c r="AA134" s="13"/>
      <c r="AB134" s="13"/>
      <c r="AC134" s="13"/>
      <c r="AD134" s="13"/>
      <c r="AE134" s="13"/>
      <c r="AT134" s="244" t="s">
        <v>207</v>
      </c>
      <c r="AU134" s="244" t="s">
        <v>87</v>
      </c>
      <c r="AV134" s="13" t="s">
        <v>87</v>
      </c>
      <c r="AW134" s="13" t="s">
        <v>39</v>
      </c>
      <c r="AX134" s="13" t="s">
        <v>78</v>
      </c>
      <c r="AY134" s="244" t="s">
        <v>199</v>
      </c>
    </row>
    <row r="135" s="13" customFormat="1">
      <c r="A135" s="13"/>
      <c r="B135" s="233"/>
      <c r="C135" s="234"/>
      <c r="D135" s="235" t="s">
        <v>207</v>
      </c>
      <c r="E135" s="236" t="s">
        <v>22</v>
      </c>
      <c r="F135" s="237" t="s">
        <v>3159</v>
      </c>
      <c r="G135" s="234"/>
      <c r="H135" s="238">
        <v>566.15999999999997</v>
      </c>
      <c r="I135" s="239"/>
      <c r="J135" s="234"/>
      <c r="K135" s="234"/>
      <c r="L135" s="240"/>
      <c r="M135" s="241"/>
      <c r="N135" s="242"/>
      <c r="O135" s="242"/>
      <c r="P135" s="242"/>
      <c r="Q135" s="242"/>
      <c r="R135" s="242"/>
      <c r="S135" s="242"/>
      <c r="T135" s="243"/>
      <c r="U135" s="13"/>
      <c r="V135" s="13"/>
      <c r="W135" s="13"/>
      <c r="X135" s="13"/>
      <c r="Y135" s="13"/>
      <c r="Z135" s="13"/>
      <c r="AA135" s="13"/>
      <c r="AB135" s="13"/>
      <c r="AC135" s="13"/>
      <c r="AD135" s="13"/>
      <c r="AE135" s="13"/>
      <c r="AT135" s="244" t="s">
        <v>207</v>
      </c>
      <c r="AU135" s="244" t="s">
        <v>87</v>
      </c>
      <c r="AV135" s="13" t="s">
        <v>87</v>
      </c>
      <c r="AW135" s="13" t="s">
        <v>39</v>
      </c>
      <c r="AX135" s="13" t="s">
        <v>78</v>
      </c>
      <c r="AY135" s="244" t="s">
        <v>199</v>
      </c>
    </row>
    <row r="136" s="13" customFormat="1">
      <c r="A136" s="13"/>
      <c r="B136" s="233"/>
      <c r="C136" s="234"/>
      <c r="D136" s="235" t="s">
        <v>207</v>
      </c>
      <c r="E136" s="236" t="s">
        <v>22</v>
      </c>
      <c r="F136" s="237" t="s">
        <v>3160</v>
      </c>
      <c r="G136" s="234"/>
      <c r="H136" s="238">
        <v>514.14999999999998</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207</v>
      </c>
      <c r="AU136" s="244" t="s">
        <v>87</v>
      </c>
      <c r="AV136" s="13" t="s">
        <v>87</v>
      </c>
      <c r="AW136" s="13" t="s">
        <v>39</v>
      </c>
      <c r="AX136" s="13" t="s">
        <v>78</v>
      </c>
      <c r="AY136" s="244" t="s">
        <v>199</v>
      </c>
    </row>
    <row r="137" s="14" customFormat="1">
      <c r="A137" s="14"/>
      <c r="B137" s="245"/>
      <c r="C137" s="246"/>
      <c r="D137" s="235" t="s">
        <v>207</v>
      </c>
      <c r="E137" s="247" t="s">
        <v>22</v>
      </c>
      <c r="F137" s="248" t="s">
        <v>252</v>
      </c>
      <c r="G137" s="246"/>
      <c r="H137" s="249">
        <v>1525.5799999999999</v>
      </c>
      <c r="I137" s="250"/>
      <c r="J137" s="246"/>
      <c r="K137" s="246"/>
      <c r="L137" s="251"/>
      <c r="M137" s="252"/>
      <c r="N137" s="253"/>
      <c r="O137" s="253"/>
      <c r="P137" s="253"/>
      <c r="Q137" s="253"/>
      <c r="R137" s="253"/>
      <c r="S137" s="253"/>
      <c r="T137" s="254"/>
      <c r="U137" s="14"/>
      <c r="V137" s="14"/>
      <c r="W137" s="14"/>
      <c r="X137" s="14"/>
      <c r="Y137" s="14"/>
      <c r="Z137" s="14"/>
      <c r="AA137" s="14"/>
      <c r="AB137" s="14"/>
      <c r="AC137" s="14"/>
      <c r="AD137" s="14"/>
      <c r="AE137" s="14"/>
      <c r="AT137" s="255" t="s">
        <v>207</v>
      </c>
      <c r="AU137" s="255" t="s">
        <v>87</v>
      </c>
      <c r="AV137" s="14" t="s">
        <v>103</v>
      </c>
      <c r="AW137" s="14" t="s">
        <v>39</v>
      </c>
      <c r="AX137" s="14" t="s">
        <v>23</v>
      </c>
      <c r="AY137" s="255" t="s">
        <v>199</v>
      </c>
    </row>
    <row r="138" s="2" customFormat="1" ht="21.75" customHeight="1">
      <c r="A138" s="40"/>
      <c r="B138" s="41"/>
      <c r="C138" s="277" t="s">
        <v>282</v>
      </c>
      <c r="D138" s="277" t="s">
        <v>407</v>
      </c>
      <c r="E138" s="278" t="s">
        <v>2671</v>
      </c>
      <c r="F138" s="279" t="s">
        <v>2672</v>
      </c>
      <c r="G138" s="280" t="s">
        <v>233</v>
      </c>
      <c r="H138" s="281">
        <v>1678.1379999999999</v>
      </c>
      <c r="I138" s="282"/>
      <c r="J138" s="283">
        <f>ROUND(I138*H138,2)</f>
        <v>0</v>
      </c>
      <c r="K138" s="279" t="s">
        <v>22</v>
      </c>
      <c r="L138" s="284"/>
      <c r="M138" s="285" t="s">
        <v>22</v>
      </c>
      <c r="N138" s="286" t="s">
        <v>49</v>
      </c>
      <c r="O138" s="86"/>
      <c r="P138" s="229">
        <f>O138*H138</f>
        <v>0</v>
      </c>
      <c r="Q138" s="229">
        <v>0.0028300000000000001</v>
      </c>
      <c r="R138" s="229">
        <f>Q138*H138</f>
        <v>4.7491305399999995</v>
      </c>
      <c r="S138" s="229">
        <v>0</v>
      </c>
      <c r="T138" s="230">
        <f>S138*H138</f>
        <v>0</v>
      </c>
      <c r="U138" s="40"/>
      <c r="V138" s="40"/>
      <c r="W138" s="40"/>
      <c r="X138" s="40"/>
      <c r="Y138" s="40"/>
      <c r="Z138" s="40"/>
      <c r="AA138" s="40"/>
      <c r="AB138" s="40"/>
      <c r="AC138" s="40"/>
      <c r="AD138" s="40"/>
      <c r="AE138" s="40"/>
      <c r="AR138" s="231" t="s">
        <v>367</v>
      </c>
      <c r="AT138" s="231" t="s">
        <v>407</v>
      </c>
      <c r="AU138" s="231" t="s">
        <v>87</v>
      </c>
      <c r="AY138" s="19" t="s">
        <v>199</v>
      </c>
      <c r="BE138" s="232">
        <f>IF(N138="základní",J138,0)</f>
        <v>0</v>
      </c>
      <c r="BF138" s="232">
        <f>IF(N138="snížená",J138,0)</f>
        <v>0</v>
      </c>
      <c r="BG138" s="232">
        <f>IF(N138="zákl. přenesená",J138,0)</f>
        <v>0</v>
      </c>
      <c r="BH138" s="232">
        <f>IF(N138="sníž. přenesená",J138,0)</f>
        <v>0</v>
      </c>
      <c r="BI138" s="232">
        <f>IF(N138="nulová",J138,0)</f>
        <v>0</v>
      </c>
      <c r="BJ138" s="19" t="s">
        <v>23</v>
      </c>
      <c r="BK138" s="232">
        <f>ROUND(I138*H138,2)</f>
        <v>0</v>
      </c>
      <c r="BL138" s="19" t="s">
        <v>272</v>
      </c>
      <c r="BM138" s="231" t="s">
        <v>3171</v>
      </c>
    </row>
    <row r="139" s="13" customFormat="1">
      <c r="A139" s="13"/>
      <c r="B139" s="233"/>
      <c r="C139" s="234"/>
      <c r="D139" s="235" t="s">
        <v>207</v>
      </c>
      <c r="E139" s="236" t="s">
        <v>22</v>
      </c>
      <c r="F139" s="237" t="s">
        <v>3172</v>
      </c>
      <c r="G139" s="234"/>
      <c r="H139" s="238">
        <v>1678.1379999999999</v>
      </c>
      <c r="I139" s="239"/>
      <c r="J139" s="234"/>
      <c r="K139" s="234"/>
      <c r="L139" s="240"/>
      <c r="M139" s="241"/>
      <c r="N139" s="242"/>
      <c r="O139" s="242"/>
      <c r="P139" s="242"/>
      <c r="Q139" s="242"/>
      <c r="R139" s="242"/>
      <c r="S139" s="242"/>
      <c r="T139" s="243"/>
      <c r="U139" s="13"/>
      <c r="V139" s="13"/>
      <c r="W139" s="13"/>
      <c r="X139" s="13"/>
      <c r="Y139" s="13"/>
      <c r="Z139" s="13"/>
      <c r="AA139" s="13"/>
      <c r="AB139" s="13"/>
      <c r="AC139" s="13"/>
      <c r="AD139" s="13"/>
      <c r="AE139" s="13"/>
      <c r="AT139" s="244" t="s">
        <v>207</v>
      </c>
      <c r="AU139" s="244" t="s">
        <v>87</v>
      </c>
      <c r="AV139" s="13" t="s">
        <v>87</v>
      </c>
      <c r="AW139" s="13" t="s">
        <v>39</v>
      </c>
      <c r="AX139" s="13" t="s">
        <v>23</v>
      </c>
      <c r="AY139" s="244" t="s">
        <v>199</v>
      </c>
    </row>
    <row r="140" s="2" customFormat="1" ht="16.5" customHeight="1">
      <c r="A140" s="40"/>
      <c r="B140" s="41"/>
      <c r="C140" s="220" t="s">
        <v>289</v>
      </c>
      <c r="D140" s="220" t="s">
        <v>201</v>
      </c>
      <c r="E140" s="221" t="s">
        <v>2676</v>
      </c>
      <c r="F140" s="222" t="s">
        <v>2677</v>
      </c>
      <c r="G140" s="223" t="s">
        <v>549</v>
      </c>
      <c r="H140" s="224">
        <v>1067.906</v>
      </c>
      <c r="I140" s="225"/>
      <c r="J140" s="226">
        <f>ROUND(I140*H140,2)</f>
        <v>0</v>
      </c>
      <c r="K140" s="222" t="s">
        <v>205</v>
      </c>
      <c r="L140" s="46"/>
      <c r="M140" s="227" t="s">
        <v>22</v>
      </c>
      <c r="N140" s="228" t="s">
        <v>49</v>
      </c>
      <c r="O140" s="86"/>
      <c r="P140" s="229">
        <f>O140*H140</f>
        <v>0</v>
      </c>
      <c r="Q140" s="229">
        <v>0</v>
      </c>
      <c r="R140" s="229">
        <f>Q140*H140</f>
        <v>0</v>
      </c>
      <c r="S140" s="229">
        <v>0</v>
      </c>
      <c r="T140" s="230">
        <f>S140*H140</f>
        <v>0</v>
      </c>
      <c r="U140" s="40"/>
      <c r="V140" s="40"/>
      <c r="W140" s="40"/>
      <c r="X140" s="40"/>
      <c r="Y140" s="40"/>
      <c r="Z140" s="40"/>
      <c r="AA140" s="40"/>
      <c r="AB140" s="40"/>
      <c r="AC140" s="40"/>
      <c r="AD140" s="40"/>
      <c r="AE140" s="40"/>
      <c r="AR140" s="231" t="s">
        <v>272</v>
      </c>
      <c r="AT140" s="231" t="s">
        <v>201</v>
      </c>
      <c r="AU140" s="231" t="s">
        <v>87</v>
      </c>
      <c r="AY140" s="19" t="s">
        <v>199</v>
      </c>
      <c r="BE140" s="232">
        <f>IF(N140="základní",J140,0)</f>
        <v>0</v>
      </c>
      <c r="BF140" s="232">
        <f>IF(N140="snížená",J140,0)</f>
        <v>0</v>
      </c>
      <c r="BG140" s="232">
        <f>IF(N140="zákl. přenesená",J140,0)</f>
        <v>0</v>
      </c>
      <c r="BH140" s="232">
        <f>IF(N140="sníž. přenesená",J140,0)</f>
        <v>0</v>
      </c>
      <c r="BI140" s="232">
        <f>IF(N140="nulová",J140,0)</f>
        <v>0</v>
      </c>
      <c r="BJ140" s="19" t="s">
        <v>23</v>
      </c>
      <c r="BK140" s="232">
        <f>ROUND(I140*H140,2)</f>
        <v>0</v>
      </c>
      <c r="BL140" s="19" t="s">
        <v>272</v>
      </c>
      <c r="BM140" s="231" t="s">
        <v>3173</v>
      </c>
    </row>
    <row r="141" s="13" customFormat="1">
      <c r="A141" s="13"/>
      <c r="B141" s="233"/>
      <c r="C141" s="234"/>
      <c r="D141" s="235" t="s">
        <v>207</v>
      </c>
      <c r="E141" s="236" t="s">
        <v>22</v>
      </c>
      <c r="F141" s="237" t="s">
        <v>3174</v>
      </c>
      <c r="G141" s="234"/>
      <c r="H141" s="238">
        <v>1067.906</v>
      </c>
      <c r="I141" s="239"/>
      <c r="J141" s="234"/>
      <c r="K141" s="234"/>
      <c r="L141" s="240"/>
      <c r="M141" s="241"/>
      <c r="N141" s="242"/>
      <c r="O141" s="242"/>
      <c r="P141" s="242"/>
      <c r="Q141" s="242"/>
      <c r="R141" s="242"/>
      <c r="S141" s="242"/>
      <c r="T141" s="243"/>
      <c r="U141" s="13"/>
      <c r="V141" s="13"/>
      <c r="W141" s="13"/>
      <c r="X141" s="13"/>
      <c r="Y141" s="13"/>
      <c r="Z141" s="13"/>
      <c r="AA141" s="13"/>
      <c r="AB141" s="13"/>
      <c r="AC141" s="13"/>
      <c r="AD141" s="13"/>
      <c r="AE141" s="13"/>
      <c r="AT141" s="244" t="s">
        <v>207</v>
      </c>
      <c r="AU141" s="244" t="s">
        <v>87</v>
      </c>
      <c r="AV141" s="13" t="s">
        <v>87</v>
      </c>
      <c r="AW141" s="13" t="s">
        <v>39</v>
      </c>
      <c r="AX141" s="13" t="s">
        <v>23</v>
      </c>
      <c r="AY141" s="244" t="s">
        <v>199</v>
      </c>
    </row>
    <row r="142" s="2" customFormat="1" ht="16.5" customHeight="1">
      <c r="A142" s="40"/>
      <c r="B142" s="41"/>
      <c r="C142" s="220" t="s">
        <v>294</v>
      </c>
      <c r="D142" s="220" t="s">
        <v>201</v>
      </c>
      <c r="E142" s="221" t="s">
        <v>2689</v>
      </c>
      <c r="F142" s="222" t="s">
        <v>2690</v>
      </c>
      <c r="G142" s="223" t="s">
        <v>549</v>
      </c>
      <c r="H142" s="224">
        <v>870.76999999999998</v>
      </c>
      <c r="I142" s="225"/>
      <c r="J142" s="226">
        <f>ROUND(I142*H142,2)</f>
        <v>0</v>
      </c>
      <c r="K142" s="222" t="s">
        <v>205</v>
      </c>
      <c r="L142" s="46"/>
      <c r="M142" s="227" t="s">
        <v>22</v>
      </c>
      <c r="N142" s="228" t="s">
        <v>49</v>
      </c>
      <c r="O142" s="86"/>
      <c r="P142" s="229">
        <f>O142*H142</f>
        <v>0</v>
      </c>
      <c r="Q142" s="229">
        <v>1.0000000000000001E-05</v>
      </c>
      <c r="R142" s="229">
        <f>Q142*H142</f>
        <v>0.0087077000000000005</v>
      </c>
      <c r="S142" s="229">
        <v>0</v>
      </c>
      <c r="T142" s="230">
        <f>S142*H142</f>
        <v>0</v>
      </c>
      <c r="U142" s="40"/>
      <c r="V142" s="40"/>
      <c r="W142" s="40"/>
      <c r="X142" s="40"/>
      <c r="Y142" s="40"/>
      <c r="Z142" s="40"/>
      <c r="AA142" s="40"/>
      <c r="AB142" s="40"/>
      <c r="AC142" s="40"/>
      <c r="AD142" s="40"/>
      <c r="AE142" s="40"/>
      <c r="AR142" s="231" t="s">
        <v>272</v>
      </c>
      <c r="AT142" s="231" t="s">
        <v>201</v>
      </c>
      <c r="AU142" s="231" t="s">
        <v>87</v>
      </c>
      <c r="AY142" s="19" t="s">
        <v>199</v>
      </c>
      <c r="BE142" s="232">
        <f>IF(N142="základní",J142,0)</f>
        <v>0</v>
      </c>
      <c r="BF142" s="232">
        <f>IF(N142="snížená",J142,0)</f>
        <v>0</v>
      </c>
      <c r="BG142" s="232">
        <f>IF(N142="zákl. přenesená",J142,0)</f>
        <v>0</v>
      </c>
      <c r="BH142" s="232">
        <f>IF(N142="sníž. přenesená",J142,0)</f>
        <v>0</v>
      </c>
      <c r="BI142" s="232">
        <f>IF(N142="nulová",J142,0)</f>
        <v>0</v>
      </c>
      <c r="BJ142" s="19" t="s">
        <v>23</v>
      </c>
      <c r="BK142" s="232">
        <f>ROUND(I142*H142,2)</f>
        <v>0</v>
      </c>
      <c r="BL142" s="19" t="s">
        <v>272</v>
      </c>
      <c r="BM142" s="231" t="s">
        <v>3175</v>
      </c>
    </row>
    <row r="143" s="15" customFormat="1">
      <c r="A143" s="15"/>
      <c r="B143" s="256"/>
      <c r="C143" s="257"/>
      <c r="D143" s="235" t="s">
        <v>207</v>
      </c>
      <c r="E143" s="258" t="s">
        <v>22</v>
      </c>
      <c r="F143" s="259" t="s">
        <v>3157</v>
      </c>
      <c r="G143" s="257"/>
      <c r="H143" s="258" t="s">
        <v>22</v>
      </c>
      <c r="I143" s="260"/>
      <c r="J143" s="257"/>
      <c r="K143" s="257"/>
      <c r="L143" s="261"/>
      <c r="M143" s="262"/>
      <c r="N143" s="263"/>
      <c r="O143" s="263"/>
      <c r="P143" s="263"/>
      <c r="Q143" s="263"/>
      <c r="R143" s="263"/>
      <c r="S143" s="263"/>
      <c r="T143" s="264"/>
      <c r="U143" s="15"/>
      <c r="V143" s="15"/>
      <c r="W143" s="15"/>
      <c r="X143" s="15"/>
      <c r="Y143" s="15"/>
      <c r="Z143" s="15"/>
      <c r="AA143" s="15"/>
      <c r="AB143" s="15"/>
      <c r="AC143" s="15"/>
      <c r="AD143" s="15"/>
      <c r="AE143" s="15"/>
      <c r="AT143" s="265" t="s">
        <v>207</v>
      </c>
      <c r="AU143" s="265" t="s">
        <v>87</v>
      </c>
      <c r="AV143" s="15" t="s">
        <v>23</v>
      </c>
      <c r="AW143" s="15" t="s">
        <v>39</v>
      </c>
      <c r="AX143" s="15" t="s">
        <v>78</v>
      </c>
      <c r="AY143" s="265" t="s">
        <v>199</v>
      </c>
    </row>
    <row r="144" s="15" customFormat="1">
      <c r="A144" s="15"/>
      <c r="B144" s="256"/>
      <c r="C144" s="257"/>
      <c r="D144" s="235" t="s">
        <v>207</v>
      </c>
      <c r="E144" s="258" t="s">
        <v>22</v>
      </c>
      <c r="F144" s="259" t="s">
        <v>2692</v>
      </c>
      <c r="G144" s="257"/>
      <c r="H144" s="258" t="s">
        <v>22</v>
      </c>
      <c r="I144" s="260"/>
      <c r="J144" s="257"/>
      <c r="K144" s="257"/>
      <c r="L144" s="261"/>
      <c r="M144" s="262"/>
      <c r="N144" s="263"/>
      <c r="O144" s="263"/>
      <c r="P144" s="263"/>
      <c r="Q144" s="263"/>
      <c r="R144" s="263"/>
      <c r="S144" s="263"/>
      <c r="T144" s="264"/>
      <c r="U144" s="15"/>
      <c r="V144" s="15"/>
      <c r="W144" s="15"/>
      <c r="X144" s="15"/>
      <c r="Y144" s="15"/>
      <c r="Z144" s="15"/>
      <c r="AA144" s="15"/>
      <c r="AB144" s="15"/>
      <c r="AC144" s="15"/>
      <c r="AD144" s="15"/>
      <c r="AE144" s="15"/>
      <c r="AT144" s="265" t="s">
        <v>207</v>
      </c>
      <c r="AU144" s="265" t="s">
        <v>87</v>
      </c>
      <c r="AV144" s="15" t="s">
        <v>23</v>
      </c>
      <c r="AW144" s="15" t="s">
        <v>39</v>
      </c>
      <c r="AX144" s="15" t="s">
        <v>78</v>
      </c>
      <c r="AY144" s="265" t="s">
        <v>199</v>
      </c>
    </row>
    <row r="145" s="13" customFormat="1">
      <c r="A145" s="13"/>
      <c r="B145" s="233"/>
      <c r="C145" s="234"/>
      <c r="D145" s="235" t="s">
        <v>207</v>
      </c>
      <c r="E145" s="236" t="s">
        <v>22</v>
      </c>
      <c r="F145" s="237" t="s">
        <v>3176</v>
      </c>
      <c r="G145" s="234"/>
      <c r="H145" s="238">
        <v>19.48</v>
      </c>
      <c r="I145" s="239"/>
      <c r="J145" s="234"/>
      <c r="K145" s="234"/>
      <c r="L145" s="240"/>
      <c r="M145" s="241"/>
      <c r="N145" s="242"/>
      <c r="O145" s="242"/>
      <c r="P145" s="242"/>
      <c r="Q145" s="242"/>
      <c r="R145" s="242"/>
      <c r="S145" s="242"/>
      <c r="T145" s="243"/>
      <c r="U145" s="13"/>
      <c r="V145" s="13"/>
      <c r="W145" s="13"/>
      <c r="X145" s="13"/>
      <c r="Y145" s="13"/>
      <c r="Z145" s="13"/>
      <c r="AA145" s="13"/>
      <c r="AB145" s="13"/>
      <c r="AC145" s="13"/>
      <c r="AD145" s="13"/>
      <c r="AE145" s="13"/>
      <c r="AT145" s="244" t="s">
        <v>207</v>
      </c>
      <c r="AU145" s="244" t="s">
        <v>87</v>
      </c>
      <c r="AV145" s="13" t="s">
        <v>87</v>
      </c>
      <c r="AW145" s="13" t="s">
        <v>39</v>
      </c>
      <c r="AX145" s="13" t="s">
        <v>78</v>
      </c>
      <c r="AY145" s="244" t="s">
        <v>199</v>
      </c>
    </row>
    <row r="146" s="13" customFormat="1">
      <c r="A146" s="13"/>
      <c r="B146" s="233"/>
      <c r="C146" s="234"/>
      <c r="D146" s="235" t="s">
        <v>207</v>
      </c>
      <c r="E146" s="236" t="s">
        <v>22</v>
      </c>
      <c r="F146" s="237" t="s">
        <v>3177</v>
      </c>
      <c r="G146" s="234"/>
      <c r="H146" s="238">
        <v>15.4</v>
      </c>
      <c r="I146" s="239"/>
      <c r="J146" s="234"/>
      <c r="K146" s="234"/>
      <c r="L146" s="240"/>
      <c r="M146" s="241"/>
      <c r="N146" s="242"/>
      <c r="O146" s="242"/>
      <c r="P146" s="242"/>
      <c r="Q146" s="242"/>
      <c r="R146" s="242"/>
      <c r="S146" s="242"/>
      <c r="T146" s="243"/>
      <c r="U146" s="13"/>
      <c r="V146" s="13"/>
      <c r="W146" s="13"/>
      <c r="X146" s="13"/>
      <c r="Y146" s="13"/>
      <c r="Z146" s="13"/>
      <c r="AA146" s="13"/>
      <c r="AB146" s="13"/>
      <c r="AC146" s="13"/>
      <c r="AD146" s="13"/>
      <c r="AE146" s="13"/>
      <c r="AT146" s="244" t="s">
        <v>207</v>
      </c>
      <c r="AU146" s="244" t="s">
        <v>87</v>
      </c>
      <c r="AV146" s="13" t="s">
        <v>87</v>
      </c>
      <c r="AW146" s="13" t="s">
        <v>39</v>
      </c>
      <c r="AX146" s="13" t="s">
        <v>78</v>
      </c>
      <c r="AY146" s="244" t="s">
        <v>199</v>
      </c>
    </row>
    <row r="147" s="13" customFormat="1">
      <c r="A147" s="13"/>
      <c r="B147" s="233"/>
      <c r="C147" s="234"/>
      <c r="D147" s="235" t="s">
        <v>207</v>
      </c>
      <c r="E147" s="236" t="s">
        <v>22</v>
      </c>
      <c r="F147" s="237" t="s">
        <v>3178</v>
      </c>
      <c r="G147" s="234"/>
      <c r="H147" s="238">
        <v>17.359999999999999</v>
      </c>
      <c r="I147" s="239"/>
      <c r="J147" s="234"/>
      <c r="K147" s="234"/>
      <c r="L147" s="240"/>
      <c r="M147" s="241"/>
      <c r="N147" s="242"/>
      <c r="O147" s="242"/>
      <c r="P147" s="242"/>
      <c r="Q147" s="242"/>
      <c r="R147" s="242"/>
      <c r="S147" s="242"/>
      <c r="T147" s="243"/>
      <c r="U147" s="13"/>
      <c r="V147" s="13"/>
      <c r="W147" s="13"/>
      <c r="X147" s="13"/>
      <c r="Y147" s="13"/>
      <c r="Z147" s="13"/>
      <c r="AA147" s="13"/>
      <c r="AB147" s="13"/>
      <c r="AC147" s="13"/>
      <c r="AD147" s="13"/>
      <c r="AE147" s="13"/>
      <c r="AT147" s="244" t="s">
        <v>207</v>
      </c>
      <c r="AU147" s="244" t="s">
        <v>87</v>
      </c>
      <c r="AV147" s="13" t="s">
        <v>87</v>
      </c>
      <c r="AW147" s="13" t="s">
        <v>39</v>
      </c>
      <c r="AX147" s="13" t="s">
        <v>78</v>
      </c>
      <c r="AY147" s="244" t="s">
        <v>199</v>
      </c>
    </row>
    <row r="148" s="13" customFormat="1">
      <c r="A148" s="13"/>
      <c r="B148" s="233"/>
      <c r="C148" s="234"/>
      <c r="D148" s="235" t="s">
        <v>207</v>
      </c>
      <c r="E148" s="236" t="s">
        <v>22</v>
      </c>
      <c r="F148" s="237" t="s">
        <v>3179</v>
      </c>
      <c r="G148" s="234"/>
      <c r="H148" s="238">
        <v>23.960000000000001</v>
      </c>
      <c r="I148" s="239"/>
      <c r="J148" s="234"/>
      <c r="K148" s="234"/>
      <c r="L148" s="240"/>
      <c r="M148" s="241"/>
      <c r="N148" s="242"/>
      <c r="O148" s="242"/>
      <c r="P148" s="242"/>
      <c r="Q148" s="242"/>
      <c r="R148" s="242"/>
      <c r="S148" s="242"/>
      <c r="T148" s="243"/>
      <c r="U148" s="13"/>
      <c r="V148" s="13"/>
      <c r="W148" s="13"/>
      <c r="X148" s="13"/>
      <c r="Y148" s="13"/>
      <c r="Z148" s="13"/>
      <c r="AA148" s="13"/>
      <c r="AB148" s="13"/>
      <c r="AC148" s="13"/>
      <c r="AD148" s="13"/>
      <c r="AE148" s="13"/>
      <c r="AT148" s="244" t="s">
        <v>207</v>
      </c>
      <c r="AU148" s="244" t="s">
        <v>87</v>
      </c>
      <c r="AV148" s="13" t="s">
        <v>87</v>
      </c>
      <c r="AW148" s="13" t="s">
        <v>39</v>
      </c>
      <c r="AX148" s="13" t="s">
        <v>78</v>
      </c>
      <c r="AY148" s="244" t="s">
        <v>199</v>
      </c>
    </row>
    <row r="149" s="13" customFormat="1">
      <c r="A149" s="13"/>
      <c r="B149" s="233"/>
      <c r="C149" s="234"/>
      <c r="D149" s="235" t="s">
        <v>207</v>
      </c>
      <c r="E149" s="236" t="s">
        <v>22</v>
      </c>
      <c r="F149" s="237" t="s">
        <v>3180</v>
      </c>
      <c r="G149" s="234"/>
      <c r="H149" s="238">
        <v>34.359999999999999</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207</v>
      </c>
      <c r="AU149" s="244" t="s">
        <v>87</v>
      </c>
      <c r="AV149" s="13" t="s">
        <v>87</v>
      </c>
      <c r="AW149" s="13" t="s">
        <v>39</v>
      </c>
      <c r="AX149" s="13" t="s">
        <v>78</v>
      </c>
      <c r="AY149" s="244" t="s">
        <v>199</v>
      </c>
    </row>
    <row r="150" s="13" customFormat="1">
      <c r="A150" s="13"/>
      <c r="B150" s="233"/>
      <c r="C150" s="234"/>
      <c r="D150" s="235" t="s">
        <v>207</v>
      </c>
      <c r="E150" s="236" t="s">
        <v>22</v>
      </c>
      <c r="F150" s="237" t="s">
        <v>3181</v>
      </c>
      <c r="G150" s="234"/>
      <c r="H150" s="238">
        <v>20.539999999999999</v>
      </c>
      <c r="I150" s="239"/>
      <c r="J150" s="234"/>
      <c r="K150" s="234"/>
      <c r="L150" s="240"/>
      <c r="M150" s="241"/>
      <c r="N150" s="242"/>
      <c r="O150" s="242"/>
      <c r="P150" s="242"/>
      <c r="Q150" s="242"/>
      <c r="R150" s="242"/>
      <c r="S150" s="242"/>
      <c r="T150" s="243"/>
      <c r="U150" s="13"/>
      <c r="V150" s="13"/>
      <c r="W150" s="13"/>
      <c r="X150" s="13"/>
      <c r="Y150" s="13"/>
      <c r="Z150" s="13"/>
      <c r="AA150" s="13"/>
      <c r="AB150" s="13"/>
      <c r="AC150" s="13"/>
      <c r="AD150" s="13"/>
      <c r="AE150" s="13"/>
      <c r="AT150" s="244" t="s">
        <v>207</v>
      </c>
      <c r="AU150" s="244" t="s">
        <v>87</v>
      </c>
      <c r="AV150" s="13" t="s">
        <v>87</v>
      </c>
      <c r="AW150" s="13" t="s">
        <v>39</v>
      </c>
      <c r="AX150" s="13" t="s">
        <v>78</v>
      </c>
      <c r="AY150" s="244" t="s">
        <v>199</v>
      </c>
    </row>
    <row r="151" s="13" customFormat="1">
      <c r="A151" s="13"/>
      <c r="B151" s="233"/>
      <c r="C151" s="234"/>
      <c r="D151" s="235" t="s">
        <v>207</v>
      </c>
      <c r="E151" s="236" t="s">
        <v>22</v>
      </c>
      <c r="F151" s="237" t="s">
        <v>3182</v>
      </c>
      <c r="G151" s="234"/>
      <c r="H151" s="238">
        <v>36.659999999999997</v>
      </c>
      <c r="I151" s="239"/>
      <c r="J151" s="234"/>
      <c r="K151" s="234"/>
      <c r="L151" s="240"/>
      <c r="M151" s="241"/>
      <c r="N151" s="242"/>
      <c r="O151" s="242"/>
      <c r="P151" s="242"/>
      <c r="Q151" s="242"/>
      <c r="R151" s="242"/>
      <c r="S151" s="242"/>
      <c r="T151" s="243"/>
      <c r="U151" s="13"/>
      <c r="V151" s="13"/>
      <c r="W151" s="13"/>
      <c r="X151" s="13"/>
      <c r="Y151" s="13"/>
      <c r="Z151" s="13"/>
      <c r="AA151" s="13"/>
      <c r="AB151" s="13"/>
      <c r="AC151" s="13"/>
      <c r="AD151" s="13"/>
      <c r="AE151" s="13"/>
      <c r="AT151" s="244" t="s">
        <v>207</v>
      </c>
      <c r="AU151" s="244" t="s">
        <v>87</v>
      </c>
      <c r="AV151" s="13" t="s">
        <v>87</v>
      </c>
      <c r="AW151" s="13" t="s">
        <v>39</v>
      </c>
      <c r="AX151" s="13" t="s">
        <v>78</v>
      </c>
      <c r="AY151" s="244" t="s">
        <v>199</v>
      </c>
    </row>
    <row r="152" s="13" customFormat="1">
      <c r="A152" s="13"/>
      <c r="B152" s="233"/>
      <c r="C152" s="234"/>
      <c r="D152" s="235" t="s">
        <v>207</v>
      </c>
      <c r="E152" s="236" t="s">
        <v>22</v>
      </c>
      <c r="F152" s="237" t="s">
        <v>3183</v>
      </c>
      <c r="G152" s="234"/>
      <c r="H152" s="238">
        <v>33.899999999999999</v>
      </c>
      <c r="I152" s="239"/>
      <c r="J152" s="234"/>
      <c r="K152" s="234"/>
      <c r="L152" s="240"/>
      <c r="M152" s="241"/>
      <c r="N152" s="242"/>
      <c r="O152" s="242"/>
      <c r="P152" s="242"/>
      <c r="Q152" s="242"/>
      <c r="R152" s="242"/>
      <c r="S152" s="242"/>
      <c r="T152" s="243"/>
      <c r="U152" s="13"/>
      <c r="V152" s="13"/>
      <c r="W152" s="13"/>
      <c r="X152" s="13"/>
      <c r="Y152" s="13"/>
      <c r="Z152" s="13"/>
      <c r="AA152" s="13"/>
      <c r="AB152" s="13"/>
      <c r="AC152" s="13"/>
      <c r="AD152" s="13"/>
      <c r="AE152" s="13"/>
      <c r="AT152" s="244" t="s">
        <v>207</v>
      </c>
      <c r="AU152" s="244" t="s">
        <v>87</v>
      </c>
      <c r="AV152" s="13" t="s">
        <v>87</v>
      </c>
      <c r="AW152" s="13" t="s">
        <v>39</v>
      </c>
      <c r="AX152" s="13" t="s">
        <v>78</v>
      </c>
      <c r="AY152" s="244" t="s">
        <v>199</v>
      </c>
    </row>
    <row r="153" s="13" customFormat="1">
      <c r="A153" s="13"/>
      <c r="B153" s="233"/>
      <c r="C153" s="234"/>
      <c r="D153" s="235" t="s">
        <v>207</v>
      </c>
      <c r="E153" s="236" t="s">
        <v>22</v>
      </c>
      <c r="F153" s="237" t="s">
        <v>3184</v>
      </c>
      <c r="G153" s="234"/>
      <c r="H153" s="238">
        <v>18.960000000000001</v>
      </c>
      <c r="I153" s="239"/>
      <c r="J153" s="234"/>
      <c r="K153" s="234"/>
      <c r="L153" s="240"/>
      <c r="M153" s="241"/>
      <c r="N153" s="242"/>
      <c r="O153" s="242"/>
      <c r="P153" s="242"/>
      <c r="Q153" s="242"/>
      <c r="R153" s="242"/>
      <c r="S153" s="242"/>
      <c r="T153" s="243"/>
      <c r="U153" s="13"/>
      <c r="V153" s="13"/>
      <c r="W153" s="13"/>
      <c r="X153" s="13"/>
      <c r="Y153" s="13"/>
      <c r="Z153" s="13"/>
      <c r="AA153" s="13"/>
      <c r="AB153" s="13"/>
      <c r="AC153" s="13"/>
      <c r="AD153" s="13"/>
      <c r="AE153" s="13"/>
      <c r="AT153" s="244" t="s">
        <v>207</v>
      </c>
      <c r="AU153" s="244" t="s">
        <v>87</v>
      </c>
      <c r="AV153" s="13" t="s">
        <v>87</v>
      </c>
      <c r="AW153" s="13" t="s">
        <v>39</v>
      </c>
      <c r="AX153" s="13" t="s">
        <v>78</v>
      </c>
      <c r="AY153" s="244" t="s">
        <v>199</v>
      </c>
    </row>
    <row r="154" s="13" customFormat="1">
      <c r="A154" s="13"/>
      <c r="B154" s="233"/>
      <c r="C154" s="234"/>
      <c r="D154" s="235" t="s">
        <v>207</v>
      </c>
      <c r="E154" s="236" t="s">
        <v>22</v>
      </c>
      <c r="F154" s="237" t="s">
        <v>3185</v>
      </c>
      <c r="G154" s="234"/>
      <c r="H154" s="238">
        <v>33.140000000000001</v>
      </c>
      <c r="I154" s="239"/>
      <c r="J154" s="234"/>
      <c r="K154" s="234"/>
      <c r="L154" s="240"/>
      <c r="M154" s="241"/>
      <c r="N154" s="242"/>
      <c r="O154" s="242"/>
      <c r="P154" s="242"/>
      <c r="Q154" s="242"/>
      <c r="R154" s="242"/>
      <c r="S154" s="242"/>
      <c r="T154" s="243"/>
      <c r="U154" s="13"/>
      <c r="V154" s="13"/>
      <c r="W154" s="13"/>
      <c r="X154" s="13"/>
      <c r="Y154" s="13"/>
      <c r="Z154" s="13"/>
      <c r="AA154" s="13"/>
      <c r="AB154" s="13"/>
      <c r="AC154" s="13"/>
      <c r="AD154" s="13"/>
      <c r="AE154" s="13"/>
      <c r="AT154" s="244" t="s">
        <v>207</v>
      </c>
      <c r="AU154" s="244" t="s">
        <v>87</v>
      </c>
      <c r="AV154" s="13" t="s">
        <v>87</v>
      </c>
      <c r="AW154" s="13" t="s">
        <v>39</v>
      </c>
      <c r="AX154" s="13" t="s">
        <v>78</v>
      </c>
      <c r="AY154" s="244" t="s">
        <v>199</v>
      </c>
    </row>
    <row r="155" s="13" customFormat="1">
      <c r="A155" s="13"/>
      <c r="B155" s="233"/>
      <c r="C155" s="234"/>
      <c r="D155" s="235" t="s">
        <v>207</v>
      </c>
      <c r="E155" s="236" t="s">
        <v>22</v>
      </c>
      <c r="F155" s="237" t="s">
        <v>3186</v>
      </c>
      <c r="G155" s="234"/>
      <c r="H155" s="238">
        <v>30.760000000000002</v>
      </c>
      <c r="I155" s="239"/>
      <c r="J155" s="234"/>
      <c r="K155" s="234"/>
      <c r="L155" s="240"/>
      <c r="M155" s="241"/>
      <c r="N155" s="242"/>
      <c r="O155" s="242"/>
      <c r="P155" s="242"/>
      <c r="Q155" s="242"/>
      <c r="R155" s="242"/>
      <c r="S155" s="242"/>
      <c r="T155" s="243"/>
      <c r="U155" s="13"/>
      <c r="V155" s="13"/>
      <c r="W155" s="13"/>
      <c r="X155" s="13"/>
      <c r="Y155" s="13"/>
      <c r="Z155" s="13"/>
      <c r="AA155" s="13"/>
      <c r="AB155" s="13"/>
      <c r="AC155" s="13"/>
      <c r="AD155" s="13"/>
      <c r="AE155" s="13"/>
      <c r="AT155" s="244" t="s">
        <v>207</v>
      </c>
      <c r="AU155" s="244" t="s">
        <v>87</v>
      </c>
      <c r="AV155" s="13" t="s">
        <v>87</v>
      </c>
      <c r="AW155" s="13" t="s">
        <v>39</v>
      </c>
      <c r="AX155" s="13" t="s">
        <v>78</v>
      </c>
      <c r="AY155" s="244" t="s">
        <v>199</v>
      </c>
    </row>
    <row r="156" s="13" customFormat="1">
      <c r="A156" s="13"/>
      <c r="B156" s="233"/>
      <c r="C156" s="234"/>
      <c r="D156" s="235" t="s">
        <v>207</v>
      </c>
      <c r="E156" s="236" t="s">
        <v>22</v>
      </c>
      <c r="F156" s="237" t="s">
        <v>3187</v>
      </c>
      <c r="G156" s="234"/>
      <c r="H156" s="238">
        <v>28.300000000000001</v>
      </c>
      <c r="I156" s="239"/>
      <c r="J156" s="234"/>
      <c r="K156" s="234"/>
      <c r="L156" s="240"/>
      <c r="M156" s="241"/>
      <c r="N156" s="242"/>
      <c r="O156" s="242"/>
      <c r="P156" s="242"/>
      <c r="Q156" s="242"/>
      <c r="R156" s="242"/>
      <c r="S156" s="242"/>
      <c r="T156" s="243"/>
      <c r="U156" s="13"/>
      <c r="V156" s="13"/>
      <c r="W156" s="13"/>
      <c r="X156" s="13"/>
      <c r="Y156" s="13"/>
      <c r="Z156" s="13"/>
      <c r="AA156" s="13"/>
      <c r="AB156" s="13"/>
      <c r="AC156" s="13"/>
      <c r="AD156" s="13"/>
      <c r="AE156" s="13"/>
      <c r="AT156" s="244" t="s">
        <v>207</v>
      </c>
      <c r="AU156" s="244" t="s">
        <v>87</v>
      </c>
      <c r="AV156" s="13" t="s">
        <v>87</v>
      </c>
      <c r="AW156" s="13" t="s">
        <v>39</v>
      </c>
      <c r="AX156" s="13" t="s">
        <v>78</v>
      </c>
      <c r="AY156" s="244" t="s">
        <v>199</v>
      </c>
    </row>
    <row r="157" s="13" customFormat="1">
      <c r="A157" s="13"/>
      <c r="B157" s="233"/>
      <c r="C157" s="234"/>
      <c r="D157" s="235" t="s">
        <v>207</v>
      </c>
      <c r="E157" s="236" t="s">
        <v>22</v>
      </c>
      <c r="F157" s="237" t="s">
        <v>3188</v>
      </c>
      <c r="G157" s="234"/>
      <c r="H157" s="238">
        <v>19.100000000000001</v>
      </c>
      <c r="I157" s="239"/>
      <c r="J157" s="234"/>
      <c r="K157" s="234"/>
      <c r="L157" s="240"/>
      <c r="M157" s="241"/>
      <c r="N157" s="242"/>
      <c r="O157" s="242"/>
      <c r="P157" s="242"/>
      <c r="Q157" s="242"/>
      <c r="R157" s="242"/>
      <c r="S157" s="242"/>
      <c r="T157" s="243"/>
      <c r="U157" s="13"/>
      <c r="V157" s="13"/>
      <c r="W157" s="13"/>
      <c r="X157" s="13"/>
      <c r="Y157" s="13"/>
      <c r="Z157" s="13"/>
      <c r="AA157" s="13"/>
      <c r="AB157" s="13"/>
      <c r="AC157" s="13"/>
      <c r="AD157" s="13"/>
      <c r="AE157" s="13"/>
      <c r="AT157" s="244" t="s">
        <v>207</v>
      </c>
      <c r="AU157" s="244" t="s">
        <v>87</v>
      </c>
      <c r="AV157" s="13" t="s">
        <v>87</v>
      </c>
      <c r="AW157" s="13" t="s">
        <v>39</v>
      </c>
      <c r="AX157" s="13" t="s">
        <v>78</v>
      </c>
      <c r="AY157" s="244" t="s">
        <v>199</v>
      </c>
    </row>
    <row r="158" s="13" customFormat="1">
      <c r="A158" s="13"/>
      <c r="B158" s="233"/>
      <c r="C158" s="234"/>
      <c r="D158" s="235" t="s">
        <v>207</v>
      </c>
      <c r="E158" s="236" t="s">
        <v>22</v>
      </c>
      <c r="F158" s="237" t="s">
        <v>3189</v>
      </c>
      <c r="G158" s="234"/>
      <c r="H158" s="238">
        <v>10.039999999999999</v>
      </c>
      <c r="I158" s="239"/>
      <c r="J158" s="234"/>
      <c r="K158" s="234"/>
      <c r="L158" s="240"/>
      <c r="M158" s="241"/>
      <c r="N158" s="242"/>
      <c r="O158" s="242"/>
      <c r="P158" s="242"/>
      <c r="Q158" s="242"/>
      <c r="R158" s="242"/>
      <c r="S158" s="242"/>
      <c r="T158" s="243"/>
      <c r="U158" s="13"/>
      <c r="V158" s="13"/>
      <c r="W158" s="13"/>
      <c r="X158" s="13"/>
      <c r="Y158" s="13"/>
      <c r="Z158" s="13"/>
      <c r="AA158" s="13"/>
      <c r="AB158" s="13"/>
      <c r="AC158" s="13"/>
      <c r="AD158" s="13"/>
      <c r="AE158" s="13"/>
      <c r="AT158" s="244" t="s">
        <v>207</v>
      </c>
      <c r="AU158" s="244" t="s">
        <v>87</v>
      </c>
      <c r="AV158" s="13" t="s">
        <v>87</v>
      </c>
      <c r="AW158" s="13" t="s">
        <v>39</v>
      </c>
      <c r="AX158" s="13" t="s">
        <v>78</v>
      </c>
      <c r="AY158" s="244" t="s">
        <v>199</v>
      </c>
    </row>
    <row r="159" s="13" customFormat="1">
      <c r="A159" s="13"/>
      <c r="B159" s="233"/>
      <c r="C159" s="234"/>
      <c r="D159" s="235" t="s">
        <v>207</v>
      </c>
      <c r="E159" s="236" t="s">
        <v>22</v>
      </c>
      <c r="F159" s="237" t="s">
        <v>3190</v>
      </c>
      <c r="G159" s="234"/>
      <c r="H159" s="238">
        <v>19.239999999999998</v>
      </c>
      <c r="I159" s="239"/>
      <c r="J159" s="234"/>
      <c r="K159" s="234"/>
      <c r="L159" s="240"/>
      <c r="M159" s="241"/>
      <c r="N159" s="242"/>
      <c r="O159" s="242"/>
      <c r="P159" s="242"/>
      <c r="Q159" s="242"/>
      <c r="R159" s="242"/>
      <c r="S159" s="242"/>
      <c r="T159" s="243"/>
      <c r="U159" s="13"/>
      <c r="V159" s="13"/>
      <c r="W159" s="13"/>
      <c r="X159" s="13"/>
      <c r="Y159" s="13"/>
      <c r="Z159" s="13"/>
      <c r="AA159" s="13"/>
      <c r="AB159" s="13"/>
      <c r="AC159" s="13"/>
      <c r="AD159" s="13"/>
      <c r="AE159" s="13"/>
      <c r="AT159" s="244" t="s">
        <v>207</v>
      </c>
      <c r="AU159" s="244" t="s">
        <v>87</v>
      </c>
      <c r="AV159" s="13" t="s">
        <v>87</v>
      </c>
      <c r="AW159" s="13" t="s">
        <v>39</v>
      </c>
      <c r="AX159" s="13" t="s">
        <v>78</v>
      </c>
      <c r="AY159" s="244" t="s">
        <v>199</v>
      </c>
    </row>
    <row r="160" s="13" customFormat="1">
      <c r="A160" s="13"/>
      <c r="B160" s="233"/>
      <c r="C160" s="234"/>
      <c r="D160" s="235" t="s">
        <v>207</v>
      </c>
      <c r="E160" s="236" t="s">
        <v>22</v>
      </c>
      <c r="F160" s="237" t="s">
        <v>3191</v>
      </c>
      <c r="G160" s="234"/>
      <c r="H160" s="238">
        <v>18.899999999999999</v>
      </c>
      <c r="I160" s="239"/>
      <c r="J160" s="234"/>
      <c r="K160" s="234"/>
      <c r="L160" s="240"/>
      <c r="M160" s="241"/>
      <c r="N160" s="242"/>
      <c r="O160" s="242"/>
      <c r="P160" s="242"/>
      <c r="Q160" s="242"/>
      <c r="R160" s="242"/>
      <c r="S160" s="242"/>
      <c r="T160" s="243"/>
      <c r="U160" s="13"/>
      <c r="V160" s="13"/>
      <c r="W160" s="13"/>
      <c r="X160" s="13"/>
      <c r="Y160" s="13"/>
      <c r="Z160" s="13"/>
      <c r="AA160" s="13"/>
      <c r="AB160" s="13"/>
      <c r="AC160" s="13"/>
      <c r="AD160" s="13"/>
      <c r="AE160" s="13"/>
      <c r="AT160" s="244" t="s">
        <v>207</v>
      </c>
      <c r="AU160" s="244" t="s">
        <v>87</v>
      </c>
      <c r="AV160" s="13" t="s">
        <v>87</v>
      </c>
      <c r="AW160" s="13" t="s">
        <v>39</v>
      </c>
      <c r="AX160" s="13" t="s">
        <v>78</v>
      </c>
      <c r="AY160" s="244" t="s">
        <v>199</v>
      </c>
    </row>
    <row r="161" s="13" customFormat="1">
      <c r="A161" s="13"/>
      <c r="B161" s="233"/>
      <c r="C161" s="234"/>
      <c r="D161" s="235" t="s">
        <v>207</v>
      </c>
      <c r="E161" s="236" t="s">
        <v>22</v>
      </c>
      <c r="F161" s="237" t="s">
        <v>3192</v>
      </c>
      <c r="G161" s="234"/>
      <c r="H161" s="238">
        <v>24.539999999999999</v>
      </c>
      <c r="I161" s="239"/>
      <c r="J161" s="234"/>
      <c r="K161" s="234"/>
      <c r="L161" s="240"/>
      <c r="M161" s="241"/>
      <c r="N161" s="242"/>
      <c r="O161" s="242"/>
      <c r="P161" s="242"/>
      <c r="Q161" s="242"/>
      <c r="R161" s="242"/>
      <c r="S161" s="242"/>
      <c r="T161" s="243"/>
      <c r="U161" s="13"/>
      <c r="V161" s="13"/>
      <c r="W161" s="13"/>
      <c r="X161" s="13"/>
      <c r="Y161" s="13"/>
      <c r="Z161" s="13"/>
      <c r="AA161" s="13"/>
      <c r="AB161" s="13"/>
      <c r="AC161" s="13"/>
      <c r="AD161" s="13"/>
      <c r="AE161" s="13"/>
      <c r="AT161" s="244" t="s">
        <v>207</v>
      </c>
      <c r="AU161" s="244" t="s">
        <v>87</v>
      </c>
      <c r="AV161" s="13" t="s">
        <v>87</v>
      </c>
      <c r="AW161" s="13" t="s">
        <v>39</v>
      </c>
      <c r="AX161" s="13" t="s">
        <v>78</v>
      </c>
      <c r="AY161" s="244" t="s">
        <v>199</v>
      </c>
    </row>
    <row r="162" s="13" customFormat="1">
      <c r="A162" s="13"/>
      <c r="B162" s="233"/>
      <c r="C162" s="234"/>
      <c r="D162" s="235" t="s">
        <v>207</v>
      </c>
      <c r="E162" s="236" t="s">
        <v>22</v>
      </c>
      <c r="F162" s="237" t="s">
        <v>3193</v>
      </c>
      <c r="G162" s="234"/>
      <c r="H162" s="238">
        <v>34.280000000000001</v>
      </c>
      <c r="I162" s="239"/>
      <c r="J162" s="234"/>
      <c r="K162" s="234"/>
      <c r="L162" s="240"/>
      <c r="M162" s="241"/>
      <c r="N162" s="242"/>
      <c r="O162" s="242"/>
      <c r="P162" s="242"/>
      <c r="Q162" s="242"/>
      <c r="R162" s="242"/>
      <c r="S162" s="242"/>
      <c r="T162" s="243"/>
      <c r="U162" s="13"/>
      <c r="V162" s="13"/>
      <c r="W162" s="13"/>
      <c r="X162" s="13"/>
      <c r="Y162" s="13"/>
      <c r="Z162" s="13"/>
      <c r="AA162" s="13"/>
      <c r="AB162" s="13"/>
      <c r="AC162" s="13"/>
      <c r="AD162" s="13"/>
      <c r="AE162" s="13"/>
      <c r="AT162" s="244" t="s">
        <v>207</v>
      </c>
      <c r="AU162" s="244" t="s">
        <v>87</v>
      </c>
      <c r="AV162" s="13" t="s">
        <v>87</v>
      </c>
      <c r="AW162" s="13" t="s">
        <v>39</v>
      </c>
      <c r="AX162" s="13" t="s">
        <v>78</v>
      </c>
      <c r="AY162" s="244" t="s">
        <v>199</v>
      </c>
    </row>
    <row r="163" s="13" customFormat="1">
      <c r="A163" s="13"/>
      <c r="B163" s="233"/>
      <c r="C163" s="234"/>
      <c r="D163" s="235" t="s">
        <v>207</v>
      </c>
      <c r="E163" s="236" t="s">
        <v>22</v>
      </c>
      <c r="F163" s="237" t="s">
        <v>3194</v>
      </c>
      <c r="G163" s="234"/>
      <c r="H163" s="238">
        <v>20.48</v>
      </c>
      <c r="I163" s="239"/>
      <c r="J163" s="234"/>
      <c r="K163" s="234"/>
      <c r="L163" s="240"/>
      <c r="M163" s="241"/>
      <c r="N163" s="242"/>
      <c r="O163" s="242"/>
      <c r="P163" s="242"/>
      <c r="Q163" s="242"/>
      <c r="R163" s="242"/>
      <c r="S163" s="242"/>
      <c r="T163" s="243"/>
      <c r="U163" s="13"/>
      <c r="V163" s="13"/>
      <c r="W163" s="13"/>
      <c r="X163" s="13"/>
      <c r="Y163" s="13"/>
      <c r="Z163" s="13"/>
      <c r="AA163" s="13"/>
      <c r="AB163" s="13"/>
      <c r="AC163" s="13"/>
      <c r="AD163" s="13"/>
      <c r="AE163" s="13"/>
      <c r="AT163" s="244" t="s">
        <v>207</v>
      </c>
      <c r="AU163" s="244" t="s">
        <v>87</v>
      </c>
      <c r="AV163" s="13" t="s">
        <v>87</v>
      </c>
      <c r="AW163" s="13" t="s">
        <v>39</v>
      </c>
      <c r="AX163" s="13" t="s">
        <v>78</v>
      </c>
      <c r="AY163" s="244" t="s">
        <v>199</v>
      </c>
    </row>
    <row r="164" s="13" customFormat="1">
      <c r="A164" s="13"/>
      <c r="B164" s="233"/>
      <c r="C164" s="234"/>
      <c r="D164" s="235" t="s">
        <v>207</v>
      </c>
      <c r="E164" s="236" t="s">
        <v>22</v>
      </c>
      <c r="F164" s="237" t="s">
        <v>3195</v>
      </c>
      <c r="G164" s="234"/>
      <c r="H164" s="238">
        <v>37.039999999999999</v>
      </c>
      <c r="I164" s="239"/>
      <c r="J164" s="234"/>
      <c r="K164" s="234"/>
      <c r="L164" s="240"/>
      <c r="M164" s="241"/>
      <c r="N164" s="242"/>
      <c r="O164" s="242"/>
      <c r="P164" s="242"/>
      <c r="Q164" s="242"/>
      <c r="R164" s="242"/>
      <c r="S164" s="242"/>
      <c r="T164" s="243"/>
      <c r="U164" s="13"/>
      <c r="V164" s="13"/>
      <c r="W164" s="13"/>
      <c r="X164" s="13"/>
      <c r="Y164" s="13"/>
      <c r="Z164" s="13"/>
      <c r="AA164" s="13"/>
      <c r="AB164" s="13"/>
      <c r="AC164" s="13"/>
      <c r="AD164" s="13"/>
      <c r="AE164" s="13"/>
      <c r="AT164" s="244" t="s">
        <v>207</v>
      </c>
      <c r="AU164" s="244" t="s">
        <v>87</v>
      </c>
      <c r="AV164" s="13" t="s">
        <v>87</v>
      </c>
      <c r="AW164" s="13" t="s">
        <v>39</v>
      </c>
      <c r="AX164" s="13" t="s">
        <v>78</v>
      </c>
      <c r="AY164" s="244" t="s">
        <v>199</v>
      </c>
    </row>
    <row r="165" s="13" customFormat="1">
      <c r="A165" s="13"/>
      <c r="B165" s="233"/>
      <c r="C165" s="234"/>
      <c r="D165" s="235" t="s">
        <v>207</v>
      </c>
      <c r="E165" s="236" t="s">
        <v>22</v>
      </c>
      <c r="F165" s="237" t="s">
        <v>3196</v>
      </c>
      <c r="G165" s="234"/>
      <c r="H165" s="238">
        <v>33.950000000000003</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207</v>
      </c>
      <c r="AU165" s="244" t="s">
        <v>87</v>
      </c>
      <c r="AV165" s="13" t="s">
        <v>87</v>
      </c>
      <c r="AW165" s="13" t="s">
        <v>39</v>
      </c>
      <c r="AX165" s="13" t="s">
        <v>78</v>
      </c>
      <c r="AY165" s="244" t="s">
        <v>199</v>
      </c>
    </row>
    <row r="166" s="13" customFormat="1">
      <c r="A166" s="13"/>
      <c r="B166" s="233"/>
      <c r="C166" s="234"/>
      <c r="D166" s="235" t="s">
        <v>207</v>
      </c>
      <c r="E166" s="236" t="s">
        <v>22</v>
      </c>
      <c r="F166" s="237" t="s">
        <v>3197</v>
      </c>
      <c r="G166" s="234"/>
      <c r="H166" s="238">
        <v>19.18</v>
      </c>
      <c r="I166" s="239"/>
      <c r="J166" s="234"/>
      <c r="K166" s="234"/>
      <c r="L166" s="240"/>
      <c r="M166" s="241"/>
      <c r="N166" s="242"/>
      <c r="O166" s="242"/>
      <c r="P166" s="242"/>
      <c r="Q166" s="242"/>
      <c r="R166" s="242"/>
      <c r="S166" s="242"/>
      <c r="T166" s="243"/>
      <c r="U166" s="13"/>
      <c r="V166" s="13"/>
      <c r="W166" s="13"/>
      <c r="X166" s="13"/>
      <c r="Y166" s="13"/>
      <c r="Z166" s="13"/>
      <c r="AA166" s="13"/>
      <c r="AB166" s="13"/>
      <c r="AC166" s="13"/>
      <c r="AD166" s="13"/>
      <c r="AE166" s="13"/>
      <c r="AT166" s="244" t="s">
        <v>207</v>
      </c>
      <c r="AU166" s="244" t="s">
        <v>87</v>
      </c>
      <c r="AV166" s="13" t="s">
        <v>87</v>
      </c>
      <c r="AW166" s="13" t="s">
        <v>39</v>
      </c>
      <c r="AX166" s="13" t="s">
        <v>78</v>
      </c>
      <c r="AY166" s="244" t="s">
        <v>199</v>
      </c>
    </row>
    <row r="167" s="13" customFormat="1">
      <c r="A167" s="13"/>
      <c r="B167" s="233"/>
      <c r="C167" s="234"/>
      <c r="D167" s="235" t="s">
        <v>207</v>
      </c>
      <c r="E167" s="236" t="s">
        <v>22</v>
      </c>
      <c r="F167" s="237" t="s">
        <v>3198</v>
      </c>
      <c r="G167" s="234"/>
      <c r="H167" s="238">
        <v>33.899999999999999</v>
      </c>
      <c r="I167" s="239"/>
      <c r="J167" s="234"/>
      <c r="K167" s="234"/>
      <c r="L167" s="240"/>
      <c r="M167" s="241"/>
      <c r="N167" s="242"/>
      <c r="O167" s="242"/>
      <c r="P167" s="242"/>
      <c r="Q167" s="242"/>
      <c r="R167" s="242"/>
      <c r="S167" s="242"/>
      <c r="T167" s="243"/>
      <c r="U167" s="13"/>
      <c r="V167" s="13"/>
      <c r="W167" s="13"/>
      <c r="X167" s="13"/>
      <c r="Y167" s="13"/>
      <c r="Z167" s="13"/>
      <c r="AA167" s="13"/>
      <c r="AB167" s="13"/>
      <c r="AC167" s="13"/>
      <c r="AD167" s="13"/>
      <c r="AE167" s="13"/>
      <c r="AT167" s="244" t="s">
        <v>207</v>
      </c>
      <c r="AU167" s="244" t="s">
        <v>87</v>
      </c>
      <c r="AV167" s="13" t="s">
        <v>87</v>
      </c>
      <c r="AW167" s="13" t="s">
        <v>39</v>
      </c>
      <c r="AX167" s="13" t="s">
        <v>78</v>
      </c>
      <c r="AY167" s="244" t="s">
        <v>199</v>
      </c>
    </row>
    <row r="168" s="13" customFormat="1">
      <c r="A168" s="13"/>
      <c r="B168" s="233"/>
      <c r="C168" s="234"/>
      <c r="D168" s="235" t="s">
        <v>207</v>
      </c>
      <c r="E168" s="236" t="s">
        <v>22</v>
      </c>
      <c r="F168" s="237" t="s">
        <v>3199</v>
      </c>
      <c r="G168" s="234"/>
      <c r="H168" s="238">
        <v>6.4000000000000004</v>
      </c>
      <c r="I168" s="239"/>
      <c r="J168" s="234"/>
      <c r="K168" s="234"/>
      <c r="L168" s="240"/>
      <c r="M168" s="241"/>
      <c r="N168" s="242"/>
      <c r="O168" s="242"/>
      <c r="P168" s="242"/>
      <c r="Q168" s="242"/>
      <c r="R168" s="242"/>
      <c r="S168" s="242"/>
      <c r="T168" s="243"/>
      <c r="U168" s="13"/>
      <c r="V168" s="13"/>
      <c r="W168" s="13"/>
      <c r="X168" s="13"/>
      <c r="Y168" s="13"/>
      <c r="Z168" s="13"/>
      <c r="AA168" s="13"/>
      <c r="AB168" s="13"/>
      <c r="AC168" s="13"/>
      <c r="AD168" s="13"/>
      <c r="AE168" s="13"/>
      <c r="AT168" s="244" t="s">
        <v>207</v>
      </c>
      <c r="AU168" s="244" t="s">
        <v>87</v>
      </c>
      <c r="AV168" s="13" t="s">
        <v>87</v>
      </c>
      <c r="AW168" s="13" t="s">
        <v>39</v>
      </c>
      <c r="AX168" s="13" t="s">
        <v>78</v>
      </c>
      <c r="AY168" s="244" t="s">
        <v>199</v>
      </c>
    </row>
    <row r="169" s="13" customFormat="1">
      <c r="A169" s="13"/>
      <c r="B169" s="233"/>
      <c r="C169" s="234"/>
      <c r="D169" s="235" t="s">
        <v>207</v>
      </c>
      <c r="E169" s="236" t="s">
        <v>22</v>
      </c>
      <c r="F169" s="237" t="s">
        <v>3200</v>
      </c>
      <c r="G169" s="234"/>
      <c r="H169" s="238">
        <v>15.199999999999999</v>
      </c>
      <c r="I169" s="239"/>
      <c r="J169" s="234"/>
      <c r="K169" s="234"/>
      <c r="L169" s="240"/>
      <c r="M169" s="241"/>
      <c r="N169" s="242"/>
      <c r="O169" s="242"/>
      <c r="P169" s="242"/>
      <c r="Q169" s="242"/>
      <c r="R169" s="242"/>
      <c r="S169" s="242"/>
      <c r="T169" s="243"/>
      <c r="U169" s="13"/>
      <c r="V169" s="13"/>
      <c r="W169" s="13"/>
      <c r="X169" s="13"/>
      <c r="Y169" s="13"/>
      <c r="Z169" s="13"/>
      <c r="AA169" s="13"/>
      <c r="AB169" s="13"/>
      <c r="AC169" s="13"/>
      <c r="AD169" s="13"/>
      <c r="AE169" s="13"/>
      <c r="AT169" s="244" t="s">
        <v>207</v>
      </c>
      <c r="AU169" s="244" t="s">
        <v>87</v>
      </c>
      <c r="AV169" s="13" t="s">
        <v>87</v>
      </c>
      <c r="AW169" s="13" t="s">
        <v>39</v>
      </c>
      <c r="AX169" s="13" t="s">
        <v>78</v>
      </c>
      <c r="AY169" s="244" t="s">
        <v>199</v>
      </c>
    </row>
    <row r="170" s="13" customFormat="1">
      <c r="A170" s="13"/>
      <c r="B170" s="233"/>
      <c r="C170" s="234"/>
      <c r="D170" s="235" t="s">
        <v>207</v>
      </c>
      <c r="E170" s="236" t="s">
        <v>22</v>
      </c>
      <c r="F170" s="237" t="s">
        <v>3201</v>
      </c>
      <c r="G170" s="234"/>
      <c r="H170" s="238">
        <v>22</v>
      </c>
      <c r="I170" s="239"/>
      <c r="J170" s="234"/>
      <c r="K170" s="234"/>
      <c r="L170" s="240"/>
      <c r="M170" s="241"/>
      <c r="N170" s="242"/>
      <c r="O170" s="242"/>
      <c r="P170" s="242"/>
      <c r="Q170" s="242"/>
      <c r="R170" s="242"/>
      <c r="S170" s="242"/>
      <c r="T170" s="243"/>
      <c r="U170" s="13"/>
      <c r="V170" s="13"/>
      <c r="W170" s="13"/>
      <c r="X170" s="13"/>
      <c r="Y170" s="13"/>
      <c r="Z170" s="13"/>
      <c r="AA170" s="13"/>
      <c r="AB170" s="13"/>
      <c r="AC170" s="13"/>
      <c r="AD170" s="13"/>
      <c r="AE170" s="13"/>
      <c r="AT170" s="244" t="s">
        <v>207</v>
      </c>
      <c r="AU170" s="244" t="s">
        <v>87</v>
      </c>
      <c r="AV170" s="13" t="s">
        <v>87</v>
      </c>
      <c r="AW170" s="13" t="s">
        <v>39</v>
      </c>
      <c r="AX170" s="13" t="s">
        <v>78</v>
      </c>
      <c r="AY170" s="244" t="s">
        <v>199</v>
      </c>
    </row>
    <row r="171" s="13" customFormat="1">
      <c r="A171" s="13"/>
      <c r="B171" s="233"/>
      <c r="C171" s="234"/>
      <c r="D171" s="235" t="s">
        <v>207</v>
      </c>
      <c r="E171" s="236" t="s">
        <v>22</v>
      </c>
      <c r="F171" s="237" t="s">
        <v>3202</v>
      </c>
      <c r="G171" s="234"/>
      <c r="H171" s="238">
        <v>9.1999999999999993</v>
      </c>
      <c r="I171" s="239"/>
      <c r="J171" s="234"/>
      <c r="K171" s="234"/>
      <c r="L171" s="240"/>
      <c r="M171" s="241"/>
      <c r="N171" s="242"/>
      <c r="O171" s="242"/>
      <c r="P171" s="242"/>
      <c r="Q171" s="242"/>
      <c r="R171" s="242"/>
      <c r="S171" s="242"/>
      <c r="T171" s="243"/>
      <c r="U171" s="13"/>
      <c r="V171" s="13"/>
      <c r="W171" s="13"/>
      <c r="X171" s="13"/>
      <c r="Y171" s="13"/>
      <c r="Z171" s="13"/>
      <c r="AA171" s="13"/>
      <c r="AB171" s="13"/>
      <c r="AC171" s="13"/>
      <c r="AD171" s="13"/>
      <c r="AE171" s="13"/>
      <c r="AT171" s="244" t="s">
        <v>207</v>
      </c>
      <c r="AU171" s="244" t="s">
        <v>87</v>
      </c>
      <c r="AV171" s="13" t="s">
        <v>87</v>
      </c>
      <c r="AW171" s="13" t="s">
        <v>39</v>
      </c>
      <c r="AX171" s="13" t="s">
        <v>78</v>
      </c>
      <c r="AY171" s="244" t="s">
        <v>199</v>
      </c>
    </row>
    <row r="172" s="13" customFormat="1">
      <c r="A172" s="13"/>
      <c r="B172" s="233"/>
      <c r="C172" s="234"/>
      <c r="D172" s="235" t="s">
        <v>207</v>
      </c>
      <c r="E172" s="236" t="s">
        <v>22</v>
      </c>
      <c r="F172" s="237" t="s">
        <v>3203</v>
      </c>
      <c r="G172" s="234"/>
      <c r="H172" s="238">
        <v>31</v>
      </c>
      <c r="I172" s="239"/>
      <c r="J172" s="234"/>
      <c r="K172" s="234"/>
      <c r="L172" s="240"/>
      <c r="M172" s="241"/>
      <c r="N172" s="242"/>
      <c r="O172" s="242"/>
      <c r="P172" s="242"/>
      <c r="Q172" s="242"/>
      <c r="R172" s="242"/>
      <c r="S172" s="242"/>
      <c r="T172" s="243"/>
      <c r="U172" s="13"/>
      <c r="V172" s="13"/>
      <c r="W172" s="13"/>
      <c r="X172" s="13"/>
      <c r="Y172" s="13"/>
      <c r="Z172" s="13"/>
      <c r="AA172" s="13"/>
      <c r="AB172" s="13"/>
      <c r="AC172" s="13"/>
      <c r="AD172" s="13"/>
      <c r="AE172" s="13"/>
      <c r="AT172" s="244" t="s">
        <v>207</v>
      </c>
      <c r="AU172" s="244" t="s">
        <v>87</v>
      </c>
      <c r="AV172" s="13" t="s">
        <v>87</v>
      </c>
      <c r="AW172" s="13" t="s">
        <v>39</v>
      </c>
      <c r="AX172" s="13" t="s">
        <v>78</v>
      </c>
      <c r="AY172" s="244" t="s">
        <v>199</v>
      </c>
    </row>
    <row r="173" s="13" customFormat="1">
      <c r="A173" s="13"/>
      <c r="B173" s="233"/>
      <c r="C173" s="234"/>
      <c r="D173" s="235" t="s">
        <v>207</v>
      </c>
      <c r="E173" s="236" t="s">
        <v>22</v>
      </c>
      <c r="F173" s="237" t="s">
        <v>3204</v>
      </c>
      <c r="G173" s="234"/>
      <c r="H173" s="238">
        <v>23.600000000000001</v>
      </c>
      <c r="I173" s="239"/>
      <c r="J173" s="234"/>
      <c r="K173" s="234"/>
      <c r="L173" s="240"/>
      <c r="M173" s="241"/>
      <c r="N173" s="242"/>
      <c r="O173" s="242"/>
      <c r="P173" s="242"/>
      <c r="Q173" s="242"/>
      <c r="R173" s="242"/>
      <c r="S173" s="242"/>
      <c r="T173" s="243"/>
      <c r="U173" s="13"/>
      <c r="V173" s="13"/>
      <c r="W173" s="13"/>
      <c r="X173" s="13"/>
      <c r="Y173" s="13"/>
      <c r="Z173" s="13"/>
      <c r="AA173" s="13"/>
      <c r="AB173" s="13"/>
      <c r="AC173" s="13"/>
      <c r="AD173" s="13"/>
      <c r="AE173" s="13"/>
      <c r="AT173" s="244" t="s">
        <v>207</v>
      </c>
      <c r="AU173" s="244" t="s">
        <v>87</v>
      </c>
      <c r="AV173" s="13" t="s">
        <v>87</v>
      </c>
      <c r="AW173" s="13" t="s">
        <v>39</v>
      </c>
      <c r="AX173" s="13" t="s">
        <v>78</v>
      </c>
      <c r="AY173" s="244" t="s">
        <v>199</v>
      </c>
    </row>
    <row r="174" s="13" customFormat="1">
      <c r="A174" s="13"/>
      <c r="B174" s="233"/>
      <c r="C174" s="234"/>
      <c r="D174" s="235" t="s">
        <v>207</v>
      </c>
      <c r="E174" s="236" t="s">
        <v>22</v>
      </c>
      <c r="F174" s="237" t="s">
        <v>3205</v>
      </c>
      <c r="G174" s="234"/>
      <c r="H174" s="238">
        <v>34.700000000000003</v>
      </c>
      <c r="I174" s="239"/>
      <c r="J174" s="234"/>
      <c r="K174" s="234"/>
      <c r="L174" s="240"/>
      <c r="M174" s="241"/>
      <c r="N174" s="242"/>
      <c r="O174" s="242"/>
      <c r="P174" s="242"/>
      <c r="Q174" s="242"/>
      <c r="R174" s="242"/>
      <c r="S174" s="242"/>
      <c r="T174" s="243"/>
      <c r="U174" s="13"/>
      <c r="V174" s="13"/>
      <c r="W174" s="13"/>
      <c r="X174" s="13"/>
      <c r="Y174" s="13"/>
      <c r="Z174" s="13"/>
      <c r="AA174" s="13"/>
      <c r="AB174" s="13"/>
      <c r="AC174" s="13"/>
      <c r="AD174" s="13"/>
      <c r="AE174" s="13"/>
      <c r="AT174" s="244" t="s">
        <v>207</v>
      </c>
      <c r="AU174" s="244" t="s">
        <v>87</v>
      </c>
      <c r="AV174" s="13" t="s">
        <v>87</v>
      </c>
      <c r="AW174" s="13" t="s">
        <v>39</v>
      </c>
      <c r="AX174" s="13" t="s">
        <v>78</v>
      </c>
      <c r="AY174" s="244" t="s">
        <v>199</v>
      </c>
    </row>
    <row r="175" s="13" customFormat="1">
      <c r="A175" s="13"/>
      <c r="B175" s="233"/>
      <c r="C175" s="234"/>
      <c r="D175" s="235" t="s">
        <v>207</v>
      </c>
      <c r="E175" s="236" t="s">
        <v>22</v>
      </c>
      <c r="F175" s="237" t="s">
        <v>3206</v>
      </c>
      <c r="G175" s="234"/>
      <c r="H175" s="238">
        <v>20.399999999999999</v>
      </c>
      <c r="I175" s="239"/>
      <c r="J175" s="234"/>
      <c r="K175" s="234"/>
      <c r="L175" s="240"/>
      <c r="M175" s="241"/>
      <c r="N175" s="242"/>
      <c r="O175" s="242"/>
      <c r="P175" s="242"/>
      <c r="Q175" s="242"/>
      <c r="R175" s="242"/>
      <c r="S175" s="242"/>
      <c r="T175" s="243"/>
      <c r="U175" s="13"/>
      <c r="V175" s="13"/>
      <c r="W175" s="13"/>
      <c r="X175" s="13"/>
      <c r="Y175" s="13"/>
      <c r="Z175" s="13"/>
      <c r="AA175" s="13"/>
      <c r="AB175" s="13"/>
      <c r="AC175" s="13"/>
      <c r="AD175" s="13"/>
      <c r="AE175" s="13"/>
      <c r="AT175" s="244" t="s">
        <v>207</v>
      </c>
      <c r="AU175" s="244" t="s">
        <v>87</v>
      </c>
      <c r="AV175" s="13" t="s">
        <v>87</v>
      </c>
      <c r="AW175" s="13" t="s">
        <v>39</v>
      </c>
      <c r="AX175" s="13" t="s">
        <v>78</v>
      </c>
      <c r="AY175" s="244" t="s">
        <v>199</v>
      </c>
    </row>
    <row r="176" s="13" customFormat="1">
      <c r="A176" s="13"/>
      <c r="B176" s="233"/>
      <c r="C176" s="234"/>
      <c r="D176" s="235" t="s">
        <v>207</v>
      </c>
      <c r="E176" s="236" t="s">
        <v>22</v>
      </c>
      <c r="F176" s="237" t="s">
        <v>3207</v>
      </c>
      <c r="G176" s="234"/>
      <c r="H176" s="238">
        <v>37.100000000000001</v>
      </c>
      <c r="I176" s="239"/>
      <c r="J176" s="234"/>
      <c r="K176" s="234"/>
      <c r="L176" s="240"/>
      <c r="M176" s="241"/>
      <c r="N176" s="242"/>
      <c r="O176" s="242"/>
      <c r="P176" s="242"/>
      <c r="Q176" s="242"/>
      <c r="R176" s="242"/>
      <c r="S176" s="242"/>
      <c r="T176" s="243"/>
      <c r="U176" s="13"/>
      <c r="V176" s="13"/>
      <c r="W176" s="13"/>
      <c r="X176" s="13"/>
      <c r="Y176" s="13"/>
      <c r="Z176" s="13"/>
      <c r="AA176" s="13"/>
      <c r="AB176" s="13"/>
      <c r="AC176" s="13"/>
      <c r="AD176" s="13"/>
      <c r="AE176" s="13"/>
      <c r="AT176" s="244" t="s">
        <v>207</v>
      </c>
      <c r="AU176" s="244" t="s">
        <v>87</v>
      </c>
      <c r="AV176" s="13" t="s">
        <v>87</v>
      </c>
      <c r="AW176" s="13" t="s">
        <v>39</v>
      </c>
      <c r="AX176" s="13" t="s">
        <v>78</v>
      </c>
      <c r="AY176" s="244" t="s">
        <v>199</v>
      </c>
    </row>
    <row r="177" s="13" customFormat="1">
      <c r="A177" s="13"/>
      <c r="B177" s="233"/>
      <c r="C177" s="234"/>
      <c r="D177" s="235" t="s">
        <v>207</v>
      </c>
      <c r="E177" s="236" t="s">
        <v>22</v>
      </c>
      <c r="F177" s="237" t="s">
        <v>3208</v>
      </c>
      <c r="G177" s="234"/>
      <c r="H177" s="238">
        <v>34.700000000000003</v>
      </c>
      <c r="I177" s="239"/>
      <c r="J177" s="234"/>
      <c r="K177" s="234"/>
      <c r="L177" s="240"/>
      <c r="M177" s="241"/>
      <c r="N177" s="242"/>
      <c r="O177" s="242"/>
      <c r="P177" s="242"/>
      <c r="Q177" s="242"/>
      <c r="R177" s="242"/>
      <c r="S177" s="242"/>
      <c r="T177" s="243"/>
      <c r="U177" s="13"/>
      <c r="V177" s="13"/>
      <c r="W177" s="13"/>
      <c r="X177" s="13"/>
      <c r="Y177" s="13"/>
      <c r="Z177" s="13"/>
      <c r="AA177" s="13"/>
      <c r="AB177" s="13"/>
      <c r="AC177" s="13"/>
      <c r="AD177" s="13"/>
      <c r="AE177" s="13"/>
      <c r="AT177" s="244" t="s">
        <v>207</v>
      </c>
      <c r="AU177" s="244" t="s">
        <v>87</v>
      </c>
      <c r="AV177" s="13" t="s">
        <v>87</v>
      </c>
      <c r="AW177" s="13" t="s">
        <v>39</v>
      </c>
      <c r="AX177" s="13" t="s">
        <v>78</v>
      </c>
      <c r="AY177" s="244" t="s">
        <v>199</v>
      </c>
    </row>
    <row r="178" s="13" customFormat="1">
      <c r="A178" s="13"/>
      <c r="B178" s="233"/>
      <c r="C178" s="234"/>
      <c r="D178" s="235" t="s">
        <v>207</v>
      </c>
      <c r="E178" s="236" t="s">
        <v>22</v>
      </c>
      <c r="F178" s="237" t="s">
        <v>3209</v>
      </c>
      <c r="G178" s="234"/>
      <c r="H178" s="238">
        <v>19.100000000000001</v>
      </c>
      <c r="I178" s="239"/>
      <c r="J178" s="234"/>
      <c r="K178" s="234"/>
      <c r="L178" s="240"/>
      <c r="M178" s="241"/>
      <c r="N178" s="242"/>
      <c r="O178" s="242"/>
      <c r="P178" s="242"/>
      <c r="Q178" s="242"/>
      <c r="R178" s="242"/>
      <c r="S178" s="242"/>
      <c r="T178" s="243"/>
      <c r="U178" s="13"/>
      <c r="V178" s="13"/>
      <c r="W178" s="13"/>
      <c r="X178" s="13"/>
      <c r="Y178" s="13"/>
      <c r="Z178" s="13"/>
      <c r="AA178" s="13"/>
      <c r="AB178" s="13"/>
      <c r="AC178" s="13"/>
      <c r="AD178" s="13"/>
      <c r="AE178" s="13"/>
      <c r="AT178" s="244" t="s">
        <v>207</v>
      </c>
      <c r="AU178" s="244" t="s">
        <v>87</v>
      </c>
      <c r="AV178" s="13" t="s">
        <v>87</v>
      </c>
      <c r="AW178" s="13" t="s">
        <v>39</v>
      </c>
      <c r="AX178" s="13" t="s">
        <v>78</v>
      </c>
      <c r="AY178" s="244" t="s">
        <v>199</v>
      </c>
    </row>
    <row r="179" s="13" customFormat="1">
      <c r="A179" s="13"/>
      <c r="B179" s="233"/>
      <c r="C179" s="234"/>
      <c r="D179" s="235" t="s">
        <v>207</v>
      </c>
      <c r="E179" s="236" t="s">
        <v>22</v>
      </c>
      <c r="F179" s="237" t="s">
        <v>3210</v>
      </c>
      <c r="G179" s="234"/>
      <c r="H179" s="238">
        <v>33.899999999999999</v>
      </c>
      <c r="I179" s="239"/>
      <c r="J179" s="234"/>
      <c r="K179" s="234"/>
      <c r="L179" s="240"/>
      <c r="M179" s="241"/>
      <c r="N179" s="242"/>
      <c r="O179" s="242"/>
      <c r="P179" s="242"/>
      <c r="Q179" s="242"/>
      <c r="R179" s="242"/>
      <c r="S179" s="242"/>
      <c r="T179" s="243"/>
      <c r="U179" s="13"/>
      <c r="V179" s="13"/>
      <c r="W179" s="13"/>
      <c r="X179" s="13"/>
      <c r="Y179" s="13"/>
      <c r="Z179" s="13"/>
      <c r="AA179" s="13"/>
      <c r="AB179" s="13"/>
      <c r="AC179" s="13"/>
      <c r="AD179" s="13"/>
      <c r="AE179" s="13"/>
      <c r="AT179" s="244" t="s">
        <v>207</v>
      </c>
      <c r="AU179" s="244" t="s">
        <v>87</v>
      </c>
      <c r="AV179" s="13" t="s">
        <v>87</v>
      </c>
      <c r="AW179" s="13" t="s">
        <v>39</v>
      </c>
      <c r="AX179" s="13" t="s">
        <v>78</v>
      </c>
      <c r="AY179" s="244" t="s">
        <v>199</v>
      </c>
    </row>
    <row r="180" s="14" customFormat="1">
      <c r="A180" s="14"/>
      <c r="B180" s="245"/>
      <c r="C180" s="246"/>
      <c r="D180" s="235" t="s">
        <v>207</v>
      </c>
      <c r="E180" s="247" t="s">
        <v>22</v>
      </c>
      <c r="F180" s="248" t="s">
        <v>252</v>
      </c>
      <c r="G180" s="246"/>
      <c r="H180" s="249">
        <v>870.76999999999998</v>
      </c>
      <c r="I180" s="250"/>
      <c r="J180" s="246"/>
      <c r="K180" s="246"/>
      <c r="L180" s="251"/>
      <c r="M180" s="252"/>
      <c r="N180" s="253"/>
      <c r="O180" s="253"/>
      <c r="P180" s="253"/>
      <c r="Q180" s="253"/>
      <c r="R180" s="253"/>
      <c r="S180" s="253"/>
      <c r="T180" s="254"/>
      <c r="U180" s="14"/>
      <c r="V180" s="14"/>
      <c r="W180" s="14"/>
      <c r="X180" s="14"/>
      <c r="Y180" s="14"/>
      <c r="Z180" s="14"/>
      <c r="AA180" s="14"/>
      <c r="AB180" s="14"/>
      <c r="AC180" s="14"/>
      <c r="AD180" s="14"/>
      <c r="AE180" s="14"/>
      <c r="AT180" s="255" t="s">
        <v>207</v>
      </c>
      <c r="AU180" s="255" t="s">
        <v>87</v>
      </c>
      <c r="AV180" s="14" t="s">
        <v>103</v>
      </c>
      <c r="AW180" s="14" t="s">
        <v>39</v>
      </c>
      <c r="AX180" s="14" t="s">
        <v>23</v>
      </c>
      <c r="AY180" s="255" t="s">
        <v>199</v>
      </c>
    </row>
    <row r="181" s="2" customFormat="1" ht="16.5" customHeight="1">
      <c r="A181" s="40"/>
      <c r="B181" s="41"/>
      <c r="C181" s="277" t="s">
        <v>7</v>
      </c>
      <c r="D181" s="277" t="s">
        <v>407</v>
      </c>
      <c r="E181" s="278" t="s">
        <v>2700</v>
      </c>
      <c r="F181" s="279" t="s">
        <v>2701</v>
      </c>
      <c r="G181" s="280" t="s">
        <v>549</v>
      </c>
      <c r="H181" s="281">
        <v>888.18499999999995</v>
      </c>
      <c r="I181" s="282"/>
      <c r="J181" s="283">
        <f>ROUND(I181*H181,2)</f>
        <v>0</v>
      </c>
      <c r="K181" s="279" t="s">
        <v>205</v>
      </c>
      <c r="L181" s="284"/>
      <c r="M181" s="285" t="s">
        <v>22</v>
      </c>
      <c r="N181" s="286" t="s">
        <v>49</v>
      </c>
      <c r="O181" s="86"/>
      <c r="P181" s="229">
        <f>O181*H181</f>
        <v>0</v>
      </c>
      <c r="Q181" s="229">
        <v>0.00022000000000000001</v>
      </c>
      <c r="R181" s="229">
        <f>Q181*H181</f>
        <v>0.19540069999999998</v>
      </c>
      <c r="S181" s="229">
        <v>0</v>
      </c>
      <c r="T181" s="230">
        <f>S181*H181</f>
        <v>0</v>
      </c>
      <c r="U181" s="40"/>
      <c r="V181" s="40"/>
      <c r="W181" s="40"/>
      <c r="X181" s="40"/>
      <c r="Y181" s="40"/>
      <c r="Z181" s="40"/>
      <c r="AA181" s="40"/>
      <c r="AB181" s="40"/>
      <c r="AC181" s="40"/>
      <c r="AD181" s="40"/>
      <c r="AE181" s="40"/>
      <c r="AR181" s="231" t="s">
        <v>367</v>
      </c>
      <c r="AT181" s="231" t="s">
        <v>407</v>
      </c>
      <c r="AU181" s="231" t="s">
        <v>87</v>
      </c>
      <c r="AY181" s="19" t="s">
        <v>199</v>
      </c>
      <c r="BE181" s="232">
        <f>IF(N181="základní",J181,0)</f>
        <v>0</v>
      </c>
      <c r="BF181" s="232">
        <f>IF(N181="snížená",J181,0)</f>
        <v>0</v>
      </c>
      <c r="BG181" s="232">
        <f>IF(N181="zákl. přenesená",J181,0)</f>
        <v>0</v>
      </c>
      <c r="BH181" s="232">
        <f>IF(N181="sníž. přenesená",J181,0)</f>
        <v>0</v>
      </c>
      <c r="BI181" s="232">
        <f>IF(N181="nulová",J181,0)</f>
        <v>0</v>
      </c>
      <c r="BJ181" s="19" t="s">
        <v>23</v>
      </c>
      <c r="BK181" s="232">
        <f>ROUND(I181*H181,2)</f>
        <v>0</v>
      </c>
      <c r="BL181" s="19" t="s">
        <v>272</v>
      </c>
      <c r="BM181" s="231" t="s">
        <v>3211</v>
      </c>
    </row>
    <row r="182" s="13" customFormat="1">
      <c r="A182" s="13"/>
      <c r="B182" s="233"/>
      <c r="C182" s="234"/>
      <c r="D182" s="235" t="s">
        <v>207</v>
      </c>
      <c r="E182" s="236" t="s">
        <v>22</v>
      </c>
      <c r="F182" s="237" t="s">
        <v>3212</v>
      </c>
      <c r="G182" s="234"/>
      <c r="H182" s="238">
        <v>888.18499999999995</v>
      </c>
      <c r="I182" s="239"/>
      <c r="J182" s="234"/>
      <c r="K182" s="234"/>
      <c r="L182" s="240"/>
      <c r="M182" s="241"/>
      <c r="N182" s="242"/>
      <c r="O182" s="242"/>
      <c r="P182" s="242"/>
      <c r="Q182" s="242"/>
      <c r="R182" s="242"/>
      <c r="S182" s="242"/>
      <c r="T182" s="243"/>
      <c r="U182" s="13"/>
      <c r="V182" s="13"/>
      <c r="W182" s="13"/>
      <c r="X182" s="13"/>
      <c r="Y182" s="13"/>
      <c r="Z182" s="13"/>
      <c r="AA182" s="13"/>
      <c r="AB182" s="13"/>
      <c r="AC182" s="13"/>
      <c r="AD182" s="13"/>
      <c r="AE182" s="13"/>
      <c r="AT182" s="244" t="s">
        <v>207</v>
      </c>
      <c r="AU182" s="244" t="s">
        <v>87</v>
      </c>
      <c r="AV182" s="13" t="s">
        <v>87</v>
      </c>
      <c r="AW182" s="13" t="s">
        <v>39</v>
      </c>
      <c r="AX182" s="13" t="s">
        <v>23</v>
      </c>
      <c r="AY182" s="244" t="s">
        <v>199</v>
      </c>
    </row>
    <row r="183" s="2" customFormat="1" ht="21.75" customHeight="1">
      <c r="A183" s="40"/>
      <c r="B183" s="41"/>
      <c r="C183" s="220" t="s">
        <v>304</v>
      </c>
      <c r="D183" s="220" t="s">
        <v>201</v>
      </c>
      <c r="E183" s="221" t="s">
        <v>2742</v>
      </c>
      <c r="F183" s="222" t="s">
        <v>2743</v>
      </c>
      <c r="G183" s="223" t="s">
        <v>279</v>
      </c>
      <c r="H183" s="224">
        <v>22.742000000000001</v>
      </c>
      <c r="I183" s="225"/>
      <c r="J183" s="226">
        <f>ROUND(I183*H183,2)</f>
        <v>0</v>
      </c>
      <c r="K183" s="222" t="s">
        <v>205</v>
      </c>
      <c r="L183" s="46"/>
      <c r="M183" s="227" t="s">
        <v>22</v>
      </c>
      <c r="N183" s="228" t="s">
        <v>49</v>
      </c>
      <c r="O183" s="86"/>
      <c r="P183" s="229">
        <f>O183*H183</f>
        <v>0</v>
      </c>
      <c r="Q183" s="229">
        <v>0</v>
      </c>
      <c r="R183" s="229">
        <f>Q183*H183</f>
        <v>0</v>
      </c>
      <c r="S183" s="229">
        <v>0</v>
      </c>
      <c r="T183" s="230">
        <f>S183*H183</f>
        <v>0</v>
      </c>
      <c r="U183" s="40"/>
      <c r="V183" s="40"/>
      <c r="W183" s="40"/>
      <c r="X183" s="40"/>
      <c r="Y183" s="40"/>
      <c r="Z183" s="40"/>
      <c r="AA183" s="40"/>
      <c r="AB183" s="40"/>
      <c r="AC183" s="40"/>
      <c r="AD183" s="40"/>
      <c r="AE183" s="40"/>
      <c r="AR183" s="231" t="s">
        <v>272</v>
      </c>
      <c r="AT183" s="231" t="s">
        <v>201</v>
      </c>
      <c r="AU183" s="231" t="s">
        <v>87</v>
      </c>
      <c r="AY183" s="19" t="s">
        <v>199</v>
      </c>
      <c r="BE183" s="232">
        <f>IF(N183="základní",J183,0)</f>
        <v>0</v>
      </c>
      <c r="BF183" s="232">
        <f>IF(N183="snížená",J183,0)</f>
        <v>0</v>
      </c>
      <c r="BG183" s="232">
        <f>IF(N183="zákl. přenesená",J183,0)</f>
        <v>0</v>
      </c>
      <c r="BH183" s="232">
        <f>IF(N183="sníž. přenesená",J183,0)</f>
        <v>0</v>
      </c>
      <c r="BI183" s="232">
        <f>IF(N183="nulová",J183,0)</f>
        <v>0</v>
      </c>
      <c r="BJ183" s="19" t="s">
        <v>23</v>
      </c>
      <c r="BK183" s="232">
        <f>ROUND(I183*H183,2)</f>
        <v>0</v>
      </c>
      <c r="BL183" s="19" t="s">
        <v>272</v>
      </c>
      <c r="BM183" s="231" t="s">
        <v>3213</v>
      </c>
    </row>
    <row r="184" s="2" customFormat="1" ht="21.75" customHeight="1">
      <c r="A184" s="40"/>
      <c r="B184" s="41"/>
      <c r="C184" s="220" t="s">
        <v>310</v>
      </c>
      <c r="D184" s="220" t="s">
        <v>201</v>
      </c>
      <c r="E184" s="221" t="s">
        <v>2746</v>
      </c>
      <c r="F184" s="222" t="s">
        <v>2747</v>
      </c>
      <c r="G184" s="223" t="s">
        <v>279</v>
      </c>
      <c r="H184" s="224">
        <v>22.742000000000001</v>
      </c>
      <c r="I184" s="225"/>
      <c r="J184" s="226">
        <f>ROUND(I184*H184,2)</f>
        <v>0</v>
      </c>
      <c r="K184" s="222" t="s">
        <v>205</v>
      </c>
      <c r="L184" s="46"/>
      <c r="M184" s="227" t="s">
        <v>22</v>
      </c>
      <c r="N184" s="228" t="s">
        <v>49</v>
      </c>
      <c r="O184" s="86"/>
      <c r="P184" s="229">
        <f>O184*H184</f>
        <v>0</v>
      </c>
      <c r="Q184" s="229">
        <v>0</v>
      </c>
      <c r="R184" s="229">
        <f>Q184*H184</f>
        <v>0</v>
      </c>
      <c r="S184" s="229">
        <v>0</v>
      </c>
      <c r="T184" s="230">
        <f>S184*H184</f>
        <v>0</v>
      </c>
      <c r="U184" s="40"/>
      <c r="V184" s="40"/>
      <c r="W184" s="40"/>
      <c r="X184" s="40"/>
      <c r="Y184" s="40"/>
      <c r="Z184" s="40"/>
      <c r="AA184" s="40"/>
      <c r="AB184" s="40"/>
      <c r="AC184" s="40"/>
      <c r="AD184" s="40"/>
      <c r="AE184" s="40"/>
      <c r="AR184" s="231" t="s">
        <v>272</v>
      </c>
      <c r="AT184" s="231" t="s">
        <v>201</v>
      </c>
      <c r="AU184" s="231" t="s">
        <v>87</v>
      </c>
      <c r="AY184" s="19" t="s">
        <v>199</v>
      </c>
      <c r="BE184" s="232">
        <f>IF(N184="základní",J184,0)</f>
        <v>0</v>
      </c>
      <c r="BF184" s="232">
        <f>IF(N184="snížená",J184,0)</f>
        <v>0</v>
      </c>
      <c r="BG184" s="232">
        <f>IF(N184="zákl. přenesená",J184,0)</f>
        <v>0</v>
      </c>
      <c r="BH184" s="232">
        <f>IF(N184="sníž. přenesená",J184,0)</f>
        <v>0</v>
      </c>
      <c r="BI184" s="232">
        <f>IF(N184="nulová",J184,0)</f>
        <v>0</v>
      </c>
      <c r="BJ184" s="19" t="s">
        <v>23</v>
      </c>
      <c r="BK184" s="232">
        <f>ROUND(I184*H184,2)</f>
        <v>0</v>
      </c>
      <c r="BL184" s="19" t="s">
        <v>272</v>
      </c>
      <c r="BM184" s="231" t="s">
        <v>3214</v>
      </c>
    </row>
    <row r="185" s="12" customFormat="1" ht="22.8" customHeight="1">
      <c r="A185" s="12"/>
      <c r="B185" s="204"/>
      <c r="C185" s="205"/>
      <c r="D185" s="206" t="s">
        <v>77</v>
      </c>
      <c r="E185" s="218" t="s">
        <v>2749</v>
      </c>
      <c r="F185" s="218" t="s">
        <v>2750</v>
      </c>
      <c r="G185" s="205"/>
      <c r="H185" s="205"/>
      <c r="I185" s="208"/>
      <c r="J185" s="219">
        <f>BK185</f>
        <v>0</v>
      </c>
      <c r="K185" s="205"/>
      <c r="L185" s="210"/>
      <c r="M185" s="211"/>
      <c r="N185" s="212"/>
      <c r="O185" s="212"/>
      <c r="P185" s="213">
        <f>SUM(P186:P199)</f>
        <v>0</v>
      </c>
      <c r="Q185" s="212"/>
      <c r="R185" s="213">
        <f>SUM(R186:R199)</f>
        <v>0</v>
      </c>
      <c r="S185" s="212"/>
      <c r="T185" s="214">
        <f>SUM(T186:T199)</f>
        <v>1.4118869999999999</v>
      </c>
      <c r="U185" s="12"/>
      <c r="V185" s="12"/>
      <c r="W185" s="12"/>
      <c r="X185" s="12"/>
      <c r="Y185" s="12"/>
      <c r="Z185" s="12"/>
      <c r="AA185" s="12"/>
      <c r="AB185" s="12"/>
      <c r="AC185" s="12"/>
      <c r="AD185" s="12"/>
      <c r="AE185" s="12"/>
      <c r="AR185" s="215" t="s">
        <v>87</v>
      </c>
      <c r="AT185" s="216" t="s">
        <v>77</v>
      </c>
      <c r="AU185" s="216" t="s">
        <v>23</v>
      </c>
      <c r="AY185" s="215" t="s">
        <v>199</v>
      </c>
      <c r="BK185" s="217">
        <f>SUM(BK186:BK199)</f>
        <v>0</v>
      </c>
    </row>
    <row r="186" s="2" customFormat="1" ht="16.5" customHeight="1">
      <c r="A186" s="40"/>
      <c r="B186" s="41"/>
      <c r="C186" s="220" t="s">
        <v>315</v>
      </c>
      <c r="D186" s="220" t="s">
        <v>201</v>
      </c>
      <c r="E186" s="221" t="s">
        <v>2752</v>
      </c>
      <c r="F186" s="222" t="s">
        <v>2753</v>
      </c>
      <c r="G186" s="223" t="s">
        <v>233</v>
      </c>
      <c r="H186" s="224">
        <v>498.89999999999998</v>
      </c>
      <c r="I186" s="225"/>
      <c r="J186" s="226">
        <f>ROUND(I186*H186,2)</f>
        <v>0</v>
      </c>
      <c r="K186" s="222" t="s">
        <v>205</v>
      </c>
      <c r="L186" s="46"/>
      <c r="M186" s="227" t="s">
        <v>22</v>
      </c>
      <c r="N186" s="228" t="s">
        <v>49</v>
      </c>
      <c r="O186" s="86"/>
      <c r="P186" s="229">
        <f>O186*H186</f>
        <v>0</v>
      </c>
      <c r="Q186" s="229">
        <v>0</v>
      </c>
      <c r="R186" s="229">
        <f>Q186*H186</f>
        <v>0</v>
      </c>
      <c r="S186" s="229">
        <v>0.0025000000000000001</v>
      </c>
      <c r="T186" s="230">
        <f>S186*H186</f>
        <v>1.24725</v>
      </c>
      <c r="U186" s="40"/>
      <c r="V186" s="40"/>
      <c r="W186" s="40"/>
      <c r="X186" s="40"/>
      <c r="Y186" s="40"/>
      <c r="Z186" s="40"/>
      <c r="AA186" s="40"/>
      <c r="AB186" s="40"/>
      <c r="AC186" s="40"/>
      <c r="AD186" s="40"/>
      <c r="AE186" s="40"/>
      <c r="AR186" s="231" t="s">
        <v>272</v>
      </c>
      <c r="AT186" s="231" t="s">
        <v>201</v>
      </c>
      <c r="AU186" s="231" t="s">
        <v>87</v>
      </c>
      <c r="AY186" s="19" t="s">
        <v>199</v>
      </c>
      <c r="BE186" s="232">
        <f>IF(N186="základní",J186,0)</f>
        <v>0</v>
      </c>
      <c r="BF186" s="232">
        <f>IF(N186="snížená",J186,0)</f>
        <v>0</v>
      </c>
      <c r="BG186" s="232">
        <f>IF(N186="zákl. přenesená",J186,0)</f>
        <v>0</v>
      </c>
      <c r="BH186" s="232">
        <f>IF(N186="sníž. přenesená",J186,0)</f>
        <v>0</v>
      </c>
      <c r="BI186" s="232">
        <f>IF(N186="nulová",J186,0)</f>
        <v>0</v>
      </c>
      <c r="BJ186" s="19" t="s">
        <v>23</v>
      </c>
      <c r="BK186" s="232">
        <f>ROUND(I186*H186,2)</f>
        <v>0</v>
      </c>
      <c r="BL186" s="19" t="s">
        <v>272</v>
      </c>
      <c r="BM186" s="231" t="s">
        <v>3215</v>
      </c>
    </row>
    <row r="187" s="15" customFormat="1">
      <c r="A187" s="15"/>
      <c r="B187" s="256"/>
      <c r="C187" s="257"/>
      <c r="D187" s="235" t="s">
        <v>207</v>
      </c>
      <c r="E187" s="258" t="s">
        <v>22</v>
      </c>
      <c r="F187" s="259" t="s">
        <v>3157</v>
      </c>
      <c r="G187" s="257"/>
      <c r="H187" s="258" t="s">
        <v>22</v>
      </c>
      <c r="I187" s="260"/>
      <c r="J187" s="257"/>
      <c r="K187" s="257"/>
      <c r="L187" s="261"/>
      <c r="M187" s="262"/>
      <c r="N187" s="263"/>
      <c r="O187" s="263"/>
      <c r="P187" s="263"/>
      <c r="Q187" s="263"/>
      <c r="R187" s="263"/>
      <c r="S187" s="263"/>
      <c r="T187" s="264"/>
      <c r="U187" s="15"/>
      <c r="V187" s="15"/>
      <c r="W187" s="15"/>
      <c r="X187" s="15"/>
      <c r="Y187" s="15"/>
      <c r="Z187" s="15"/>
      <c r="AA187" s="15"/>
      <c r="AB187" s="15"/>
      <c r="AC187" s="15"/>
      <c r="AD187" s="15"/>
      <c r="AE187" s="15"/>
      <c r="AT187" s="265" t="s">
        <v>207</v>
      </c>
      <c r="AU187" s="265" t="s">
        <v>87</v>
      </c>
      <c r="AV187" s="15" t="s">
        <v>23</v>
      </c>
      <c r="AW187" s="15" t="s">
        <v>39</v>
      </c>
      <c r="AX187" s="15" t="s">
        <v>78</v>
      </c>
      <c r="AY187" s="265" t="s">
        <v>199</v>
      </c>
    </row>
    <row r="188" s="15" customFormat="1">
      <c r="A188" s="15"/>
      <c r="B188" s="256"/>
      <c r="C188" s="257"/>
      <c r="D188" s="235" t="s">
        <v>207</v>
      </c>
      <c r="E188" s="258" t="s">
        <v>22</v>
      </c>
      <c r="F188" s="259" t="s">
        <v>2755</v>
      </c>
      <c r="G188" s="257"/>
      <c r="H188" s="258" t="s">
        <v>22</v>
      </c>
      <c r="I188" s="260"/>
      <c r="J188" s="257"/>
      <c r="K188" s="257"/>
      <c r="L188" s="261"/>
      <c r="M188" s="262"/>
      <c r="N188" s="263"/>
      <c r="O188" s="263"/>
      <c r="P188" s="263"/>
      <c r="Q188" s="263"/>
      <c r="R188" s="263"/>
      <c r="S188" s="263"/>
      <c r="T188" s="264"/>
      <c r="U188" s="15"/>
      <c r="V188" s="15"/>
      <c r="W188" s="15"/>
      <c r="X188" s="15"/>
      <c r="Y188" s="15"/>
      <c r="Z188" s="15"/>
      <c r="AA188" s="15"/>
      <c r="AB188" s="15"/>
      <c r="AC188" s="15"/>
      <c r="AD188" s="15"/>
      <c r="AE188" s="15"/>
      <c r="AT188" s="265" t="s">
        <v>207</v>
      </c>
      <c r="AU188" s="265" t="s">
        <v>87</v>
      </c>
      <c r="AV188" s="15" t="s">
        <v>23</v>
      </c>
      <c r="AW188" s="15" t="s">
        <v>39</v>
      </c>
      <c r="AX188" s="15" t="s">
        <v>78</v>
      </c>
      <c r="AY188" s="265" t="s">
        <v>199</v>
      </c>
    </row>
    <row r="189" s="13" customFormat="1">
      <c r="A189" s="13"/>
      <c r="B189" s="233"/>
      <c r="C189" s="234"/>
      <c r="D189" s="235" t="s">
        <v>207</v>
      </c>
      <c r="E189" s="236" t="s">
        <v>22</v>
      </c>
      <c r="F189" s="237" t="s">
        <v>3216</v>
      </c>
      <c r="G189" s="234"/>
      <c r="H189" s="238">
        <v>156.59999999999999</v>
      </c>
      <c r="I189" s="239"/>
      <c r="J189" s="234"/>
      <c r="K189" s="234"/>
      <c r="L189" s="240"/>
      <c r="M189" s="241"/>
      <c r="N189" s="242"/>
      <c r="O189" s="242"/>
      <c r="P189" s="242"/>
      <c r="Q189" s="242"/>
      <c r="R189" s="242"/>
      <c r="S189" s="242"/>
      <c r="T189" s="243"/>
      <c r="U189" s="13"/>
      <c r="V189" s="13"/>
      <c r="W189" s="13"/>
      <c r="X189" s="13"/>
      <c r="Y189" s="13"/>
      <c r="Z189" s="13"/>
      <c r="AA189" s="13"/>
      <c r="AB189" s="13"/>
      <c r="AC189" s="13"/>
      <c r="AD189" s="13"/>
      <c r="AE189" s="13"/>
      <c r="AT189" s="244" t="s">
        <v>207</v>
      </c>
      <c r="AU189" s="244" t="s">
        <v>87</v>
      </c>
      <c r="AV189" s="13" t="s">
        <v>87</v>
      </c>
      <c r="AW189" s="13" t="s">
        <v>39</v>
      </c>
      <c r="AX189" s="13" t="s">
        <v>78</v>
      </c>
      <c r="AY189" s="244" t="s">
        <v>199</v>
      </c>
    </row>
    <row r="190" s="13" customFormat="1">
      <c r="A190" s="13"/>
      <c r="B190" s="233"/>
      <c r="C190" s="234"/>
      <c r="D190" s="235" t="s">
        <v>207</v>
      </c>
      <c r="E190" s="236" t="s">
        <v>22</v>
      </c>
      <c r="F190" s="237" t="s">
        <v>3217</v>
      </c>
      <c r="G190" s="234"/>
      <c r="H190" s="238">
        <v>23.699999999999999</v>
      </c>
      <c r="I190" s="239"/>
      <c r="J190" s="234"/>
      <c r="K190" s="234"/>
      <c r="L190" s="240"/>
      <c r="M190" s="241"/>
      <c r="N190" s="242"/>
      <c r="O190" s="242"/>
      <c r="P190" s="242"/>
      <c r="Q190" s="242"/>
      <c r="R190" s="242"/>
      <c r="S190" s="242"/>
      <c r="T190" s="243"/>
      <c r="U190" s="13"/>
      <c r="V190" s="13"/>
      <c r="W190" s="13"/>
      <c r="X190" s="13"/>
      <c r="Y190" s="13"/>
      <c r="Z190" s="13"/>
      <c r="AA190" s="13"/>
      <c r="AB190" s="13"/>
      <c r="AC190" s="13"/>
      <c r="AD190" s="13"/>
      <c r="AE190" s="13"/>
      <c r="AT190" s="244" t="s">
        <v>207</v>
      </c>
      <c r="AU190" s="244" t="s">
        <v>87</v>
      </c>
      <c r="AV190" s="13" t="s">
        <v>87</v>
      </c>
      <c r="AW190" s="13" t="s">
        <v>39</v>
      </c>
      <c r="AX190" s="13" t="s">
        <v>78</v>
      </c>
      <c r="AY190" s="244" t="s">
        <v>199</v>
      </c>
    </row>
    <row r="191" s="16" customFormat="1">
      <c r="A191" s="16"/>
      <c r="B191" s="266"/>
      <c r="C191" s="267"/>
      <c r="D191" s="235" t="s">
        <v>207</v>
      </c>
      <c r="E191" s="268" t="s">
        <v>22</v>
      </c>
      <c r="F191" s="269" t="s">
        <v>403</v>
      </c>
      <c r="G191" s="267"/>
      <c r="H191" s="270">
        <v>180.30000000000001</v>
      </c>
      <c r="I191" s="271"/>
      <c r="J191" s="267"/>
      <c r="K191" s="267"/>
      <c r="L191" s="272"/>
      <c r="M191" s="273"/>
      <c r="N191" s="274"/>
      <c r="O191" s="274"/>
      <c r="P191" s="274"/>
      <c r="Q191" s="274"/>
      <c r="R191" s="274"/>
      <c r="S191" s="274"/>
      <c r="T191" s="275"/>
      <c r="U191" s="16"/>
      <c r="V191" s="16"/>
      <c r="W191" s="16"/>
      <c r="X191" s="16"/>
      <c r="Y191" s="16"/>
      <c r="Z191" s="16"/>
      <c r="AA191" s="16"/>
      <c r="AB191" s="16"/>
      <c r="AC191" s="16"/>
      <c r="AD191" s="16"/>
      <c r="AE191" s="16"/>
      <c r="AT191" s="276" t="s">
        <v>207</v>
      </c>
      <c r="AU191" s="276" t="s">
        <v>87</v>
      </c>
      <c r="AV191" s="16" t="s">
        <v>100</v>
      </c>
      <c r="AW191" s="16" t="s">
        <v>39</v>
      </c>
      <c r="AX191" s="16" t="s">
        <v>78</v>
      </c>
      <c r="AY191" s="276" t="s">
        <v>199</v>
      </c>
    </row>
    <row r="192" s="15" customFormat="1">
      <c r="A192" s="15"/>
      <c r="B192" s="256"/>
      <c r="C192" s="257"/>
      <c r="D192" s="235" t="s">
        <v>207</v>
      </c>
      <c r="E192" s="258" t="s">
        <v>22</v>
      </c>
      <c r="F192" s="259" t="s">
        <v>2759</v>
      </c>
      <c r="G192" s="257"/>
      <c r="H192" s="258" t="s">
        <v>22</v>
      </c>
      <c r="I192" s="260"/>
      <c r="J192" s="257"/>
      <c r="K192" s="257"/>
      <c r="L192" s="261"/>
      <c r="M192" s="262"/>
      <c r="N192" s="263"/>
      <c r="O192" s="263"/>
      <c r="P192" s="263"/>
      <c r="Q192" s="263"/>
      <c r="R192" s="263"/>
      <c r="S192" s="263"/>
      <c r="T192" s="264"/>
      <c r="U192" s="15"/>
      <c r="V192" s="15"/>
      <c r="W192" s="15"/>
      <c r="X192" s="15"/>
      <c r="Y192" s="15"/>
      <c r="Z192" s="15"/>
      <c r="AA192" s="15"/>
      <c r="AB192" s="15"/>
      <c r="AC192" s="15"/>
      <c r="AD192" s="15"/>
      <c r="AE192" s="15"/>
      <c r="AT192" s="265" t="s">
        <v>207</v>
      </c>
      <c r="AU192" s="265" t="s">
        <v>87</v>
      </c>
      <c r="AV192" s="15" t="s">
        <v>23</v>
      </c>
      <c r="AW192" s="15" t="s">
        <v>39</v>
      </c>
      <c r="AX192" s="15" t="s">
        <v>78</v>
      </c>
      <c r="AY192" s="265" t="s">
        <v>199</v>
      </c>
    </row>
    <row r="193" s="13" customFormat="1">
      <c r="A193" s="13"/>
      <c r="B193" s="233"/>
      <c r="C193" s="234"/>
      <c r="D193" s="235" t="s">
        <v>207</v>
      </c>
      <c r="E193" s="236" t="s">
        <v>22</v>
      </c>
      <c r="F193" s="237" t="s">
        <v>3218</v>
      </c>
      <c r="G193" s="234"/>
      <c r="H193" s="238">
        <v>169.05000000000001</v>
      </c>
      <c r="I193" s="239"/>
      <c r="J193" s="234"/>
      <c r="K193" s="234"/>
      <c r="L193" s="240"/>
      <c r="M193" s="241"/>
      <c r="N193" s="242"/>
      <c r="O193" s="242"/>
      <c r="P193" s="242"/>
      <c r="Q193" s="242"/>
      <c r="R193" s="242"/>
      <c r="S193" s="242"/>
      <c r="T193" s="243"/>
      <c r="U193" s="13"/>
      <c r="V193" s="13"/>
      <c r="W193" s="13"/>
      <c r="X193" s="13"/>
      <c r="Y193" s="13"/>
      <c r="Z193" s="13"/>
      <c r="AA193" s="13"/>
      <c r="AB193" s="13"/>
      <c r="AC193" s="13"/>
      <c r="AD193" s="13"/>
      <c r="AE193" s="13"/>
      <c r="AT193" s="244" t="s">
        <v>207</v>
      </c>
      <c r="AU193" s="244" t="s">
        <v>87</v>
      </c>
      <c r="AV193" s="13" t="s">
        <v>87</v>
      </c>
      <c r="AW193" s="13" t="s">
        <v>39</v>
      </c>
      <c r="AX193" s="13" t="s">
        <v>78</v>
      </c>
      <c r="AY193" s="244" t="s">
        <v>199</v>
      </c>
    </row>
    <row r="194" s="13" customFormat="1">
      <c r="A194" s="13"/>
      <c r="B194" s="233"/>
      <c r="C194" s="234"/>
      <c r="D194" s="235" t="s">
        <v>207</v>
      </c>
      <c r="E194" s="236" t="s">
        <v>22</v>
      </c>
      <c r="F194" s="237" t="s">
        <v>3219</v>
      </c>
      <c r="G194" s="234"/>
      <c r="H194" s="238">
        <v>90.5</v>
      </c>
      <c r="I194" s="239"/>
      <c r="J194" s="234"/>
      <c r="K194" s="234"/>
      <c r="L194" s="240"/>
      <c r="M194" s="241"/>
      <c r="N194" s="242"/>
      <c r="O194" s="242"/>
      <c r="P194" s="242"/>
      <c r="Q194" s="242"/>
      <c r="R194" s="242"/>
      <c r="S194" s="242"/>
      <c r="T194" s="243"/>
      <c r="U194" s="13"/>
      <c r="V194" s="13"/>
      <c r="W194" s="13"/>
      <c r="X194" s="13"/>
      <c r="Y194" s="13"/>
      <c r="Z194" s="13"/>
      <c r="AA194" s="13"/>
      <c r="AB194" s="13"/>
      <c r="AC194" s="13"/>
      <c r="AD194" s="13"/>
      <c r="AE194" s="13"/>
      <c r="AT194" s="244" t="s">
        <v>207</v>
      </c>
      <c r="AU194" s="244" t="s">
        <v>87</v>
      </c>
      <c r="AV194" s="13" t="s">
        <v>87</v>
      </c>
      <c r="AW194" s="13" t="s">
        <v>39</v>
      </c>
      <c r="AX194" s="13" t="s">
        <v>78</v>
      </c>
      <c r="AY194" s="244" t="s">
        <v>199</v>
      </c>
    </row>
    <row r="195" s="13" customFormat="1">
      <c r="A195" s="13"/>
      <c r="B195" s="233"/>
      <c r="C195" s="234"/>
      <c r="D195" s="235" t="s">
        <v>207</v>
      </c>
      <c r="E195" s="236" t="s">
        <v>22</v>
      </c>
      <c r="F195" s="237" t="s">
        <v>3220</v>
      </c>
      <c r="G195" s="234"/>
      <c r="H195" s="238">
        <v>59.049999999999997</v>
      </c>
      <c r="I195" s="239"/>
      <c r="J195" s="234"/>
      <c r="K195" s="234"/>
      <c r="L195" s="240"/>
      <c r="M195" s="241"/>
      <c r="N195" s="242"/>
      <c r="O195" s="242"/>
      <c r="P195" s="242"/>
      <c r="Q195" s="242"/>
      <c r="R195" s="242"/>
      <c r="S195" s="242"/>
      <c r="T195" s="243"/>
      <c r="U195" s="13"/>
      <c r="V195" s="13"/>
      <c r="W195" s="13"/>
      <c r="X195" s="13"/>
      <c r="Y195" s="13"/>
      <c r="Z195" s="13"/>
      <c r="AA195" s="13"/>
      <c r="AB195" s="13"/>
      <c r="AC195" s="13"/>
      <c r="AD195" s="13"/>
      <c r="AE195" s="13"/>
      <c r="AT195" s="244" t="s">
        <v>207</v>
      </c>
      <c r="AU195" s="244" t="s">
        <v>87</v>
      </c>
      <c r="AV195" s="13" t="s">
        <v>87</v>
      </c>
      <c r="AW195" s="13" t="s">
        <v>39</v>
      </c>
      <c r="AX195" s="13" t="s">
        <v>78</v>
      </c>
      <c r="AY195" s="244" t="s">
        <v>199</v>
      </c>
    </row>
    <row r="196" s="16" customFormat="1">
      <c r="A196" s="16"/>
      <c r="B196" s="266"/>
      <c r="C196" s="267"/>
      <c r="D196" s="235" t="s">
        <v>207</v>
      </c>
      <c r="E196" s="268" t="s">
        <v>22</v>
      </c>
      <c r="F196" s="269" t="s">
        <v>403</v>
      </c>
      <c r="G196" s="267"/>
      <c r="H196" s="270">
        <v>318.60000000000002</v>
      </c>
      <c r="I196" s="271"/>
      <c r="J196" s="267"/>
      <c r="K196" s="267"/>
      <c r="L196" s="272"/>
      <c r="M196" s="273"/>
      <c r="N196" s="274"/>
      <c r="O196" s="274"/>
      <c r="P196" s="274"/>
      <c r="Q196" s="274"/>
      <c r="R196" s="274"/>
      <c r="S196" s="274"/>
      <c r="T196" s="275"/>
      <c r="U196" s="16"/>
      <c r="V196" s="16"/>
      <c r="W196" s="16"/>
      <c r="X196" s="16"/>
      <c r="Y196" s="16"/>
      <c r="Z196" s="16"/>
      <c r="AA196" s="16"/>
      <c r="AB196" s="16"/>
      <c r="AC196" s="16"/>
      <c r="AD196" s="16"/>
      <c r="AE196" s="16"/>
      <c r="AT196" s="276" t="s">
        <v>207</v>
      </c>
      <c r="AU196" s="276" t="s">
        <v>87</v>
      </c>
      <c r="AV196" s="16" t="s">
        <v>100</v>
      </c>
      <c r="AW196" s="16" t="s">
        <v>39</v>
      </c>
      <c r="AX196" s="16" t="s">
        <v>78</v>
      </c>
      <c r="AY196" s="276" t="s">
        <v>199</v>
      </c>
    </row>
    <row r="197" s="14" customFormat="1">
      <c r="A197" s="14"/>
      <c r="B197" s="245"/>
      <c r="C197" s="246"/>
      <c r="D197" s="235" t="s">
        <v>207</v>
      </c>
      <c r="E197" s="247" t="s">
        <v>22</v>
      </c>
      <c r="F197" s="248" t="s">
        <v>252</v>
      </c>
      <c r="G197" s="246"/>
      <c r="H197" s="249">
        <v>498.89999999999998</v>
      </c>
      <c r="I197" s="250"/>
      <c r="J197" s="246"/>
      <c r="K197" s="246"/>
      <c r="L197" s="251"/>
      <c r="M197" s="252"/>
      <c r="N197" s="253"/>
      <c r="O197" s="253"/>
      <c r="P197" s="253"/>
      <c r="Q197" s="253"/>
      <c r="R197" s="253"/>
      <c r="S197" s="253"/>
      <c r="T197" s="254"/>
      <c r="U197" s="14"/>
      <c r="V197" s="14"/>
      <c r="W197" s="14"/>
      <c r="X197" s="14"/>
      <c r="Y197" s="14"/>
      <c r="Z197" s="14"/>
      <c r="AA197" s="14"/>
      <c r="AB197" s="14"/>
      <c r="AC197" s="14"/>
      <c r="AD197" s="14"/>
      <c r="AE197" s="14"/>
      <c r="AT197" s="255" t="s">
        <v>207</v>
      </c>
      <c r="AU197" s="255" t="s">
        <v>87</v>
      </c>
      <c r="AV197" s="14" t="s">
        <v>103</v>
      </c>
      <c r="AW197" s="14" t="s">
        <v>39</v>
      </c>
      <c r="AX197" s="14" t="s">
        <v>23</v>
      </c>
      <c r="AY197" s="255" t="s">
        <v>199</v>
      </c>
    </row>
    <row r="198" s="2" customFormat="1" ht="16.5" customHeight="1">
      <c r="A198" s="40"/>
      <c r="B198" s="41"/>
      <c r="C198" s="220" t="s">
        <v>319</v>
      </c>
      <c r="D198" s="220" t="s">
        <v>201</v>
      </c>
      <c r="E198" s="221" t="s">
        <v>2763</v>
      </c>
      <c r="F198" s="222" t="s">
        <v>2764</v>
      </c>
      <c r="G198" s="223" t="s">
        <v>549</v>
      </c>
      <c r="H198" s="224">
        <v>548.78999999999996</v>
      </c>
      <c r="I198" s="225"/>
      <c r="J198" s="226">
        <f>ROUND(I198*H198,2)</f>
        <v>0</v>
      </c>
      <c r="K198" s="222" t="s">
        <v>205</v>
      </c>
      <c r="L198" s="46"/>
      <c r="M198" s="227" t="s">
        <v>22</v>
      </c>
      <c r="N198" s="228" t="s">
        <v>49</v>
      </c>
      <c r="O198" s="86"/>
      <c r="P198" s="229">
        <f>O198*H198</f>
        <v>0</v>
      </c>
      <c r="Q198" s="229">
        <v>0</v>
      </c>
      <c r="R198" s="229">
        <f>Q198*H198</f>
        <v>0</v>
      </c>
      <c r="S198" s="229">
        <v>0.00029999999999999997</v>
      </c>
      <c r="T198" s="230">
        <f>S198*H198</f>
        <v>0.16463699999999998</v>
      </c>
      <c r="U198" s="40"/>
      <c r="V198" s="40"/>
      <c r="W198" s="40"/>
      <c r="X198" s="40"/>
      <c r="Y198" s="40"/>
      <c r="Z198" s="40"/>
      <c r="AA198" s="40"/>
      <c r="AB198" s="40"/>
      <c r="AC198" s="40"/>
      <c r="AD198" s="40"/>
      <c r="AE198" s="40"/>
      <c r="AR198" s="231" t="s">
        <v>272</v>
      </c>
      <c r="AT198" s="231" t="s">
        <v>201</v>
      </c>
      <c r="AU198" s="231" t="s">
        <v>87</v>
      </c>
      <c r="AY198" s="19" t="s">
        <v>199</v>
      </c>
      <c r="BE198" s="232">
        <f>IF(N198="základní",J198,0)</f>
        <v>0</v>
      </c>
      <c r="BF198" s="232">
        <f>IF(N198="snížená",J198,0)</f>
        <v>0</v>
      </c>
      <c r="BG198" s="232">
        <f>IF(N198="zákl. přenesená",J198,0)</f>
        <v>0</v>
      </c>
      <c r="BH198" s="232">
        <f>IF(N198="sníž. přenesená",J198,0)</f>
        <v>0</v>
      </c>
      <c r="BI198" s="232">
        <f>IF(N198="nulová",J198,0)</f>
        <v>0</v>
      </c>
      <c r="BJ198" s="19" t="s">
        <v>23</v>
      </c>
      <c r="BK198" s="232">
        <f>ROUND(I198*H198,2)</f>
        <v>0</v>
      </c>
      <c r="BL198" s="19" t="s">
        <v>272</v>
      </c>
      <c r="BM198" s="231" t="s">
        <v>3221</v>
      </c>
    </row>
    <row r="199" s="13" customFormat="1">
      <c r="A199" s="13"/>
      <c r="B199" s="233"/>
      <c r="C199" s="234"/>
      <c r="D199" s="235" t="s">
        <v>207</v>
      </c>
      <c r="E199" s="236" t="s">
        <v>22</v>
      </c>
      <c r="F199" s="237" t="s">
        <v>3222</v>
      </c>
      <c r="G199" s="234"/>
      <c r="H199" s="238">
        <v>548.78999999999996</v>
      </c>
      <c r="I199" s="239"/>
      <c r="J199" s="234"/>
      <c r="K199" s="234"/>
      <c r="L199" s="240"/>
      <c r="M199" s="292"/>
      <c r="N199" s="293"/>
      <c r="O199" s="293"/>
      <c r="P199" s="293"/>
      <c r="Q199" s="293"/>
      <c r="R199" s="293"/>
      <c r="S199" s="293"/>
      <c r="T199" s="294"/>
      <c r="U199" s="13"/>
      <c r="V199" s="13"/>
      <c r="W199" s="13"/>
      <c r="X199" s="13"/>
      <c r="Y199" s="13"/>
      <c r="Z199" s="13"/>
      <c r="AA199" s="13"/>
      <c r="AB199" s="13"/>
      <c r="AC199" s="13"/>
      <c r="AD199" s="13"/>
      <c r="AE199" s="13"/>
      <c r="AT199" s="244" t="s">
        <v>207</v>
      </c>
      <c r="AU199" s="244" t="s">
        <v>87</v>
      </c>
      <c r="AV199" s="13" t="s">
        <v>87</v>
      </c>
      <c r="AW199" s="13" t="s">
        <v>39</v>
      </c>
      <c r="AX199" s="13" t="s">
        <v>23</v>
      </c>
      <c r="AY199" s="244" t="s">
        <v>199</v>
      </c>
    </row>
    <row r="200" s="2" customFormat="1" ht="6.96" customHeight="1">
      <c r="A200" s="40"/>
      <c r="B200" s="61"/>
      <c r="C200" s="62"/>
      <c r="D200" s="62"/>
      <c r="E200" s="62"/>
      <c r="F200" s="62"/>
      <c r="G200" s="62"/>
      <c r="H200" s="62"/>
      <c r="I200" s="168"/>
      <c r="J200" s="62"/>
      <c r="K200" s="62"/>
      <c r="L200" s="46"/>
      <c r="M200" s="40"/>
      <c r="O200" s="40"/>
      <c r="P200" s="40"/>
      <c r="Q200" s="40"/>
      <c r="R200" s="40"/>
      <c r="S200" s="40"/>
      <c r="T200" s="40"/>
      <c r="U200" s="40"/>
      <c r="V200" s="40"/>
      <c r="W200" s="40"/>
      <c r="X200" s="40"/>
      <c r="Y200" s="40"/>
      <c r="Z200" s="40"/>
      <c r="AA200" s="40"/>
      <c r="AB200" s="40"/>
      <c r="AC200" s="40"/>
      <c r="AD200" s="40"/>
      <c r="AE200" s="40"/>
    </row>
  </sheetData>
  <sheetProtection sheet="1" autoFilter="0" formatColumns="0" formatRows="0" objects="1" scenarios="1" spinCount="100000" saltValue="psAuZlmr0d4DrDWoHxO8+2fIMOK+/o4gSXhbUPgzL+rEIQHGv1lswIAN2JynQnTtaAQ2P0/yXtF5ReuqS1/Rpw==" hashValue="/EOB430xvHzCAvt8ozyD1+pGrBXr0LwuzJSUufDjQLJHusxCEIhbjjMT9vaR47Zum2JfhYp96WpGF0ddpsA70g==" algorithmName="SHA-512" password="CEF7"/>
  <autoFilter ref="C87:K199"/>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93</v>
      </c>
    </row>
    <row r="3" s="1" customFormat="1" ht="6.96" customHeight="1">
      <c r="B3" s="131"/>
      <c r="C3" s="132"/>
      <c r="D3" s="132"/>
      <c r="E3" s="132"/>
      <c r="F3" s="132"/>
      <c r="G3" s="132"/>
      <c r="H3" s="132"/>
      <c r="I3" s="133"/>
      <c r="J3" s="132"/>
      <c r="K3" s="132"/>
      <c r="L3" s="22"/>
      <c r="AT3" s="19" t="s">
        <v>87</v>
      </c>
    </row>
    <row r="4" s="1" customFormat="1" ht="24.96" customHeight="1">
      <c r="B4" s="22"/>
      <c r="D4" s="134" t="s">
        <v>136</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zakázky'!K6</f>
        <v>Rekonstrukce elektroinstalace a rozvodů ZTI,vč. úpravy soc. zařízení a bezbariér vstupu obj. č.p. 931, Náchod</v>
      </c>
      <c r="F7" s="136"/>
      <c r="G7" s="136"/>
      <c r="H7" s="136"/>
      <c r="I7" s="130"/>
      <c r="L7" s="22"/>
    </row>
    <row r="8" s="2" customFormat="1" ht="12" customHeight="1">
      <c r="A8" s="40"/>
      <c r="B8" s="46"/>
      <c r="C8" s="40"/>
      <c r="D8" s="136" t="s">
        <v>137</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3223</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19</v>
      </c>
      <c r="E11" s="40"/>
      <c r="F11" s="141" t="s">
        <v>20</v>
      </c>
      <c r="G11" s="40"/>
      <c r="H11" s="40"/>
      <c r="I11" s="142" t="s">
        <v>21</v>
      </c>
      <c r="J11" s="141" t="s">
        <v>22</v>
      </c>
      <c r="K11" s="40"/>
      <c r="L11" s="139"/>
      <c r="S11" s="40"/>
      <c r="T11" s="40"/>
      <c r="U11" s="40"/>
      <c r="V11" s="40"/>
      <c r="W11" s="40"/>
      <c r="X11" s="40"/>
      <c r="Y11" s="40"/>
      <c r="Z11" s="40"/>
      <c r="AA11" s="40"/>
      <c r="AB11" s="40"/>
      <c r="AC11" s="40"/>
      <c r="AD11" s="40"/>
      <c r="AE11" s="40"/>
    </row>
    <row r="12" s="2" customFormat="1" ht="12" customHeight="1">
      <c r="A12" s="40"/>
      <c r="B12" s="46"/>
      <c r="C12" s="40"/>
      <c r="D12" s="136" t="s">
        <v>24</v>
      </c>
      <c r="E12" s="40"/>
      <c r="F12" s="141" t="s">
        <v>25</v>
      </c>
      <c r="G12" s="40"/>
      <c r="H12" s="40"/>
      <c r="I12" s="142" t="s">
        <v>26</v>
      </c>
      <c r="J12" s="143" t="str">
        <f>'Rekapitulace zakázky'!AN8</f>
        <v>12. 2. 2020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22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32</v>
      </c>
      <c r="F15" s="40"/>
      <c r="G15" s="40"/>
      <c r="H15" s="40"/>
      <c r="I15" s="142" t="s">
        <v>33</v>
      </c>
      <c r="J15" s="141" t="s">
        <v>22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34</v>
      </c>
      <c r="E17" s="40"/>
      <c r="F17" s="40"/>
      <c r="G17" s="40"/>
      <c r="H17" s="40"/>
      <c r="I17" s="142" t="s">
        <v>31</v>
      </c>
      <c r="J17" s="35"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zakázky'!E14</f>
        <v>Vyplň údaj</v>
      </c>
      <c r="F18" s="141"/>
      <c r="G18" s="141"/>
      <c r="H18" s="141"/>
      <c r="I18" s="142" t="s">
        <v>33</v>
      </c>
      <c r="J18" s="35"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36</v>
      </c>
      <c r="E20" s="40"/>
      <c r="F20" s="40"/>
      <c r="G20" s="40"/>
      <c r="H20" s="40"/>
      <c r="I20" s="142" t="s">
        <v>31</v>
      </c>
      <c r="J20" s="141" t="s">
        <v>37</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33</v>
      </c>
      <c r="J21" s="141" t="s">
        <v>22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22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41</v>
      </c>
      <c r="F24" s="40"/>
      <c r="G24" s="40"/>
      <c r="H24" s="40"/>
      <c r="I24" s="142" t="s">
        <v>33</v>
      </c>
      <c r="J24" s="141" t="s">
        <v>22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42</v>
      </c>
      <c r="E26" s="40"/>
      <c r="F26" s="40"/>
      <c r="G26" s="40"/>
      <c r="H26" s="40"/>
      <c r="I26" s="138"/>
      <c r="J26" s="40"/>
      <c r="K26" s="40"/>
      <c r="L26" s="139"/>
      <c r="S26" s="40"/>
      <c r="T26" s="40"/>
      <c r="U26" s="40"/>
      <c r="V26" s="40"/>
      <c r="W26" s="40"/>
      <c r="X26" s="40"/>
      <c r="Y26" s="40"/>
      <c r="Z26" s="40"/>
      <c r="AA26" s="40"/>
      <c r="AB26" s="40"/>
      <c r="AC26" s="40"/>
      <c r="AD26" s="40"/>
      <c r="AE26" s="40"/>
    </row>
    <row r="27" s="8" customFormat="1" ht="47.25" customHeight="1">
      <c r="A27" s="144"/>
      <c r="B27" s="145"/>
      <c r="C27" s="144"/>
      <c r="D27" s="144"/>
      <c r="E27" s="146" t="s">
        <v>43</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44</v>
      </c>
      <c r="E30" s="40"/>
      <c r="F30" s="40"/>
      <c r="G30" s="40"/>
      <c r="H30" s="40"/>
      <c r="I30" s="138"/>
      <c r="J30" s="152">
        <f>ROUND(J91,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46</v>
      </c>
      <c r="G32" s="40"/>
      <c r="H32" s="40"/>
      <c r="I32" s="154" t="s">
        <v>45</v>
      </c>
      <c r="J32" s="153" t="s">
        <v>47</v>
      </c>
      <c r="K32" s="40"/>
      <c r="L32" s="139"/>
      <c r="S32" s="40"/>
      <c r="T32" s="40"/>
      <c r="U32" s="40"/>
      <c r="V32" s="40"/>
      <c r="W32" s="40"/>
      <c r="X32" s="40"/>
      <c r="Y32" s="40"/>
      <c r="Z32" s="40"/>
      <c r="AA32" s="40"/>
      <c r="AB32" s="40"/>
      <c r="AC32" s="40"/>
      <c r="AD32" s="40"/>
      <c r="AE32" s="40"/>
    </row>
    <row r="33" s="2" customFormat="1" ht="14.4" customHeight="1">
      <c r="A33" s="40"/>
      <c r="B33" s="46"/>
      <c r="C33" s="40"/>
      <c r="D33" s="155" t="s">
        <v>48</v>
      </c>
      <c r="E33" s="136" t="s">
        <v>49</v>
      </c>
      <c r="F33" s="156">
        <f>ROUND((SUM(BE91:BE320)),  2)</f>
        <v>0</v>
      </c>
      <c r="G33" s="40"/>
      <c r="H33" s="40"/>
      <c r="I33" s="157">
        <v>0.20999999999999999</v>
      </c>
      <c r="J33" s="156">
        <f>ROUND(((SUM(BE91:BE320))*I33),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50</v>
      </c>
      <c r="F34" s="156">
        <f>ROUND((SUM(BF91:BF320)),  2)</f>
        <v>0</v>
      </c>
      <c r="G34" s="40"/>
      <c r="H34" s="40"/>
      <c r="I34" s="157">
        <v>0.14999999999999999</v>
      </c>
      <c r="J34" s="156">
        <f>ROUND(((SUM(BF91:BF320))*I34),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51</v>
      </c>
      <c r="F35" s="156">
        <f>ROUND((SUM(BG91:BG320)),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52</v>
      </c>
      <c r="F36" s="156">
        <f>ROUND((SUM(BH91:BH320)),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53</v>
      </c>
      <c r="F37" s="156">
        <f>ROUND((SUM(BI91:BI320)),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54</v>
      </c>
      <c r="E39" s="160"/>
      <c r="F39" s="160"/>
      <c r="G39" s="161" t="s">
        <v>55</v>
      </c>
      <c r="H39" s="162" t="s">
        <v>56</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139</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Rekonstrukce elektroinstalace a rozvodů ZTI,vč. úpravy soc. zařízení a bezbariér vstupu obj. č.p. 931, Náchod</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137</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1.4 - Stavební část - venkovní zpevněné plochy + brány</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24</v>
      </c>
      <c r="D52" s="42"/>
      <c r="E52" s="42"/>
      <c r="F52" s="29" t="str">
        <f>F12</f>
        <v>Náchod</v>
      </c>
      <c r="G52" s="42"/>
      <c r="H52" s="42"/>
      <c r="I52" s="142" t="s">
        <v>26</v>
      </c>
      <c r="J52" s="74" t="str">
        <f>IF(J12="","",J12)</f>
        <v>12. 2. 2020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40.05" customHeight="1">
      <c r="A54" s="40"/>
      <c r="B54" s="41"/>
      <c r="C54" s="34" t="s">
        <v>30</v>
      </c>
      <c r="D54" s="42"/>
      <c r="E54" s="42"/>
      <c r="F54" s="29" t="str">
        <f>E15</f>
        <v>SPŠ stav. a Obch. akad. arch. Jana Letzela, Náchod</v>
      </c>
      <c r="G54" s="42"/>
      <c r="H54" s="42"/>
      <c r="I54" s="142" t="s">
        <v>36</v>
      </c>
      <c r="J54" s="38" t="str">
        <f>E21</f>
        <v>Ing. Lukáš Polej - projektový a ing. atelier EGO</v>
      </c>
      <c r="K54" s="42"/>
      <c r="L54" s="139"/>
      <c r="S54" s="40"/>
      <c r="T54" s="40"/>
      <c r="U54" s="40"/>
      <c r="V54" s="40"/>
      <c r="W54" s="40"/>
      <c r="X54" s="40"/>
      <c r="Y54" s="40"/>
      <c r="Z54" s="40"/>
      <c r="AA54" s="40"/>
      <c r="AB54" s="40"/>
      <c r="AC54" s="40"/>
      <c r="AD54" s="40"/>
      <c r="AE54" s="40"/>
    </row>
    <row r="55" s="2" customFormat="1" ht="15.15" customHeight="1">
      <c r="A55" s="40"/>
      <c r="B55" s="41"/>
      <c r="C55" s="34" t="s">
        <v>34</v>
      </c>
      <c r="D55" s="42"/>
      <c r="E55" s="42"/>
      <c r="F55" s="29" t="str">
        <f>IF(E18="","",E18)</f>
        <v>Vyplň údaj</v>
      </c>
      <c r="G55" s="42"/>
      <c r="H55" s="42"/>
      <c r="I55" s="142" t="s">
        <v>40</v>
      </c>
      <c r="J55" s="38" t="str">
        <f>E24</f>
        <v>Jan Krčmář</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140</v>
      </c>
      <c r="D57" s="174"/>
      <c r="E57" s="174"/>
      <c r="F57" s="174"/>
      <c r="G57" s="174"/>
      <c r="H57" s="174"/>
      <c r="I57" s="175"/>
      <c r="J57" s="176" t="s">
        <v>141</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76</v>
      </c>
      <c r="D59" s="42"/>
      <c r="E59" s="42"/>
      <c r="F59" s="42"/>
      <c r="G59" s="42"/>
      <c r="H59" s="42"/>
      <c r="I59" s="138"/>
      <c r="J59" s="104">
        <f>J91</f>
        <v>0</v>
      </c>
      <c r="K59" s="42"/>
      <c r="L59" s="139"/>
      <c r="S59" s="40"/>
      <c r="T59" s="40"/>
      <c r="U59" s="40"/>
      <c r="V59" s="40"/>
      <c r="W59" s="40"/>
      <c r="X59" s="40"/>
      <c r="Y59" s="40"/>
      <c r="Z59" s="40"/>
      <c r="AA59" s="40"/>
      <c r="AB59" s="40"/>
      <c r="AC59" s="40"/>
      <c r="AD59" s="40"/>
      <c r="AE59" s="40"/>
      <c r="AU59" s="19" t="s">
        <v>142</v>
      </c>
    </row>
    <row r="60" s="9" customFormat="1" ht="24.96" customHeight="1">
      <c r="A60" s="9"/>
      <c r="B60" s="178"/>
      <c r="C60" s="179"/>
      <c r="D60" s="180" t="s">
        <v>143</v>
      </c>
      <c r="E60" s="181"/>
      <c r="F60" s="181"/>
      <c r="G60" s="181"/>
      <c r="H60" s="181"/>
      <c r="I60" s="182"/>
      <c r="J60" s="183">
        <f>J92</f>
        <v>0</v>
      </c>
      <c r="K60" s="179"/>
      <c r="L60" s="184"/>
      <c r="S60" s="9"/>
      <c r="T60" s="9"/>
      <c r="U60" s="9"/>
      <c r="V60" s="9"/>
      <c r="W60" s="9"/>
      <c r="X60" s="9"/>
      <c r="Y60" s="9"/>
      <c r="Z60" s="9"/>
      <c r="AA60" s="9"/>
      <c r="AB60" s="9"/>
      <c r="AC60" s="9"/>
      <c r="AD60" s="9"/>
      <c r="AE60" s="9"/>
    </row>
    <row r="61" s="10" customFormat="1" ht="19.92" customHeight="1">
      <c r="A61" s="10"/>
      <c r="B61" s="185"/>
      <c r="C61" s="186"/>
      <c r="D61" s="187" t="s">
        <v>144</v>
      </c>
      <c r="E61" s="188"/>
      <c r="F61" s="188"/>
      <c r="G61" s="188"/>
      <c r="H61" s="188"/>
      <c r="I61" s="189"/>
      <c r="J61" s="190">
        <f>J93</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145</v>
      </c>
      <c r="E62" s="188"/>
      <c r="F62" s="188"/>
      <c r="G62" s="188"/>
      <c r="H62" s="188"/>
      <c r="I62" s="189"/>
      <c r="J62" s="190">
        <f>J147</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3224</v>
      </c>
      <c r="E63" s="188"/>
      <c r="F63" s="188"/>
      <c r="G63" s="188"/>
      <c r="H63" s="188"/>
      <c r="I63" s="189"/>
      <c r="J63" s="190">
        <f>J163</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3225</v>
      </c>
      <c r="E64" s="188"/>
      <c r="F64" s="188"/>
      <c r="G64" s="188"/>
      <c r="H64" s="188"/>
      <c r="I64" s="189"/>
      <c r="J64" s="190">
        <f>J212</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148</v>
      </c>
      <c r="E65" s="188"/>
      <c r="F65" s="188"/>
      <c r="G65" s="188"/>
      <c r="H65" s="188"/>
      <c r="I65" s="189"/>
      <c r="J65" s="190">
        <f>J248</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150</v>
      </c>
      <c r="E66" s="188"/>
      <c r="F66" s="188"/>
      <c r="G66" s="188"/>
      <c r="H66" s="188"/>
      <c r="I66" s="189"/>
      <c r="J66" s="190">
        <f>J251</f>
        <v>0</v>
      </c>
      <c r="K66" s="186"/>
      <c r="L66" s="191"/>
      <c r="S66" s="10"/>
      <c r="T66" s="10"/>
      <c r="U66" s="10"/>
      <c r="V66" s="10"/>
      <c r="W66" s="10"/>
      <c r="X66" s="10"/>
      <c r="Y66" s="10"/>
      <c r="Z66" s="10"/>
      <c r="AA66" s="10"/>
      <c r="AB66" s="10"/>
      <c r="AC66" s="10"/>
      <c r="AD66" s="10"/>
      <c r="AE66" s="10"/>
    </row>
    <row r="67" s="10" customFormat="1" ht="19.92" customHeight="1">
      <c r="A67" s="10"/>
      <c r="B67" s="185"/>
      <c r="C67" s="186"/>
      <c r="D67" s="187" t="s">
        <v>152</v>
      </c>
      <c r="E67" s="188"/>
      <c r="F67" s="188"/>
      <c r="G67" s="188"/>
      <c r="H67" s="188"/>
      <c r="I67" s="189"/>
      <c r="J67" s="190">
        <f>J297</f>
        <v>0</v>
      </c>
      <c r="K67" s="186"/>
      <c r="L67" s="191"/>
      <c r="S67" s="10"/>
      <c r="T67" s="10"/>
      <c r="U67" s="10"/>
      <c r="V67" s="10"/>
      <c r="W67" s="10"/>
      <c r="X67" s="10"/>
      <c r="Y67" s="10"/>
      <c r="Z67" s="10"/>
      <c r="AA67" s="10"/>
      <c r="AB67" s="10"/>
      <c r="AC67" s="10"/>
      <c r="AD67" s="10"/>
      <c r="AE67" s="10"/>
    </row>
    <row r="68" s="10" customFormat="1" ht="19.92" customHeight="1">
      <c r="A68" s="10"/>
      <c r="B68" s="185"/>
      <c r="C68" s="186"/>
      <c r="D68" s="187" t="s">
        <v>153</v>
      </c>
      <c r="E68" s="188"/>
      <c r="F68" s="188"/>
      <c r="G68" s="188"/>
      <c r="H68" s="188"/>
      <c r="I68" s="189"/>
      <c r="J68" s="190">
        <f>J308</f>
        <v>0</v>
      </c>
      <c r="K68" s="186"/>
      <c r="L68" s="191"/>
      <c r="S68" s="10"/>
      <c r="T68" s="10"/>
      <c r="U68" s="10"/>
      <c r="V68" s="10"/>
      <c r="W68" s="10"/>
      <c r="X68" s="10"/>
      <c r="Y68" s="10"/>
      <c r="Z68" s="10"/>
      <c r="AA68" s="10"/>
      <c r="AB68" s="10"/>
      <c r="AC68" s="10"/>
      <c r="AD68" s="10"/>
      <c r="AE68" s="10"/>
    </row>
    <row r="69" s="9" customFormat="1" ht="24.96" customHeight="1">
      <c r="A69" s="9"/>
      <c r="B69" s="178"/>
      <c r="C69" s="179"/>
      <c r="D69" s="180" t="s">
        <v>154</v>
      </c>
      <c r="E69" s="181"/>
      <c r="F69" s="181"/>
      <c r="G69" s="181"/>
      <c r="H69" s="181"/>
      <c r="I69" s="182"/>
      <c r="J69" s="183">
        <f>J310</f>
        <v>0</v>
      </c>
      <c r="K69" s="179"/>
      <c r="L69" s="184"/>
      <c r="S69" s="9"/>
      <c r="T69" s="9"/>
      <c r="U69" s="9"/>
      <c r="V69" s="9"/>
      <c r="W69" s="9"/>
      <c r="X69" s="9"/>
      <c r="Y69" s="9"/>
      <c r="Z69" s="9"/>
      <c r="AA69" s="9"/>
      <c r="AB69" s="9"/>
      <c r="AC69" s="9"/>
      <c r="AD69" s="9"/>
      <c r="AE69" s="9"/>
    </row>
    <row r="70" s="10" customFormat="1" ht="19.92" customHeight="1">
      <c r="A70" s="10"/>
      <c r="B70" s="185"/>
      <c r="C70" s="186"/>
      <c r="D70" s="187" t="s">
        <v>155</v>
      </c>
      <c r="E70" s="188"/>
      <c r="F70" s="188"/>
      <c r="G70" s="188"/>
      <c r="H70" s="188"/>
      <c r="I70" s="189"/>
      <c r="J70" s="190">
        <f>J311</f>
        <v>0</v>
      </c>
      <c r="K70" s="186"/>
      <c r="L70" s="191"/>
      <c r="S70" s="10"/>
      <c r="T70" s="10"/>
      <c r="U70" s="10"/>
      <c r="V70" s="10"/>
      <c r="W70" s="10"/>
      <c r="X70" s="10"/>
      <c r="Y70" s="10"/>
      <c r="Z70" s="10"/>
      <c r="AA70" s="10"/>
      <c r="AB70" s="10"/>
      <c r="AC70" s="10"/>
      <c r="AD70" s="10"/>
      <c r="AE70" s="10"/>
    </row>
    <row r="71" s="10" customFormat="1" ht="19.92" customHeight="1">
      <c r="A71" s="10"/>
      <c r="B71" s="185"/>
      <c r="C71" s="186"/>
      <c r="D71" s="187" t="s">
        <v>168</v>
      </c>
      <c r="E71" s="188"/>
      <c r="F71" s="188"/>
      <c r="G71" s="188"/>
      <c r="H71" s="188"/>
      <c r="I71" s="189"/>
      <c r="J71" s="190">
        <f>J315</f>
        <v>0</v>
      </c>
      <c r="K71" s="186"/>
      <c r="L71" s="191"/>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138"/>
      <c r="J72" s="42"/>
      <c r="K72" s="42"/>
      <c r="L72" s="139"/>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168"/>
      <c r="J73" s="62"/>
      <c r="K73" s="62"/>
      <c r="L73" s="139"/>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171"/>
      <c r="J77" s="64"/>
      <c r="K77" s="64"/>
      <c r="L77" s="139"/>
      <c r="S77" s="40"/>
      <c r="T77" s="40"/>
      <c r="U77" s="40"/>
      <c r="V77" s="40"/>
      <c r="W77" s="40"/>
      <c r="X77" s="40"/>
      <c r="Y77" s="40"/>
      <c r="Z77" s="40"/>
      <c r="AA77" s="40"/>
      <c r="AB77" s="40"/>
      <c r="AC77" s="40"/>
      <c r="AD77" s="40"/>
      <c r="AE77" s="40"/>
    </row>
    <row r="78" s="2" customFormat="1" ht="24.96" customHeight="1">
      <c r="A78" s="40"/>
      <c r="B78" s="41"/>
      <c r="C78" s="25" t="s">
        <v>184</v>
      </c>
      <c r="D78" s="42"/>
      <c r="E78" s="42"/>
      <c r="F78" s="42"/>
      <c r="G78" s="42"/>
      <c r="H78" s="42"/>
      <c r="I78" s="138"/>
      <c r="J78" s="42"/>
      <c r="K78" s="42"/>
      <c r="L78" s="139"/>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138"/>
      <c r="J79" s="42"/>
      <c r="K79" s="42"/>
      <c r="L79" s="139"/>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138"/>
      <c r="J80" s="42"/>
      <c r="K80" s="42"/>
      <c r="L80" s="139"/>
      <c r="S80" s="40"/>
      <c r="T80" s="40"/>
      <c r="U80" s="40"/>
      <c r="V80" s="40"/>
      <c r="W80" s="40"/>
      <c r="X80" s="40"/>
      <c r="Y80" s="40"/>
      <c r="Z80" s="40"/>
      <c r="AA80" s="40"/>
      <c r="AB80" s="40"/>
      <c r="AC80" s="40"/>
      <c r="AD80" s="40"/>
      <c r="AE80" s="40"/>
    </row>
    <row r="81" s="2" customFormat="1" ht="16.5" customHeight="1">
      <c r="A81" s="40"/>
      <c r="B81" s="41"/>
      <c r="C81" s="42"/>
      <c r="D81" s="42"/>
      <c r="E81" s="172" t="str">
        <f>E7</f>
        <v>Rekonstrukce elektroinstalace a rozvodů ZTI,vč. úpravy soc. zařízení a bezbariér vstupu obj. č.p. 931, Náchod</v>
      </c>
      <c r="F81" s="34"/>
      <c r="G81" s="34"/>
      <c r="H81" s="34"/>
      <c r="I81" s="138"/>
      <c r="J81" s="42"/>
      <c r="K81" s="42"/>
      <c r="L81" s="139"/>
      <c r="S81" s="40"/>
      <c r="T81" s="40"/>
      <c r="U81" s="40"/>
      <c r="V81" s="40"/>
      <c r="W81" s="40"/>
      <c r="X81" s="40"/>
      <c r="Y81" s="40"/>
      <c r="Z81" s="40"/>
      <c r="AA81" s="40"/>
      <c r="AB81" s="40"/>
      <c r="AC81" s="40"/>
      <c r="AD81" s="40"/>
      <c r="AE81" s="40"/>
    </row>
    <row r="82" s="2" customFormat="1" ht="12" customHeight="1">
      <c r="A82" s="40"/>
      <c r="B82" s="41"/>
      <c r="C82" s="34" t="s">
        <v>137</v>
      </c>
      <c r="D82" s="42"/>
      <c r="E82" s="42"/>
      <c r="F82" s="42"/>
      <c r="G82" s="42"/>
      <c r="H82" s="42"/>
      <c r="I82" s="138"/>
      <c r="J82" s="42"/>
      <c r="K82" s="42"/>
      <c r="L82" s="139"/>
      <c r="S82" s="40"/>
      <c r="T82" s="40"/>
      <c r="U82" s="40"/>
      <c r="V82" s="40"/>
      <c r="W82" s="40"/>
      <c r="X82" s="40"/>
      <c r="Y82" s="40"/>
      <c r="Z82" s="40"/>
      <c r="AA82" s="40"/>
      <c r="AB82" s="40"/>
      <c r="AC82" s="40"/>
      <c r="AD82" s="40"/>
      <c r="AE82" s="40"/>
    </row>
    <row r="83" s="2" customFormat="1" ht="16.5" customHeight="1">
      <c r="A83" s="40"/>
      <c r="B83" s="41"/>
      <c r="C83" s="42"/>
      <c r="D83" s="42"/>
      <c r="E83" s="71" t="str">
        <f>E9</f>
        <v>1.4 - Stavební část - venkovní zpevněné plochy + brány</v>
      </c>
      <c r="F83" s="42"/>
      <c r="G83" s="42"/>
      <c r="H83" s="42"/>
      <c r="I83" s="138"/>
      <c r="J83" s="42"/>
      <c r="K83" s="42"/>
      <c r="L83" s="139"/>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138"/>
      <c r="J84" s="42"/>
      <c r="K84" s="42"/>
      <c r="L84" s="139"/>
      <c r="S84" s="40"/>
      <c r="T84" s="40"/>
      <c r="U84" s="40"/>
      <c r="V84" s="40"/>
      <c r="W84" s="40"/>
      <c r="X84" s="40"/>
      <c r="Y84" s="40"/>
      <c r="Z84" s="40"/>
      <c r="AA84" s="40"/>
      <c r="AB84" s="40"/>
      <c r="AC84" s="40"/>
      <c r="AD84" s="40"/>
      <c r="AE84" s="40"/>
    </row>
    <row r="85" s="2" customFormat="1" ht="12" customHeight="1">
      <c r="A85" s="40"/>
      <c r="B85" s="41"/>
      <c r="C85" s="34" t="s">
        <v>24</v>
      </c>
      <c r="D85" s="42"/>
      <c r="E85" s="42"/>
      <c r="F85" s="29" t="str">
        <f>F12</f>
        <v>Náchod</v>
      </c>
      <c r="G85" s="42"/>
      <c r="H85" s="42"/>
      <c r="I85" s="142" t="s">
        <v>26</v>
      </c>
      <c r="J85" s="74" t="str">
        <f>IF(J12="","",J12)</f>
        <v>12. 2. 2020</v>
      </c>
      <c r="K85" s="42"/>
      <c r="L85" s="139"/>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138"/>
      <c r="J86" s="42"/>
      <c r="K86" s="42"/>
      <c r="L86" s="139"/>
      <c r="S86" s="40"/>
      <c r="T86" s="40"/>
      <c r="U86" s="40"/>
      <c r="V86" s="40"/>
      <c r="W86" s="40"/>
      <c r="X86" s="40"/>
      <c r="Y86" s="40"/>
      <c r="Z86" s="40"/>
      <c r="AA86" s="40"/>
      <c r="AB86" s="40"/>
      <c r="AC86" s="40"/>
      <c r="AD86" s="40"/>
      <c r="AE86" s="40"/>
    </row>
    <row r="87" s="2" customFormat="1" ht="40.05" customHeight="1">
      <c r="A87" s="40"/>
      <c r="B87" s="41"/>
      <c r="C87" s="34" t="s">
        <v>30</v>
      </c>
      <c r="D87" s="42"/>
      <c r="E87" s="42"/>
      <c r="F87" s="29" t="str">
        <f>E15</f>
        <v>SPŠ stav. a Obch. akad. arch. Jana Letzela, Náchod</v>
      </c>
      <c r="G87" s="42"/>
      <c r="H87" s="42"/>
      <c r="I87" s="142" t="s">
        <v>36</v>
      </c>
      <c r="J87" s="38" t="str">
        <f>E21</f>
        <v>Ing. Lukáš Polej - projektový a ing. atelier EGO</v>
      </c>
      <c r="K87" s="42"/>
      <c r="L87" s="139"/>
      <c r="S87" s="40"/>
      <c r="T87" s="40"/>
      <c r="U87" s="40"/>
      <c r="V87" s="40"/>
      <c r="W87" s="40"/>
      <c r="X87" s="40"/>
      <c r="Y87" s="40"/>
      <c r="Z87" s="40"/>
      <c r="AA87" s="40"/>
      <c r="AB87" s="40"/>
      <c r="AC87" s="40"/>
      <c r="AD87" s="40"/>
      <c r="AE87" s="40"/>
    </row>
    <row r="88" s="2" customFormat="1" ht="15.15" customHeight="1">
      <c r="A88" s="40"/>
      <c r="B88" s="41"/>
      <c r="C88" s="34" t="s">
        <v>34</v>
      </c>
      <c r="D88" s="42"/>
      <c r="E88" s="42"/>
      <c r="F88" s="29" t="str">
        <f>IF(E18="","",E18)</f>
        <v>Vyplň údaj</v>
      </c>
      <c r="G88" s="42"/>
      <c r="H88" s="42"/>
      <c r="I88" s="142" t="s">
        <v>40</v>
      </c>
      <c r="J88" s="38" t="str">
        <f>E24</f>
        <v>Jan Krčmář</v>
      </c>
      <c r="K88" s="42"/>
      <c r="L88" s="139"/>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138"/>
      <c r="J89" s="42"/>
      <c r="K89" s="42"/>
      <c r="L89" s="139"/>
      <c r="S89" s="40"/>
      <c r="T89" s="40"/>
      <c r="U89" s="40"/>
      <c r="V89" s="40"/>
      <c r="W89" s="40"/>
      <c r="X89" s="40"/>
      <c r="Y89" s="40"/>
      <c r="Z89" s="40"/>
      <c r="AA89" s="40"/>
      <c r="AB89" s="40"/>
      <c r="AC89" s="40"/>
      <c r="AD89" s="40"/>
      <c r="AE89" s="40"/>
    </row>
    <row r="90" s="11" customFormat="1" ht="29.28" customHeight="1">
      <c r="A90" s="192"/>
      <c r="B90" s="193"/>
      <c r="C90" s="194" t="s">
        <v>185</v>
      </c>
      <c r="D90" s="195" t="s">
        <v>63</v>
      </c>
      <c r="E90" s="195" t="s">
        <v>59</v>
      </c>
      <c r="F90" s="195" t="s">
        <v>60</v>
      </c>
      <c r="G90" s="195" t="s">
        <v>186</v>
      </c>
      <c r="H90" s="195" t="s">
        <v>187</v>
      </c>
      <c r="I90" s="196" t="s">
        <v>188</v>
      </c>
      <c r="J90" s="195" t="s">
        <v>141</v>
      </c>
      <c r="K90" s="197" t="s">
        <v>189</v>
      </c>
      <c r="L90" s="198"/>
      <c r="M90" s="94" t="s">
        <v>22</v>
      </c>
      <c r="N90" s="95" t="s">
        <v>48</v>
      </c>
      <c r="O90" s="95" t="s">
        <v>190</v>
      </c>
      <c r="P90" s="95" t="s">
        <v>191</v>
      </c>
      <c r="Q90" s="95" t="s">
        <v>192</v>
      </c>
      <c r="R90" s="95" t="s">
        <v>193</v>
      </c>
      <c r="S90" s="95" t="s">
        <v>194</v>
      </c>
      <c r="T90" s="96" t="s">
        <v>195</v>
      </c>
      <c r="U90" s="192"/>
      <c r="V90" s="192"/>
      <c r="W90" s="192"/>
      <c r="X90" s="192"/>
      <c r="Y90" s="192"/>
      <c r="Z90" s="192"/>
      <c r="AA90" s="192"/>
      <c r="AB90" s="192"/>
      <c r="AC90" s="192"/>
      <c r="AD90" s="192"/>
      <c r="AE90" s="192"/>
    </row>
    <row r="91" s="2" customFormat="1" ht="22.8" customHeight="1">
      <c r="A91" s="40"/>
      <c r="B91" s="41"/>
      <c r="C91" s="101" t="s">
        <v>196</v>
      </c>
      <c r="D91" s="42"/>
      <c r="E91" s="42"/>
      <c r="F91" s="42"/>
      <c r="G91" s="42"/>
      <c r="H91" s="42"/>
      <c r="I91" s="138"/>
      <c r="J91" s="199">
        <f>BK91</f>
        <v>0</v>
      </c>
      <c r="K91" s="42"/>
      <c r="L91" s="46"/>
      <c r="M91" s="97"/>
      <c r="N91" s="200"/>
      <c r="O91" s="98"/>
      <c r="P91" s="201">
        <f>P92+P310</f>
        <v>0</v>
      </c>
      <c r="Q91" s="98"/>
      <c r="R91" s="201">
        <f>R92+R310</f>
        <v>158.42666924000002</v>
      </c>
      <c r="S91" s="98"/>
      <c r="T91" s="202">
        <f>T92+T310</f>
        <v>93.759500000000003</v>
      </c>
      <c r="U91" s="40"/>
      <c r="V91" s="40"/>
      <c r="W91" s="40"/>
      <c r="X91" s="40"/>
      <c r="Y91" s="40"/>
      <c r="Z91" s="40"/>
      <c r="AA91" s="40"/>
      <c r="AB91" s="40"/>
      <c r="AC91" s="40"/>
      <c r="AD91" s="40"/>
      <c r="AE91" s="40"/>
      <c r="AT91" s="19" t="s">
        <v>77</v>
      </c>
      <c r="AU91" s="19" t="s">
        <v>142</v>
      </c>
      <c r="BK91" s="203">
        <f>BK92+BK310</f>
        <v>0</v>
      </c>
    </row>
    <row r="92" s="12" customFormat="1" ht="25.92" customHeight="1">
      <c r="A92" s="12"/>
      <c r="B92" s="204"/>
      <c r="C92" s="205"/>
      <c r="D92" s="206" t="s">
        <v>77</v>
      </c>
      <c r="E92" s="207" t="s">
        <v>197</v>
      </c>
      <c r="F92" s="207" t="s">
        <v>198</v>
      </c>
      <c r="G92" s="205"/>
      <c r="H92" s="205"/>
      <c r="I92" s="208"/>
      <c r="J92" s="209">
        <f>BK92</f>
        <v>0</v>
      </c>
      <c r="K92" s="205"/>
      <c r="L92" s="210"/>
      <c r="M92" s="211"/>
      <c r="N92" s="212"/>
      <c r="O92" s="212"/>
      <c r="P92" s="213">
        <f>P93+P147+P163+P212+P248+P251+P297+P308</f>
        <v>0</v>
      </c>
      <c r="Q92" s="212"/>
      <c r="R92" s="213">
        <f>R93+R147+R163+R212+R248+R251+R297+R308</f>
        <v>157.88541664000002</v>
      </c>
      <c r="S92" s="212"/>
      <c r="T92" s="214">
        <f>T93+T147+T163+T212+T248+T251+T297+T308</f>
        <v>93.759500000000003</v>
      </c>
      <c r="U92" s="12"/>
      <c r="V92" s="12"/>
      <c r="W92" s="12"/>
      <c r="X92" s="12"/>
      <c r="Y92" s="12"/>
      <c r="Z92" s="12"/>
      <c r="AA92" s="12"/>
      <c r="AB92" s="12"/>
      <c r="AC92" s="12"/>
      <c r="AD92" s="12"/>
      <c r="AE92" s="12"/>
      <c r="AR92" s="215" t="s">
        <v>23</v>
      </c>
      <c r="AT92" s="216" t="s">
        <v>77</v>
      </c>
      <c r="AU92" s="216" t="s">
        <v>78</v>
      </c>
      <c r="AY92" s="215" t="s">
        <v>199</v>
      </c>
      <c r="BK92" s="217">
        <f>BK93+BK147+BK163+BK212+BK248+BK251+BK297+BK308</f>
        <v>0</v>
      </c>
    </row>
    <row r="93" s="12" customFormat="1" ht="22.8" customHeight="1">
      <c r="A93" s="12"/>
      <c r="B93" s="204"/>
      <c r="C93" s="205"/>
      <c r="D93" s="206" t="s">
        <v>77</v>
      </c>
      <c r="E93" s="218" t="s">
        <v>23</v>
      </c>
      <c r="F93" s="218" t="s">
        <v>200</v>
      </c>
      <c r="G93" s="205"/>
      <c r="H93" s="205"/>
      <c r="I93" s="208"/>
      <c r="J93" s="219">
        <f>BK93</f>
        <v>0</v>
      </c>
      <c r="K93" s="205"/>
      <c r="L93" s="210"/>
      <c r="M93" s="211"/>
      <c r="N93" s="212"/>
      <c r="O93" s="212"/>
      <c r="P93" s="213">
        <f>SUM(P94:P146)</f>
        <v>0</v>
      </c>
      <c r="Q93" s="212"/>
      <c r="R93" s="213">
        <f>SUM(R94:R146)</f>
        <v>0.0011200000000000001</v>
      </c>
      <c r="S93" s="212"/>
      <c r="T93" s="214">
        <f>SUM(T94:T146)</f>
        <v>0</v>
      </c>
      <c r="U93" s="12"/>
      <c r="V93" s="12"/>
      <c r="W93" s="12"/>
      <c r="X93" s="12"/>
      <c r="Y93" s="12"/>
      <c r="Z93" s="12"/>
      <c r="AA93" s="12"/>
      <c r="AB93" s="12"/>
      <c r="AC93" s="12"/>
      <c r="AD93" s="12"/>
      <c r="AE93" s="12"/>
      <c r="AR93" s="215" t="s">
        <v>23</v>
      </c>
      <c r="AT93" s="216" t="s">
        <v>77</v>
      </c>
      <c r="AU93" s="216" t="s">
        <v>23</v>
      </c>
      <c r="AY93" s="215" t="s">
        <v>199</v>
      </c>
      <c r="BK93" s="217">
        <f>SUM(BK94:BK146)</f>
        <v>0</v>
      </c>
    </row>
    <row r="94" s="2" customFormat="1" ht="21.75" customHeight="1">
      <c r="A94" s="40"/>
      <c r="B94" s="41"/>
      <c r="C94" s="220" t="s">
        <v>23</v>
      </c>
      <c r="D94" s="220" t="s">
        <v>201</v>
      </c>
      <c r="E94" s="221" t="s">
        <v>3226</v>
      </c>
      <c r="F94" s="222" t="s">
        <v>3227</v>
      </c>
      <c r="G94" s="223" t="s">
        <v>204</v>
      </c>
      <c r="H94" s="224">
        <v>33.975000000000001</v>
      </c>
      <c r="I94" s="225"/>
      <c r="J94" s="226">
        <f>ROUND(I94*H94,2)</f>
        <v>0</v>
      </c>
      <c r="K94" s="222" t="s">
        <v>205</v>
      </c>
      <c r="L94" s="46"/>
      <c r="M94" s="227" t="s">
        <v>22</v>
      </c>
      <c r="N94" s="228" t="s">
        <v>49</v>
      </c>
      <c r="O94" s="86"/>
      <c r="P94" s="229">
        <f>O94*H94</f>
        <v>0</v>
      </c>
      <c r="Q94" s="229">
        <v>0</v>
      </c>
      <c r="R94" s="229">
        <f>Q94*H94</f>
        <v>0</v>
      </c>
      <c r="S94" s="229">
        <v>0</v>
      </c>
      <c r="T94" s="230">
        <f>S94*H94</f>
        <v>0</v>
      </c>
      <c r="U94" s="40"/>
      <c r="V94" s="40"/>
      <c r="W94" s="40"/>
      <c r="X94" s="40"/>
      <c r="Y94" s="40"/>
      <c r="Z94" s="40"/>
      <c r="AA94" s="40"/>
      <c r="AB94" s="40"/>
      <c r="AC94" s="40"/>
      <c r="AD94" s="40"/>
      <c r="AE94" s="40"/>
      <c r="AR94" s="231" t="s">
        <v>103</v>
      </c>
      <c r="AT94" s="231" t="s">
        <v>201</v>
      </c>
      <c r="AU94" s="231" t="s">
        <v>87</v>
      </c>
      <c r="AY94" s="19" t="s">
        <v>199</v>
      </c>
      <c r="BE94" s="232">
        <f>IF(N94="základní",J94,0)</f>
        <v>0</v>
      </c>
      <c r="BF94" s="232">
        <f>IF(N94="snížená",J94,0)</f>
        <v>0</v>
      </c>
      <c r="BG94" s="232">
        <f>IF(N94="zákl. přenesená",J94,0)</f>
        <v>0</v>
      </c>
      <c r="BH94" s="232">
        <f>IF(N94="sníž. přenesená",J94,0)</f>
        <v>0</v>
      </c>
      <c r="BI94" s="232">
        <f>IF(N94="nulová",J94,0)</f>
        <v>0</v>
      </c>
      <c r="BJ94" s="19" t="s">
        <v>23</v>
      </c>
      <c r="BK94" s="232">
        <f>ROUND(I94*H94,2)</f>
        <v>0</v>
      </c>
      <c r="BL94" s="19" t="s">
        <v>103</v>
      </c>
      <c r="BM94" s="231" t="s">
        <v>3228</v>
      </c>
    </row>
    <row r="95" s="13" customFormat="1">
      <c r="A95" s="13"/>
      <c r="B95" s="233"/>
      <c r="C95" s="234"/>
      <c r="D95" s="235" t="s">
        <v>207</v>
      </c>
      <c r="E95" s="236" t="s">
        <v>22</v>
      </c>
      <c r="F95" s="237" t="s">
        <v>3229</v>
      </c>
      <c r="G95" s="234"/>
      <c r="H95" s="238">
        <v>33.975000000000001</v>
      </c>
      <c r="I95" s="239"/>
      <c r="J95" s="234"/>
      <c r="K95" s="234"/>
      <c r="L95" s="240"/>
      <c r="M95" s="241"/>
      <c r="N95" s="242"/>
      <c r="O95" s="242"/>
      <c r="P95" s="242"/>
      <c r="Q95" s="242"/>
      <c r="R95" s="242"/>
      <c r="S95" s="242"/>
      <c r="T95" s="243"/>
      <c r="U95" s="13"/>
      <c r="V95" s="13"/>
      <c r="W95" s="13"/>
      <c r="X95" s="13"/>
      <c r="Y95" s="13"/>
      <c r="Z95" s="13"/>
      <c r="AA95" s="13"/>
      <c r="AB95" s="13"/>
      <c r="AC95" s="13"/>
      <c r="AD95" s="13"/>
      <c r="AE95" s="13"/>
      <c r="AT95" s="244" t="s">
        <v>207</v>
      </c>
      <c r="AU95" s="244" t="s">
        <v>87</v>
      </c>
      <c r="AV95" s="13" t="s">
        <v>87</v>
      </c>
      <c r="AW95" s="13" t="s">
        <v>39</v>
      </c>
      <c r="AX95" s="13" t="s">
        <v>23</v>
      </c>
      <c r="AY95" s="244" t="s">
        <v>199</v>
      </c>
    </row>
    <row r="96" s="2" customFormat="1" ht="21.75" customHeight="1">
      <c r="A96" s="40"/>
      <c r="B96" s="41"/>
      <c r="C96" s="220" t="s">
        <v>87</v>
      </c>
      <c r="D96" s="220" t="s">
        <v>201</v>
      </c>
      <c r="E96" s="221" t="s">
        <v>3230</v>
      </c>
      <c r="F96" s="222" t="s">
        <v>3231</v>
      </c>
      <c r="G96" s="223" t="s">
        <v>204</v>
      </c>
      <c r="H96" s="224">
        <v>234.904</v>
      </c>
      <c r="I96" s="225"/>
      <c r="J96" s="226">
        <f>ROUND(I96*H96,2)</f>
        <v>0</v>
      </c>
      <c r="K96" s="222" t="s">
        <v>205</v>
      </c>
      <c r="L96" s="46"/>
      <c r="M96" s="227" t="s">
        <v>22</v>
      </c>
      <c r="N96" s="228" t="s">
        <v>49</v>
      </c>
      <c r="O96" s="86"/>
      <c r="P96" s="229">
        <f>O96*H96</f>
        <v>0</v>
      </c>
      <c r="Q96" s="229">
        <v>0</v>
      </c>
      <c r="R96" s="229">
        <f>Q96*H96</f>
        <v>0</v>
      </c>
      <c r="S96" s="229">
        <v>0</v>
      </c>
      <c r="T96" s="230">
        <f>S96*H96</f>
        <v>0</v>
      </c>
      <c r="U96" s="40"/>
      <c r="V96" s="40"/>
      <c r="W96" s="40"/>
      <c r="X96" s="40"/>
      <c r="Y96" s="40"/>
      <c r="Z96" s="40"/>
      <c r="AA96" s="40"/>
      <c r="AB96" s="40"/>
      <c r="AC96" s="40"/>
      <c r="AD96" s="40"/>
      <c r="AE96" s="40"/>
      <c r="AR96" s="231" t="s">
        <v>103</v>
      </c>
      <c r="AT96" s="231" t="s">
        <v>201</v>
      </c>
      <c r="AU96" s="231" t="s">
        <v>87</v>
      </c>
      <c r="AY96" s="19" t="s">
        <v>199</v>
      </c>
      <c r="BE96" s="232">
        <f>IF(N96="základní",J96,0)</f>
        <v>0</v>
      </c>
      <c r="BF96" s="232">
        <f>IF(N96="snížená",J96,0)</f>
        <v>0</v>
      </c>
      <c r="BG96" s="232">
        <f>IF(N96="zákl. přenesená",J96,0)</f>
        <v>0</v>
      </c>
      <c r="BH96" s="232">
        <f>IF(N96="sníž. přenesená",J96,0)</f>
        <v>0</v>
      </c>
      <c r="BI96" s="232">
        <f>IF(N96="nulová",J96,0)</f>
        <v>0</v>
      </c>
      <c r="BJ96" s="19" t="s">
        <v>23</v>
      </c>
      <c r="BK96" s="232">
        <f>ROUND(I96*H96,2)</f>
        <v>0</v>
      </c>
      <c r="BL96" s="19" t="s">
        <v>103</v>
      </c>
      <c r="BM96" s="231" t="s">
        <v>3232</v>
      </c>
    </row>
    <row r="97" s="15" customFormat="1">
      <c r="A97" s="15"/>
      <c r="B97" s="256"/>
      <c r="C97" s="257"/>
      <c r="D97" s="235" t="s">
        <v>207</v>
      </c>
      <c r="E97" s="258" t="s">
        <v>22</v>
      </c>
      <c r="F97" s="259" t="s">
        <v>3233</v>
      </c>
      <c r="G97" s="257"/>
      <c r="H97" s="258" t="s">
        <v>22</v>
      </c>
      <c r="I97" s="260"/>
      <c r="J97" s="257"/>
      <c r="K97" s="257"/>
      <c r="L97" s="261"/>
      <c r="M97" s="262"/>
      <c r="N97" s="263"/>
      <c r="O97" s="263"/>
      <c r="P97" s="263"/>
      <c r="Q97" s="263"/>
      <c r="R97" s="263"/>
      <c r="S97" s="263"/>
      <c r="T97" s="264"/>
      <c r="U97" s="15"/>
      <c r="V97" s="15"/>
      <c r="W97" s="15"/>
      <c r="X97" s="15"/>
      <c r="Y97" s="15"/>
      <c r="Z97" s="15"/>
      <c r="AA97" s="15"/>
      <c r="AB97" s="15"/>
      <c r="AC97" s="15"/>
      <c r="AD97" s="15"/>
      <c r="AE97" s="15"/>
      <c r="AT97" s="265" t="s">
        <v>207</v>
      </c>
      <c r="AU97" s="265" t="s">
        <v>87</v>
      </c>
      <c r="AV97" s="15" t="s">
        <v>23</v>
      </c>
      <c r="AW97" s="15" t="s">
        <v>39</v>
      </c>
      <c r="AX97" s="15" t="s">
        <v>78</v>
      </c>
      <c r="AY97" s="265" t="s">
        <v>199</v>
      </c>
    </row>
    <row r="98" s="13" customFormat="1">
      <c r="A98" s="13"/>
      <c r="B98" s="233"/>
      <c r="C98" s="234"/>
      <c r="D98" s="235" t="s">
        <v>207</v>
      </c>
      <c r="E98" s="236" t="s">
        <v>22</v>
      </c>
      <c r="F98" s="237" t="s">
        <v>3234</v>
      </c>
      <c r="G98" s="234"/>
      <c r="H98" s="238">
        <v>181.96799999999999</v>
      </c>
      <c r="I98" s="239"/>
      <c r="J98" s="234"/>
      <c r="K98" s="234"/>
      <c r="L98" s="240"/>
      <c r="M98" s="241"/>
      <c r="N98" s="242"/>
      <c r="O98" s="242"/>
      <c r="P98" s="242"/>
      <c r="Q98" s="242"/>
      <c r="R98" s="242"/>
      <c r="S98" s="242"/>
      <c r="T98" s="243"/>
      <c r="U98" s="13"/>
      <c r="V98" s="13"/>
      <c r="W98" s="13"/>
      <c r="X98" s="13"/>
      <c r="Y98" s="13"/>
      <c r="Z98" s="13"/>
      <c r="AA98" s="13"/>
      <c r="AB98" s="13"/>
      <c r="AC98" s="13"/>
      <c r="AD98" s="13"/>
      <c r="AE98" s="13"/>
      <c r="AT98" s="244" t="s">
        <v>207</v>
      </c>
      <c r="AU98" s="244" t="s">
        <v>87</v>
      </c>
      <c r="AV98" s="13" t="s">
        <v>87</v>
      </c>
      <c r="AW98" s="13" t="s">
        <v>39</v>
      </c>
      <c r="AX98" s="13" t="s">
        <v>78</v>
      </c>
      <c r="AY98" s="244" t="s">
        <v>199</v>
      </c>
    </row>
    <row r="99" s="13" customFormat="1">
      <c r="A99" s="13"/>
      <c r="B99" s="233"/>
      <c r="C99" s="234"/>
      <c r="D99" s="235" t="s">
        <v>207</v>
      </c>
      <c r="E99" s="236" t="s">
        <v>22</v>
      </c>
      <c r="F99" s="237" t="s">
        <v>3235</v>
      </c>
      <c r="G99" s="234"/>
      <c r="H99" s="238">
        <v>12.83</v>
      </c>
      <c r="I99" s="239"/>
      <c r="J99" s="234"/>
      <c r="K99" s="234"/>
      <c r="L99" s="240"/>
      <c r="M99" s="241"/>
      <c r="N99" s="242"/>
      <c r="O99" s="242"/>
      <c r="P99" s="242"/>
      <c r="Q99" s="242"/>
      <c r="R99" s="242"/>
      <c r="S99" s="242"/>
      <c r="T99" s="243"/>
      <c r="U99" s="13"/>
      <c r="V99" s="13"/>
      <c r="W99" s="13"/>
      <c r="X99" s="13"/>
      <c r="Y99" s="13"/>
      <c r="Z99" s="13"/>
      <c r="AA99" s="13"/>
      <c r="AB99" s="13"/>
      <c r="AC99" s="13"/>
      <c r="AD99" s="13"/>
      <c r="AE99" s="13"/>
      <c r="AT99" s="244" t="s">
        <v>207</v>
      </c>
      <c r="AU99" s="244" t="s">
        <v>87</v>
      </c>
      <c r="AV99" s="13" t="s">
        <v>87</v>
      </c>
      <c r="AW99" s="13" t="s">
        <v>39</v>
      </c>
      <c r="AX99" s="13" t="s">
        <v>78</v>
      </c>
      <c r="AY99" s="244" t="s">
        <v>199</v>
      </c>
    </row>
    <row r="100" s="13" customFormat="1">
      <c r="A100" s="13"/>
      <c r="B100" s="233"/>
      <c r="C100" s="234"/>
      <c r="D100" s="235" t="s">
        <v>207</v>
      </c>
      <c r="E100" s="236" t="s">
        <v>22</v>
      </c>
      <c r="F100" s="237" t="s">
        <v>3236</v>
      </c>
      <c r="G100" s="234"/>
      <c r="H100" s="238">
        <v>5.2910000000000004</v>
      </c>
      <c r="I100" s="239"/>
      <c r="J100" s="234"/>
      <c r="K100" s="234"/>
      <c r="L100" s="240"/>
      <c r="M100" s="241"/>
      <c r="N100" s="242"/>
      <c r="O100" s="242"/>
      <c r="P100" s="242"/>
      <c r="Q100" s="242"/>
      <c r="R100" s="242"/>
      <c r="S100" s="242"/>
      <c r="T100" s="243"/>
      <c r="U100" s="13"/>
      <c r="V100" s="13"/>
      <c r="W100" s="13"/>
      <c r="X100" s="13"/>
      <c r="Y100" s="13"/>
      <c r="Z100" s="13"/>
      <c r="AA100" s="13"/>
      <c r="AB100" s="13"/>
      <c r="AC100" s="13"/>
      <c r="AD100" s="13"/>
      <c r="AE100" s="13"/>
      <c r="AT100" s="244" t="s">
        <v>207</v>
      </c>
      <c r="AU100" s="244" t="s">
        <v>87</v>
      </c>
      <c r="AV100" s="13" t="s">
        <v>87</v>
      </c>
      <c r="AW100" s="13" t="s">
        <v>39</v>
      </c>
      <c r="AX100" s="13" t="s">
        <v>78</v>
      </c>
      <c r="AY100" s="244" t="s">
        <v>199</v>
      </c>
    </row>
    <row r="101" s="13" customFormat="1">
      <c r="A101" s="13"/>
      <c r="B101" s="233"/>
      <c r="C101" s="234"/>
      <c r="D101" s="235" t="s">
        <v>207</v>
      </c>
      <c r="E101" s="236" t="s">
        <v>22</v>
      </c>
      <c r="F101" s="237" t="s">
        <v>3237</v>
      </c>
      <c r="G101" s="234"/>
      <c r="H101" s="238">
        <v>34.814999999999998</v>
      </c>
      <c r="I101" s="239"/>
      <c r="J101" s="234"/>
      <c r="K101" s="234"/>
      <c r="L101" s="240"/>
      <c r="M101" s="241"/>
      <c r="N101" s="242"/>
      <c r="O101" s="242"/>
      <c r="P101" s="242"/>
      <c r="Q101" s="242"/>
      <c r="R101" s="242"/>
      <c r="S101" s="242"/>
      <c r="T101" s="243"/>
      <c r="U101" s="13"/>
      <c r="V101" s="13"/>
      <c r="W101" s="13"/>
      <c r="X101" s="13"/>
      <c r="Y101" s="13"/>
      <c r="Z101" s="13"/>
      <c r="AA101" s="13"/>
      <c r="AB101" s="13"/>
      <c r="AC101" s="13"/>
      <c r="AD101" s="13"/>
      <c r="AE101" s="13"/>
      <c r="AT101" s="244" t="s">
        <v>207</v>
      </c>
      <c r="AU101" s="244" t="s">
        <v>87</v>
      </c>
      <c r="AV101" s="13" t="s">
        <v>87</v>
      </c>
      <c r="AW101" s="13" t="s">
        <v>39</v>
      </c>
      <c r="AX101" s="13" t="s">
        <v>78</v>
      </c>
      <c r="AY101" s="244" t="s">
        <v>199</v>
      </c>
    </row>
    <row r="102" s="14" customFormat="1">
      <c r="A102" s="14"/>
      <c r="B102" s="245"/>
      <c r="C102" s="246"/>
      <c r="D102" s="235" t="s">
        <v>207</v>
      </c>
      <c r="E102" s="247" t="s">
        <v>22</v>
      </c>
      <c r="F102" s="248" t="s">
        <v>252</v>
      </c>
      <c r="G102" s="246"/>
      <c r="H102" s="249">
        <v>234.904</v>
      </c>
      <c r="I102" s="250"/>
      <c r="J102" s="246"/>
      <c r="K102" s="246"/>
      <c r="L102" s="251"/>
      <c r="M102" s="252"/>
      <c r="N102" s="253"/>
      <c r="O102" s="253"/>
      <c r="P102" s="253"/>
      <c r="Q102" s="253"/>
      <c r="R102" s="253"/>
      <c r="S102" s="253"/>
      <c r="T102" s="254"/>
      <c r="U102" s="14"/>
      <c r="V102" s="14"/>
      <c r="W102" s="14"/>
      <c r="X102" s="14"/>
      <c r="Y102" s="14"/>
      <c r="Z102" s="14"/>
      <c r="AA102" s="14"/>
      <c r="AB102" s="14"/>
      <c r="AC102" s="14"/>
      <c r="AD102" s="14"/>
      <c r="AE102" s="14"/>
      <c r="AT102" s="255" t="s">
        <v>207</v>
      </c>
      <c r="AU102" s="255" t="s">
        <v>87</v>
      </c>
      <c r="AV102" s="14" t="s">
        <v>103</v>
      </c>
      <c r="AW102" s="14" t="s">
        <v>39</v>
      </c>
      <c r="AX102" s="14" t="s">
        <v>23</v>
      </c>
      <c r="AY102" s="255" t="s">
        <v>199</v>
      </c>
    </row>
    <row r="103" s="2" customFormat="1" ht="21.75" customHeight="1">
      <c r="A103" s="40"/>
      <c r="B103" s="41"/>
      <c r="C103" s="220" t="s">
        <v>100</v>
      </c>
      <c r="D103" s="220" t="s">
        <v>201</v>
      </c>
      <c r="E103" s="221" t="s">
        <v>3238</v>
      </c>
      <c r="F103" s="222" t="s">
        <v>3239</v>
      </c>
      <c r="G103" s="223" t="s">
        <v>204</v>
      </c>
      <c r="H103" s="224">
        <v>70.471000000000004</v>
      </c>
      <c r="I103" s="225"/>
      <c r="J103" s="226">
        <f>ROUND(I103*H103,2)</f>
        <v>0</v>
      </c>
      <c r="K103" s="222" t="s">
        <v>205</v>
      </c>
      <c r="L103" s="46"/>
      <c r="M103" s="227" t="s">
        <v>22</v>
      </c>
      <c r="N103" s="228" t="s">
        <v>49</v>
      </c>
      <c r="O103" s="86"/>
      <c r="P103" s="229">
        <f>O103*H103</f>
        <v>0</v>
      </c>
      <c r="Q103" s="229">
        <v>0</v>
      </c>
      <c r="R103" s="229">
        <f>Q103*H103</f>
        <v>0</v>
      </c>
      <c r="S103" s="229">
        <v>0</v>
      </c>
      <c r="T103" s="230">
        <f>S103*H103</f>
        <v>0</v>
      </c>
      <c r="U103" s="40"/>
      <c r="V103" s="40"/>
      <c r="W103" s="40"/>
      <c r="X103" s="40"/>
      <c r="Y103" s="40"/>
      <c r="Z103" s="40"/>
      <c r="AA103" s="40"/>
      <c r="AB103" s="40"/>
      <c r="AC103" s="40"/>
      <c r="AD103" s="40"/>
      <c r="AE103" s="40"/>
      <c r="AR103" s="231" t="s">
        <v>103</v>
      </c>
      <c r="AT103" s="231" t="s">
        <v>201</v>
      </c>
      <c r="AU103" s="231" t="s">
        <v>87</v>
      </c>
      <c r="AY103" s="19" t="s">
        <v>199</v>
      </c>
      <c r="BE103" s="232">
        <f>IF(N103="základní",J103,0)</f>
        <v>0</v>
      </c>
      <c r="BF103" s="232">
        <f>IF(N103="snížená",J103,0)</f>
        <v>0</v>
      </c>
      <c r="BG103" s="232">
        <f>IF(N103="zákl. přenesená",J103,0)</f>
        <v>0</v>
      </c>
      <c r="BH103" s="232">
        <f>IF(N103="sníž. přenesená",J103,0)</f>
        <v>0</v>
      </c>
      <c r="BI103" s="232">
        <f>IF(N103="nulová",J103,0)</f>
        <v>0</v>
      </c>
      <c r="BJ103" s="19" t="s">
        <v>23</v>
      </c>
      <c r="BK103" s="232">
        <f>ROUND(I103*H103,2)</f>
        <v>0</v>
      </c>
      <c r="BL103" s="19" t="s">
        <v>103</v>
      </c>
      <c r="BM103" s="231" t="s">
        <v>3240</v>
      </c>
    </row>
    <row r="104" s="13" customFormat="1">
      <c r="A104" s="13"/>
      <c r="B104" s="233"/>
      <c r="C104" s="234"/>
      <c r="D104" s="235" t="s">
        <v>207</v>
      </c>
      <c r="E104" s="236" t="s">
        <v>22</v>
      </c>
      <c r="F104" s="237" t="s">
        <v>3241</v>
      </c>
      <c r="G104" s="234"/>
      <c r="H104" s="238">
        <v>70.471000000000004</v>
      </c>
      <c r="I104" s="239"/>
      <c r="J104" s="234"/>
      <c r="K104" s="234"/>
      <c r="L104" s="240"/>
      <c r="M104" s="241"/>
      <c r="N104" s="242"/>
      <c r="O104" s="242"/>
      <c r="P104" s="242"/>
      <c r="Q104" s="242"/>
      <c r="R104" s="242"/>
      <c r="S104" s="242"/>
      <c r="T104" s="243"/>
      <c r="U104" s="13"/>
      <c r="V104" s="13"/>
      <c r="W104" s="13"/>
      <c r="X104" s="13"/>
      <c r="Y104" s="13"/>
      <c r="Z104" s="13"/>
      <c r="AA104" s="13"/>
      <c r="AB104" s="13"/>
      <c r="AC104" s="13"/>
      <c r="AD104" s="13"/>
      <c r="AE104" s="13"/>
      <c r="AT104" s="244" t="s">
        <v>207</v>
      </c>
      <c r="AU104" s="244" t="s">
        <v>87</v>
      </c>
      <c r="AV104" s="13" t="s">
        <v>87</v>
      </c>
      <c r="AW104" s="13" t="s">
        <v>39</v>
      </c>
      <c r="AX104" s="13" t="s">
        <v>23</v>
      </c>
      <c r="AY104" s="244" t="s">
        <v>199</v>
      </c>
    </row>
    <row r="105" s="2" customFormat="1" ht="21.75" customHeight="1">
      <c r="A105" s="40"/>
      <c r="B105" s="41"/>
      <c r="C105" s="220" t="s">
        <v>103</v>
      </c>
      <c r="D105" s="220" t="s">
        <v>201</v>
      </c>
      <c r="E105" s="221" t="s">
        <v>3242</v>
      </c>
      <c r="F105" s="222" t="s">
        <v>3243</v>
      </c>
      <c r="G105" s="223" t="s">
        <v>204</v>
      </c>
      <c r="H105" s="224">
        <v>6.2080000000000002</v>
      </c>
      <c r="I105" s="225"/>
      <c r="J105" s="226">
        <f>ROUND(I105*H105,2)</f>
        <v>0</v>
      </c>
      <c r="K105" s="222" t="s">
        <v>205</v>
      </c>
      <c r="L105" s="46"/>
      <c r="M105" s="227" t="s">
        <v>22</v>
      </c>
      <c r="N105" s="228" t="s">
        <v>49</v>
      </c>
      <c r="O105" s="86"/>
      <c r="P105" s="229">
        <f>O105*H105</f>
        <v>0</v>
      </c>
      <c r="Q105" s="229">
        <v>0</v>
      </c>
      <c r="R105" s="229">
        <f>Q105*H105</f>
        <v>0</v>
      </c>
      <c r="S105" s="229">
        <v>0</v>
      </c>
      <c r="T105" s="230">
        <f>S105*H105</f>
        <v>0</v>
      </c>
      <c r="U105" s="40"/>
      <c r="V105" s="40"/>
      <c r="W105" s="40"/>
      <c r="X105" s="40"/>
      <c r="Y105" s="40"/>
      <c r="Z105" s="40"/>
      <c r="AA105" s="40"/>
      <c r="AB105" s="40"/>
      <c r="AC105" s="40"/>
      <c r="AD105" s="40"/>
      <c r="AE105" s="40"/>
      <c r="AR105" s="231" t="s">
        <v>103</v>
      </c>
      <c r="AT105" s="231" t="s">
        <v>201</v>
      </c>
      <c r="AU105" s="231" t="s">
        <v>87</v>
      </c>
      <c r="AY105" s="19" t="s">
        <v>199</v>
      </c>
      <c r="BE105" s="232">
        <f>IF(N105="základní",J105,0)</f>
        <v>0</v>
      </c>
      <c r="BF105" s="232">
        <f>IF(N105="snížená",J105,0)</f>
        <v>0</v>
      </c>
      <c r="BG105" s="232">
        <f>IF(N105="zákl. přenesená",J105,0)</f>
        <v>0</v>
      </c>
      <c r="BH105" s="232">
        <f>IF(N105="sníž. přenesená",J105,0)</f>
        <v>0</v>
      </c>
      <c r="BI105" s="232">
        <f>IF(N105="nulová",J105,0)</f>
        <v>0</v>
      </c>
      <c r="BJ105" s="19" t="s">
        <v>23</v>
      </c>
      <c r="BK105" s="232">
        <f>ROUND(I105*H105,2)</f>
        <v>0</v>
      </c>
      <c r="BL105" s="19" t="s">
        <v>103</v>
      </c>
      <c r="BM105" s="231" t="s">
        <v>3244</v>
      </c>
    </row>
    <row r="106" s="13" customFormat="1">
      <c r="A106" s="13"/>
      <c r="B106" s="233"/>
      <c r="C106" s="234"/>
      <c r="D106" s="235" t="s">
        <v>207</v>
      </c>
      <c r="E106" s="236" t="s">
        <v>22</v>
      </c>
      <c r="F106" s="237" t="s">
        <v>3245</v>
      </c>
      <c r="G106" s="234"/>
      <c r="H106" s="238">
        <v>4.9470000000000001</v>
      </c>
      <c r="I106" s="239"/>
      <c r="J106" s="234"/>
      <c r="K106" s="234"/>
      <c r="L106" s="240"/>
      <c r="M106" s="241"/>
      <c r="N106" s="242"/>
      <c r="O106" s="242"/>
      <c r="P106" s="242"/>
      <c r="Q106" s="242"/>
      <c r="R106" s="242"/>
      <c r="S106" s="242"/>
      <c r="T106" s="243"/>
      <c r="U106" s="13"/>
      <c r="V106" s="13"/>
      <c r="W106" s="13"/>
      <c r="X106" s="13"/>
      <c r="Y106" s="13"/>
      <c r="Z106" s="13"/>
      <c r="AA106" s="13"/>
      <c r="AB106" s="13"/>
      <c r="AC106" s="13"/>
      <c r="AD106" s="13"/>
      <c r="AE106" s="13"/>
      <c r="AT106" s="244" t="s">
        <v>207</v>
      </c>
      <c r="AU106" s="244" t="s">
        <v>87</v>
      </c>
      <c r="AV106" s="13" t="s">
        <v>87</v>
      </c>
      <c r="AW106" s="13" t="s">
        <v>39</v>
      </c>
      <c r="AX106" s="13" t="s">
        <v>78</v>
      </c>
      <c r="AY106" s="244" t="s">
        <v>199</v>
      </c>
    </row>
    <row r="107" s="13" customFormat="1">
      <c r="A107" s="13"/>
      <c r="B107" s="233"/>
      <c r="C107" s="234"/>
      <c r="D107" s="235" t="s">
        <v>207</v>
      </c>
      <c r="E107" s="236" t="s">
        <v>22</v>
      </c>
      <c r="F107" s="237" t="s">
        <v>3246</v>
      </c>
      <c r="G107" s="234"/>
      <c r="H107" s="238">
        <v>1.2609999999999999</v>
      </c>
      <c r="I107" s="239"/>
      <c r="J107" s="234"/>
      <c r="K107" s="234"/>
      <c r="L107" s="240"/>
      <c r="M107" s="241"/>
      <c r="N107" s="242"/>
      <c r="O107" s="242"/>
      <c r="P107" s="242"/>
      <c r="Q107" s="242"/>
      <c r="R107" s="242"/>
      <c r="S107" s="242"/>
      <c r="T107" s="243"/>
      <c r="U107" s="13"/>
      <c r="V107" s="13"/>
      <c r="W107" s="13"/>
      <c r="X107" s="13"/>
      <c r="Y107" s="13"/>
      <c r="Z107" s="13"/>
      <c r="AA107" s="13"/>
      <c r="AB107" s="13"/>
      <c r="AC107" s="13"/>
      <c r="AD107" s="13"/>
      <c r="AE107" s="13"/>
      <c r="AT107" s="244" t="s">
        <v>207</v>
      </c>
      <c r="AU107" s="244" t="s">
        <v>87</v>
      </c>
      <c r="AV107" s="13" t="s">
        <v>87</v>
      </c>
      <c r="AW107" s="13" t="s">
        <v>39</v>
      </c>
      <c r="AX107" s="13" t="s">
        <v>78</v>
      </c>
      <c r="AY107" s="244" t="s">
        <v>199</v>
      </c>
    </row>
    <row r="108" s="14" customFormat="1">
      <c r="A108" s="14"/>
      <c r="B108" s="245"/>
      <c r="C108" s="246"/>
      <c r="D108" s="235" t="s">
        <v>207</v>
      </c>
      <c r="E108" s="247" t="s">
        <v>22</v>
      </c>
      <c r="F108" s="248" t="s">
        <v>252</v>
      </c>
      <c r="G108" s="246"/>
      <c r="H108" s="249">
        <v>6.2080000000000002</v>
      </c>
      <c r="I108" s="250"/>
      <c r="J108" s="246"/>
      <c r="K108" s="246"/>
      <c r="L108" s="251"/>
      <c r="M108" s="252"/>
      <c r="N108" s="253"/>
      <c r="O108" s="253"/>
      <c r="P108" s="253"/>
      <c r="Q108" s="253"/>
      <c r="R108" s="253"/>
      <c r="S108" s="253"/>
      <c r="T108" s="254"/>
      <c r="U108" s="14"/>
      <c r="V108" s="14"/>
      <c r="W108" s="14"/>
      <c r="X108" s="14"/>
      <c r="Y108" s="14"/>
      <c r="Z108" s="14"/>
      <c r="AA108" s="14"/>
      <c r="AB108" s="14"/>
      <c r="AC108" s="14"/>
      <c r="AD108" s="14"/>
      <c r="AE108" s="14"/>
      <c r="AT108" s="255" t="s">
        <v>207</v>
      </c>
      <c r="AU108" s="255" t="s">
        <v>87</v>
      </c>
      <c r="AV108" s="14" t="s">
        <v>103</v>
      </c>
      <c r="AW108" s="14" t="s">
        <v>39</v>
      </c>
      <c r="AX108" s="14" t="s">
        <v>23</v>
      </c>
      <c r="AY108" s="255" t="s">
        <v>199</v>
      </c>
    </row>
    <row r="109" s="2" customFormat="1" ht="21.75" customHeight="1">
      <c r="A109" s="40"/>
      <c r="B109" s="41"/>
      <c r="C109" s="220" t="s">
        <v>106</v>
      </c>
      <c r="D109" s="220" t="s">
        <v>201</v>
      </c>
      <c r="E109" s="221" t="s">
        <v>3247</v>
      </c>
      <c r="F109" s="222" t="s">
        <v>3248</v>
      </c>
      <c r="G109" s="223" t="s">
        <v>204</v>
      </c>
      <c r="H109" s="224">
        <v>1.8620000000000001</v>
      </c>
      <c r="I109" s="225"/>
      <c r="J109" s="226">
        <f>ROUND(I109*H109,2)</f>
        <v>0</v>
      </c>
      <c r="K109" s="222" t="s">
        <v>205</v>
      </c>
      <c r="L109" s="46"/>
      <c r="M109" s="227" t="s">
        <v>22</v>
      </c>
      <c r="N109" s="228" t="s">
        <v>49</v>
      </c>
      <c r="O109" s="86"/>
      <c r="P109" s="229">
        <f>O109*H109</f>
        <v>0</v>
      </c>
      <c r="Q109" s="229">
        <v>0</v>
      </c>
      <c r="R109" s="229">
        <f>Q109*H109</f>
        <v>0</v>
      </c>
      <c r="S109" s="229">
        <v>0</v>
      </c>
      <c r="T109" s="230">
        <f>S109*H109</f>
        <v>0</v>
      </c>
      <c r="U109" s="40"/>
      <c r="V109" s="40"/>
      <c r="W109" s="40"/>
      <c r="X109" s="40"/>
      <c r="Y109" s="40"/>
      <c r="Z109" s="40"/>
      <c r="AA109" s="40"/>
      <c r="AB109" s="40"/>
      <c r="AC109" s="40"/>
      <c r="AD109" s="40"/>
      <c r="AE109" s="40"/>
      <c r="AR109" s="231" t="s">
        <v>103</v>
      </c>
      <c r="AT109" s="231" t="s">
        <v>201</v>
      </c>
      <c r="AU109" s="231" t="s">
        <v>87</v>
      </c>
      <c r="AY109" s="19" t="s">
        <v>199</v>
      </c>
      <c r="BE109" s="232">
        <f>IF(N109="základní",J109,0)</f>
        <v>0</v>
      </c>
      <c r="BF109" s="232">
        <f>IF(N109="snížená",J109,0)</f>
        <v>0</v>
      </c>
      <c r="BG109" s="232">
        <f>IF(N109="zákl. přenesená",J109,0)</f>
        <v>0</v>
      </c>
      <c r="BH109" s="232">
        <f>IF(N109="sníž. přenesená",J109,0)</f>
        <v>0</v>
      </c>
      <c r="BI109" s="232">
        <f>IF(N109="nulová",J109,0)</f>
        <v>0</v>
      </c>
      <c r="BJ109" s="19" t="s">
        <v>23</v>
      </c>
      <c r="BK109" s="232">
        <f>ROUND(I109*H109,2)</f>
        <v>0</v>
      </c>
      <c r="BL109" s="19" t="s">
        <v>103</v>
      </c>
      <c r="BM109" s="231" t="s">
        <v>3249</v>
      </c>
    </row>
    <row r="110" s="13" customFormat="1">
      <c r="A110" s="13"/>
      <c r="B110" s="233"/>
      <c r="C110" s="234"/>
      <c r="D110" s="235" t="s">
        <v>207</v>
      </c>
      <c r="E110" s="236" t="s">
        <v>22</v>
      </c>
      <c r="F110" s="237" t="s">
        <v>3250</v>
      </c>
      <c r="G110" s="234"/>
      <c r="H110" s="238">
        <v>1.8620000000000001</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207</v>
      </c>
      <c r="AU110" s="244" t="s">
        <v>87</v>
      </c>
      <c r="AV110" s="13" t="s">
        <v>87</v>
      </c>
      <c r="AW110" s="13" t="s">
        <v>39</v>
      </c>
      <c r="AX110" s="13" t="s">
        <v>23</v>
      </c>
      <c r="AY110" s="244" t="s">
        <v>199</v>
      </c>
    </row>
    <row r="111" s="2" customFormat="1" ht="21.75" customHeight="1">
      <c r="A111" s="40"/>
      <c r="B111" s="41"/>
      <c r="C111" s="220" t="s">
        <v>225</v>
      </c>
      <c r="D111" s="220" t="s">
        <v>201</v>
      </c>
      <c r="E111" s="221" t="s">
        <v>3251</v>
      </c>
      <c r="F111" s="222" t="s">
        <v>3252</v>
      </c>
      <c r="G111" s="223" t="s">
        <v>204</v>
      </c>
      <c r="H111" s="224">
        <v>0.504</v>
      </c>
      <c r="I111" s="225"/>
      <c r="J111" s="226">
        <f>ROUND(I111*H111,2)</f>
        <v>0</v>
      </c>
      <c r="K111" s="222" t="s">
        <v>205</v>
      </c>
      <c r="L111" s="46"/>
      <c r="M111" s="227" t="s">
        <v>22</v>
      </c>
      <c r="N111" s="228" t="s">
        <v>49</v>
      </c>
      <c r="O111" s="86"/>
      <c r="P111" s="229">
        <f>O111*H111</f>
        <v>0</v>
      </c>
      <c r="Q111" s="229">
        <v>0</v>
      </c>
      <c r="R111" s="229">
        <f>Q111*H111</f>
        <v>0</v>
      </c>
      <c r="S111" s="229">
        <v>0</v>
      </c>
      <c r="T111" s="230">
        <f>S111*H111</f>
        <v>0</v>
      </c>
      <c r="U111" s="40"/>
      <c r="V111" s="40"/>
      <c r="W111" s="40"/>
      <c r="X111" s="40"/>
      <c r="Y111" s="40"/>
      <c r="Z111" s="40"/>
      <c r="AA111" s="40"/>
      <c r="AB111" s="40"/>
      <c r="AC111" s="40"/>
      <c r="AD111" s="40"/>
      <c r="AE111" s="40"/>
      <c r="AR111" s="231" t="s">
        <v>103</v>
      </c>
      <c r="AT111" s="231" t="s">
        <v>201</v>
      </c>
      <c r="AU111" s="231" t="s">
        <v>87</v>
      </c>
      <c r="AY111" s="19" t="s">
        <v>199</v>
      </c>
      <c r="BE111" s="232">
        <f>IF(N111="základní",J111,0)</f>
        <v>0</v>
      </c>
      <c r="BF111" s="232">
        <f>IF(N111="snížená",J111,0)</f>
        <v>0</v>
      </c>
      <c r="BG111" s="232">
        <f>IF(N111="zákl. přenesená",J111,0)</f>
        <v>0</v>
      </c>
      <c r="BH111" s="232">
        <f>IF(N111="sníž. přenesená",J111,0)</f>
        <v>0</v>
      </c>
      <c r="BI111" s="232">
        <f>IF(N111="nulová",J111,0)</f>
        <v>0</v>
      </c>
      <c r="BJ111" s="19" t="s">
        <v>23</v>
      </c>
      <c r="BK111" s="232">
        <f>ROUND(I111*H111,2)</f>
        <v>0</v>
      </c>
      <c r="BL111" s="19" t="s">
        <v>103</v>
      </c>
      <c r="BM111" s="231" t="s">
        <v>3253</v>
      </c>
    </row>
    <row r="112" s="13" customFormat="1">
      <c r="A112" s="13"/>
      <c r="B112" s="233"/>
      <c r="C112" s="234"/>
      <c r="D112" s="235" t="s">
        <v>207</v>
      </c>
      <c r="E112" s="236" t="s">
        <v>22</v>
      </c>
      <c r="F112" s="237" t="s">
        <v>3254</v>
      </c>
      <c r="G112" s="234"/>
      <c r="H112" s="238">
        <v>0.504</v>
      </c>
      <c r="I112" s="239"/>
      <c r="J112" s="234"/>
      <c r="K112" s="234"/>
      <c r="L112" s="240"/>
      <c r="M112" s="241"/>
      <c r="N112" s="242"/>
      <c r="O112" s="242"/>
      <c r="P112" s="242"/>
      <c r="Q112" s="242"/>
      <c r="R112" s="242"/>
      <c r="S112" s="242"/>
      <c r="T112" s="243"/>
      <c r="U112" s="13"/>
      <c r="V112" s="13"/>
      <c r="W112" s="13"/>
      <c r="X112" s="13"/>
      <c r="Y112" s="13"/>
      <c r="Z112" s="13"/>
      <c r="AA112" s="13"/>
      <c r="AB112" s="13"/>
      <c r="AC112" s="13"/>
      <c r="AD112" s="13"/>
      <c r="AE112" s="13"/>
      <c r="AT112" s="244" t="s">
        <v>207</v>
      </c>
      <c r="AU112" s="244" t="s">
        <v>87</v>
      </c>
      <c r="AV112" s="13" t="s">
        <v>87</v>
      </c>
      <c r="AW112" s="13" t="s">
        <v>39</v>
      </c>
      <c r="AX112" s="13" t="s">
        <v>23</v>
      </c>
      <c r="AY112" s="244" t="s">
        <v>199</v>
      </c>
    </row>
    <row r="113" s="2" customFormat="1" ht="21.75" customHeight="1">
      <c r="A113" s="40"/>
      <c r="B113" s="41"/>
      <c r="C113" s="220" t="s">
        <v>230</v>
      </c>
      <c r="D113" s="220" t="s">
        <v>201</v>
      </c>
      <c r="E113" s="221" t="s">
        <v>3255</v>
      </c>
      <c r="F113" s="222" t="s">
        <v>3256</v>
      </c>
      <c r="G113" s="223" t="s">
        <v>204</v>
      </c>
      <c r="H113" s="224">
        <v>0.151</v>
      </c>
      <c r="I113" s="225"/>
      <c r="J113" s="226">
        <f>ROUND(I113*H113,2)</f>
        <v>0</v>
      </c>
      <c r="K113" s="222" t="s">
        <v>205</v>
      </c>
      <c r="L113" s="46"/>
      <c r="M113" s="227" t="s">
        <v>22</v>
      </c>
      <c r="N113" s="228" t="s">
        <v>49</v>
      </c>
      <c r="O113" s="86"/>
      <c r="P113" s="229">
        <f>O113*H113</f>
        <v>0</v>
      </c>
      <c r="Q113" s="229">
        <v>0</v>
      </c>
      <c r="R113" s="229">
        <f>Q113*H113</f>
        <v>0</v>
      </c>
      <c r="S113" s="229">
        <v>0</v>
      </c>
      <c r="T113" s="230">
        <f>S113*H113</f>
        <v>0</v>
      </c>
      <c r="U113" s="40"/>
      <c r="V113" s="40"/>
      <c r="W113" s="40"/>
      <c r="X113" s="40"/>
      <c r="Y113" s="40"/>
      <c r="Z113" s="40"/>
      <c r="AA113" s="40"/>
      <c r="AB113" s="40"/>
      <c r="AC113" s="40"/>
      <c r="AD113" s="40"/>
      <c r="AE113" s="40"/>
      <c r="AR113" s="231" t="s">
        <v>103</v>
      </c>
      <c r="AT113" s="231" t="s">
        <v>201</v>
      </c>
      <c r="AU113" s="231" t="s">
        <v>87</v>
      </c>
      <c r="AY113" s="19" t="s">
        <v>199</v>
      </c>
      <c r="BE113" s="232">
        <f>IF(N113="základní",J113,0)</f>
        <v>0</v>
      </c>
      <c r="BF113" s="232">
        <f>IF(N113="snížená",J113,0)</f>
        <v>0</v>
      </c>
      <c r="BG113" s="232">
        <f>IF(N113="zákl. přenesená",J113,0)</f>
        <v>0</v>
      </c>
      <c r="BH113" s="232">
        <f>IF(N113="sníž. přenesená",J113,0)</f>
        <v>0</v>
      </c>
      <c r="BI113" s="232">
        <f>IF(N113="nulová",J113,0)</f>
        <v>0</v>
      </c>
      <c r="BJ113" s="19" t="s">
        <v>23</v>
      </c>
      <c r="BK113" s="232">
        <f>ROUND(I113*H113,2)</f>
        <v>0</v>
      </c>
      <c r="BL113" s="19" t="s">
        <v>103</v>
      </c>
      <c r="BM113" s="231" t="s">
        <v>3257</v>
      </c>
    </row>
    <row r="114" s="13" customFormat="1">
      <c r="A114" s="13"/>
      <c r="B114" s="233"/>
      <c r="C114" s="234"/>
      <c r="D114" s="235" t="s">
        <v>207</v>
      </c>
      <c r="E114" s="236" t="s">
        <v>22</v>
      </c>
      <c r="F114" s="237" t="s">
        <v>3258</v>
      </c>
      <c r="G114" s="234"/>
      <c r="H114" s="238">
        <v>0.151</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207</v>
      </c>
      <c r="AU114" s="244" t="s">
        <v>87</v>
      </c>
      <c r="AV114" s="13" t="s">
        <v>87</v>
      </c>
      <c r="AW114" s="13" t="s">
        <v>39</v>
      </c>
      <c r="AX114" s="13" t="s">
        <v>23</v>
      </c>
      <c r="AY114" s="244" t="s">
        <v>199</v>
      </c>
    </row>
    <row r="115" s="2" customFormat="1" ht="21.75" customHeight="1">
      <c r="A115" s="40"/>
      <c r="B115" s="41"/>
      <c r="C115" s="220" t="s">
        <v>236</v>
      </c>
      <c r="D115" s="220" t="s">
        <v>201</v>
      </c>
      <c r="E115" s="221" t="s">
        <v>3259</v>
      </c>
      <c r="F115" s="222" t="s">
        <v>3260</v>
      </c>
      <c r="G115" s="223" t="s">
        <v>204</v>
      </c>
      <c r="H115" s="224">
        <v>29.175000000000001</v>
      </c>
      <c r="I115" s="225"/>
      <c r="J115" s="226">
        <f>ROUND(I115*H115,2)</f>
        <v>0</v>
      </c>
      <c r="K115" s="222" t="s">
        <v>205</v>
      </c>
      <c r="L115" s="46"/>
      <c r="M115" s="227" t="s">
        <v>22</v>
      </c>
      <c r="N115" s="228" t="s">
        <v>49</v>
      </c>
      <c r="O115" s="86"/>
      <c r="P115" s="229">
        <f>O115*H115</f>
        <v>0</v>
      </c>
      <c r="Q115" s="229">
        <v>0</v>
      </c>
      <c r="R115" s="229">
        <f>Q115*H115</f>
        <v>0</v>
      </c>
      <c r="S115" s="229">
        <v>0</v>
      </c>
      <c r="T115" s="230">
        <f>S115*H115</f>
        <v>0</v>
      </c>
      <c r="U115" s="40"/>
      <c r="V115" s="40"/>
      <c r="W115" s="40"/>
      <c r="X115" s="40"/>
      <c r="Y115" s="40"/>
      <c r="Z115" s="40"/>
      <c r="AA115" s="40"/>
      <c r="AB115" s="40"/>
      <c r="AC115" s="40"/>
      <c r="AD115" s="40"/>
      <c r="AE115" s="40"/>
      <c r="AR115" s="231" t="s">
        <v>103</v>
      </c>
      <c r="AT115" s="231" t="s">
        <v>201</v>
      </c>
      <c r="AU115" s="231" t="s">
        <v>87</v>
      </c>
      <c r="AY115" s="19" t="s">
        <v>199</v>
      </c>
      <c r="BE115" s="232">
        <f>IF(N115="základní",J115,0)</f>
        <v>0</v>
      </c>
      <c r="BF115" s="232">
        <f>IF(N115="snížená",J115,0)</f>
        <v>0</v>
      </c>
      <c r="BG115" s="232">
        <f>IF(N115="zákl. přenesená",J115,0)</f>
        <v>0</v>
      </c>
      <c r="BH115" s="232">
        <f>IF(N115="sníž. přenesená",J115,0)</f>
        <v>0</v>
      </c>
      <c r="BI115" s="232">
        <f>IF(N115="nulová",J115,0)</f>
        <v>0</v>
      </c>
      <c r="BJ115" s="19" t="s">
        <v>23</v>
      </c>
      <c r="BK115" s="232">
        <f>ROUND(I115*H115,2)</f>
        <v>0</v>
      </c>
      <c r="BL115" s="19" t="s">
        <v>103</v>
      </c>
      <c r="BM115" s="231" t="s">
        <v>3261</v>
      </c>
    </row>
    <row r="116" s="13" customFormat="1">
      <c r="A116" s="13"/>
      <c r="B116" s="233"/>
      <c r="C116" s="234"/>
      <c r="D116" s="235" t="s">
        <v>207</v>
      </c>
      <c r="E116" s="236" t="s">
        <v>22</v>
      </c>
      <c r="F116" s="237" t="s">
        <v>3262</v>
      </c>
      <c r="G116" s="234"/>
      <c r="H116" s="238">
        <v>29.175000000000001</v>
      </c>
      <c r="I116" s="239"/>
      <c r="J116" s="234"/>
      <c r="K116" s="234"/>
      <c r="L116" s="240"/>
      <c r="M116" s="241"/>
      <c r="N116" s="242"/>
      <c r="O116" s="242"/>
      <c r="P116" s="242"/>
      <c r="Q116" s="242"/>
      <c r="R116" s="242"/>
      <c r="S116" s="242"/>
      <c r="T116" s="243"/>
      <c r="U116" s="13"/>
      <c r="V116" s="13"/>
      <c r="W116" s="13"/>
      <c r="X116" s="13"/>
      <c r="Y116" s="13"/>
      <c r="Z116" s="13"/>
      <c r="AA116" s="13"/>
      <c r="AB116" s="13"/>
      <c r="AC116" s="13"/>
      <c r="AD116" s="13"/>
      <c r="AE116" s="13"/>
      <c r="AT116" s="244" t="s">
        <v>207</v>
      </c>
      <c r="AU116" s="244" t="s">
        <v>87</v>
      </c>
      <c r="AV116" s="13" t="s">
        <v>87</v>
      </c>
      <c r="AW116" s="13" t="s">
        <v>39</v>
      </c>
      <c r="AX116" s="13" t="s">
        <v>23</v>
      </c>
      <c r="AY116" s="244" t="s">
        <v>199</v>
      </c>
    </row>
    <row r="117" s="2" customFormat="1" ht="21.75" customHeight="1">
      <c r="A117" s="40"/>
      <c r="B117" s="41"/>
      <c r="C117" s="220" t="s">
        <v>240</v>
      </c>
      <c r="D117" s="220" t="s">
        <v>201</v>
      </c>
      <c r="E117" s="221" t="s">
        <v>264</v>
      </c>
      <c r="F117" s="222" t="s">
        <v>265</v>
      </c>
      <c r="G117" s="223" t="s">
        <v>204</v>
      </c>
      <c r="H117" s="224">
        <v>241.61600000000001</v>
      </c>
      <c r="I117" s="225"/>
      <c r="J117" s="226">
        <f>ROUND(I117*H117,2)</f>
        <v>0</v>
      </c>
      <c r="K117" s="222" t="s">
        <v>205</v>
      </c>
      <c r="L117" s="46"/>
      <c r="M117" s="227" t="s">
        <v>22</v>
      </c>
      <c r="N117" s="228" t="s">
        <v>49</v>
      </c>
      <c r="O117" s="86"/>
      <c r="P117" s="229">
        <f>O117*H117</f>
        <v>0</v>
      </c>
      <c r="Q117" s="229">
        <v>0</v>
      </c>
      <c r="R117" s="229">
        <f>Q117*H117</f>
        <v>0</v>
      </c>
      <c r="S117" s="229">
        <v>0</v>
      </c>
      <c r="T117" s="230">
        <f>S117*H117</f>
        <v>0</v>
      </c>
      <c r="U117" s="40"/>
      <c r="V117" s="40"/>
      <c r="W117" s="40"/>
      <c r="X117" s="40"/>
      <c r="Y117" s="40"/>
      <c r="Z117" s="40"/>
      <c r="AA117" s="40"/>
      <c r="AB117" s="40"/>
      <c r="AC117" s="40"/>
      <c r="AD117" s="40"/>
      <c r="AE117" s="40"/>
      <c r="AR117" s="231" t="s">
        <v>103</v>
      </c>
      <c r="AT117" s="231" t="s">
        <v>201</v>
      </c>
      <c r="AU117" s="231" t="s">
        <v>87</v>
      </c>
      <c r="AY117" s="19" t="s">
        <v>199</v>
      </c>
      <c r="BE117" s="232">
        <f>IF(N117="základní",J117,0)</f>
        <v>0</v>
      </c>
      <c r="BF117" s="232">
        <f>IF(N117="snížená",J117,0)</f>
        <v>0</v>
      </c>
      <c r="BG117" s="232">
        <f>IF(N117="zákl. přenesená",J117,0)</f>
        <v>0</v>
      </c>
      <c r="BH117" s="232">
        <f>IF(N117="sníž. přenesená",J117,0)</f>
        <v>0</v>
      </c>
      <c r="BI117" s="232">
        <f>IF(N117="nulová",J117,0)</f>
        <v>0</v>
      </c>
      <c r="BJ117" s="19" t="s">
        <v>23</v>
      </c>
      <c r="BK117" s="232">
        <f>ROUND(I117*H117,2)</f>
        <v>0</v>
      </c>
      <c r="BL117" s="19" t="s">
        <v>103</v>
      </c>
      <c r="BM117" s="231" t="s">
        <v>3263</v>
      </c>
    </row>
    <row r="118" s="13" customFormat="1">
      <c r="A118" s="13"/>
      <c r="B118" s="233"/>
      <c r="C118" s="234"/>
      <c r="D118" s="235" t="s">
        <v>207</v>
      </c>
      <c r="E118" s="236" t="s">
        <v>22</v>
      </c>
      <c r="F118" s="237" t="s">
        <v>3264</v>
      </c>
      <c r="G118" s="234"/>
      <c r="H118" s="238">
        <v>241.61600000000001</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207</v>
      </c>
      <c r="AU118" s="244" t="s">
        <v>87</v>
      </c>
      <c r="AV118" s="13" t="s">
        <v>87</v>
      </c>
      <c r="AW118" s="13" t="s">
        <v>39</v>
      </c>
      <c r="AX118" s="13" t="s">
        <v>23</v>
      </c>
      <c r="AY118" s="244" t="s">
        <v>199</v>
      </c>
    </row>
    <row r="119" s="2" customFormat="1" ht="33" customHeight="1">
      <c r="A119" s="40"/>
      <c r="B119" s="41"/>
      <c r="C119" s="220" t="s">
        <v>28</v>
      </c>
      <c r="D119" s="220" t="s">
        <v>201</v>
      </c>
      <c r="E119" s="221" t="s">
        <v>268</v>
      </c>
      <c r="F119" s="222" t="s">
        <v>269</v>
      </c>
      <c r="G119" s="223" t="s">
        <v>204</v>
      </c>
      <c r="H119" s="224">
        <v>1932.9280000000001</v>
      </c>
      <c r="I119" s="225"/>
      <c r="J119" s="226">
        <f>ROUND(I119*H119,2)</f>
        <v>0</v>
      </c>
      <c r="K119" s="222" t="s">
        <v>205</v>
      </c>
      <c r="L119" s="46"/>
      <c r="M119" s="227" t="s">
        <v>22</v>
      </c>
      <c r="N119" s="228" t="s">
        <v>49</v>
      </c>
      <c r="O119" s="86"/>
      <c r="P119" s="229">
        <f>O119*H119</f>
        <v>0</v>
      </c>
      <c r="Q119" s="229">
        <v>0</v>
      </c>
      <c r="R119" s="229">
        <f>Q119*H119</f>
        <v>0</v>
      </c>
      <c r="S119" s="229">
        <v>0</v>
      </c>
      <c r="T119" s="230">
        <f>S119*H119</f>
        <v>0</v>
      </c>
      <c r="U119" s="40"/>
      <c r="V119" s="40"/>
      <c r="W119" s="40"/>
      <c r="X119" s="40"/>
      <c r="Y119" s="40"/>
      <c r="Z119" s="40"/>
      <c r="AA119" s="40"/>
      <c r="AB119" s="40"/>
      <c r="AC119" s="40"/>
      <c r="AD119" s="40"/>
      <c r="AE119" s="40"/>
      <c r="AR119" s="231" t="s">
        <v>103</v>
      </c>
      <c r="AT119" s="231" t="s">
        <v>201</v>
      </c>
      <c r="AU119" s="231" t="s">
        <v>87</v>
      </c>
      <c r="AY119" s="19" t="s">
        <v>199</v>
      </c>
      <c r="BE119" s="232">
        <f>IF(N119="základní",J119,0)</f>
        <v>0</v>
      </c>
      <c r="BF119" s="232">
        <f>IF(N119="snížená",J119,0)</f>
        <v>0</v>
      </c>
      <c r="BG119" s="232">
        <f>IF(N119="zákl. přenesená",J119,0)</f>
        <v>0</v>
      </c>
      <c r="BH119" s="232">
        <f>IF(N119="sníž. přenesená",J119,0)</f>
        <v>0</v>
      </c>
      <c r="BI119" s="232">
        <f>IF(N119="nulová",J119,0)</f>
        <v>0</v>
      </c>
      <c r="BJ119" s="19" t="s">
        <v>23</v>
      </c>
      <c r="BK119" s="232">
        <f>ROUND(I119*H119,2)</f>
        <v>0</v>
      </c>
      <c r="BL119" s="19" t="s">
        <v>103</v>
      </c>
      <c r="BM119" s="231" t="s">
        <v>3265</v>
      </c>
    </row>
    <row r="120" s="13" customFormat="1">
      <c r="A120" s="13"/>
      <c r="B120" s="233"/>
      <c r="C120" s="234"/>
      <c r="D120" s="235" t="s">
        <v>207</v>
      </c>
      <c r="E120" s="236" t="s">
        <v>22</v>
      </c>
      <c r="F120" s="237" t="s">
        <v>3266</v>
      </c>
      <c r="G120" s="234"/>
      <c r="H120" s="238">
        <v>1932.9280000000001</v>
      </c>
      <c r="I120" s="239"/>
      <c r="J120" s="234"/>
      <c r="K120" s="234"/>
      <c r="L120" s="240"/>
      <c r="M120" s="241"/>
      <c r="N120" s="242"/>
      <c r="O120" s="242"/>
      <c r="P120" s="242"/>
      <c r="Q120" s="242"/>
      <c r="R120" s="242"/>
      <c r="S120" s="242"/>
      <c r="T120" s="243"/>
      <c r="U120" s="13"/>
      <c r="V120" s="13"/>
      <c r="W120" s="13"/>
      <c r="X120" s="13"/>
      <c r="Y120" s="13"/>
      <c r="Z120" s="13"/>
      <c r="AA120" s="13"/>
      <c r="AB120" s="13"/>
      <c r="AC120" s="13"/>
      <c r="AD120" s="13"/>
      <c r="AE120" s="13"/>
      <c r="AT120" s="244" t="s">
        <v>207</v>
      </c>
      <c r="AU120" s="244" t="s">
        <v>87</v>
      </c>
      <c r="AV120" s="13" t="s">
        <v>87</v>
      </c>
      <c r="AW120" s="13" t="s">
        <v>39</v>
      </c>
      <c r="AX120" s="13" t="s">
        <v>23</v>
      </c>
      <c r="AY120" s="244" t="s">
        <v>199</v>
      </c>
    </row>
    <row r="121" s="2" customFormat="1" ht="16.5" customHeight="1">
      <c r="A121" s="40"/>
      <c r="B121" s="41"/>
      <c r="C121" s="220" t="s">
        <v>248</v>
      </c>
      <c r="D121" s="220" t="s">
        <v>201</v>
      </c>
      <c r="E121" s="221" t="s">
        <v>3267</v>
      </c>
      <c r="F121" s="222" t="s">
        <v>3268</v>
      </c>
      <c r="G121" s="223" t="s">
        <v>204</v>
      </c>
      <c r="H121" s="224">
        <v>29.175000000000001</v>
      </c>
      <c r="I121" s="225"/>
      <c r="J121" s="226">
        <f>ROUND(I121*H121,2)</f>
        <v>0</v>
      </c>
      <c r="K121" s="222" t="s">
        <v>205</v>
      </c>
      <c r="L121" s="46"/>
      <c r="M121" s="227" t="s">
        <v>22</v>
      </c>
      <c r="N121" s="228" t="s">
        <v>49</v>
      </c>
      <c r="O121" s="86"/>
      <c r="P121" s="229">
        <f>O121*H121</f>
        <v>0</v>
      </c>
      <c r="Q121" s="229">
        <v>0</v>
      </c>
      <c r="R121" s="229">
        <f>Q121*H121</f>
        <v>0</v>
      </c>
      <c r="S121" s="229">
        <v>0</v>
      </c>
      <c r="T121" s="230">
        <f>S121*H121</f>
        <v>0</v>
      </c>
      <c r="U121" s="40"/>
      <c r="V121" s="40"/>
      <c r="W121" s="40"/>
      <c r="X121" s="40"/>
      <c r="Y121" s="40"/>
      <c r="Z121" s="40"/>
      <c r="AA121" s="40"/>
      <c r="AB121" s="40"/>
      <c r="AC121" s="40"/>
      <c r="AD121" s="40"/>
      <c r="AE121" s="40"/>
      <c r="AR121" s="231" t="s">
        <v>103</v>
      </c>
      <c r="AT121" s="231" t="s">
        <v>201</v>
      </c>
      <c r="AU121" s="231" t="s">
        <v>87</v>
      </c>
      <c r="AY121" s="19" t="s">
        <v>199</v>
      </c>
      <c r="BE121" s="232">
        <f>IF(N121="základní",J121,0)</f>
        <v>0</v>
      </c>
      <c r="BF121" s="232">
        <f>IF(N121="snížená",J121,0)</f>
        <v>0</v>
      </c>
      <c r="BG121" s="232">
        <f>IF(N121="zákl. přenesená",J121,0)</f>
        <v>0</v>
      </c>
      <c r="BH121" s="232">
        <f>IF(N121="sníž. přenesená",J121,0)</f>
        <v>0</v>
      </c>
      <c r="BI121" s="232">
        <f>IF(N121="nulová",J121,0)</f>
        <v>0</v>
      </c>
      <c r="BJ121" s="19" t="s">
        <v>23</v>
      </c>
      <c r="BK121" s="232">
        <f>ROUND(I121*H121,2)</f>
        <v>0</v>
      </c>
      <c r="BL121" s="19" t="s">
        <v>103</v>
      </c>
      <c r="BM121" s="231" t="s">
        <v>3269</v>
      </c>
    </row>
    <row r="122" s="13" customFormat="1">
      <c r="A122" s="13"/>
      <c r="B122" s="233"/>
      <c r="C122" s="234"/>
      <c r="D122" s="235" t="s">
        <v>207</v>
      </c>
      <c r="E122" s="236" t="s">
        <v>22</v>
      </c>
      <c r="F122" s="237" t="s">
        <v>3262</v>
      </c>
      <c r="G122" s="234"/>
      <c r="H122" s="238">
        <v>29.175000000000001</v>
      </c>
      <c r="I122" s="239"/>
      <c r="J122" s="234"/>
      <c r="K122" s="234"/>
      <c r="L122" s="240"/>
      <c r="M122" s="241"/>
      <c r="N122" s="242"/>
      <c r="O122" s="242"/>
      <c r="P122" s="242"/>
      <c r="Q122" s="242"/>
      <c r="R122" s="242"/>
      <c r="S122" s="242"/>
      <c r="T122" s="243"/>
      <c r="U122" s="13"/>
      <c r="V122" s="13"/>
      <c r="W122" s="13"/>
      <c r="X122" s="13"/>
      <c r="Y122" s="13"/>
      <c r="Z122" s="13"/>
      <c r="AA122" s="13"/>
      <c r="AB122" s="13"/>
      <c r="AC122" s="13"/>
      <c r="AD122" s="13"/>
      <c r="AE122" s="13"/>
      <c r="AT122" s="244" t="s">
        <v>207</v>
      </c>
      <c r="AU122" s="244" t="s">
        <v>87</v>
      </c>
      <c r="AV122" s="13" t="s">
        <v>87</v>
      </c>
      <c r="AW122" s="13" t="s">
        <v>39</v>
      </c>
      <c r="AX122" s="13" t="s">
        <v>23</v>
      </c>
      <c r="AY122" s="244" t="s">
        <v>199</v>
      </c>
    </row>
    <row r="123" s="2" customFormat="1" ht="21.75" customHeight="1">
      <c r="A123" s="40"/>
      <c r="B123" s="41"/>
      <c r="C123" s="220" t="s">
        <v>253</v>
      </c>
      <c r="D123" s="220" t="s">
        <v>201</v>
      </c>
      <c r="E123" s="221" t="s">
        <v>277</v>
      </c>
      <c r="F123" s="222" t="s">
        <v>278</v>
      </c>
      <c r="G123" s="223" t="s">
        <v>279</v>
      </c>
      <c r="H123" s="224">
        <v>434.90899999999999</v>
      </c>
      <c r="I123" s="225"/>
      <c r="J123" s="226">
        <f>ROUND(I123*H123,2)</f>
        <v>0</v>
      </c>
      <c r="K123" s="222" t="s">
        <v>205</v>
      </c>
      <c r="L123" s="46"/>
      <c r="M123" s="227" t="s">
        <v>22</v>
      </c>
      <c r="N123" s="228" t="s">
        <v>49</v>
      </c>
      <c r="O123" s="86"/>
      <c r="P123" s="229">
        <f>O123*H123</f>
        <v>0</v>
      </c>
      <c r="Q123" s="229">
        <v>0</v>
      </c>
      <c r="R123" s="229">
        <f>Q123*H123</f>
        <v>0</v>
      </c>
      <c r="S123" s="229">
        <v>0</v>
      </c>
      <c r="T123" s="230">
        <f>S123*H123</f>
        <v>0</v>
      </c>
      <c r="U123" s="40"/>
      <c r="V123" s="40"/>
      <c r="W123" s="40"/>
      <c r="X123" s="40"/>
      <c r="Y123" s="40"/>
      <c r="Z123" s="40"/>
      <c r="AA123" s="40"/>
      <c r="AB123" s="40"/>
      <c r="AC123" s="40"/>
      <c r="AD123" s="40"/>
      <c r="AE123" s="40"/>
      <c r="AR123" s="231" t="s">
        <v>103</v>
      </c>
      <c r="AT123" s="231" t="s">
        <v>201</v>
      </c>
      <c r="AU123" s="231" t="s">
        <v>87</v>
      </c>
      <c r="AY123" s="19" t="s">
        <v>199</v>
      </c>
      <c r="BE123" s="232">
        <f>IF(N123="základní",J123,0)</f>
        <v>0</v>
      </c>
      <c r="BF123" s="232">
        <f>IF(N123="snížená",J123,0)</f>
        <v>0</v>
      </c>
      <c r="BG123" s="232">
        <f>IF(N123="zákl. přenesená",J123,0)</f>
        <v>0</v>
      </c>
      <c r="BH123" s="232">
        <f>IF(N123="sníž. přenesená",J123,0)</f>
        <v>0</v>
      </c>
      <c r="BI123" s="232">
        <f>IF(N123="nulová",J123,0)</f>
        <v>0</v>
      </c>
      <c r="BJ123" s="19" t="s">
        <v>23</v>
      </c>
      <c r="BK123" s="232">
        <f>ROUND(I123*H123,2)</f>
        <v>0</v>
      </c>
      <c r="BL123" s="19" t="s">
        <v>103</v>
      </c>
      <c r="BM123" s="231" t="s">
        <v>3270</v>
      </c>
    </row>
    <row r="124" s="13" customFormat="1">
      <c r="A124" s="13"/>
      <c r="B124" s="233"/>
      <c r="C124" s="234"/>
      <c r="D124" s="235" t="s">
        <v>207</v>
      </c>
      <c r="E124" s="236" t="s">
        <v>22</v>
      </c>
      <c r="F124" s="237" t="s">
        <v>3271</v>
      </c>
      <c r="G124" s="234"/>
      <c r="H124" s="238">
        <v>434.90899999999999</v>
      </c>
      <c r="I124" s="239"/>
      <c r="J124" s="234"/>
      <c r="K124" s="234"/>
      <c r="L124" s="240"/>
      <c r="M124" s="241"/>
      <c r="N124" s="242"/>
      <c r="O124" s="242"/>
      <c r="P124" s="242"/>
      <c r="Q124" s="242"/>
      <c r="R124" s="242"/>
      <c r="S124" s="242"/>
      <c r="T124" s="243"/>
      <c r="U124" s="13"/>
      <c r="V124" s="13"/>
      <c r="W124" s="13"/>
      <c r="X124" s="13"/>
      <c r="Y124" s="13"/>
      <c r="Z124" s="13"/>
      <c r="AA124" s="13"/>
      <c r="AB124" s="13"/>
      <c r="AC124" s="13"/>
      <c r="AD124" s="13"/>
      <c r="AE124" s="13"/>
      <c r="AT124" s="244" t="s">
        <v>207</v>
      </c>
      <c r="AU124" s="244" t="s">
        <v>87</v>
      </c>
      <c r="AV124" s="13" t="s">
        <v>87</v>
      </c>
      <c r="AW124" s="13" t="s">
        <v>39</v>
      </c>
      <c r="AX124" s="13" t="s">
        <v>23</v>
      </c>
      <c r="AY124" s="244" t="s">
        <v>199</v>
      </c>
    </row>
    <row r="125" s="2" customFormat="1" ht="21.75" customHeight="1">
      <c r="A125" s="40"/>
      <c r="B125" s="41"/>
      <c r="C125" s="220" t="s">
        <v>258</v>
      </c>
      <c r="D125" s="220" t="s">
        <v>201</v>
      </c>
      <c r="E125" s="221" t="s">
        <v>3272</v>
      </c>
      <c r="F125" s="222" t="s">
        <v>3273</v>
      </c>
      <c r="G125" s="223" t="s">
        <v>233</v>
      </c>
      <c r="H125" s="224">
        <v>32</v>
      </c>
      <c r="I125" s="225"/>
      <c r="J125" s="226">
        <f>ROUND(I125*H125,2)</f>
        <v>0</v>
      </c>
      <c r="K125" s="222" t="s">
        <v>205</v>
      </c>
      <c r="L125" s="46"/>
      <c r="M125" s="227" t="s">
        <v>22</v>
      </c>
      <c r="N125" s="228" t="s">
        <v>49</v>
      </c>
      <c r="O125" s="86"/>
      <c r="P125" s="229">
        <f>O125*H125</f>
        <v>0</v>
      </c>
      <c r="Q125" s="229">
        <v>0</v>
      </c>
      <c r="R125" s="229">
        <f>Q125*H125</f>
        <v>0</v>
      </c>
      <c r="S125" s="229">
        <v>0</v>
      </c>
      <c r="T125" s="230">
        <f>S125*H125</f>
        <v>0</v>
      </c>
      <c r="U125" s="40"/>
      <c r="V125" s="40"/>
      <c r="W125" s="40"/>
      <c r="X125" s="40"/>
      <c r="Y125" s="40"/>
      <c r="Z125" s="40"/>
      <c r="AA125" s="40"/>
      <c r="AB125" s="40"/>
      <c r="AC125" s="40"/>
      <c r="AD125" s="40"/>
      <c r="AE125" s="40"/>
      <c r="AR125" s="231" t="s">
        <v>103</v>
      </c>
      <c r="AT125" s="231" t="s">
        <v>201</v>
      </c>
      <c r="AU125" s="231" t="s">
        <v>87</v>
      </c>
      <c r="AY125" s="19" t="s">
        <v>199</v>
      </c>
      <c r="BE125" s="232">
        <f>IF(N125="základní",J125,0)</f>
        <v>0</v>
      </c>
      <c r="BF125" s="232">
        <f>IF(N125="snížená",J125,0)</f>
        <v>0</v>
      </c>
      <c r="BG125" s="232">
        <f>IF(N125="zákl. přenesená",J125,0)</f>
        <v>0</v>
      </c>
      <c r="BH125" s="232">
        <f>IF(N125="sníž. přenesená",J125,0)</f>
        <v>0</v>
      </c>
      <c r="BI125" s="232">
        <f>IF(N125="nulová",J125,0)</f>
        <v>0</v>
      </c>
      <c r="BJ125" s="19" t="s">
        <v>23</v>
      </c>
      <c r="BK125" s="232">
        <f>ROUND(I125*H125,2)</f>
        <v>0</v>
      </c>
      <c r="BL125" s="19" t="s">
        <v>103</v>
      </c>
      <c r="BM125" s="231" t="s">
        <v>3274</v>
      </c>
    </row>
    <row r="126" s="13" customFormat="1">
      <c r="A126" s="13"/>
      <c r="B126" s="233"/>
      <c r="C126" s="234"/>
      <c r="D126" s="235" t="s">
        <v>207</v>
      </c>
      <c r="E126" s="236" t="s">
        <v>22</v>
      </c>
      <c r="F126" s="237" t="s">
        <v>3275</v>
      </c>
      <c r="G126" s="234"/>
      <c r="H126" s="238">
        <v>32</v>
      </c>
      <c r="I126" s="239"/>
      <c r="J126" s="234"/>
      <c r="K126" s="234"/>
      <c r="L126" s="240"/>
      <c r="M126" s="241"/>
      <c r="N126" s="242"/>
      <c r="O126" s="242"/>
      <c r="P126" s="242"/>
      <c r="Q126" s="242"/>
      <c r="R126" s="242"/>
      <c r="S126" s="242"/>
      <c r="T126" s="243"/>
      <c r="U126" s="13"/>
      <c r="V126" s="13"/>
      <c r="W126" s="13"/>
      <c r="X126" s="13"/>
      <c r="Y126" s="13"/>
      <c r="Z126" s="13"/>
      <c r="AA126" s="13"/>
      <c r="AB126" s="13"/>
      <c r="AC126" s="13"/>
      <c r="AD126" s="13"/>
      <c r="AE126" s="13"/>
      <c r="AT126" s="244" t="s">
        <v>207</v>
      </c>
      <c r="AU126" s="244" t="s">
        <v>87</v>
      </c>
      <c r="AV126" s="13" t="s">
        <v>87</v>
      </c>
      <c r="AW126" s="13" t="s">
        <v>39</v>
      </c>
      <c r="AX126" s="13" t="s">
        <v>23</v>
      </c>
      <c r="AY126" s="244" t="s">
        <v>199</v>
      </c>
    </row>
    <row r="127" s="2" customFormat="1" ht="21.75" customHeight="1">
      <c r="A127" s="40"/>
      <c r="B127" s="41"/>
      <c r="C127" s="220" t="s">
        <v>263</v>
      </c>
      <c r="D127" s="220" t="s">
        <v>201</v>
      </c>
      <c r="E127" s="221" t="s">
        <v>3276</v>
      </c>
      <c r="F127" s="222" t="s">
        <v>3277</v>
      </c>
      <c r="G127" s="223" t="s">
        <v>233</v>
      </c>
      <c r="H127" s="224">
        <v>32</v>
      </c>
      <c r="I127" s="225"/>
      <c r="J127" s="226">
        <f>ROUND(I127*H127,2)</f>
        <v>0</v>
      </c>
      <c r="K127" s="222" t="s">
        <v>205</v>
      </c>
      <c r="L127" s="46"/>
      <c r="M127" s="227" t="s">
        <v>22</v>
      </c>
      <c r="N127" s="228" t="s">
        <v>49</v>
      </c>
      <c r="O127" s="86"/>
      <c r="P127" s="229">
        <f>O127*H127</f>
        <v>0</v>
      </c>
      <c r="Q127" s="229">
        <v>0</v>
      </c>
      <c r="R127" s="229">
        <f>Q127*H127</f>
        <v>0</v>
      </c>
      <c r="S127" s="229">
        <v>0</v>
      </c>
      <c r="T127" s="230">
        <f>S127*H127</f>
        <v>0</v>
      </c>
      <c r="U127" s="40"/>
      <c r="V127" s="40"/>
      <c r="W127" s="40"/>
      <c r="X127" s="40"/>
      <c r="Y127" s="40"/>
      <c r="Z127" s="40"/>
      <c r="AA127" s="40"/>
      <c r="AB127" s="40"/>
      <c r="AC127" s="40"/>
      <c r="AD127" s="40"/>
      <c r="AE127" s="40"/>
      <c r="AR127" s="231" t="s">
        <v>103</v>
      </c>
      <c r="AT127" s="231" t="s">
        <v>201</v>
      </c>
      <c r="AU127" s="231" t="s">
        <v>87</v>
      </c>
      <c r="AY127" s="19" t="s">
        <v>199</v>
      </c>
      <c r="BE127" s="232">
        <f>IF(N127="základní",J127,0)</f>
        <v>0</v>
      </c>
      <c r="BF127" s="232">
        <f>IF(N127="snížená",J127,0)</f>
        <v>0</v>
      </c>
      <c r="BG127" s="232">
        <f>IF(N127="zákl. přenesená",J127,0)</f>
        <v>0</v>
      </c>
      <c r="BH127" s="232">
        <f>IF(N127="sníž. přenesená",J127,0)</f>
        <v>0</v>
      </c>
      <c r="BI127" s="232">
        <f>IF(N127="nulová",J127,0)</f>
        <v>0</v>
      </c>
      <c r="BJ127" s="19" t="s">
        <v>23</v>
      </c>
      <c r="BK127" s="232">
        <f>ROUND(I127*H127,2)</f>
        <v>0</v>
      </c>
      <c r="BL127" s="19" t="s">
        <v>103</v>
      </c>
      <c r="BM127" s="231" t="s">
        <v>3278</v>
      </c>
    </row>
    <row r="128" s="13" customFormat="1">
      <c r="A128" s="13"/>
      <c r="B128" s="233"/>
      <c r="C128" s="234"/>
      <c r="D128" s="235" t="s">
        <v>207</v>
      </c>
      <c r="E128" s="236" t="s">
        <v>22</v>
      </c>
      <c r="F128" s="237" t="s">
        <v>3279</v>
      </c>
      <c r="G128" s="234"/>
      <c r="H128" s="238">
        <v>32</v>
      </c>
      <c r="I128" s="239"/>
      <c r="J128" s="234"/>
      <c r="K128" s="234"/>
      <c r="L128" s="240"/>
      <c r="M128" s="241"/>
      <c r="N128" s="242"/>
      <c r="O128" s="242"/>
      <c r="P128" s="242"/>
      <c r="Q128" s="242"/>
      <c r="R128" s="242"/>
      <c r="S128" s="242"/>
      <c r="T128" s="243"/>
      <c r="U128" s="13"/>
      <c r="V128" s="13"/>
      <c r="W128" s="13"/>
      <c r="X128" s="13"/>
      <c r="Y128" s="13"/>
      <c r="Z128" s="13"/>
      <c r="AA128" s="13"/>
      <c r="AB128" s="13"/>
      <c r="AC128" s="13"/>
      <c r="AD128" s="13"/>
      <c r="AE128" s="13"/>
      <c r="AT128" s="244" t="s">
        <v>207</v>
      </c>
      <c r="AU128" s="244" t="s">
        <v>87</v>
      </c>
      <c r="AV128" s="13" t="s">
        <v>87</v>
      </c>
      <c r="AW128" s="13" t="s">
        <v>39</v>
      </c>
      <c r="AX128" s="13" t="s">
        <v>23</v>
      </c>
      <c r="AY128" s="244" t="s">
        <v>199</v>
      </c>
    </row>
    <row r="129" s="2" customFormat="1" ht="21.75" customHeight="1">
      <c r="A129" s="40"/>
      <c r="B129" s="41"/>
      <c r="C129" s="220" t="s">
        <v>8</v>
      </c>
      <c r="D129" s="220" t="s">
        <v>201</v>
      </c>
      <c r="E129" s="221" t="s">
        <v>3280</v>
      </c>
      <c r="F129" s="222" t="s">
        <v>3281</v>
      </c>
      <c r="G129" s="223" t="s">
        <v>233</v>
      </c>
      <c r="H129" s="224">
        <v>32</v>
      </c>
      <c r="I129" s="225"/>
      <c r="J129" s="226">
        <f>ROUND(I129*H129,2)</f>
        <v>0</v>
      </c>
      <c r="K129" s="222" t="s">
        <v>205</v>
      </c>
      <c r="L129" s="46"/>
      <c r="M129" s="227" t="s">
        <v>22</v>
      </c>
      <c r="N129" s="228" t="s">
        <v>49</v>
      </c>
      <c r="O129" s="86"/>
      <c r="P129" s="229">
        <f>O129*H129</f>
        <v>0</v>
      </c>
      <c r="Q129" s="229">
        <v>0</v>
      </c>
      <c r="R129" s="229">
        <f>Q129*H129</f>
        <v>0</v>
      </c>
      <c r="S129" s="229">
        <v>0</v>
      </c>
      <c r="T129" s="230">
        <f>S129*H129</f>
        <v>0</v>
      </c>
      <c r="U129" s="40"/>
      <c r="V129" s="40"/>
      <c r="W129" s="40"/>
      <c r="X129" s="40"/>
      <c r="Y129" s="40"/>
      <c r="Z129" s="40"/>
      <c r="AA129" s="40"/>
      <c r="AB129" s="40"/>
      <c r="AC129" s="40"/>
      <c r="AD129" s="40"/>
      <c r="AE129" s="40"/>
      <c r="AR129" s="231" t="s">
        <v>103</v>
      </c>
      <c r="AT129" s="231" t="s">
        <v>201</v>
      </c>
      <c r="AU129" s="231" t="s">
        <v>87</v>
      </c>
      <c r="AY129" s="19" t="s">
        <v>199</v>
      </c>
      <c r="BE129" s="232">
        <f>IF(N129="základní",J129,0)</f>
        <v>0</v>
      </c>
      <c r="BF129" s="232">
        <f>IF(N129="snížená",J129,0)</f>
        <v>0</v>
      </c>
      <c r="BG129" s="232">
        <f>IF(N129="zákl. přenesená",J129,0)</f>
        <v>0</v>
      </c>
      <c r="BH129" s="232">
        <f>IF(N129="sníž. přenesená",J129,0)</f>
        <v>0</v>
      </c>
      <c r="BI129" s="232">
        <f>IF(N129="nulová",J129,0)</f>
        <v>0</v>
      </c>
      <c r="BJ129" s="19" t="s">
        <v>23</v>
      </c>
      <c r="BK129" s="232">
        <f>ROUND(I129*H129,2)</f>
        <v>0</v>
      </c>
      <c r="BL129" s="19" t="s">
        <v>103</v>
      </c>
      <c r="BM129" s="231" t="s">
        <v>3282</v>
      </c>
    </row>
    <row r="130" s="13" customFormat="1">
      <c r="A130" s="13"/>
      <c r="B130" s="233"/>
      <c r="C130" s="234"/>
      <c r="D130" s="235" t="s">
        <v>207</v>
      </c>
      <c r="E130" s="236" t="s">
        <v>22</v>
      </c>
      <c r="F130" s="237" t="s">
        <v>3283</v>
      </c>
      <c r="G130" s="234"/>
      <c r="H130" s="238">
        <v>32</v>
      </c>
      <c r="I130" s="239"/>
      <c r="J130" s="234"/>
      <c r="K130" s="234"/>
      <c r="L130" s="240"/>
      <c r="M130" s="241"/>
      <c r="N130" s="242"/>
      <c r="O130" s="242"/>
      <c r="P130" s="242"/>
      <c r="Q130" s="242"/>
      <c r="R130" s="242"/>
      <c r="S130" s="242"/>
      <c r="T130" s="243"/>
      <c r="U130" s="13"/>
      <c r="V130" s="13"/>
      <c r="W130" s="13"/>
      <c r="X130" s="13"/>
      <c r="Y130" s="13"/>
      <c r="Z130" s="13"/>
      <c r="AA130" s="13"/>
      <c r="AB130" s="13"/>
      <c r="AC130" s="13"/>
      <c r="AD130" s="13"/>
      <c r="AE130" s="13"/>
      <c r="AT130" s="244" t="s">
        <v>207</v>
      </c>
      <c r="AU130" s="244" t="s">
        <v>87</v>
      </c>
      <c r="AV130" s="13" t="s">
        <v>87</v>
      </c>
      <c r="AW130" s="13" t="s">
        <v>39</v>
      </c>
      <c r="AX130" s="13" t="s">
        <v>23</v>
      </c>
      <c r="AY130" s="244" t="s">
        <v>199</v>
      </c>
    </row>
    <row r="131" s="2" customFormat="1" ht="16.5" customHeight="1">
      <c r="A131" s="40"/>
      <c r="B131" s="41"/>
      <c r="C131" s="277" t="s">
        <v>272</v>
      </c>
      <c r="D131" s="277" t="s">
        <v>407</v>
      </c>
      <c r="E131" s="278" t="s">
        <v>3284</v>
      </c>
      <c r="F131" s="279" t="s">
        <v>3285</v>
      </c>
      <c r="G131" s="280" t="s">
        <v>3286</v>
      </c>
      <c r="H131" s="281">
        <v>1.1200000000000001</v>
      </c>
      <c r="I131" s="282"/>
      <c r="J131" s="283">
        <f>ROUND(I131*H131,2)</f>
        <v>0</v>
      </c>
      <c r="K131" s="279" t="s">
        <v>205</v>
      </c>
      <c r="L131" s="284"/>
      <c r="M131" s="285" t="s">
        <v>22</v>
      </c>
      <c r="N131" s="286" t="s">
        <v>49</v>
      </c>
      <c r="O131" s="86"/>
      <c r="P131" s="229">
        <f>O131*H131</f>
        <v>0</v>
      </c>
      <c r="Q131" s="229">
        <v>0.001</v>
      </c>
      <c r="R131" s="229">
        <f>Q131*H131</f>
        <v>0.0011200000000000001</v>
      </c>
      <c r="S131" s="229">
        <v>0</v>
      </c>
      <c r="T131" s="230">
        <f>S131*H131</f>
        <v>0</v>
      </c>
      <c r="U131" s="40"/>
      <c r="V131" s="40"/>
      <c r="W131" s="40"/>
      <c r="X131" s="40"/>
      <c r="Y131" s="40"/>
      <c r="Z131" s="40"/>
      <c r="AA131" s="40"/>
      <c r="AB131" s="40"/>
      <c r="AC131" s="40"/>
      <c r="AD131" s="40"/>
      <c r="AE131" s="40"/>
      <c r="AR131" s="231" t="s">
        <v>236</v>
      </c>
      <c r="AT131" s="231" t="s">
        <v>407</v>
      </c>
      <c r="AU131" s="231" t="s">
        <v>87</v>
      </c>
      <c r="AY131" s="19" t="s">
        <v>199</v>
      </c>
      <c r="BE131" s="232">
        <f>IF(N131="základní",J131,0)</f>
        <v>0</v>
      </c>
      <c r="BF131" s="232">
        <f>IF(N131="snížená",J131,0)</f>
        <v>0</v>
      </c>
      <c r="BG131" s="232">
        <f>IF(N131="zákl. přenesená",J131,0)</f>
        <v>0</v>
      </c>
      <c r="BH131" s="232">
        <f>IF(N131="sníž. přenesená",J131,0)</f>
        <v>0</v>
      </c>
      <c r="BI131" s="232">
        <f>IF(N131="nulová",J131,0)</f>
        <v>0</v>
      </c>
      <c r="BJ131" s="19" t="s">
        <v>23</v>
      </c>
      <c r="BK131" s="232">
        <f>ROUND(I131*H131,2)</f>
        <v>0</v>
      </c>
      <c r="BL131" s="19" t="s">
        <v>103</v>
      </c>
      <c r="BM131" s="231" t="s">
        <v>3287</v>
      </c>
    </row>
    <row r="132" s="13" customFormat="1">
      <c r="A132" s="13"/>
      <c r="B132" s="233"/>
      <c r="C132" s="234"/>
      <c r="D132" s="235" t="s">
        <v>207</v>
      </c>
      <c r="E132" s="236" t="s">
        <v>22</v>
      </c>
      <c r="F132" s="237" t="s">
        <v>3288</v>
      </c>
      <c r="G132" s="234"/>
      <c r="H132" s="238">
        <v>1.1200000000000001</v>
      </c>
      <c r="I132" s="239"/>
      <c r="J132" s="234"/>
      <c r="K132" s="234"/>
      <c r="L132" s="240"/>
      <c r="M132" s="241"/>
      <c r="N132" s="242"/>
      <c r="O132" s="242"/>
      <c r="P132" s="242"/>
      <c r="Q132" s="242"/>
      <c r="R132" s="242"/>
      <c r="S132" s="242"/>
      <c r="T132" s="243"/>
      <c r="U132" s="13"/>
      <c r="V132" s="13"/>
      <c r="W132" s="13"/>
      <c r="X132" s="13"/>
      <c r="Y132" s="13"/>
      <c r="Z132" s="13"/>
      <c r="AA132" s="13"/>
      <c r="AB132" s="13"/>
      <c r="AC132" s="13"/>
      <c r="AD132" s="13"/>
      <c r="AE132" s="13"/>
      <c r="AT132" s="244" t="s">
        <v>207</v>
      </c>
      <c r="AU132" s="244" t="s">
        <v>87</v>
      </c>
      <c r="AV132" s="13" t="s">
        <v>87</v>
      </c>
      <c r="AW132" s="13" t="s">
        <v>39</v>
      </c>
      <c r="AX132" s="13" t="s">
        <v>23</v>
      </c>
      <c r="AY132" s="244" t="s">
        <v>199</v>
      </c>
    </row>
    <row r="133" s="2" customFormat="1" ht="16.5" customHeight="1">
      <c r="A133" s="40"/>
      <c r="B133" s="41"/>
      <c r="C133" s="220" t="s">
        <v>276</v>
      </c>
      <c r="D133" s="220" t="s">
        <v>201</v>
      </c>
      <c r="E133" s="221" t="s">
        <v>3289</v>
      </c>
      <c r="F133" s="222" t="s">
        <v>3290</v>
      </c>
      <c r="G133" s="223" t="s">
        <v>233</v>
      </c>
      <c r="H133" s="224">
        <v>538.92999999999995</v>
      </c>
      <c r="I133" s="225"/>
      <c r="J133" s="226">
        <f>ROUND(I133*H133,2)</f>
        <v>0</v>
      </c>
      <c r="K133" s="222" t="s">
        <v>205</v>
      </c>
      <c r="L133" s="46"/>
      <c r="M133" s="227" t="s">
        <v>22</v>
      </c>
      <c r="N133" s="228" t="s">
        <v>49</v>
      </c>
      <c r="O133" s="86"/>
      <c r="P133" s="229">
        <f>O133*H133</f>
        <v>0</v>
      </c>
      <c r="Q133" s="229">
        <v>0</v>
      </c>
      <c r="R133" s="229">
        <f>Q133*H133</f>
        <v>0</v>
      </c>
      <c r="S133" s="229">
        <v>0</v>
      </c>
      <c r="T133" s="230">
        <f>S133*H133</f>
        <v>0</v>
      </c>
      <c r="U133" s="40"/>
      <c r="V133" s="40"/>
      <c r="W133" s="40"/>
      <c r="X133" s="40"/>
      <c r="Y133" s="40"/>
      <c r="Z133" s="40"/>
      <c r="AA133" s="40"/>
      <c r="AB133" s="40"/>
      <c r="AC133" s="40"/>
      <c r="AD133" s="40"/>
      <c r="AE133" s="40"/>
      <c r="AR133" s="231" t="s">
        <v>103</v>
      </c>
      <c r="AT133" s="231" t="s">
        <v>201</v>
      </c>
      <c r="AU133" s="231" t="s">
        <v>87</v>
      </c>
      <c r="AY133" s="19" t="s">
        <v>199</v>
      </c>
      <c r="BE133" s="232">
        <f>IF(N133="základní",J133,0)</f>
        <v>0</v>
      </c>
      <c r="BF133" s="232">
        <f>IF(N133="snížená",J133,0)</f>
        <v>0</v>
      </c>
      <c r="BG133" s="232">
        <f>IF(N133="zákl. přenesená",J133,0)</f>
        <v>0</v>
      </c>
      <c r="BH133" s="232">
        <f>IF(N133="sníž. přenesená",J133,0)</f>
        <v>0</v>
      </c>
      <c r="BI133" s="232">
        <f>IF(N133="nulová",J133,0)</f>
        <v>0</v>
      </c>
      <c r="BJ133" s="19" t="s">
        <v>23</v>
      </c>
      <c r="BK133" s="232">
        <f>ROUND(I133*H133,2)</f>
        <v>0</v>
      </c>
      <c r="BL133" s="19" t="s">
        <v>103</v>
      </c>
      <c r="BM133" s="231" t="s">
        <v>3291</v>
      </c>
    </row>
    <row r="134" s="15" customFormat="1">
      <c r="A134" s="15"/>
      <c r="B134" s="256"/>
      <c r="C134" s="257"/>
      <c r="D134" s="235" t="s">
        <v>207</v>
      </c>
      <c r="E134" s="258" t="s">
        <v>22</v>
      </c>
      <c r="F134" s="259" t="s">
        <v>3233</v>
      </c>
      <c r="G134" s="257"/>
      <c r="H134" s="258" t="s">
        <v>22</v>
      </c>
      <c r="I134" s="260"/>
      <c r="J134" s="257"/>
      <c r="K134" s="257"/>
      <c r="L134" s="261"/>
      <c r="M134" s="262"/>
      <c r="N134" s="263"/>
      <c r="O134" s="263"/>
      <c r="P134" s="263"/>
      <c r="Q134" s="263"/>
      <c r="R134" s="263"/>
      <c r="S134" s="263"/>
      <c r="T134" s="264"/>
      <c r="U134" s="15"/>
      <c r="V134" s="15"/>
      <c r="W134" s="15"/>
      <c r="X134" s="15"/>
      <c r="Y134" s="15"/>
      <c r="Z134" s="15"/>
      <c r="AA134" s="15"/>
      <c r="AB134" s="15"/>
      <c r="AC134" s="15"/>
      <c r="AD134" s="15"/>
      <c r="AE134" s="15"/>
      <c r="AT134" s="265" t="s">
        <v>207</v>
      </c>
      <c r="AU134" s="265" t="s">
        <v>87</v>
      </c>
      <c r="AV134" s="15" t="s">
        <v>23</v>
      </c>
      <c r="AW134" s="15" t="s">
        <v>39</v>
      </c>
      <c r="AX134" s="15" t="s">
        <v>78</v>
      </c>
      <c r="AY134" s="265" t="s">
        <v>199</v>
      </c>
    </row>
    <row r="135" s="13" customFormat="1">
      <c r="A135" s="13"/>
      <c r="B135" s="233"/>
      <c r="C135" s="234"/>
      <c r="D135" s="235" t="s">
        <v>207</v>
      </c>
      <c r="E135" s="236" t="s">
        <v>22</v>
      </c>
      <c r="F135" s="237" t="s">
        <v>3292</v>
      </c>
      <c r="G135" s="234"/>
      <c r="H135" s="238">
        <v>279.94999999999999</v>
      </c>
      <c r="I135" s="239"/>
      <c r="J135" s="234"/>
      <c r="K135" s="234"/>
      <c r="L135" s="240"/>
      <c r="M135" s="241"/>
      <c r="N135" s="242"/>
      <c r="O135" s="242"/>
      <c r="P135" s="242"/>
      <c r="Q135" s="242"/>
      <c r="R135" s="242"/>
      <c r="S135" s="242"/>
      <c r="T135" s="243"/>
      <c r="U135" s="13"/>
      <c r="V135" s="13"/>
      <c r="W135" s="13"/>
      <c r="X135" s="13"/>
      <c r="Y135" s="13"/>
      <c r="Z135" s="13"/>
      <c r="AA135" s="13"/>
      <c r="AB135" s="13"/>
      <c r="AC135" s="13"/>
      <c r="AD135" s="13"/>
      <c r="AE135" s="13"/>
      <c r="AT135" s="244" t="s">
        <v>207</v>
      </c>
      <c r="AU135" s="244" t="s">
        <v>87</v>
      </c>
      <c r="AV135" s="13" t="s">
        <v>87</v>
      </c>
      <c r="AW135" s="13" t="s">
        <v>39</v>
      </c>
      <c r="AX135" s="13" t="s">
        <v>78</v>
      </c>
      <c r="AY135" s="244" t="s">
        <v>199</v>
      </c>
    </row>
    <row r="136" s="13" customFormat="1">
      <c r="A136" s="13"/>
      <c r="B136" s="233"/>
      <c r="C136" s="234"/>
      <c r="D136" s="235" t="s">
        <v>207</v>
      </c>
      <c r="E136" s="236" t="s">
        <v>22</v>
      </c>
      <c r="F136" s="237" t="s">
        <v>3293</v>
      </c>
      <c r="G136" s="234"/>
      <c r="H136" s="238">
        <v>47.520000000000003</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207</v>
      </c>
      <c r="AU136" s="244" t="s">
        <v>87</v>
      </c>
      <c r="AV136" s="13" t="s">
        <v>87</v>
      </c>
      <c r="AW136" s="13" t="s">
        <v>39</v>
      </c>
      <c r="AX136" s="13" t="s">
        <v>78</v>
      </c>
      <c r="AY136" s="244" t="s">
        <v>199</v>
      </c>
    </row>
    <row r="137" s="13" customFormat="1">
      <c r="A137" s="13"/>
      <c r="B137" s="233"/>
      <c r="C137" s="234"/>
      <c r="D137" s="235" t="s">
        <v>207</v>
      </c>
      <c r="E137" s="236" t="s">
        <v>22</v>
      </c>
      <c r="F137" s="237" t="s">
        <v>3294</v>
      </c>
      <c r="G137" s="234"/>
      <c r="H137" s="238">
        <v>52.909999999999997</v>
      </c>
      <c r="I137" s="239"/>
      <c r="J137" s="234"/>
      <c r="K137" s="234"/>
      <c r="L137" s="240"/>
      <c r="M137" s="241"/>
      <c r="N137" s="242"/>
      <c r="O137" s="242"/>
      <c r="P137" s="242"/>
      <c r="Q137" s="242"/>
      <c r="R137" s="242"/>
      <c r="S137" s="242"/>
      <c r="T137" s="243"/>
      <c r="U137" s="13"/>
      <c r="V137" s="13"/>
      <c r="W137" s="13"/>
      <c r="X137" s="13"/>
      <c r="Y137" s="13"/>
      <c r="Z137" s="13"/>
      <c r="AA137" s="13"/>
      <c r="AB137" s="13"/>
      <c r="AC137" s="13"/>
      <c r="AD137" s="13"/>
      <c r="AE137" s="13"/>
      <c r="AT137" s="244" t="s">
        <v>207</v>
      </c>
      <c r="AU137" s="244" t="s">
        <v>87</v>
      </c>
      <c r="AV137" s="13" t="s">
        <v>87</v>
      </c>
      <c r="AW137" s="13" t="s">
        <v>39</v>
      </c>
      <c r="AX137" s="13" t="s">
        <v>78</v>
      </c>
      <c r="AY137" s="244" t="s">
        <v>199</v>
      </c>
    </row>
    <row r="138" s="13" customFormat="1">
      <c r="A138" s="13"/>
      <c r="B138" s="233"/>
      <c r="C138" s="234"/>
      <c r="D138" s="235" t="s">
        <v>207</v>
      </c>
      <c r="E138" s="236" t="s">
        <v>22</v>
      </c>
      <c r="F138" s="237" t="s">
        <v>3295</v>
      </c>
      <c r="G138" s="234"/>
      <c r="H138" s="238">
        <v>116.05</v>
      </c>
      <c r="I138" s="239"/>
      <c r="J138" s="234"/>
      <c r="K138" s="234"/>
      <c r="L138" s="240"/>
      <c r="M138" s="241"/>
      <c r="N138" s="242"/>
      <c r="O138" s="242"/>
      <c r="P138" s="242"/>
      <c r="Q138" s="242"/>
      <c r="R138" s="242"/>
      <c r="S138" s="242"/>
      <c r="T138" s="243"/>
      <c r="U138" s="13"/>
      <c r="V138" s="13"/>
      <c r="W138" s="13"/>
      <c r="X138" s="13"/>
      <c r="Y138" s="13"/>
      <c r="Z138" s="13"/>
      <c r="AA138" s="13"/>
      <c r="AB138" s="13"/>
      <c r="AC138" s="13"/>
      <c r="AD138" s="13"/>
      <c r="AE138" s="13"/>
      <c r="AT138" s="244" t="s">
        <v>207</v>
      </c>
      <c r="AU138" s="244" t="s">
        <v>87</v>
      </c>
      <c r="AV138" s="13" t="s">
        <v>87</v>
      </c>
      <c r="AW138" s="13" t="s">
        <v>39</v>
      </c>
      <c r="AX138" s="13" t="s">
        <v>78</v>
      </c>
      <c r="AY138" s="244" t="s">
        <v>199</v>
      </c>
    </row>
    <row r="139" s="13" customFormat="1">
      <c r="A139" s="13"/>
      <c r="B139" s="233"/>
      <c r="C139" s="234"/>
      <c r="D139" s="235" t="s">
        <v>207</v>
      </c>
      <c r="E139" s="236" t="s">
        <v>22</v>
      </c>
      <c r="F139" s="237" t="s">
        <v>3296</v>
      </c>
      <c r="G139" s="234"/>
      <c r="H139" s="238">
        <v>10.5</v>
      </c>
      <c r="I139" s="239"/>
      <c r="J139" s="234"/>
      <c r="K139" s="234"/>
      <c r="L139" s="240"/>
      <c r="M139" s="241"/>
      <c r="N139" s="242"/>
      <c r="O139" s="242"/>
      <c r="P139" s="242"/>
      <c r="Q139" s="242"/>
      <c r="R139" s="242"/>
      <c r="S139" s="242"/>
      <c r="T139" s="243"/>
      <c r="U139" s="13"/>
      <c r="V139" s="13"/>
      <c r="W139" s="13"/>
      <c r="X139" s="13"/>
      <c r="Y139" s="13"/>
      <c r="Z139" s="13"/>
      <c r="AA139" s="13"/>
      <c r="AB139" s="13"/>
      <c r="AC139" s="13"/>
      <c r="AD139" s="13"/>
      <c r="AE139" s="13"/>
      <c r="AT139" s="244" t="s">
        <v>207</v>
      </c>
      <c r="AU139" s="244" t="s">
        <v>87</v>
      </c>
      <c r="AV139" s="13" t="s">
        <v>87</v>
      </c>
      <c r="AW139" s="13" t="s">
        <v>39</v>
      </c>
      <c r="AX139" s="13" t="s">
        <v>78</v>
      </c>
      <c r="AY139" s="244" t="s">
        <v>199</v>
      </c>
    </row>
    <row r="140" s="13" customFormat="1">
      <c r="A140" s="13"/>
      <c r="B140" s="233"/>
      <c r="C140" s="234"/>
      <c r="D140" s="235" t="s">
        <v>207</v>
      </c>
      <c r="E140" s="236" t="s">
        <v>22</v>
      </c>
      <c r="F140" s="237" t="s">
        <v>3297</v>
      </c>
      <c r="G140" s="234"/>
      <c r="H140" s="238">
        <v>4</v>
      </c>
      <c r="I140" s="239"/>
      <c r="J140" s="234"/>
      <c r="K140" s="234"/>
      <c r="L140" s="240"/>
      <c r="M140" s="241"/>
      <c r="N140" s="242"/>
      <c r="O140" s="242"/>
      <c r="P140" s="242"/>
      <c r="Q140" s="242"/>
      <c r="R140" s="242"/>
      <c r="S140" s="242"/>
      <c r="T140" s="243"/>
      <c r="U140" s="13"/>
      <c r="V140" s="13"/>
      <c r="W140" s="13"/>
      <c r="X140" s="13"/>
      <c r="Y140" s="13"/>
      <c r="Z140" s="13"/>
      <c r="AA140" s="13"/>
      <c r="AB140" s="13"/>
      <c r="AC140" s="13"/>
      <c r="AD140" s="13"/>
      <c r="AE140" s="13"/>
      <c r="AT140" s="244" t="s">
        <v>207</v>
      </c>
      <c r="AU140" s="244" t="s">
        <v>87</v>
      </c>
      <c r="AV140" s="13" t="s">
        <v>87</v>
      </c>
      <c r="AW140" s="13" t="s">
        <v>39</v>
      </c>
      <c r="AX140" s="13" t="s">
        <v>78</v>
      </c>
      <c r="AY140" s="244" t="s">
        <v>199</v>
      </c>
    </row>
    <row r="141" s="13" customFormat="1">
      <c r="A141" s="13"/>
      <c r="B141" s="233"/>
      <c r="C141" s="234"/>
      <c r="D141" s="235" t="s">
        <v>207</v>
      </c>
      <c r="E141" s="236" t="s">
        <v>22</v>
      </c>
      <c r="F141" s="237" t="s">
        <v>3298</v>
      </c>
      <c r="G141" s="234"/>
      <c r="H141" s="238">
        <v>28</v>
      </c>
      <c r="I141" s="239"/>
      <c r="J141" s="234"/>
      <c r="K141" s="234"/>
      <c r="L141" s="240"/>
      <c r="M141" s="241"/>
      <c r="N141" s="242"/>
      <c r="O141" s="242"/>
      <c r="P141" s="242"/>
      <c r="Q141" s="242"/>
      <c r="R141" s="242"/>
      <c r="S141" s="242"/>
      <c r="T141" s="243"/>
      <c r="U141" s="13"/>
      <c r="V141" s="13"/>
      <c r="W141" s="13"/>
      <c r="X141" s="13"/>
      <c r="Y141" s="13"/>
      <c r="Z141" s="13"/>
      <c r="AA141" s="13"/>
      <c r="AB141" s="13"/>
      <c r="AC141" s="13"/>
      <c r="AD141" s="13"/>
      <c r="AE141" s="13"/>
      <c r="AT141" s="244" t="s">
        <v>207</v>
      </c>
      <c r="AU141" s="244" t="s">
        <v>87</v>
      </c>
      <c r="AV141" s="13" t="s">
        <v>87</v>
      </c>
      <c r="AW141" s="13" t="s">
        <v>39</v>
      </c>
      <c r="AX141" s="13" t="s">
        <v>78</v>
      </c>
      <c r="AY141" s="244" t="s">
        <v>199</v>
      </c>
    </row>
    <row r="142" s="14" customFormat="1">
      <c r="A142" s="14"/>
      <c r="B142" s="245"/>
      <c r="C142" s="246"/>
      <c r="D142" s="235" t="s">
        <v>207</v>
      </c>
      <c r="E142" s="247" t="s">
        <v>22</v>
      </c>
      <c r="F142" s="248" t="s">
        <v>252</v>
      </c>
      <c r="G142" s="246"/>
      <c r="H142" s="249">
        <v>538.92999999999995</v>
      </c>
      <c r="I142" s="250"/>
      <c r="J142" s="246"/>
      <c r="K142" s="246"/>
      <c r="L142" s="251"/>
      <c r="M142" s="252"/>
      <c r="N142" s="253"/>
      <c r="O142" s="253"/>
      <c r="P142" s="253"/>
      <c r="Q142" s="253"/>
      <c r="R142" s="253"/>
      <c r="S142" s="253"/>
      <c r="T142" s="254"/>
      <c r="U142" s="14"/>
      <c r="V142" s="14"/>
      <c r="W142" s="14"/>
      <c r="X142" s="14"/>
      <c r="Y142" s="14"/>
      <c r="Z142" s="14"/>
      <c r="AA142" s="14"/>
      <c r="AB142" s="14"/>
      <c r="AC142" s="14"/>
      <c r="AD142" s="14"/>
      <c r="AE142" s="14"/>
      <c r="AT142" s="255" t="s">
        <v>207</v>
      </c>
      <c r="AU142" s="255" t="s">
        <v>87</v>
      </c>
      <c r="AV142" s="14" t="s">
        <v>103</v>
      </c>
      <c r="AW142" s="14" t="s">
        <v>39</v>
      </c>
      <c r="AX142" s="14" t="s">
        <v>23</v>
      </c>
      <c r="AY142" s="255" t="s">
        <v>199</v>
      </c>
    </row>
    <row r="143" s="2" customFormat="1" ht="16.5" customHeight="1">
      <c r="A143" s="40"/>
      <c r="B143" s="41"/>
      <c r="C143" s="220" t="s">
        <v>282</v>
      </c>
      <c r="D143" s="220" t="s">
        <v>201</v>
      </c>
      <c r="E143" s="221" t="s">
        <v>3299</v>
      </c>
      <c r="F143" s="222" t="s">
        <v>3300</v>
      </c>
      <c r="G143" s="223" t="s">
        <v>233</v>
      </c>
      <c r="H143" s="224">
        <v>32</v>
      </c>
      <c r="I143" s="225"/>
      <c r="J143" s="226">
        <f>ROUND(I143*H143,2)</f>
        <v>0</v>
      </c>
      <c r="K143" s="222" t="s">
        <v>205</v>
      </c>
      <c r="L143" s="46"/>
      <c r="M143" s="227" t="s">
        <v>22</v>
      </c>
      <c r="N143" s="228" t="s">
        <v>49</v>
      </c>
      <c r="O143" s="86"/>
      <c r="P143" s="229">
        <f>O143*H143</f>
        <v>0</v>
      </c>
      <c r="Q143" s="229">
        <v>0</v>
      </c>
      <c r="R143" s="229">
        <f>Q143*H143</f>
        <v>0</v>
      </c>
      <c r="S143" s="229">
        <v>0</v>
      </c>
      <c r="T143" s="230">
        <f>S143*H143</f>
        <v>0</v>
      </c>
      <c r="U143" s="40"/>
      <c r="V143" s="40"/>
      <c r="W143" s="40"/>
      <c r="X143" s="40"/>
      <c r="Y143" s="40"/>
      <c r="Z143" s="40"/>
      <c r="AA143" s="40"/>
      <c r="AB143" s="40"/>
      <c r="AC143" s="40"/>
      <c r="AD143" s="40"/>
      <c r="AE143" s="40"/>
      <c r="AR143" s="231" t="s">
        <v>103</v>
      </c>
      <c r="AT143" s="231" t="s">
        <v>201</v>
      </c>
      <c r="AU143" s="231" t="s">
        <v>87</v>
      </c>
      <c r="AY143" s="19" t="s">
        <v>199</v>
      </c>
      <c r="BE143" s="232">
        <f>IF(N143="základní",J143,0)</f>
        <v>0</v>
      </c>
      <c r="BF143" s="232">
        <f>IF(N143="snížená",J143,0)</f>
        <v>0</v>
      </c>
      <c r="BG143" s="232">
        <f>IF(N143="zákl. přenesená",J143,0)</f>
        <v>0</v>
      </c>
      <c r="BH143" s="232">
        <f>IF(N143="sníž. přenesená",J143,0)</f>
        <v>0</v>
      </c>
      <c r="BI143" s="232">
        <f>IF(N143="nulová",J143,0)</f>
        <v>0</v>
      </c>
      <c r="BJ143" s="19" t="s">
        <v>23</v>
      </c>
      <c r="BK143" s="232">
        <f>ROUND(I143*H143,2)</f>
        <v>0</v>
      </c>
      <c r="BL143" s="19" t="s">
        <v>103</v>
      </c>
      <c r="BM143" s="231" t="s">
        <v>3301</v>
      </c>
    </row>
    <row r="144" s="2" customFormat="1" ht="16.5" customHeight="1">
      <c r="A144" s="40"/>
      <c r="B144" s="41"/>
      <c r="C144" s="220" t="s">
        <v>289</v>
      </c>
      <c r="D144" s="220" t="s">
        <v>201</v>
      </c>
      <c r="E144" s="221" t="s">
        <v>3302</v>
      </c>
      <c r="F144" s="222" t="s">
        <v>3303</v>
      </c>
      <c r="G144" s="223" t="s">
        <v>233</v>
      </c>
      <c r="H144" s="224">
        <v>32</v>
      </c>
      <c r="I144" s="225"/>
      <c r="J144" s="226">
        <f>ROUND(I144*H144,2)</f>
        <v>0</v>
      </c>
      <c r="K144" s="222" t="s">
        <v>205</v>
      </c>
      <c r="L144" s="46"/>
      <c r="M144" s="227" t="s">
        <v>22</v>
      </c>
      <c r="N144" s="228" t="s">
        <v>49</v>
      </c>
      <c r="O144" s="86"/>
      <c r="P144" s="229">
        <f>O144*H144</f>
        <v>0</v>
      </c>
      <c r="Q144" s="229">
        <v>0</v>
      </c>
      <c r="R144" s="229">
        <f>Q144*H144</f>
        <v>0</v>
      </c>
      <c r="S144" s="229">
        <v>0</v>
      </c>
      <c r="T144" s="230">
        <f>S144*H144</f>
        <v>0</v>
      </c>
      <c r="U144" s="40"/>
      <c r="V144" s="40"/>
      <c r="W144" s="40"/>
      <c r="X144" s="40"/>
      <c r="Y144" s="40"/>
      <c r="Z144" s="40"/>
      <c r="AA144" s="40"/>
      <c r="AB144" s="40"/>
      <c r="AC144" s="40"/>
      <c r="AD144" s="40"/>
      <c r="AE144" s="40"/>
      <c r="AR144" s="231" t="s">
        <v>103</v>
      </c>
      <c r="AT144" s="231" t="s">
        <v>201</v>
      </c>
      <c r="AU144" s="231" t="s">
        <v>87</v>
      </c>
      <c r="AY144" s="19" t="s">
        <v>199</v>
      </c>
      <c r="BE144" s="232">
        <f>IF(N144="základní",J144,0)</f>
        <v>0</v>
      </c>
      <c r="BF144" s="232">
        <f>IF(N144="snížená",J144,0)</f>
        <v>0</v>
      </c>
      <c r="BG144" s="232">
        <f>IF(N144="zákl. přenesená",J144,0)</f>
        <v>0</v>
      </c>
      <c r="BH144" s="232">
        <f>IF(N144="sníž. přenesená",J144,0)</f>
        <v>0</v>
      </c>
      <c r="BI144" s="232">
        <f>IF(N144="nulová",J144,0)</f>
        <v>0</v>
      </c>
      <c r="BJ144" s="19" t="s">
        <v>23</v>
      </c>
      <c r="BK144" s="232">
        <f>ROUND(I144*H144,2)</f>
        <v>0</v>
      </c>
      <c r="BL144" s="19" t="s">
        <v>103</v>
      </c>
      <c r="BM144" s="231" t="s">
        <v>3304</v>
      </c>
    </row>
    <row r="145" s="2" customFormat="1" ht="16.5" customHeight="1">
      <c r="A145" s="40"/>
      <c r="B145" s="41"/>
      <c r="C145" s="220" t="s">
        <v>294</v>
      </c>
      <c r="D145" s="220" t="s">
        <v>201</v>
      </c>
      <c r="E145" s="221" t="s">
        <v>3305</v>
      </c>
      <c r="F145" s="222" t="s">
        <v>3306</v>
      </c>
      <c r="G145" s="223" t="s">
        <v>204</v>
      </c>
      <c r="H145" s="224">
        <v>0.95999999999999996</v>
      </c>
      <c r="I145" s="225"/>
      <c r="J145" s="226">
        <f>ROUND(I145*H145,2)</f>
        <v>0</v>
      </c>
      <c r="K145" s="222" t="s">
        <v>205</v>
      </c>
      <c r="L145" s="46"/>
      <c r="M145" s="227" t="s">
        <v>22</v>
      </c>
      <c r="N145" s="228" t="s">
        <v>49</v>
      </c>
      <c r="O145" s="86"/>
      <c r="P145" s="229">
        <f>O145*H145</f>
        <v>0</v>
      </c>
      <c r="Q145" s="229">
        <v>0</v>
      </c>
      <c r="R145" s="229">
        <f>Q145*H145</f>
        <v>0</v>
      </c>
      <c r="S145" s="229">
        <v>0</v>
      </c>
      <c r="T145" s="230">
        <f>S145*H145</f>
        <v>0</v>
      </c>
      <c r="U145" s="40"/>
      <c r="V145" s="40"/>
      <c r="W145" s="40"/>
      <c r="X145" s="40"/>
      <c r="Y145" s="40"/>
      <c r="Z145" s="40"/>
      <c r="AA145" s="40"/>
      <c r="AB145" s="40"/>
      <c r="AC145" s="40"/>
      <c r="AD145" s="40"/>
      <c r="AE145" s="40"/>
      <c r="AR145" s="231" t="s">
        <v>103</v>
      </c>
      <c r="AT145" s="231" t="s">
        <v>201</v>
      </c>
      <c r="AU145" s="231" t="s">
        <v>87</v>
      </c>
      <c r="AY145" s="19" t="s">
        <v>199</v>
      </c>
      <c r="BE145" s="232">
        <f>IF(N145="základní",J145,0)</f>
        <v>0</v>
      </c>
      <c r="BF145" s="232">
        <f>IF(N145="snížená",J145,0)</f>
        <v>0</v>
      </c>
      <c r="BG145" s="232">
        <f>IF(N145="zákl. přenesená",J145,0)</f>
        <v>0</v>
      </c>
      <c r="BH145" s="232">
        <f>IF(N145="sníž. přenesená",J145,0)</f>
        <v>0</v>
      </c>
      <c r="BI145" s="232">
        <f>IF(N145="nulová",J145,0)</f>
        <v>0</v>
      </c>
      <c r="BJ145" s="19" t="s">
        <v>23</v>
      </c>
      <c r="BK145" s="232">
        <f>ROUND(I145*H145,2)</f>
        <v>0</v>
      </c>
      <c r="BL145" s="19" t="s">
        <v>103</v>
      </c>
      <c r="BM145" s="231" t="s">
        <v>3307</v>
      </c>
    </row>
    <row r="146" s="13" customFormat="1">
      <c r="A146" s="13"/>
      <c r="B146" s="233"/>
      <c r="C146" s="234"/>
      <c r="D146" s="235" t="s">
        <v>207</v>
      </c>
      <c r="E146" s="236" t="s">
        <v>22</v>
      </c>
      <c r="F146" s="237" t="s">
        <v>3308</v>
      </c>
      <c r="G146" s="234"/>
      <c r="H146" s="238">
        <v>0.95999999999999996</v>
      </c>
      <c r="I146" s="239"/>
      <c r="J146" s="234"/>
      <c r="K146" s="234"/>
      <c r="L146" s="240"/>
      <c r="M146" s="241"/>
      <c r="N146" s="242"/>
      <c r="O146" s="242"/>
      <c r="P146" s="242"/>
      <c r="Q146" s="242"/>
      <c r="R146" s="242"/>
      <c r="S146" s="242"/>
      <c r="T146" s="243"/>
      <c r="U146" s="13"/>
      <c r="V146" s="13"/>
      <c r="W146" s="13"/>
      <c r="X146" s="13"/>
      <c r="Y146" s="13"/>
      <c r="Z146" s="13"/>
      <c r="AA146" s="13"/>
      <c r="AB146" s="13"/>
      <c r="AC146" s="13"/>
      <c r="AD146" s="13"/>
      <c r="AE146" s="13"/>
      <c r="AT146" s="244" t="s">
        <v>207</v>
      </c>
      <c r="AU146" s="244" t="s">
        <v>87</v>
      </c>
      <c r="AV146" s="13" t="s">
        <v>87</v>
      </c>
      <c r="AW146" s="13" t="s">
        <v>39</v>
      </c>
      <c r="AX146" s="13" t="s">
        <v>23</v>
      </c>
      <c r="AY146" s="244" t="s">
        <v>199</v>
      </c>
    </row>
    <row r="147" s="12" customFormat="1" ht="22.8" customHeight="1">
      <c r="A147" s="12"/>
      <c r="B147" s="204"/>
      <c r="C147" s="205"/>
      <c r="D147" s="206" t="s">
        <v>77</v>
      </c>
      <c r="E147" s="218" t="s">
        <v>87</v>
      </c>
      <c r="F147" s="218" t="s">
        <v>288</v>
      </c>
      <c r="G147" s="205"/>
      <c r="H147" s="205"/>
      <c r="I147" s="208"/>
      <c r="J147" s="219">
        <f>BK147</f>
        <v>0</v>
      </c>
      <c r="K147" s="205"/>
      <c r="L147" s="210"/>
      <c r="M147" s="211"/>
      <c r="N147" s="212"/>
      <c r="O147" s="212"/>
      <c r="P147" s="213">
        <f>SUM(P148:P162)</f>
        <v>0</v>
      </c>
      <c r="Q147" s="212"/>
      <c r="R147" s="213">
        <f>SUM(R148:R162)</f>
        <v>1.5210053400000001</v>
      </c>
      <c r="S147" s="212"/>
      <c r="T147" s="214">
        <f>SUM(T148:T162)</f>
        <v>0</v>
      </c>
      <c r="U147" s="12"/>
      <c r="V147" s="12"/>
      <c r="W147" s="12"/>
      <c r="X147" s="12"/>
      <c r="Y147" s="12"/>
      <c r="Z147" s="12"/>
      <c r="AA147" s="12"/>
      <c r="AB147" s="12"/>
      <c r="AC147" s="12"/>
      <c r="AD147" s="12"/>
      <c r="AE147" s="12"/>
      <c r="AR147" s="215" t="s">
        <v>23</v>
      </c>
      <c r="AT147" s="216" t="s">
        <v>77</v>
      </c>
      <c r="AU147" s="216" t="s">
        <v>23</v>
      </c>
      <c r="AY147" s="215" t="s">
        <v>199</v>
      </c>
      <c r="BK147" s="217">
        <f>SUM(BK148:BK162)</f>
        <v>0</v>
      </c>
    </row>
    <row r="148" s="2" customFormat="1" ht="21.75" customHeight="1">
      <c r="A148" s="40"/>
      <c r="B148" s="41"/>
      <c r="C148" s="220" t="s">
        <v>7</v>
      </c>
      <c r="D148" s="220" t="s">
        <v>201</v>
      </c>
      <c r="E148" s="221" t="s">
        <v>3309</v>
      </c>
      <c r="F148" s="222" t="s">
        <v>3310</v>
      </c>
      <c r="G148" s="223" t="s">
        <v>204</v>
      </c>
      <c r="H148" s="224">
        <v>4.9470000000000001</v>
      </c>
      <c r="I148" s="225"/>
      <c r="J148" s="226">
        <f>ROUND(I148*H148,2)</f>
        <v>0</v>
      </c>
      <c r="K148" s="222" t="s">
        <v>22</v>
      </c>
      <c r="L148" s="46"/>
      <c r="M148" s="227" t="s">
        <v>22</v>
      </c>
      <c r="N148" s="228" t="s">
        <v>49</v>
      </c>
      <c r="O148" s="86"/>
      <c r="P148" s="229">
        <f>O148*H148</f>
        <v>0</v>
      </c>
      <c r="Q148" s="229">
        <v>0</v>
      </c>
      <c r="R148" s="229">
        <f>Q148*H148</f>
        <v>0</v>
      </c>
      <c r="S148" s="229">
        <v>0</v>
      </c>
      <c r="T148" s="230">
        <f>S148*H148</f>
        <v>0</v>
      </c>
      <c r="U148" s="40"/>
      <c r="V148" s="40"/>
      <c r="W148" s="40"/>
      <c r="X148" s="40"/>
      <c r="Y148" s="40"/>
      <c r="Z148" s="40"/>
      <c r="AA148" s="40"/>
      <c r="AB148" s="40"/>
      <c r="AC148" s="40"/>
      <c r="AD148" s="40"/>
      <c r="AE148" s="40"/>
      <c r="AR148" s="231" t="s">
        <v>103</v>
      </c>
      <c r="AT148" s="231" t="s">
        <v>201</v>
      </c>
      <c r="AU148" s="231" t="s">
        <v>87</v>
      </c>
      <c r="AY148" s="19" t="s">
        <v>199</v>
      </c>
      <c r="BE148" s="232">
        <f>IF(N148="základní",J148,0)</f>
        <v>0</v>
      </c>
      <c r="BF148" s="232">
        <f>IF(N148="snížená",J148,0)</f>
        <v>0</v>
      </c>
      <c r="BG148" s="232">
        <f>IF(N148="zákl. přenesená",J148,0)</f>
        <v>0</v>
      </c>
      <c r="BH148" s="232">
        <f>IF(N148="sníž. přenesená",J148,0)</f>
        <v>0</v>
      </c>
      <c r="BI148" s="232">
        <f>IF(N148="nulová",J148,0)</f>
        <v>0</v>
      </c>
      <c r="BJ148" s="19" t="s">
        <v>23</v>
      </c>
      <c r="BK148" s="232">
        <f>ROUND(I148*H148,2)</f>
        <v>0</v>
      </c>
      <c r="BL148" s="19" t="s">
        <v>103</v>
      </c>
      <c r="BM148" s="231" t="s">
        <v>3311</v>
      </c>
    </row>
    <row r="149" s="13" customFormat="1">
      <c r="A149" s="13"/>
      <c r="B149" s="233"/>
      <c r="C149" s="234"/>
      <c r="D149" s="235" t="s">
        <v>207</v>
      </c>
      <c r="E149" s="236" t="s">
        <v>22</v>
      </c>
      <c r="F149" s="237" t="s">
        <v>3312</v>
      </c>
      <c r="G149" s="234"/>
      <c r="H149" s="238">
        <v>4.9470000000000001</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207</v>
      </c>
      <c r="AU149" s="244" t="s">
        <v>87</v>
      </c>
      <c r="AV149" s="13" t="s">
        <v>87</v>
      </c>
      <c r="AW149" s="13" t="s">
        <v>39</v>
      </c>
      <c r="AX149" s="13" t="s">
        <v>23</v>
      </c>
      <c r="AY149" s="244" t="s">
        <v>199</v>
      </c>
    </row>
    <row r="150" s="2" customFormat="1" ht="21.75" customHeight="1">
      <c r="A150" s="40"/>
      <c r="B150" s="41"/>
      <c r="C150" s="220" t="s">
        <v>304</v>
      </c>
      <c r="D150" s="220" t="s">
        <v>201</v>
      </c>
      <c r="E150" s="221" t="s">
        <v>3313</v>
      </c>
      <c r="F150" s="222" t="s">
        <v>3314</v>
      </c>
      <c r="G150" s="223" t="s">
        <v>233</v>
      </c>
      <c r="H150" s="224">
        <v>57.299999999999997</v>
      </c>
      <c r="I150" s="225"/>
      <c r="J150" s="226">
        <f>ROUND(I150*H150,2)</f>
        <v>0</v>
      </c>
      <c r="K150" s="222" t="s">
        <v>205</v>
      </c>
      <c r="L150" s="46"/>
      <c r="M150" s="227" t="s">
        <v>22</v>
      </c>
      <c r="N150" s="228" t="s">
        <v>49</v>
      </c>
      <c r="O150" s="86"/>
      <c r="P150" s="229">
        <f>O150*H150</f>
        <v>0</v>
      </c>
      <c r="Q150" s="229">
        <v>0.00017000000000000001</v>
      </c>
      <c r="R150" s="229">
        <f>Q150*H150</f>
        <v>0.0097409999999999997</v>
      </c>
      <c r="S150" s="229">
        <v>0</v>
      </c>
      <c r="T150" s="230">
        <f>S150*H150</f>
        <v>0</v>
      </c>
      <c r="U150" s="40"/>
      <c r="V150" s="40"/>
      <c r="W150" s="40"/>
      <c r="X150" s="40"/>
      <c r="Y150" s="40"/>
      <c r="Z150" s="40"/>
      <c r="AA150" s="40"/>
      <c r="AB150" s="40"/>
      <c r="AC150" s="40"/>
      <c r="AD150" s="40"/>
      <c r="AE150" s="40"/>
      <c r="AR150" s="231" t="s">
        <v>103</v>
      </c>
      <c r="AT150" s="231" t="s">
        <v>201</v>
      </c>
      <c r="AU150" s="231" t="s">
        <v>87</v>
      </c>
      <c r="AY150" s="19" t="s">
        <v>199</v>
      </c>
      <c r="BE150" s="232">
        <f>IF(N150="základní",J150,0)</f>
        <v>0</v>
      </c>
      <c r="BF150" s="232">
        <f>IF(N150="snížená",J150,0)</f>
        <v>0</v>
      </c>
      <c r="BG150" s="232">
        <f>IF(N150="zákl. přenesená",J150,0)</f>
        <v>0</v>
      </c>
      <c r="BH150" s="232">
        <f>IF(N150="sníž. přenesená",J150,0)</f>
        <v>0</v>
      </c>
      <c r="BI150" s="232">
        <f>IF(N150="nulová",J150,0)</f>
        <v>0</v>
      </c>
      <c r="BJ150" s="19" t="s">
        <v>23</v>
      </c>
      <c r="BK150" s="232">
        <f>ROUND(I150*H150,2)</f>
        <v>0</v>
      </c>
      <c r="BL150" s="19" t="s">
        <v>103</v>
      </c>
      <c r="BM150" s="231" t="s">
        <v>3315</v>
      </c>
    </row>
    <row r="151" s="13" customFormat="1">
      <c r="A151" s="13"/>
      <c r="B151" s="233"/>
      <c r="C151" s="234"/>
      <c r="D151" s="235" t="s">
        <v>207</v>
      </c>
      <c r="E151" s="236" t="s">
        <v>22</v>
      </c>
      <c r="F151" s="237" t="s">
        <v>3316</v>
      </c>
      <c r="G151" s="234"/>
      <c r="H151" s="238">
        <v>57.299999999999997</v>
      </c>
      <c r="I151" s="239"/>
      <c r="J151" s="234"/>
      <c r="K151" s="234"/>
      <c r="L151" s="240"/>
      <c r="M151" s="241"/>
      <c r="N151" s="242"/>
      <c r="O151" s="242"/>
      <c r="P151" s="242"/>
      <c r="Q151" s="242"/>
      <c r="R151" s="242"/>
      <c r="S151" s="242"/>
      <c r="T151" s="243"/>
      <c r="U151" s="13"/>
      <c r="V151" s="13"/>
      <c r="W151" s="13"/>
      <c r="X151" s="13"/>
      <c r="Y151" s="13"/>
      <c r="Z151" s="13"/>
      <c r="AA151" s="13"/>
      <c r="AB151" s="13"/>
      <c r="AC151" s="13"/>
      <c r="AD151" s="13"/>
      <c r="AE151" s="13"/>
      <c r="AT151" s="244" t="s">
        <v>207</v>
      </c>
      <c r="AU151" s="244" t="s">
        <v>87</v>
      </c>
      <c r="AV151" s="13" t="s">
        <v>87</v>
      </c>
      <c r="AW151" s="13" t="s">
        <v>39</v>
      </c>
      <c r="AX151" s="13" t="s">
        <v>23</v>
      </c>
      <c r="AY151" s="244" t="s">
        <v>199</v>
      </c>
    </row>
    <row r="152" s="2" customFormat="1" ht="16.5" customHeight="1">
      <c r="A152" s="40"/>
      <c r="B152" s="41"/>
      <c r="C152" s="277" t="s">
        <v>310</v>
      </c>
      <c r="D152" s="277" t="s">
        <v>407</v>
      </c>
      <c r="E152" s="278" t="s">
        <v>1796</v>
      </c>
      <c r="F152" s="279" t="s">
        <v>1797</v>
      </c>
      <c r="G152" s="280" t="s">
        <v>233</v>
      </c>
      <c r="H152" s="281">
        <v>60.164999999999999</v>
      </c>
      <c r="I152" s="282"/>
      <c r="J152" s="283">
        <f>ROUND(I152*H152,2)</f>
        <v>0</v>
      </c>
      <c r="K152" s="279" t="s">
        <v>205</v>
      </c>
      <c r="L152" s="284"/>
      <c r="M152" s="285" t="s">
        <v>22</v>
      </c>
      <c r="N152" s="286" t="s">
        <v>49</v>
      </c>
      <c r="O152" s="86"/>
      <c r="P152" s="229">
        <f>O152*H152</f>
        <v>0</v>
      </c>
      <c r="Q152" s="229">
        <v>0.00029999999999999997</v>
      </c>
      <c r="R152" s="229">
        <f>Q152*H152</f>
        <v>0.0180495</v>
      </c>
      <c r="S152" s="229">
        <v>0</v>
      </c>
      <c r="T152" s="230">
        <f>S152*H152</f>
        <v>0</v>
      </c>
      <c r="U152" s="40"/>
      <c r="V152" s="40"/>
      <c r="W152" s="40"/>
      <c r="X152" s="40"/>
      <c r="Y152" s="40"/>
      <c r="Z152" s="40"/>
      <c r="AA152" s="40"/>
      <c r="AB152" s="40"/>
      <c r="AC152" s="40"/>
      <c r="AD152" s="40"/>
      <c r="AE152" s="40"/>
      <c r="AR152" s="231" t="s">
        <v>236</v>
      </c>
      <c r="AT152" s="231" t="s">
        <v>407</v>
      </c>
      <c r="AU152" s="231" t="s">
        <v>87</v>
      </c>
      <c r="AY152" s="19" t="s">
        <v>199</v>
      </c>
      <c r="BE152" s="232">
        <f>IF(N152="základní",J152,0)</f>
        <v>0</v>
      </c>
      <c r="BF152" s="232">
        <f>IF(N152="snížená",J152,0)</f>
        <v>0</v>
      </c>
      <c r="BG152" s="232">
        <f>IF(N152="zákl. přenesená",J152,0)</f>
        <v>0</v>
      </c>
      <c r="BH152" s="232">
        <f>IF(N152="sníž. přenesená",J152,0)</f>
        <v>0</v>
      </c>
      <c r="BI152" s="232">
        <f>IF(N152="nulová",J152,0)</f>
        <v>0</v>
      </c>
      <c r="BJ152" s="19" t="s">
        <v>23</v>
      </c>
      <c r="BK152" s="232">
        <f>ROUND(I152*H152,2)</f>
        <v>0</v>
      </c>
      <c r="BL152" s="19" t="s">
        <v>103</v>
      </c>
      <c r="BM152" s="231" t="s">
        <v>3317</v>
      </c>
    </row>
    <row r="153" s="13" customFormat="1">
      <c r="A153" s="13"/>
      <c r="B153" s="233"/>
      <c r="C153" s="234"/>
      <c r="D153" s="235" t="s">
        <v>207</v>
      </c>
      <c r="E153" s="236" t="s">
        <v>22</v>
      </c>
      <c r="F153" s="237" t="s">
        <v>3318</v>
      </c>
      <c r="G153" s="234"/>
      <c r="H153" s="238">
        <v>60.164999999999999</v>
      </c>
      <c r="I153" s="239"/>
      <c r="J153" s="234"/>
      <c r="K153" s="234"/>
      <c r="L153" s="240"/>
      <c r="M153" s="241"/>
      <c r="N153" s="242"/>
      <c r="O153" s="242"/>
      <c r="P153" s="242"/>
      <c r="Q153" s="242"/>
      <c r="R153" s="242"/>
      <c r="S153" s="242"/>
      <c r="T153" s="243"/>
      <c r="U153" s="13"/>
      <c r="V153" s="13"/>
      <c r="W153" s="13"/>
      <c r="X153" s="13"/>
      <c r="Y153" s="13"/>
      <c r="Z153" s="13"/>
      <c r="AA153" s="13"/>
      <c r="AB153" s="13"/>
      <c r="AC153" s="13"/>
      <c r="AD153" s="13"/>
      <c r="AE153" s="13"/>
      <c r="AT153" s="244" t="s">
        <v>207</v>
      </c>
      <c r="AU153" s="244" t="s">
        <v>87</v>
      </c>
      <c r="AV153" s="13" t="s">
        <v>87</v>
      </c>
      <c r="AW153" s="13" t="s">
        <v>39</v>
      </c>
      <c r="AX153" s="13" t="s">
        <v>23</v>
      </c>
      <c r="AY153" s="244" t="s">
        <v>199</v>
      </c>
    </row>
    <row r="154" s="2" customFormat="1" ht="16.5" customHeight="1">
      <c r="A154" s="40"/>
      <c r="B154" s="41"/>
      <c r="C154" s="220" t="s">
        <v>315</v>
      </c>
      <c r="D154" s="220" t="s">
        <v>201</v>
      </c>
      <c r="E154" s="221" t="s">
        <v>3319</v>
      </c>
      <c r="F154" s="222" t="s">
        <v>3320</v>
      </c>
      <c r="G154" s="223" t="s">
        <v>549</v>
      </c>
      <c r="H154" s="224">
        <v>38.200000000000003</v>
      </c>
      <c r="I154" s="225"/>
      <c r="J154" s="226">
        <f>ROUND(I154*H154,2)</f>
        <v>0</v>
      </c>
      <c r="K154" s="222" t="s">
        <v>205</v>
      </c>
      <c r="L154" s="46"/>
      <c r="M154" s="227" t="s">
        <v>22</v>
      </c>
      <c r="N154" s="228" t="s">
        <v>49</v>
      </c>
      <c r="O154" s="86"/>
      <c r="P154" s="229">
        <f>O154*H154</f>
        <v>0</v>
      </c>
      <c r="Q154" s="229">
        <v>0.00072999999999999996</v>
      </c>
      <c r="R154" s="229">
        <f>Q154*H154</f>
        <v>0.027886000000000001</v>
      </c>
      <c r="S154" s="229">
        <v>0</v>
      </c>
      <c r="T154" s="230">
        <f>S154*H154</f>
        <v>0</v>
      </c>
      <c r="U154" s="40"/>
      <c r="V154" s="40"/>
      <c r="W154" s="40"/>
      <c r="X154" s="40"/>
      <c r="Y154" s="40"/>
      <c r="Z154" s="40"/>
      <c r="AA154" s="40"/>
      <c r="AB154" s="40"/>
      <c r="AC154" s="40"/>
      <c r="AD154" s="40"/>
      <c r="AE154" s="40"/>
      <c r="AR154" s="231" t="s">
        <v>103</v>
      </c>
      <c r="AT154" s="231" t="s">
        <v>201</v>
      </c>
      <c r="AU154" s="231" t="s">
        <v>87</v>
      </c>
      <c r="AY154" s="19" t="s">
        <v>199</v>
      </c>
      <c r="BE154" s="232">
        <f>IF(N154="základní",J154,0)</f>
        <v>0</v>
      </c>
      <c r="BF154" s="232">
        <f>IF(N154="snížená",J154,0)</f>
        <v>0</v>
      </c>
      <c r="BG154" s="232">
        <f>IF(N154="zákl. přenesená",J154,0)</f>
        <v>0</v>
      </c>
      <c r="BH154" s="232">
        <f>IF(N154="sníž. přenesená",J154,0)</f>
        <v>0</v>
      </c>
      <c r="BI154" s="232">
        <f>IF(N154="nulová",J154,0)</f>
        <v>0</v>
      </c>
      <c r="BJ154" s="19" t="s">
        <v>23</v>
      </c>
      <c r="BK154" s="232">
        <f>ROUND(I154*H154,2)</f>
        <v>0</v>
      </c>
      <c r="BL154" s="19" t="s">
        <v>103</v>
      </c>
      <c r="BM154" s="231" t="s">
        <v>3321</v>
      </c>
    </row>
    <row r="155" s="13" customFormat="1">
      <c r="A155" s="13"/>
      <c r="B155" s="233"/>
      <c r="C155" s="234"/>
      <c r="D155" s="235" t="s">
        <v>207</v>
      </c>
      <c r="E155" s="236" t="s">
        <v>22</v>
      </c>
      <c r="F155" s="237" t="s">
        <v>3322</v>
      </c>
      <c r="G155" s="234"/>
      <c r="H155" s="238">
        <v>38.200000000000003</v>
      </c>
      <c r="I155" s="239"/>
      <c r="J155" s="234"/>
      <c r="K155" s="234"/>
      <c r="L155" s="240"/>
      <c r="M155" s="241"/>
      <c r="N155" s="242"/>
      <c r="O155" s="242"/>
      <c r="P155" s="242"/>
      <c r="Q155" s="242"/>
      <c r="R155" s="242"/>
      <c r="S155" s="242"/>
      <c r="T155" s="243"/>
      <c r="U155" s="13"/>
      <c r="V155" s="13"/>
      <c r="W155" s="13"/>
      <c r="X155" s="13"/>
      <c r="Y155" s="13"/>
      <c r="Z155" s="13"/>
      <c r="AA155" s="13"/>
      <c r="AB155" s="13"/>
      <c r="AC155" s="13"/>
      <c r="AD155" s="13"/>
      <c r="AE155" s="13"/>
      <c r="AT155" s="244" t="s">
        <v>207</v>
      </c>
      <c r="AU155" s="244" t="s">
        <v>87</v>
      </c>
      <c r="AV155" s="13" t="s">
        <v>87</v>
      </c>
      <c r="AW155" s="13" t="s">
        <v>39</v>
      </c>
      <c r="AX155" s="13" t="s">
        <v>23</v>
      </c>
      <c r="AY155" s="244" t="s">
        <v>199</v>
      </c>
    </row>
    <row r="156" s="2" customFormat="1" ht="16.5" customHeight="1">
      <c r="A156" s="40"/>
      <c r="B156" s="41"/>
      <c r="C156" s="220" t="s">
        <v>319</v>
      </c>
      <c r="D156" s="220" t="s">
        <v>201</v>
      </c>
      <c r="E156" s="221" t="s">
        <v>3323</v>
      </c>
      <c r="F156" s="222" t="s">
        <v>3324</v>
      </c>
      <c r="G156" s="223" t="s">
        <v>204</v>
      </c>
      <c r="H156" s="224">
        <v>0.59599999999999997</v>
      </c>
      <c r="I156" s="225"/>
      <c r="J156" s="226">
        <f>ROUND(I156*H156,2)</f>
        <v>0</v>
      </c>
      <c r="K156" s="222" t="s">
        <v>205</v>
      </c>
      <c r="L156" s="46"/>
      <c r="M156" s="227" t="s">
        <v>22</v>
      </c>
      <c r="N156" s="228" t="s">
        <v>49</v>
      </c>
      <c r="O156" s="86"/>
      <c r="P156" s="229">
        <f>O156*H156</f>
        <v>0</v>
      </c>
      <c r="Q156" s="229">
        <v>2.45329</v>
      </c>
      <c r="R156" s="229">
        <f>Q156*H156</f>
        <v>1.4621608399999999</v>
      </c>
      <c r="S156" s="229">
        <v>0</v>
      </c>
      <c r="T156" s="230">
        <f>S156*H156</f>
        <v>0</v>
      </c>
      <c r="U156" s="40"/>
      <c r="V156" s="40"/>
      <c r="W156" s="40"/>
      <c r="X156" s="40"/>
      <c r="Y156" s="40"/>
      <c r="Z156" s="40"/>
      <c r="AA156" s="40"/>
      <c r="AB156" s="40"/>
      <c r="AC156" s="40"/>
      <c r="AD156" s="40"/>
      <c r="AE156" s="40"/>
      <c r="AR156" s="231" t="s">
        <v>103</v>
      </c>
      <c r="AT156" s="231" t="s">
        <v>201</v>
      </c>
      <c r="AU156" s="231" t="s">
        <v>87</v>
      </c>
      <c r="AY156" s="19" t="s">
        <v>199</v>
      </c>
      <c r="BE156" s="232">
        <f>IF(N156="základní",J156,0)</f>
        <v>0</v>
      </c>
      <c r="BF156" s="232">
        <f>IF(N156="snížená",J156,0)</f>
        <v>0</v>
      </c>
      <c r="BG156" s="232">
        <f>IF(N156="zákl. přenesená",J156,0)</f>
        <v>0</v>
      </c>
      <c r="BH156" s="232">
        <f>IF(N156="sníž. přenesená",J156,0)</f>
        <v>0</v>
      </c>
      <c r="BI156" s="232">
        <f>IF(N156="nulová",J156,0)</f>
        <v>0</v>
      </c>
      <c r="BJ156" s="19" t="s">
        <v>23</v>
      </c>
      <c r="BK156" s="232">
        <f>ROUND(I156*H156,2)</f>
        <v>0</v>
      </c>
      <c r="BL156" s="19" t="s">
        <v>103</v>
      </c>
      <c r="BM156" s="231" t="s">
        <v>3325</v>
      </c>
    </row>
    <row r="157" s="13" customFormat="1">
      <c r="A157" s="13"/>
      <c r="B157" s="233"/>
      <c r="C157" s="234"/>
      <c r="D157" s="235" t="s">
        <v>207</v>
      </c>
      <c r="E157" s="236" t="s">
        <v>22</v>
      </c>
      <c r="F157" s="237" t="s">
        <v>3326</v>
      </c>
      <c r="G157" s="234"/>
      <c r="H157" s="238">
        <v>0.57599999999999996</v>
      </c>
      <c r="I157" s="239"/>
      <c r="J157" s="234"/>
      <c r="K157" s="234"/>
      <c r="L157" s="240"/>
      <c r="M157" s="241"/>
      <c r="N157" s="242"/>
      <c r="O157" s="242"/>
      <c r="P157" s="242"/>
      <c r="Q157" s="242"/>
      <c r="R157" s="242"/>
      <c r="S157" s="242"/>
      <c r="T157" s="243"/>
      <c r="U157" s="13"/>
      <c r="V157" s="13"/>
      <c r="W157" s="13"/>
      <c r="X157" s="13"/>
      <c r="Y157" s="13"/>
      <c r="Z157" s="13"/>
      <c r="AA157" s="13"/>
      <c r="AB157" s="13"/>
      <c r="AC157" s="13"/>
      <c r="AD157" s="13"/>
      <c r="AE157" s="13"/>
      <c r="AT157" s="244" t="s">
        <v>207</v>
      </c>
      <c r="AU157" s="244" t="s">
        <v>87</v>
      </c>
      <c r="AV157" s="13" t="s">
        <v>87</v>
      </c>
      <c r="AW157" s="13" t="s">
        <v>39</v>
      </c>
      <c r="AX157" s="13" t="s">
        <v>78</v>
      </c>
      <c r="AY157" s="244" t="s">
        <v>199</v>
      </c>
    </row>
    <row r="158" s="13" customFormat="1">
      <c r="A158" s="13"/>
      <c r="B158" s="233"/>
      <c r="C158" s="234"/>
      <c r="D158" s="235" t="s">
        <v>207</v>
      </c>
      <c r="E158" s="236" t="s">
        <v>22</v>
      </c>
      <c r="F158" s="237" t="s">
        <v>3327</v>
      </c>
      <c r="G158" s="234"/>
      <c r="H158" s="238">
        <v>0.02</v>
      </c>
      <c r="I158" s="239"/>
      <c r="J158" s="234"/>
      <c r="K158" s="234"/>
      <c r="L158" s="240"/>
      <c r="M158" s="241"/>
      <c r="N158" s="242"/>
      <c r="O158" s="242"/>
      <c r="P158" s="242"/>
      <c r="Q158" s="242"/>
      <c r="R158" s="242"/>
      <c r="S158" s="242"/>
      <c r="T158" s="243"/>
      <c r="U158" s="13"/>
      <c r="V158" s="13"/>
      <c r="W158" s="13"/>
      <c r="X158" s="13"/>
      <c r="Y158" s="13"/>
      <c r="Z158" s="13"/>
      <c r="AA158" s="13"/>
      <c r="AB158" s="13"/>
      <c r="AC158" s="13"/>
      <c r="AD158" s="13"/>
      <c r="AE158" s="13"/>
      <c r="AT158" s="244" t="s">
        <v>207</v>
      </c>
      <c r="AU158" s="244" t="s">
        <v>87</v>
      </c>
      <c r="AV158" s="13" t="s">
        <v>87</v>
      </c>
      <c r="AW158" s="13" t="s">
        <v>39</v>
      </c>
      <c r="AX158" s="13" t="s">
        <v>78</v>
      </c>
      <c r="AY158" s="244" t="s">
        <v>199</v>
      </c>
    </row>
    <row r="159" s="14" customFormat="1">
      <c r="A159" s="14"/>
      <c r="B159" s="245"/>
      <c r="C159" s="246"/>
      <c r="D159" s="235" t="s">
        <v>207</v>
      </c>
      <c r="E159" s="247" t="s">
        <v>22</v>
      </c>
      <c r="F159" s="248" t="s">
        <v>252</v>
      </c>
      <c r="G159" s="246"/>
      <c r="H159" s="249">
        <v>0.59599999999999997</v>
      </c>
      <c r="I159" s="250"/>
      <c r="J159" s="246"/>
      <c r="K159" s="246"/>
      <c r="L159" s="251"/>
      <c r="M159" s="252"/>
      <c r="N159" s="253"/>
      <c r="O159" s="253"/>
      <c r="P159" s="253"/>
      <c r="Q159" s="253"/>
      <c r="R159" s="253"/>
      <c r="S159" s="253"/>
      <c r="T159" s="254"/>
      <c r="U159" s="14"/>
      <c r="V159" s="14"/>
      <c r="W159" s="14"/>
      <c r="X159" s="14"/>
      <c r="Y159" s="14"/>
      <c r="Z159" s="14"/>
      <c r="AA159" s="14"/>
      <c r="AB159" s="14"/>
      <c r="AC159" s="14"/>
      <c r="AD159" s="14"/>
      <c r="AE159" s="14"/>
      <c r="AT159" s="255" t="s">
        <v>207</v>
      </c>
      <c r="AU159" s="255" t="s">
        <v>87</v>
      </c>
      <c r="AV159" s="14" t="s">
        <v>103</v>
      </c>
      <c r="AW159" s="14" t="s">
        <v>39</v>
      </c>
      <c r="AX159" s="14" t="s">
        <v>23</v>
      </c>
      <c r="AY159" s="255" t="s">
        <v>199</v>
      </c>
    </row>
    <row r="160" s="2" customFormat="1" ht="16.5" customHeight="1">
      <c r="A160" s="40"/>
      <c r="B160" s="41"/>
      <c r="C160" s="220" t="s">
        <v>324</v>
      </c>
      <c r="D160" s="220" t="s">
        <v>201</v>
      </c>
      <c r="E160" s="221" t="s">
        <v>3328</v>
      </c>
      <c r="F160" s="222" t="s">
        <v>3329</v>
      </c>
      <c r="G160" s="223" t="s">
        <v>233</v>
      </c>
      <c r="H160" s="224">
        <v>1.2</v>
      </c>
      <c r="I160" s="225"/>
      <c r="J160" s="226">
        <f>ROUND(I160*H160,2)</f>
        <v>0</v>
      </c>
      <c r="K160" s="222" t="s">
        <v>205</v>
      </c>
      <c r="L160" s="46"/>
      <c r="M160" s="227" t="s">
        <v>22</v>
      </c>
      <c r="N160" s="228" t="s">
        <v>49</v>
      </c>
      <c r="O160" s="86"/>
      <c r="P160" s="229">
        <f>O160*H160</f>
        <v>0</v>
      </c>
      <c r="Q160" s="229">
        <v>0.00264</v>
      </c>
      <c r="R160" s="229">
        <f>Q160*H160</f>
        <v>0.0031679999999999998</v>
      </c>
      <c r="S160" s="229">
        <v>0</v>
      </c>
      <c r="T160" s="230">
        <f>S160*H160</f>
        <v>0</v>
      </c>
      <c r="U160" s="40"/>
      <c r="V160" s="40"/>
      <c r="W160" s="40"/>
      <c r="X160" s="40"/>
      <c r="Y160" s="40"/>
      <c r="Z160" s="40"/>
      <c r="AA160" s="40"/>
      <c r="AB160" s="40"/>
      <c r="AC160" s="40"/>
      <c r="AD160" s="40"/>
      <c r="AE160" s="40"/>
      <c r="AR160" s="231" t="s">
        <v>103</v>
      </c>
      <c r="AT160" s="231" t="s">
        <v>201</v>
      </c>
      <c r="AU160" s="231" t="s">
        <v>87</v>
      </c>
      <c r="AY160" s="19" t="s">
        <v>199</v>
      </c>
      <c r="BE160" s="232">
        <f>IF(N160="základní",J160,0)</f>
        <v>0</v>
      </c>
      <c r="BF160" s="232">
        <f>IF(N160="snížená",J160,0)</f>
        <v>0</v>
      </c>
      <c r="BG160" s="232">
        <f>IF(N160="zákl. přenesená",J160,0)</f>
        <v>0</v>
      </c>
      <c r="BH160" s="232">
        <f>IF(N160="sníž. přenesená",J160,0)</f>
        <v>0</v>
      </c>
      <c r="BI160" s="232">
        <f>IF(N160="nulová",J160,0)</f>
        <v>0</v>
      </c>
      <c r="BJ160" s="19" t="s">
        <v>23</v>
      </c>
      <c r="BK160" s="232">
        <f>ROUND(I160*H160,2)</f>
        <v>0</v>
      </c>
      <c r="BL160" s="19" t="s">
        <v>103</v>
      </c>
      <c r="BM160" s="231" t="s">
        <v>3330</v>
      </c>
    </row>
    <row r="161" s="13" customFormat="1">
      <c r="A161" s="13"/>
      <c r="B161" s="233"/>
      <c r="C161" s="234"/>
      <c r="D161" s="235" t="s">
        <v>207</v>
      </c>
      <c r="E161" s="236" t="s">
        <v>22</v>
      </c>
      <c r="F161" s="237" t="s">
        <v>3331</v>
      </c>
      <c r="G161" s="234"/>
      <c r="H161" s="238">
        <v>1.2</v>
      </c>
      <c r="I161" s="239"/>
      <c r="J161" s="234"/>
      <c r="K161" s="234"/>
      <c r="L161" s="240"/>
      <c r="M161" s="241"/>
      <c r="N161" s="242"/>
      <c r="O161" s="242"/>
      <c r="P161" s="242"/>
      <c r="Q161" s="242"/>
      <c r="R161" s="242"/>
      <c r="S161" s="242"/>
      <c r="T161" s="243"/>
      <c r="U161" s="13"/>
      <c r="V161" s="13"/>
      <c r="W161" s="13"/>
      <c r="X161" s="13"/>
      <c r="Y161" s="13"/>
      <c r="Z161" s="13"/>
      <c r="AA161" s="13"/>
      <c r="AB161" s="13"/>
      <c r="AC161" s="13"/>
      <c r="AD161" s="13"/>
      <c r="AE161" s="13"/>
      <c r="AT161" s="244" t="s">
        <v>207</v>
      </c>
      <c r="AU161" s="244" t="s">
        <v>87</v>
      </c>
      <c r="AV161" s="13" t="s">
        <v>87</v>
      </c>
      <c r="AW161" s="13" t="s">
        <v>39</v>
      </c>
      <c r="AX161" s="13" t="s">
        <v>23</v>
      </c>
      <c r="AY161" s="244" t="s">
        <v>199</v>
      </c>
    </row>
    <row r="162" s="2" customFormat="1" ht="16.5" customHeight="1">
      <c r="A162" s="40"/>
      <c r="B162" s="41"/>
      <c r="C162" s="220" t="s">
        <v>330</v>
      </c>
      <c r="D162" s="220" t="s">
        <v>201</v>
      </c>
      <c r="E162" s="221" t="s">
        <v>3332</v>
      </c>
      <c r="F162" s="222" t="s">
        <v>3333</v>
      </c>
      <c r="G162" s="223" t="s">
        <v>233</v>
      </c>
      <c r="H162" s="224">
        <v>1.2</v>
      </c>
      <c r="I162" s="225"/>
      <c r="J162" s="226">
        <f>ROUND(I162*H162,2)</f>
        <v>0</v>
      </c>
      <c r="K162" s="222" t="s">
        <v>205</v>
      </c>
      <c r="L162" s="46"/>
      <c r="M162" s="227" t="s">
        <v>22</v>
      </c>
      <c r="N162" s="228" t="s">
        <v>49</v>
      </c>
      <c r="O162" s="86"/>
      <c r="P162" s="229">
        <f>O162*H162</f>
        <v>0</v>
      </c>
      <c r="Q162" s="229">
        <v>0</v>
      </c>
      <c r="R162" s="229">
        <f>Q162*H162</f>
        <v>0</v>
      </c>
      <c r="S162" s="229">
        <v>0</v>
      </c>
      <c r="T162" s="230">
        <f>S162*H162</f>
        <v>0</v>
      </c>
      <c r="U162" s="40"/>
      <c r="V162" s="40"/>
      <c r="W162" s="40"/>
      <c r="X162" s="40"/>
      <c r="Y162" s="40"/>
      <c r="Z162" s="40"/>
      <c r="AA162" s="40"/>
      <c r="AB162" s="40"/>
      <c r="AC162" s="40"/>
      <c r="AD162" s="40"/>
      <c r="AE162" s="40"/>
      <c r="AR162" s="231" t="s">
        <v>103</v>
      </c>
      <c r="AT162" s="231" t="s">
        <v>201</v>
      </c>
      <c r="AU162" s="231" t="s">
        <v>87</v>
      </c>
      <c r="AY162" s="19" t="s">
        <v>199</v>
      </c>
      <c r="BE162" s="232">
        <f>IF(N162="základní",J162,0)</f>
        <v>0</v>
      </c>
      <c r="BF162" s="232">
        <f>IF(N162="snížená",J162,0)</f>
        <v>0</v>
      </c>
      <c r="BG162" s="232">
        <f>IF(N162="zákl. přenesená",J162,0)</f>
        <v>0</v>
      </c>
      <c r="BH162" s="232">
        <f>IF(N162="sníž. přenesená",J162,0)</f>
        <v>0</v>
      </c>
      <c r="BI162" s="232">
        <f>IF(N162="nulová",J162,0)</f>
        <v>0</v>
      </c>
      <c r="BJ162" s="19" t="s">
        <v>23</v>
      </c>
      <c r="BK162" s="232">
        <f>ROUND(I162*H162,2)</f>
        <v>0</v>
      </c>
      <c r="BL162" s="19" t="s">
        <v>103</v>
      </c>
      <c r="BM162" s="231" t="s">
        <v>3334</v>
      </c>
    </row>
    <row r="163" s="12" customFormat="1" ht="22.8" customHeight="1">
      <c r="A163" s="12"/>
      <c r="B163" s="204"/>
      <c r="C163" s="205"/>
      <c r="D163" s="206" t="s">
        <v>77</v>
      </c>
      <c r="E163" s="218" t="s">
        <v>106</v>
      </c>
      <c r="F163" s="218" t="s">
        <v>3335</v>
      </c>
      <c r="G163" s="205"/>
      <c r="H163" s="205"/>
      <c r="I163" s="208"/>
      <c r="J163" s="219">
        <f>BK163</f>
        <v>0</v>
      </c>
      <c r="K163" s="205"/>
      <c r="L163" s="210"/>
      <c r="M163" s="211"/>
      <c r="N163" s="212"/>
      <c r="O163" s="212"/>
      <c r="P163" s="213">
        <f>SUM(P164:P211)</f>
        <v>0</v>
      </c>
      <c r="Q163" s="212"/>
      <c r="R163" s="213">
        <f>SUM(R164:R211)</f>
        <v>112.463008</v>
      </c>
      <c r="S163" s="212"/>
      <c r="T163" s="214">
        <f>SUM(T164:T211)</f>
        <v>0</v>
      </c>
      <c r="U163" s="12"/>
      <c r="V163" s="12"/>
      <c r="W163" s="12"/>
      <c r="X163" s="12"/>
      <c r="Y163" s="12"/>
      <c r="Z163" s="12"/>
      <c r="AA163" s="12"/>
      <c r="AB163" s="12"/>
      <c r="AC163" s="12"/>
      <c r="AD163" s="12"/>
      <c r="AE163" s="12"/>
      <c r="AR163" s="215" t="s">
        <v>23</v>
      </c>
      <c r="AT163" s="216" t="s">
        <v>77</v>
      </c>
      <c r="AU163" s="216" t="s">
        <v>23</v>
      </c>
      <c r="AY163" s="215" t="s">
        <v>199</v>
      </c>
      <c r="BK163" s="217">
        <f>SUM(BK164:BK211)</f>
        <v>0</v>
      </c>
    </row>
    <row r="164" s="2" customFormat="1" ht="21.75" customHeight="1">
      <c r="A164" s="40"/>
      <c r="B164" s="41"/>
      <c r="C164" s="220" t="s">
        <v>337</v>
      </c>
      <c r="D164" s="220" t="s">
        <v>201</v>
      </c>
      <c r="E164" s="221" t="s">
        <v>3336</v>
      </c>
      <c r="F164" s="222" t="s">
        <v>3337</v>
      </c>
      <c r="G164" s="223" t="s">
        <v>233</v>
      </c>
      <c r="H164" s="224">
        <v>441.64999999999998</v>
      </c>
      <c r="I164" s="225"/>
      <c r="J164" s="226">
        <f>ROUND(I164*H164,2)</f>
        <v>0</v>
      </c>
      <c r="K164" s="222" t="s">
        <v>22</v>
      </c>
      <c r="L164" s="46"/>
      <c r="M164" s="227" t="s">
        <v>22</v>
      </c>
      <c r="N164" s="228" t="s">
        <v>49</v>
      </c>
      <c r="O164" s="86"/>
      <c r="P164" s="229">
        <f>O164*H164</f>
        <v>0</v>
      </c>
      <c r="Q164" s="229">
        <v>0</v>
      </c>
      <c r="R164" s="229">
        <f>Q164*H164</f>
        <v>0</v>
      </c>
      <c r="S164" s="229">
        <v>0</v>
      </c>
      <c r="T164" s="230">
        <f>S164*H164</f>
        <v>0</v>
      </c>
      <c r="U164" s="40"/>
      <c r="V164" s="40"/>
      <c r="W164" s="40"/>
      <c r="X164" s="40"/>
      <c r="Y164" s="40"/>
      <c r="Z164" s="40"/>
      <c r="AA164" s="40"/>
      <c r="AB164" s="40"/>
      <c r="AC164" s="40"/>
      <c r="AD164" s="40"/>
      <c r="AE164" s="40"/>
      <c r="AR164" s="231" t="s">
        <v>103</v>
      </c>
      <c r="AT164" s="231" t="s">
        <v>201</v>
      </c>
      <c r="AU164" s="231" t="s">
        <v>87</v>
      </c>
      <c r="AY164" s="19" t="s">
        <v>199</v>
      </c>
      <c r="BE164" s="232">
        <f>IF(N164="základní",J164,0)</f>
        <v>0</v>
      </c>
      <c r="BF164" s="232">
        <f>IF(N164="snížená",J164,0)</f>
        <v>0</v>
      </c>
      <c r="BG164" s="232">
        <f>IF(N164="zákl. přenesená",J164,0)</f>
        <v>0</v>
      </c>
      <c r="BH164" s="232">
        <f>IF(N164="sníž. přenesená",J164,0)</f>
        <v>0</v>
      </c>
      <c r="BI164" s="232">
        <f>IF(N164="nulová",J164,0)</f>
        <v>0</v>
      </c>
      <c r="BJ164" s="19" t="s">
        <v>23</v>
      </c>
      <c r="BK164" s="232">
        <f>ROUND(I164*H164,2)</f>
        <v>0</v>
      </c>
      <c r="BL164" s="19" t="s">
        <v>103</v>
      </c>
      <c r="BM164" s="231" t="s">
        <v>3338</v>
      </c>
    </row>
    <row r="165" s="13" customFormat="1">
      <c r="A165" s="13"/>
      <c r="B165" s="233"/>
      <c r="C165" s="234"/>
      <c r="D165" s="235" t="s">
        <v>207</v>
      </c>
      <c r="E165" s="236" t="s">
        <v>22</v>
      </c>
      <c r="F165" s="237" t="s">
        <v>3339</v>
      </c>
      <c r="G165" s="234"/>
      <c r="H165" s="238">
        <v>125.40000000000001</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207</v>
      </c>
      <c r="AU165" s="244" t="s">
        <v>87</v>
      </c>
      <c r="AV165" s="13" t="s">
        <v>87</v>
      </c>
      <c r="AW165" s="13" t="s">
        <v>39</v>
      </c>
      <c r="AX165" s="13" t="s">
        <v>78</v>
      </c>
      <c r="AY165" s="244" t="s">
        <v>199</v>
      </c>
    </row>
    <row r="166" s="13" customFormat="1">
      <c r="A166" s="13"/>
      <c r="B166" s="233"/>
      <c r="C166" s="234"/>
      <c r="D166" s="235" t="s">
        <v>207</v>
      </c>
      <c r="E166" s="236" t="s">
        <v>22</v>
      </c>
      <c r="F166" s="237" t="s">
        <v>3340</v>
      </c>
      <c r="G166" s="234"/>
      <c r="H166" s="238">
        <v>316.25</v>
      </c>
      <c r="I166" s="239"/>
      <c r="J166" s="234"/>
      <c r="K166" s="234"/>
      <c r="L166" s="240"/>
      <c r="M166" s="241"/>
      <c r="N166" s="242"/>
      <c r="O166" s="242"/>
      <c r="P166" s="242"/>
      <c r="Q166" s="242"/>
      <c r="R166" s="242"/>
      <c r="S166" s="242"/>
      <c r="T166" s="243"/>
      <c r="U166" s="13"/>
      <c r="V166" s="13"/>
      <c r="W166" s="13"/>
      <c r="X166" s="13"/>
      <c r="Y166" s="13"/>
      <c r="Z166" s="13"/>
      <c r="AA166" s="13"/>
      <c r="AB166" s="13"/>
      <c r="AC166" s="13"/>
      <c r="AD166" s="13"/>
      <c r="AE166" s="13"/>
      <c r="AT166" s="244" t="s">
        <v>207</v>
      </c>
      <c r="AU166" s="244" t="s">
        <v>87</v>
      </c>
      <c r="AV166" s="13" t="s">
        <v>87</v>
      </c>
      <c r="AW166" s="13" t="s">
        <v>39</v>
      </c>
      <c r="AX166" s="13" t="s">
        <v>78</v>
      </c>
      <c r="AY166" s="244" t="s">
        <v>199</v>
      </c>
    </row>
    <row r="167" s="14" customFormat="1">
      <c r="A167" s="14"/>
      <c r="B167" s="245"/>
      <c r="C167" s="246"/>
      <c r="D167" s="235" t="s">
        <v>207</v>
      </c>
      <c r="E167" s="247" t="s">
        <v>22</v>
      </c>
      <c r="F167" s="248" t="s">
        <v>252</v>
      </c>
      <c r="G167" s="246"/>
      <c r="H167" s="249">
        <v>441.64999999999998</v>
      </c>
      <c r="I167" s="250"/>
      <c r="J167" s="246"/>
      <c r="K167" s="246"/>
      <c r="L167" s="251"/>
      <c r="M167" s="252"/>
      <c r="N167" s="253"/>
      <c r="O167" s="253"/>
      <c r="P167" s="253"/>
      <c r="Q167" s="253"/>
      <c r="R167" s="253"/>
      <c r="S167" s="253"/>
      <c r="T167" s="254"/>
      <c r="U167" s="14"/>
      <c r="V167" s="14"/>
      <c r="W167" s="14"/>
      <c r="X167" s="14"/>
      <c r="Y167" s="14"/>
      <c r="Z167" s="14"/>
      <c r="AA167" s="14"/>
      <c r="AB167" s="14"/>
      <c r="AC167" s="14"/>
      <c r="AD167" s="14"/>
      <c r="AE167" s="14"/>
      <c r="AT167" s="255" t="s">
        <v>207</v>
      </c>
      <c r="AU167" s="255" t="s">
        <v>87</v>
      </c>
      <c r="AV167" s="14" t="s">
        <v>103</v>
      </c>
      <c r="AW167" s="14" t="s">
        <v>39</v>
      </c>
      <c r="AX167" s="14" t="s">
        <v>23</v>
      </c>
      <c r="AY167" s="255" t="s">
        <v>199</v>
      </c>
    </row>
    <row r="168" s="2" customFormat="1" ht="16.5" customHeight="1">
      <c r="A168" s="40"/>
      <c r="B168" s="41"/>
      <c r="C168" s="220" t="s">
        <v>342</v>
      </c>
      <c r="D168" s="220" t="s">
        <v>201</v>
      </c>
      <c r="E168" s="221" t="s">
        <v>3341</v>
      </c>
      <c r="F168" s="222" t="s">
        <v>3342</v>
      </c>
      <c r="G168" s="223" t="s">
        <v>233</v>
      </c>
      <c r="H168" s="224">
        <v>502.29000000000002</v>
      </c>
      <c r="I168" s="225"/>
      <c r="J168" s="226">
        <f>ROUND(I168*H168,2)</f>
        <v>0</v>
      </c>
      <c r="K168" s="222" t="s">
        <v>205</v>
      </c>
      <c r="L168" s="46"/>
      <c r="M168" s="227" t="s">
        <v>22</v>
      </c>
      <c r="N168" s="228" t="s">
        <v>49</v>
      </c>
      <c r="O168" s="86"/>
      <c r="P168" s="229">
        <f>O168*H168</f>
        <v>0</v>
      </c>
      <c r="Q168" s="229">
        <v>0</v>
      </c>
      <c r="R168" s="229">
        <f>Q168*H168</f>
        <v>0</v>
      </c>
      <c r="S168" s="229">
        <v>0</v>
      </c>
      <c r="T168" s="230">
        <f>S168*H168</f>
        <v>0</v>
      </c>
      <c r="U168" s="40"/>
      <c r="V168" s="40"/>
      <c r="W168" s="40"/>
      <c r="X168" s="40"/>
      <c r="Y168" s="40"/>
      <c r="Z168" s="40"/>
      <c r="AA168" s="40"/>
      <c r="AB168" s="40"/>
      <c r="AC168" s="40"/>
      <c r="AD168" s="40"/>
      <c r="AE168" s="40"/>
      <c r="AR168" s="231" t="s">
        <v>103</v>
      </c>
      <c r="AT168" s="231" t="s">
        <v>201</v>
      </c>
      <c r="AU168" s="231" t="s">
        <v>87</v>
      </c>
      <c r="AY168" s="19" t="s">
        <v>199</v>
      </c>
      <c r="BE168" s="232">
        <f>IF(N168="základní",J168,0)</f>
        <v>0</v>
      </c>
      <c r="BF168" s="232">
        <f>IF(N168="snížená",J168,0)</f>
        <v>0</v>
      </c>
      <c r="BG168" s="232">
        <f>IF(N168="zákl. přenesená",J168,0)</f>
        <v>0</v>
      </c>
      <c r="BH168" s="232">
        <f>IF(N168="sníž. přenesená",J168,0)</f>
        <v>0</v>
      </c>
      <c r="BI168" s="232">
        <f>IF(N168="nulová",J168,0)</f>
        <v>0</v>
      </c>
      <c r="BJ168" s="19" t="s">
        <v>23</v>
      </c>
      <c r="BK168" s="232">
        <f>ROUND(I168*H168,2)</f>
        <v>0</v>
      </c>
      <c r="BL168" s="19" t="s">
        <v>103</v>
      </c>
      <c r="BM168" s="231" t="s">
        <v>3343</v>
      </c>
    </row>
    <row r="169" s="13" customFormat="1">
      <c r="A169" s="13"/>
      <c r="B169" s="233"/>
      <c r="C169" s="234"/>
      <c r="D169" s="235" t="s">
        <v>207</v>
      </c>
      <c r="E169" s="236" t="s">
        <v>22</v>
      </c>
      <c r="F169" s="237" t="s">
        <v>3344</v>
      </c>
      <c r="G169" s="234"/>
      <c r="H169" s="238">
        <v>137.94</v>
      </c>
      <c r="I169" s="239"/>
      <c r="J169" s="234"/>
      <c r="K169" s="234"/>
      <c r="L169" s="240"/>
      <c r="M169" s="241"/>
      <c r="N169" s="242"/>
      <c r="O169" s="242"/>
      <c r="P169" s="242"/>
      <c r="Q169" s="242"/>
      <c r="R169" s="242"/>
      <c r="S169" s="242"/>
      <c r="T169" s="243"/>
      <c r="U169" s="13"/>
      <c r="V169" s="13"/>
      <c r="W169" s="13"/>
      <c r="X169" s="13"/>
      <c r="Y169" s="13"/>
      <c r="Z169" s="13"/>
      <c r="AA169" s="13"/>
      <c r="AB169" s="13"/>
      <c r="AC169" s="13"/>
      <c r="AD169" s="13"/>
      <c r="AE169" s="13"/>
      <c r="AT169" s="244" t="s">
        <v>207</v>
      </c>
      <c r="AU169" s="244" t="s">
        <v>87</v>
      </c>
      <c r="AV169" s="13" t="s">
        <v>87</v>
      </c>
      <c r="AW169" s="13" t="s">
        <v>39</v>
      </c>
      <c r="AX169" s="13" t="s">
        <v>78</v>
      </c>
      <c r="AY169" s="244" t="s">
        <v>199</v>
      </c>
    </row>
    <row r="170" s="13" customFormat="1">
      <c r="A170" s="13"/>
      <c r="B170" s="233"/>
      <c r="C170" s="234"/>
      <c r="D170" s="235" t="s">
        <v>207</v>
      </c>
      <c r="E170" s="236" t="s">
        <v>22</v>
      </c>
      <c r="F170" s="237" t="s">
        <v>3345</v>
      </c>
      <c r="G170" s="234"/>
      <c r="H170" s="238">
        <v>48.100000000000001</v>
      </c>
      <c r="I170" s="239"/>
      <c r="J170" s="234"/>
      <c r="K170" s="234"/>
      <c r="L170" s="240"/>
      <c r="M170" s="241"/>
      <c r="N170" s="242"/>
      <c r="O170" s="242"/>
      <c r="P170" s="242"/>
      <c r="Q170" s="242"/>
      <c r="R170" s="242"/>
      <c r="S170" s="242"/>
      <c r="T170" s="243"/>
      <c r="U170" s="13"/>
      <c r="V170" s="13"/>
      <c r="W170" s="13"/>
      <c r="X170" s="13"/>
      <c r="Y170" s="13"/>
      <c r="Z170" s="13"/>
      <c r="AA170" s="13"/>
      <c r="AB170" s="13"/>
      <c r="AC170" s="13"/>
      <c r="AD170" s="13"/>
      <c r="AE170" s="13"/>
      <c r="AT170" s="244" t="s">
        <v>207</v>
      </c>
      <c r="AU170" s="244" t="s">
        <v>87</v>
      </c>
      <c r="AV170" s="13" t="s">
        <v>87</v>
      </c>
      <c r="AW170" s="13" t="s">
        <v>39</v>
      </c>
      <c r="AX170" s="13" t="s">
        <v>78</v>
      </c>
      <c r="AY170" s="244" t="s">
        <v>199</v>
      </c>
    </row>
    <row r="171" s="13" customFormat="1">
      <c r="A171" s="13"/>
      <c r="B171" s="233"/>
      <c r="C171" s="234"/>
      <c r="D171" s="235" t="s">
        <v>207</v>
      </c>
      <c r="E171" s="236" t="s">
        <v>22</v>
      </c>
      <c r="F171" s="237" t="s">
        <v>3340</v>
      </c>
      <c r="G171" s="234"/>
      <c r="H171" s="238">
        <v>316.25</v>
      </c>
      <c r="I171" s="239"/>
      <c r="J171" s="234"/>
      <c r="K171" s="234"/>
      <c r="L171" s="240"/>
      <c r="M171" s="241"/>
      <c r="N171" s="242"/>
      <c r="O171" s="242"/>
      <c r="P171" s="242"/>
      <c r="Q171" s="242"/>
      <c r="R171" s="242"/>
      <c r="S171" s="242"/>
      <c r="T171" s="243"/>
      <c r="U171" s="13"/>
      <c r="V171" s="13"/>
      <c r="W171" s="13"/>
      <c r="X171" s="13"/>
      <c r="Y171" s="13"/>
      <c r="Z171" s="13"/>
      <c r="AA171" s="13"/>
      <c r="AB171" s="13"/>
      <c r="AC171" s="13"/>
      <c r="AD171" s="13"/>
      <c r="AE171" s="13"/>
      <c r="AT171" s="244" t="s">
        <v>207</v>
      </c>
      <c r="AU171" s="244" t="s">
        <v>87</v>
      </c>
      <c r="AV171" s="13" t="s">
        <v>87</v>
      </c>
      <c r="AW171" s="13" t="s">
        <v>39</v>
      </c>
      <c r="AX171" s="13" t="s">
        <v>78</v>
      </c>
      <c r="AY171" s="244" t="s">
        <v>199</v>
      </c>
    </row>
    <row r="172" s="14" customFormat="1">
      <c r="A172" s="14"/>
      <c r="B172" s="245"/>
      <c r="C172" s="246"/>
      <c r="D172" s="235" t="s">
        <v>207</v>
      </c>
      <c r="E172" s="247" t="s">
        <v>22</v>
      </c>
      <c r="F172" s="248" t="s">
        <v>252</v>
      </c>
      <c r="G172" s="246"/>
      <c r="H172" s="249">
        <v>502.29000000000002</v>
      </c>
      <c r="I172" s="250"/>
      <c r="J172" s="246"/>
      <c r="K172" s="246"/>
      <c r="L172" s="251"/>
      <c r="M172" s="252"/>
      <c r="N172" s="253"/>
      <c r="O172" s="253"/>
      <c r="P172" s="253"/>
      <c r="Q172" s="253"/>
      <c r="R172" s="253"/>
      <c r="S172" s="253"/>
      <c r="T172" s="254"/>
      <c r="U172" s="14"/>
      <c r="V172" s="14"/>
      <c r="W172" s="14"/>
      <c r="X172" s="14"/>
      <c r="Y172" s="14"/>
      <c r="Z172" s="14"/>
      <c r="AA172" s="14"/>
      <c r="AB172" s="14"/>
      <c r="AC172" s="14"/>
      <c r="AD172" s="14"/>
      <c r="AE172" s="14"/>
      <c r="AT172" s="255" t="s">
        <v>207</v>
      </c>
      <c r="AU172" s="255" t="s">
        <v>87</v>
      </c>
      <c r="AV172" s="14" t="s">
        <v>103</v>
      </c>
      <c r="AW172" s="14" t="s">
        <v>39</v>
      </c>
      <c r="AX172" s="14" t="s">
        <v>23</v>
      </c>
      <c r="AY172" s="255" t="s">
        <v>199</v>
      </c>
    </row>
    <row r="173" s="2" customFormat="1" ht="21.75" customHeight="1">
      <c r="A173" s="40"/>
      <c r="B173" s="41"/>
      <c r="C173" s="220" t="s">
        <v>350</v>
      </c>
      <c r="D173" s="220" t="s">
        <v>201</v>
      </c>
      <c r="E173" s="221" t="s">
        <v>3346</v>
      </c>
      <c r="F173" s="222" t="s">
        <v>3347</v>
      </c>
      <c r="G173" s="223" t="s">
        <v>233</v>
      </c>
      <c r="H173" s="224">
        <v>114</v>
      </c>
      <c r="I173" s="225"/>
      <c r="J173" s="226">
        <f>ROUND(I173*H173,2)</f>
        <v>0</v>
      </c>
      <c r="K173" s="222" t="s">
        <v>205</v>
      </c>
      <c r="L173" s="46"/>
      <c r="M173" s="227" t="s">
        <v>22</v>
      </c>
      <c r="N173" s="228" t="s">
        <v>49</v>
      </c>
      <c r="O173" s="86"/>
      <c r="P173" s="229">
        <f>O173*H173</f>
        <v>0</v>
      </c>
      <c r="Q173" s="229">
        <v>0</v>
      </c>
      <c r="R173" s="229">
        <f>Q173*H173</f>
        <v>0</v>
      </c>
      <c r="S173" s="229">
        <v>0</v>
      </c>
      <c r="T173" s="230">
        <f>S173*H173</f>
        <v>0</v>
      </c>
      <c r="U173" s="40"/>
      <c r="V173" s="40"/>
      <c r="W173" s="40"/>
      <c r="X173" s="40"/>
      <c r="Y173" s="40"/>
      <c r="Z173" s="40"/>
      <c r="AA173" s="40"/>
      <c r="AB173" s="40"/>
      <c r="AC173" s="40"/>
      <c r="AD173" s="40"/>
      <c r="AE173" s="40"/>
      <c r="AR173" s="231" t="s">
        <v>103</v>
      </c>
      <c r="AT173" s="231" t="s">
        <v>201</v>
      </c>
      <c r="AU173" s="231" t="s">
        <v>87</v>
      </c>
      <c r="AY173" s="19" t="s">
        <v>199</v>
      </c>
      <c r="BE173" s="232">
        <f>IF(N173="základní",J173,0)</f>
        <v>0</v>
      </c>
      <c r="BF173" s="232">
        <f>IF(N173="snížená",J173,0)</f>
        <v>0</v>
      </c>
      <c r="BG173" s="232">
        <f>IF(N173="zákl. přenesená",J173,0)</f>
        <v>0</v>
      </c>
      <c r="BH173" s="232">
        <f>IF(N173="sníž. přenesená",J173,0)</f>
        <v>0</v>
      </c>
      <c r="BI173" s="232">
        <f>IF(N173="nulová",J173,0)</f>
        <v>0</v>
      </c>
      <c r="BJ173" s="19" t="s">
        <v>23</v>
      </c>
      <c r="BK173" s="232">
        <f>ROUND(I173*H173,2)</f>
        <v>0</v>
      </c>
      <c r="BL173" s="19" t="s">
        <v>103</v>
      </c>
      <c r="BM173" s="231" t="s">
        <v>3348</v>
      </c>
    </row>
    <row r="174" s="13" customFormat="1">
      <c r="A174" s="13"/>
      <c r="B174" s="233"/>
      <c r="C174" s="234"/>
      <c r="D174" s="235" t="s">
        <v>207</v>
      </c>
      <c r="E174" s="236" t="s">
        <v>22</v>
      </c>
      <c r="F174" s="237" t="s">
        <v>3349</v>
      </c>
      <c r="G174" s="234"/>
      <c r="H174" s="238">
        <v>114</v>
      </c>
      <c r="I174" s="239"/>
      <c r="J174" s="234"/>
      <c r="K174" s="234"/>
      <c r="L174" s="240"/>
      <c r="M174" s="241"/>
      <c r="N174" s="242"/>
      <c r="O174" s="242"/>
      <c r="P174" s="242"/>
      <c r="Q174" s="242"/>
      <c r="R174" s="242"/>
      <c r="S174" s="242"/>
      <c r="T174" s="243"/>
      <c r="U174" s="13"/>
      <c r="V174" s="13"/>
      <c r="W174" s="13"/>
      <c r="X174" s="13"/>
      <c r="Y174" s="13"/>
      <c r="Z174" s="13"/>
      <c r="AA174" s="13"/>
      <c r="AB174" s="13"/>
      <c r="AC174" s="13"/>
      <c r="AD174" s="13"/>
      <c r="AE174" s="13"/>
      <c r="AT174" s="244" t="s">
        <v>207</v>
      </c>
      <c r="AU174" s="244" t="s">
        <v>87</v>
      </c>
      <c r="AV174" s="13" t="s">
        <v>87</v>
      </c>
      <c r="AW174" s="13" t="s">
        <v>39</v>
      </c>
      <c r="AX174" s="13" t="s">
        <v>23</v>
      </c>
      <c r="AY174" s="244" t="s">
        <v>199</v>
      </c>
    </row>
    <row r="175" s="2" customFormat="1" ht="21.75" customHeight="1">
      <c r="A175" s="40"/>
      <c r="B175" s="41"/>
      <c r="C175" s="220" t="s">
        <v>362</v>
      </c>
      <c r="D175" s="220" t="s">
        <v>201</v>
      </c>
      <c r="E175" s="221" t="s">
        <v>3350</v>
      </c>
      <c r="F175" s="222" t="s">
        <v>3351</v>
      </c>
      <c r="G175" s="223" t="s">
        <v>233</v>
      </c>
      <c r="H175" s="224">
        <v>4</v>
      </c>
      <c r="I175" s="225"/>
      <c r="J175" s="226">
        <f>ROUND(I175*H175,2)</f>
        <v>0</v>
      </c>
      <c r="K175" s="222" t="s">
        <v>205</v>
      </c>
      <c r="L175" s="46"/>
      <c r="M175" s="227" t="s">
        <v>22</v>
      </c>
      <c r="N175" s="228" t="s">
        <v>49</v>
      </c>
      <c r="O175" s="86"/>
      <c r="P175" s="229">
        <f>O175*H175</f>
        <v>0</v>
      </c>
      <c r="Q175" s="229">
        <v>0.27994000000000002</v>
      </c>
      <c r="R175" s="229">
        <f>Q175*H175</f>
        <v>1.1197600000000001</v>
      </c>
      <c r="S175" s="229">
        <v>0</v>
      </c>
      <c r="T175" s="230">
        <f>S175*H175</f>
        <v>0</v>
      </c>
      <c r="U175" s="40"/>
      <c r="V175" s="40"/>
      <c r="W175" s="40"/>
      <c r="X175" s="40"/>
      <c r="Y175" s="40"/>
      <c r="Z175" s="40"/>
      <c r="AA175" s="40"/>
      <c r="AB175" s="40"/>
      <c r="AC175" s="40"/>
      <c r="AD175" s="40"/>
      <c r="AE175" s="40"/>
      <c r="AR175" s="231" t="s">
        <v>103</v>
      </c>
      <c r="AT175" s="231" t="s">
        <v>201</v>
      </c>
      <c r="AU175" s="231" t="s">
        <v>87</v>
      </c>
      <c r="AY175" s="19" t="s">
        <v>199</v>
      </c>
      <c r="BE175" s="232">
        <f>IF(N175="základní",J175,0)</f>
        <v>0</v>
      </c>
      <c r="BF175" s="232">
        <f>IF(N175="snížená",J175,0)</f>
        <v>0</v>
      </c>
      <c r="BG175" s="232">
        <f>IF(N175="zákl. přenesená",J175,0)</f>
        <v>0</v>
      </c>
      <c r="BH175" s="232">
        <f>IF(N175="sníž. přenesená",J175,0)</f>
        <v>0</v>
      </c>
      <c r="BI175" s="232">
        <f>IF(N175="nulová",J175,0)</f>
        <v>0</v>
      </c>
      <c r="BJ175" s="19" t="s">
        <v>23</v>
      </c>
      <c r="BK175" s="232">
        <f>ROUND(I175*H175,2)</f>
        <v>0</v>
      </c>
      <c r="BL175" s="19" t="s">
        <v>103</v>
      </c>
      <c r="BM175" s="231" t="s">
        <v>3352</v>
      </c>
    </row>
    <row r="176" s="13" customFormat="1">
      <c r="A176" s="13"/>
      <c r="B176" s="233"/>
      <c r="C176" s="234"/>
      <c r="D176" s="235" t="s">
        <v>207</v>
      </c>
      <c r="E176" s="236" t="s">
        <v>22</v>
      </c>
      <c r="F176" s="237" t="s">
        <v>3297</v>
      </c>
      <c r="G176" s="234"/>
      <c r="H176" s="238">
        <v>4</v>
      </c>
      <c r="I176" s="239"/>
      <c r="J176" s="234"/>
      <c r="K176" s="234"/>
      <c r="L176" s="240"/>
      <c r="M176" s="241"/>
      <c r="N176" s="242"/>
      <c r="O176" s="242"/>
      <c r="P176" s="242"/>
      <c r="Q176" s="242"/>
      <c r="R176" s="242"/>
      <c r="S176" s="242"/>
      <c r="T176" s="243"/>
      <c r="U176" s="13"/>
      <c r="V176" s="13"/>
      <c r="W176" s="13"/>
      <c r="X176" s="13"/>
      <c r="Y176" s="13"/>
      <c r="Z176" s="13"/>
      <c r="AA176" s="13"/>
      <c r="AB176" s="13"/>
      <c r="AC176" s="13"/>
      <c r="AD176" s="13"/>
      <c r="AE176" s="13"/>
      <c r="AT176" s="244" t="s">
        <v>207</v>
      </c>
      <c r="AU176" s="244" t="s">
        <v>87</v>
      </c>
      <c r="AV176" s="13" t="s">
        <v>87</v>
      </c>
      <c r="AW176" s="13" t="s">
        <v>39</v>
      </c>
      <c r="AX176" s="13" t="s">
        <v>23</v>
      </c>
      <c r="AY176" s="244" t="s">
        <v>199</v>
      </c>
    </row>
    <row r="177" s="2" customFormat="1" ht="21.75" customHeight="1">
      <c r="A177" s="40"/>
      <c r="B177" s="41"/>
      <c r="C177" s="220" t="s">
        <v>367</v>
      </c>
      <c r="D177" s="220" t="s">
        <v>201</v>
      </c>
      <c r="E177" s="221" t="s">
        <v>3353</v>
      </c>
      <c r="F177" s="222" t="s">
        <v>3354</v>
      </c>
      <c r="G177" s="223" t="s">
        <v>233</v>
      </c>
      <c r="H177" s="224">
        <v>4</v>
      </c>
      <c r="I177" s="225"/>
      <c r="J177" s="226">
        <f>ROUND(I177*H177,2)</f>
        <v>0</v>
      </c>
      <c r="K177" s="222" t="s">
        <v>205</v>
      </c>
      <c r="L177" s="46"/>
      <c r="M177" s="227" t="s">
        <v>22</v>
      </c>
      <c r="N177" s="228" t="s">
        <v>49</v>
      </c>
      <c r="O177" s="86"/>
      <c r="P177" s="229">
        <f>O177*H177</f>
        <v>0</v>
      </c>
      <c r="Q177" s="229">
        <v>0.26244000000000001</v>
      </c>
      <c r="R177" s="229">
        <f>Q177*H177</f>
        <v>1.04976</v>
      </c>
      <c r="S177" s="229">
        <v>0</v>
      </c>
      <c r="T177" s="230">
        <f>S177*H177</f>
        <v>0</v>
      </c>
      <c r="U177" s="40"/>
      <c r="V177" s="40"/>
      <c r="W177" s="40"/>
      <c r="X177" s="40"/>
      <c r="Y177" s="40"/>
      <c r="Z177" s="40"/>
      <c r="AA177" s="40"/>
      <c r="AB177" s="40"/>
      <c r="AC177" s="40"/>
      <c r="AD177" s="40"/>
      <c r="AE177" s="40"/>
      <c r="AR177" s="231" t="s">
        <v>103</v>
      </c>
      <c r="AT177" s="231" t="s">
        <v>201</v>
      </c>
      <c r="AU177" s="231" t="s">
        <v>87</v>
      </c>
      <c r="AY177" s="19" t="s">
        <v>199</v>
      </c>
      <c r="BE177" s="232">
        <f>IF(N177="základní",J177,0)</f>
        <v>0</v>
      </c>
      <c r="BF177" s="232">
        <f>IF(N177="snížená",J177,0)</f>
        <v>0</v>
      </c>
      <c r="BG177" s="232">
        <f>IF(N177="zákl. přenesená",J177,0)</f>
        <v>0</v>
      </c>
      <c r="BH177" s="232">
        <f>IF(N177="sníž. přenesená",J177,0)</f>
        <v>0</v>
      </c>
      <c r="BI177" s="232">
        <f>IF(N177="nulová",J177,0)</f>
        <v>0</v>
      </c>
      <c r="BJ177" s="19" t="s">
        <v>23</v>
      </c>
      <c r="BK177" s="232">
        <f>ROUND(I177*H177,2)</f>
        <v>0</v>
      </c>
      <c r="BL177" s="19" t="s">
        <v>103</v>
      </c>
      <c r="BM177" s="231" t="s">
        <v>3355</v>
      </c>
    </row>
    <row r="178" s="13" customFormat="1">
      <c r="A178" s="13"/>
      <c r="B178" s="233"/>
      <c r="C178" s="234"/>
      <c r="D178" s="235" t="s">
        <v>207</v>
      </c>
      <c r="E178" s="236" t="s">
        <v>22</v>
      </c>
      <c r="F178" s="237" t="s">
        <v>3297</v>
      </c>
      <c r="G178" s="234"/>
      <c r="H178" s="238">
        <v>4</v>
      </c>
      <c r="I178" s="239"/>
      <c r="J178" s="234"/>
      <c r="K178" s="234"/>
      <c r="L178" s="240"/>
      <c r="M178" s="241"/>
      <c r="N178" s="242"/>
      <c r="O178" s="242"/>
      <c r="P178" s="242"/>
      <c r="Q178" s="242"/>
      <c r="R178" s="242"/>
      <c r="S178" s="242"/>
      <c r="T178" s="243"/>
      <c r="U178" s="13"/>
      <c r="V178" s="13"/>
      <c r="W178" s="13"/>
      <c r="X178" s="13"/>
      <c r="Y178" s="13"/>
      <c r="Z178" s="13"/>
      <c r="AA178" s="13"/>
      <c r="AB178" s="13"/>
      <c r="AC178" s="13"/>
      <c r="AD178" s="13"/>
      <c r="AE178" s="13"/>
      <c r="AT178" s="244" t="s">
        <v>207</v>
      </c>
      <c r="AU178" s="244" t="s">
        <v>87</v>
      </c>
      <c r="AV178" s="13" t="s">
        <v>87</v>
      </c>
      <c r="AW178" s="13" t="s">
        <v>39</v>
      </c>
      <c r="AX178" s="13" t="s">
        <v>23</v>
      </c>
      <c r="AY178" s="244" t="s">
        <v>199</v>
      </c>
    </row>
    <row r="179" s="2" customFormat="1" ht="21.75" customHeight="1">
      <c r="A179" s="40"/>
      <c r="B179" s="41"/>
      <c r="C179" s="220" t="s">
        <v>374</v>
      </c>
      <c r="D179" s="220" t="s">
        <v>201</v>
      </c>
      <c r="E179" s="221" t="s">
        <v>3356</v>
      </c>
      <c r="F179" s="222" t="s">
        <v>3357</v>
      </c>
      <c r="G179" s="223" t="s">
        <v>233</v>
      </c>
      <c r="H179" s="224">
        <v>28</v>
      </c>
      <c r="I179" s="225"/>
      <c r="J179" s="226">
        <f>ROUND(I179*H179,2)</f>
        <v>0</v>
      </c>
      <c r="K179" s="222" t="s">
        <v>205</v>
      </c>
      <c r="L179" s="46"/>
      <c r="M179" s="227" t="s">
        <v>22</v>
      </c>
      <c r="N179" s="228" t="s">
        <v>49</v>
      </c>
      <c r="O179" s="86"/>
      <c r="P179" s="229">
        <f>O179*H179</f>
        <v>0</v>
      </c>
      <c r="Q179" s="229">
        <v>0.27994000000000002</v>
      </c>
      <c r="R179" s="229">
        <f>Q179*H179</f>
        <v>7.8383200000000004</v>
      </c>
      <c r="S179" s="229">
        <v>0</v>
      </c>
      <c r="T179" s="230">
        <f>S179*H179</f>
        <v>0</v>
      </c>
      <c r="U179" s="40"/>
      <c r="V179" s="40"/>
      <c r="W179" s="40"/>
      <c r="X179" s="40"/>
      <c r="Y179" s="40"/>
      <c r="Z179" s="40"/>
      <c r="AA179" s="40"/>
      <c r="AB179" s="40"/>
      <c r="AC179" s="40"/>
      <c r="AD179" s="40"/>
      <c r="AE179" s="40"/>
      <c r="AR179" s="231" t="s">
        <v>103</v>
      </c>
      <c r="AT179" s="231" t="s">
        <v>201</v>
      </c>
      <c r="AU179" s="231" t="s">
        <v>87</v>
      </c>
      <c r="AY179" s="19" t="s">
        <v>199</v>
      </c>
      <c r="BE179" s="232">
        <f>IF(N179="základní",J179,0)</f>
        <v>0</v>
      </c>
      <c r="BF179" s="232">
        <f>IF(N179="snížená",J179,0)</f>
        <v>0</v>
      </c>
      <c r="BG179" s="232">
        <f>IF(N179="zákl. přenesená",J179,0)</f>
        <v>0</v>
      </c>
      <c r="BH179" s="232">
        <f>IF(N179="sníž. přenesená",J179,0)</f>
        <v>0</v>
      </c>
      <c r="BI179" s="232">
        <f>IF(N179="nulová",J179,0)</f>
        <v>0</v>
      </c>
      <c r="BJ179" s="19" t="s">
        <v>23</v>
      </c>
      <c r="BK179" s="232">
        <f>ROUND(I179*H179,2)</f>
        <v>0</v>
      </c>
      <c r="BL179" s="19" t="s">
        <v>103</v>
      </c>
      <c r="BM179" s="231" t="s">
        <v>3358</v>
      </c>
    </row>
    <row r="180" s="13" customFormat="1">
      <c r="A180" s="13"/>
      <c r="B180" s="233"/>
      <c r="C180" s="234"/>
      <c r="D180" s="235" t="s">
        <v>207</v>
      </c>
      <c r="E180" s="236" t="s">
        <v>22</v>
      </c>
      <c r="F180" s="237" t="s">
        <v>3298</v>
      </c>
      <c r="G180" s="234"/>
      <c r="H180" s="238">
        <v>28</v>
      </c>
      <c r="I180" s="239"/>
      <c r="J180" s="234"/>
      <c r="K180" s="234"/>
      <c r="L180" s="240"/>
      <c r="M180" s="241"/>
      <c r="N180" s="242"/>
      <c r="O180" s="242"/>
      <c r="P180" s="242"/>
      <c r="Q180" s="242"/>
      <c r="R180" s="242"/>
      <c r="S180" s="242"/>
      <c r="T180" s="243"/>
      <c r="U180" s="13"/>
      <c r="V180" s="13"/>
      <c r="W180" s="13"/>
      <c r="X180" s="13"/>
      <c r="Y180" s="13"/>
      <c r="Z180" s="13"/>
      <c r="AA180" s="13"/>
      <c r="AB180" s="13"/>
      <c r="AC180" s="13"/>
      <c r="AD180" s="13"/>
      <c r="AE180" s="13"/>
      <c r="AT180" s="244" t="s">
        <v>207</v>
      </c>
      <c r="AU180" s="244" t="s">
        <v>87</v>
      </c>
      <c r="AV180" s="13" t="s">
        <v>87</v>
      </c>
      <c r="AW180" s="13" t="s">
        <v>39</v>
      </c>
      <c r="AX180" s="13" t="s">
        <v>23</v>
      </c>
      <c r="AY180" s="244" t="s">
        <v>199</v>
      </c>
    </row>
    <row r="181" s="2" customFormat="1" ht="21.75" customHeight="1">
      <c r="A181" s="40"/>
      <c r="B181" s="41"/>
      <c r="C181" s="220" t="s">
        <v>379</v>
      </c>
      <c r="D181" s="220" t="s">
        <v>201</v>
      </c>
      <c r="E181" s="221" t="s">
        <v>3359</v>
      </c>
      <c r="F181" s="222" t="s">
        <v>3360</v>
      </c>
      <c r="G181" s="223" t="s">
        <v>233</v>
      </c>
      <c r="H181" s="224">
        <v>28</v>
      </c>
      <c r="I181" s="225"/>
      <c r="J181" s="226">
        <f>ROUND(I181*H181,2)</f>
        <v>0</v>
      </c>
      <c r="K181" s="222" t="s">
        <v>205</v>
      </c>
      <c r="L181" s="46"/>
      <c r="M181" s="227" t="s">
        <v>22</v>
      </c>
      <c r="N181" s="228" t="s">
        <v>49</v>
      </c>
      <c r="O181" s="86"/>
      <c r="P181" s="229">
        <f>O181*H181</f>
        <v>0</v>
      </c>
      <c r="Q181" s="229">
        <v>0.26244000000000001</v>
      </c>
      <c r="R181" s="229">
        <f>Q181*H181</f>
        <v>7.3483200000000002</v>
      </c>
      <c r="S181" s="229">
        <v>0</v>
      </c>
      <c r="T181" s="230">
        <f>S181*H181</f>
        <v>0</v>
      </c>
      <c r="U181" s="40"/>
      <c r="V181" s="40"/>
      <c r="W181" s="40"/>
      <c r="X181" s="40"/>
      <c r="Y181" s="40"/>
      <c r="Z181" s="40"/>
      <c r="AA181" s="40"/>
      <c r="AB181" s="40"/>
      <c r="AC181" s="40"/>
      <c r="AD181" s="40"/>
      <c r="AE181" s="40"/>
      <c r="AR181" s="231" t="s">
        <v>103</v>
      </c>
      <c r="AT181" s="231" t="s">
        <v>201</v>
      </c>
      <c r="AU181" s="231" t="s">
        <v>87</v>
      </c>
      <c r="AY181" s="19" t="s">
        <v>199</v>
      </c>
      <c r="BE181" s="232">
        <f>IF(N181="základní",J181,0)</f>
        <v>0</v>
      </c>
      <c r="BF181" s="232">
        <f>IF(N181="snížená",J181,0)</f>
        <v>0</v>
      </c>
      <c r="BG181" s="232">
        <f>IF(N181="zákl. přenesená",J181,0)</f>
        <v>0</v>
      </c>
      <c r="BH181" s="232">
        <f>IF(N181="sníž. přenesená",J181,0)</f>
        <v>0</v>
      </c>
      <c r="BI181" s="232">
        <f>IF(N181="nulová",J181,0)</f>
        <v>0</v>
      </c>
      <c r="BJ181" s="19" t="s">
        <v>23</v>
      </c>
      <c r="BK181" s="232">
        <f>ROUND(I181*H181,2)</f>
        <v>0</v>
      </c>
      <c r="BL181" s="19" t="s">
        <v>103</v>
      </c>
      <c r="BM181" s="231" t="s">
        <v>3361</v>
      </c>
    </row>
    <row r="182" s="13" customFormat="1">
      <c r="A182" s="13"/>
      <c r="B182" s="233"/>
      <c r="C182" s="234"/>
      <c r="D182" s="235" t="s">
        <v>207</v>
      </c>
      <c r="E182" s="236" t="s">
        <v>22</v>
      </c>
      <c r="F182" s="237" t="s">
        <v>3298</v>
      </c>
      <c r="G182" s="234"/>
      <c r="H182" s="238">
        <v>28</v>
      </c>
      <c r="I182" s="239"/>
      <c r="J182" s="234"/>
      <c r="K182" s="234"/>
      <c r="L182" s="240"/>
      <c r="M182" s="241"/>
      <c r="N182" s="242"/>
      <c r="O182" s="242"/>
      <c r="P182" s="242"/>
      <c r="Q182" s="242"/>
      <c r="R182" s="242"/>
      <c r="S182" s="242"/>
      <c r="T182" s="243"/>
      <c r="U182" s="13"/>
      <c r="V182" s="13"/>
      <c r="W182" s="13"/>
      <c r="X182" s="13"/>
      <c r="Y182" s="13"/>
      <c r="Z182" s="13"/>
      <c r="AA182" s="13"/>
      <c r="AB182" s="13"/>
      <c r="AC182" s="13"/>
      <c r="AD182" s="13"/>
      <c r="AE182" s="13"/>
      <c r="AT182" s="244" t="s">
        <v>207</v>
      </c>
      <c r="AU182" s="244" t="s">
        <v>87</v>
      </c>
      <c r="AV182" s="13" t="s">
        <v>87</v>
      </c>
      <c r="AW182" s="13" t="s">
        <v>39</v>
      </c>
      <c r="AX182" s="13" t="s">
        <v>23</v>
      </c>
      <c r="AY182" s="244" t="s">
        <v>199</v>
      </c>
    </row>
    <row r="183" s="2" customFormat="1" ht="21.75" customHeight="1">
      <c r="A183" s="40"/>
      <c r="B183" s="41"/>
      <c r="C183" s="220" t="s">
        <v>384</v>
      </c>
      <c r="D183" s="220" t="s">
        <v>201</v>
      </c>
      <c r="E183" s="221" t="s">
        <v>3362</v>
      </c>
      <c r="F183" s="222" t="s">
        <v>3363</v>
      </c>
      <c r="G183" s="223" t="s">
        <v>233</v>
      </c>
      <c r="H183" s="224">
        <v>28</v>
      </c>
      <c r="I183" s="225"/>
      <c r="J183" s="226">
        <f>ROUND(I183*H183,2)</f>
        <v>0</v>
      </c>
      <c r="K183" s="222" t="s">
        <v>205</v>
      </c>
      <c r="L183" s="46"/>
      <c r="M183" s="227" t="s">
        <v>22</v>
      </c>
      <c r="N183" s="228" t="s">
        <v>49</v>
      </c>
      <c r="O183" s="86"/>
      <c r="P183" s="229">
        <f>O183*H183</f>
        <v>0</v>
      </c>
      <c r="Q183" s="229">
        <v>0.12966</v>
      </c>
      <c r="R183" s="229">
        <f>Q183*H183</f>
        <v>3.6304799999999999</v>
      </c>
      <c r="S183" s="229">
        <v>0</v>
      </c>
      <c r="T183" s="230">
        <f>S183*H183</f>
        <v>0</v>
      </c>
      <c r="U183" s="40"/>
      <c r="V183" s="40"/>
      <c r="W183" s="40"/>
      <c r="X183" s="40"/>
      <c r="Y183" s="40"/>
      <c r="Z183" s="40"/>
      <c r="AA183" s="40"/>
      <c r="AB183" s="40"/>
      <c r="AC183" s="40"/>
      <c r="AD183" s="40"/>
      <c r="AE183" s="40"/>
      <c r="AR183" s="231" t="s">
        <v>103</v>
      </c>
      <c r="AT183" s="231" t="s">
        <v>201</v>
      </c>
      <c r="AU183" s="231" t="s">
        <v>87</v>
      </c>
      <c r="AY183" s="19" t="s">
        <v>199</v>
      </c>
      <c r="BE183" s="232">
        <f>IF(N183="základní",J183,0)</f>
        <v>0</v>
      </c>
      <c r="BF183" s="232">
        <f>IF(N183="snížená",J183,0)</f>
        <v>0</v>
      </c>
      <c r="BG183" s="232">
        <f>IF(N183="zákl. přenesená",J183,0)</f>
        <v>0</v>
      </c>
      <c r="BH183" s="232">
        <f>IF(N183="sníž. přenesená",J183,0)</f>
        <v>0</v>
      </c>
      <c r="BI183" s="232">
        <f>IF(N183="nulová",J183,0)</f>
        <v>0</v>
      </c>
      <c r="BJ183" s="19" t="s">
        <v>23</v>
      </c>
      <c r="BK183" s="232">
        <f>ROUND(I183*H183,2)</f>
        <v>0</v>
      </c>
      <c r="BL183" s="19" t="s">
        <v>103</v>
      </c>
      <c r="BM183" s="231" t="s">
        <v>3364</v>
      </c>
    </row>
    <row r="184" s="13" customFormat="1">
      <c r="A184" s="13"/>
      <c r="B184" s="233"/>
      <c r="C184" s="234"/>
      <c r="D184" s="235" t="s">
        <v>207</v>
      </c>
      <c r="E184" s="236" t="s">
        <v>22</v>
      </c>
      <c r="F184" s="237" t="s">
        <v>3298</v>
      </c>
      <c r="G184" s="234"/>
      <c r="H184" s="238">
        <v>28</v>
      </c>
      <c r="I184" s="239"/>
      <c r="J184" s="234"/>
      <c r="K184" s="234"/>
      <c r="L184" s="240"/>
      <c r="M184" s="241"/>
      <c r="N184" s="242"/>
      <c r="O184" s="242"/>
      <c r="P184" s="242"/>
      <c r="Q184" s="242"/>
      <c r="R184" s="242"/>
      <c r="S184" s="242"/>
      <c r="T184" s="243"/>
      <c r="U184" s="13"/>
      <c r="V184" s="13"/>
      <c r="W184" s="13"/>
      <c r="X184" s="13"/>
      <c r="Y184" s="13"/>
      <c r="Z184" s="13"/>
      <c r="AA184" s="13"/>
      <c r="AB184" s="13"/>
      <c r="AC184" s="13"/>
      <c r="AD184" s="13"/>
      <c r="AE184" s="13"/>
      <c r="AT184" s="244" t="s">
        <v>207</v>
      </c>
      <c r="AU184" s="244" t="s">
        <v>87</v>
      </c>
      <c r="AV184" s="13" t="s">
        <v>87</v>
      </c>
      <c r="AW184" s="13" t="s">
        <v>39</v>
      </c>
      <c r="AX184" s="13" t="s">
        <v>23</v>
      </c>
      <c r="AY184" s="244" t="s">
        <v>199</v>
      </c>
    </row>
    <row r="185" s="2" customFormat="1" ht="21.75" customHeight="1">
      <c r="A185" s="40"/>
      <c r="B185" s="41"/>
      <c r="C185" s="220" t="s">
        <v>390</v>
      </c>
      <c r="D185" s="220" t="s">
        <v>201</v>
      </c>
      <c r="E185" s="221" t="s">
        <v>3365</v>
      </c>
      <c r="F185" s="222" t="s">
        <v>3366</v>
      </c>
      <c r="G185" s="223" t="s">
        <v>233</v>
      </c>
      <c r="H185" s="224">
        <v>28</v>
      </c>
      <c r="I185" s="225"/>
      <c r="J185" s="226">
        <f>ROUND(I185*H185,2)</f>
        <v>0</v>
      </c>
      <c r="K185" s="222" t="s">
        <v>205</v>
      </c>
      <c r="L185" s="46"/>
      <c r="M185" s="227" t="s">
        <v>22</v>
      </c>
      <c r="N185" s="228" t="s">
        <v>49</v>
      </c>
      <c r="O185" s="86"/>
      <c r="P185" s="229">
        <f>O185*H185</f>
        <v>0</v>
      </c>
      <c r="Q185" s="229">
        <v>0.20745</v>
      </c>
      <c r="R185" s="229">
        <f>Q185*H185</f>
        <v>5.8086000000000002</v>
      </c>
      <c r="S185" s="229">
        <v>0</v>
      </c>
      <c r="T185" s="230">
        <f>S185*H185</f>
        <v>0</v>
      </c>
      <c r="U185" s="40"/>
      <c r="V185" s="40"/>
      <c r="W185" s="40"/>
      <c r="X185" s="40"/>
      <c r="Y185" s="40"/>
      <c r="Z185" s="40"/>
      <c r="AA185" s="40"/>
      <c r="AB185" s="40"/>
      <c r="AC185" s="40"/>
      <c r="AD185" s="40"/>
      <c r="AE185" s="40"/>
      <c r="AR185" s="231" t="s">
        <v>103</v>
      </c>
      <c r="AT185" s="231" t="s">
        <v>201</v>
      </c>
      <c r="AU185" s="231" t="s">
        <v>87</v>
      </c>
      <c r="AY185" s="19" t="s">
        <v>199</v>
      </c>
      <c r="BE185" s="232">
        <f>IF(N185="základní",J185,0)</f>
        <v>0</v>
      </c>
      <c r="BF185" s="232">
        <f>IF(N185="snížená",J185,0)</f>
        <v>0</v>
      </c>
      <c r="BG185" s="232">
        <f>IF(N185="zákl. přenesená",J185,0)</f>
        <v>0</v>
      </c>
      <c r="BH185" s="232">
        <f>IF(N185="sníž. přenesená",J185,0)</f>
        <v>0</v>
      </c>
      <c r="BI185" s="232">
        <f>IF(N185="nulová",J185,0)</f>
        <v>0</v>
      </c>
      <c r="BJ185" s="19" t="s">
        <v>23</v>
      </c>
      <c r="BK185" s="232">
        <f>ROUND(I185*H185,2)</f>
        <v>0</v>
      </c>
      <c r="BL185" s="19" t="s">
        <v>103</v>
      </c>
      <c r="BM185" s="231" t="s">
        <v>3367</v>
      </c>
    </row>
    <row r="186" s="13" customFormat="1">
      <c r="A186" s="13"/>
      <c r="B186" s="233"/>
      <c r="C186" s="234"/>
      <c r="D186" s="235" t="s">
        <v>207</v>
      </c>
      <c r="E186" s="236" t="s">
        <v>22</v>
      </c>
      <c r="F186" s="237" t="s">
        <v>3298</v>
      </c>
      <c r="G186" s="234"/>
      <c r="H186" s="238">
        <v>28</v>
      </c>
      <c r="I186" s="239"/>
      <c r="J186" s="234"/>
      <c r="K186" s="234"/>
      <c r="L186" s="240"/>
      <c r="M186" s="241"/>
      <c r="N186" s="242"/>
      <c r="O186" s="242"/>
      <c r="P186" s="242"/>
      <c r="Q186" s="242"/>
      <c r="R186" s="242"/>
      <c r="S186" s="242"/>
      <c r="T186" s="243"/>
      <c r="U186" s="13"/>
      <c r="V186" s="13"/>
      <c r="W186" s="13"/>
      <c r="X186" s="13"/>
      <c r="Y186" s="13"/>
      <c r="Z186" s="13"/>
      <c r="AA186" s="13"/>
      <c r="AB186" s="13"/>
      <c r="AC186" s="13"/>
      <c r="AD186" s="13"/>
      <c r="AE186" s="13"/>
      <c r="AT186" s="244" t="s">
        <v>207</v>
      </c>
      <c r="AU186" s="244" t="s">
        <v>87</v>
      </c>
      <c r="AV186" s="13" t="s">
        <v>87</v>
      </c>
      <c r="AW186" s="13" t="s">
        <v>39</v>
      </c>
      <c r="AX186" s="13" t="s">
        <v>23</v>
      </c>
      <c r="AY186" s="244" t="s">
        <v>199</v>
      </c>
    </row>
    <row r="187" s="2" customFormat="1" ht="16.5" customHeight="1">
      <c r="A187" s="40"/>
      <c r="B187" s="41"/>
      <c r="C187" s="220" t="s">
        <v>398</v>
      </c>
      <c r="D187" s="220" t="s">
        <v>201</v>
      </c>
      <c r="E187" s="221" t="s">
        <v>3368</v>
      </c>
      <c r="F187" s="222" t="s">
        <v>3369</v>
      </c>
      <c r="G187" s="223" t="s">
        <v>233</v>
      </c>
      <c r="H187" s="224">
        <v>142</v>
      </c>
      <c r="I187" s="225"/>
      <c r="J187" s="226">
        <f>ROUND(I187*H187,2)</f>
        <v>0</v>
      </c>
      <c r="K187" s="222" t="s">
        <v>205</v>
      </c>
      <c r="L187" s="46"/>
      <c r="M187" s="227" t="s">
        <v>22</v>
      </c>
      <c r="N187" s="228" t="s">
        <v>49</v>
      </c>
      <c r="O187" s="86"/>
      <c r="P187" s="229">
        <f>O187*H187</f>
        <v>0</v>
      </c>
      <c r="Q187" s="229">
        <v>0</v>
      </c>
      <c r="R187" s="229">
        <f>Q187*H187</f>
        <v>0</v>
      </c>
      <c r="S187" s="229">
        <v>0</v>
      </c>
      <c r="T187" s="230">
        <f>S187*H187</f>
        <v>0</v>
      </c>
      <c r="U187" s="40"/>
      <c r="V187" s="40"/>
      <c r="W187" s="40"/>
      <c r="X187" s="40"/>
      <c r="Y187" s="40"/>
      <c r="Z187" s="40"/>
      <c r="AA187" s="40"/>
      <c r="AB187" s="40"/>
      <c r="AC187" s="40"/>
      <c r="AD187" s="40"/>
      <c r="AE187" s="40"/>
      <c r="AR187" s="231" t="s">
        <v>103</v>
      </c>
      <c r="AT187" s="231" t="s">
        <v>201</v>
      </c>
      <c r="AU187" s="231" t="s">
        <v>87</v>
      </c>
      <c r="AY187" s="19" t="s">
        <v>199</v>
      </c>
      <c r="BE187" s="232">
        <f>IF(N187="základní",J187,0)</f>
        <v>0</v>
      </c>
      <c r="BF187" s="232">
        <f>IF(N187="snížená",J187,0)</f>
        <v>0</v>
      </c>
      <c r="BG187" s="232">
        <f>IF(N187="zákl. přenesená",J187,0)</f>
        <v>0</v>
      </c>
      <c r="BH187" s="232">
        <f>IF(N187="sníž. přenesená",J187,0)</f>
        <v>0</v>
      </c>
      <c r="BI187" s="232">
        <f>IF(N187="nulová",J187,0)</f>
        <v>0</v>
      </c>
      <c r="BJ187" s="19" t="s">
        <v>23</v>
      </c>
      <c r="BK187" s="232">
        <f>ROUND(I187*H187,2)</f>
        <v>0</v>
      </c>
      <c r="BL187" s="19" t="s">
        <v>103</v>
      </c>
      <c r="BM187" s="231" t="s">
        <v>3370</v>
      </c>
    </row>
    <row r="188" s="13" customFormat="1">
      <c r="A188" s="13"/>
      <c r="B188" s="233"/>
      <c r="C188" s="234"/>
      <c r="D188" s="235" t="s">
        <v>207</v>
      </c>
      <c r="E188" s="236" t="s">
        <v>22</v>
      </c>
      <c r="F188" s="237" t="s">
        <v>3349</v>
      </c>
      <c r="G188" s="234"/>
      <c r="H188" s="238">
        <v>114</v>
      </c>
      <c r="I188" s="239"/>
      <c r="J188" s="234"/>
      <c r="K188" s="234"/>
      <c r="L188" s="240"/>
      <c r="M188" s="241"/>
      <c r="N188" s="242"/>
      <c r="O188" s="242"/>
      <c r="P188" s="242"/>
      <c r="Q188" s="242"/>
      <c r="R188" s="242"/>
      <c r="S188" s="242"/>
      <c r="T188" s="243"/>
      <c r="U188" s="13"/>
      <c r="V188" s="13"/>
      <c r="W188" s="13"/>
      <c r="X188" s="13"/>
      <c r="Y188" s="13"/>
      <c r="Z188" s="13"/>
      <c r="AA188" s="13"/>
      <c r="AB188" s="13"/>
      <c r="AC188" s="13"/>
      <c r="AD188" s="13"/>
      <c r="AE188" s="13"/>
      <c r="AT188" s="244" t="s">
        <v>207</v>
      </c>
      <c r="AU188" s="244" t="s">
        <v>87</v>
      </c>
      <c r="AV188" s="13" t="s">
        <v>87</v>
      </c>
      <c r="AW188" s="13" t="s">
        <v>39</v>
      </c>
      <c r="AX188" s="13" t="s">
        <v>78</v>
      </c>
      <c r="AY188" s="244" t="s">
        <v>199</v>
      </c>
    </row>
    <row r="189" s="13" customFormat="1">
      <c r="A189" s="13"/>
      <c r="B189" s="233"/>
      <c r="C189" s="234"/>
      <c r="D189" s="235" t="s">
        <v>207</v>
      </c>
      <c r="E189" s="236" t="s">
        <v>22</v>
      </c>
      <c r="F189" s="237" t="s">
        <v>3298</v>
      </c>
      <c r="G189" s="234"/>
      <c r="H189" s="238">
        <v>28</v>
      </c>
      <c r="I189" s="239"/>
      <c r="J189" s="234"/>
      <c r="K189" s="234"/>
      <c r="L189" s="240"/>
      <c r="M189" s="241"/>
      <c r="N189" s="242"/>
      <c r="O189" s="242"/>
      <c r="P189" s="242"/>
      <c r="Q189" s="242"/>
      <c r="R189" s="242"/>
      <c r="S189" s="242"/>
      <c r="T189" s="243"/>
      <c r="U189" s="13"/>
      <c r="V189" s="13"/>
      <c r="W189" s="13"/>
      <c r="X189" s="13"/>
      <c r="Y189" s="13"/>
      <c r="Z189" s="13"/>
      <c r="AA189" s="13"/>
      <c r="AB189" s="13"/>
      <c r="AC189" s="13"/>
      <c r="AD189" s="13"/>
      <c r="AE189" s="13"/>
      <c r="AT189" s="244" t="s">
        <v>207</v>
      </c>
      <c r="AU189" s="244" t="s">
        <v>87</v>
      </c>
      <c r="AV189" s="13" t="s">
        <v>87</v>
      </c>
      <c r="AW189" s="13" t="s">
        <v>39</v>
      </c>
      <c r="AX189" s="13" t="s">
        <v>78</v>
      </c>
      <c r="AY189" s="244" t="s">
        <v>199</v>
      </c>
    </row>
    <row r="190" s="14" customFormat="1">
      <c r="A190" s="14"/>
      <c r="B190" s="245"/>
      <c r="C190" s="246"/>
      <c r="D190" s="235" t="s">
        <v>207</v>
      </c>
      <c r="E190" s="247" t="s">
        <v>22</v>
      </c>
      <c r="F190" s="248" t="s">
        <v>252</v>
      </c>
      <c r="G190" s="246"/>
      <c r="H190" s="249">
        <v>142</v>
      </c>
      <c r="I190" s="250"/>
      <c r="J190" s="246"/>
      <c r="K190" s="246"/>
      <c r="L190" s="251"/>
      <c r="M190" s="252"/>
      <c r="N190" s="253"/>
      <c r="O190" s="253"/>
      <c r="P190" s="253"/>
      <c r="Q190" s="253"/>
      <c r="R190" s="253"/>
      <c r="S190" s="253"/>
      <c r="T190" s="254"/>
      <c r="U190" s="14"/>
      <c r="V190" s="14"/>
      <c r="W190" s="14"/>
      <c r="X190" s="14"/>
      <c r="Y190" s="14"/>
      <c r="Z190" s="14"/>
      <c r="AA190" s="14"/>
      <c r="AB190" s="14"/>
      <c r="AC190" s="14"/>
      <c r="AD190" s="14"/>
      <c r="AE190" s="14"/>
      <c r="AT190" s="255" t="s">
        <v>207</v>
      </c>
      <c r="AU190" s="255" t="s">
        <v>87</v>
      </c>
      <c r="AV190" s="14" t="s">
        <v>103</v>
      </c>
      <c r="AW190" s="14" t="s">
        <v>39</v>
      </c>
      <c r="AX190" s="14" t="s">
        <v>23</v>
      </c>
      <c r="AY190" s="255" t="s">
        <v>199</v>
      </c>
    </row>
    <row r="191" s="2" customFormat="1" ht="16.5" customHeight="1">
      <c r="A191" s="40"/>
      <c r="B191" s="41"/>
      <c r="C191" s="220" t="s">
        <v>406</v>
      </c>
      <c r="D191" s="220" t="s">
        <v>201</v>
      </c>
      <c r="E191" s="221" t="s">
        <v>3371</v>
      </c>
      <c r="F191" s="222" t="s">
        <v>3372</v>
      </c>
      <c r="G191" s="223" t="s">
        <v>233</v>
      </c>
      <c r="H191" s="224">
        <v>142</v>
      </c>
      <c r="I191" s="225"/>
      <c r="J191" s="226">
        <f>ROUND(I191*H191,2)</f>
        <v>0</v>
      </c>
      <c r="K191" s="222" t="s">
        <v>205</v>
      </c>
      <c r="L191" s="46"/>
      <c r="M191" s="227" t="s">
        <v>22</v>
      </c>
      <c r="N191" s="228" t="s">
        <v>49</v>
      </c>
      <c r="O191" s="86"/>
      <c r="P191" s="229">
        <f>O191*H191</f>
        <v>0</v>
      </c>
      <c r="Q191" s="229">
        <v>0</v>
      </c>
      <c r="R191" s="229">
        <f>Q191*H191</f>
        <v>0</v>
      </c>
      <c r="S191" s="229">
        <v>0</v>
      </c>
      <c r="T191" s="230">
        <f>S191*H191</f>
        <v>0</v>
      </c>
      <c r="U191" s="40"/>
      <c r="V191" s="40"/>
      <c r="W191" s="40"/>
      <c r="X191" s="40"/>
      <c r="Y191" s="40"/>
      <c r="Z191" s="40"/>
      <c r="AA191" s="40"/>
      <c r="AB191" s="40"/>
      <c r="AC191" s="40"/>
      <c r="AD191" s="40"/>
      <c r="AE191" s="40"/>
      <c r="AR191" s="231" t="s">
        <v>103</v>
      </c>
      <c r="AT191" s="231" t="s">
        <v>201</v>
      </c>
      <c r="AU191" s="231" t="s">
        <v>87</v>
      </c>
      <c r="AY191" s="19" t="s">
        <v>199</v>
      </c>
      <c r="BE191" s="232">
        <f>IF(N191="základní",J191,0)</f>
        <v>0</v>
      </c>
      <c r="BF191" s="232">
        <f>IF(N191="snížená",J191,0)</f>
        <v>0</v>
      </c>
      <c r="BG191" s="232">
        <f>IF(N191="zákl. přenesená",J191,0)</f>
        <v>0</v>
      </c>
      <c r="BH191" s="232">
        <f>IF(N191="sníž. přenesená",J191,0)</f>
        <v>0</v>
      </c>
      <c r="BI191" s="232">
        <f>IF(N191="nulová",J191,0)</f>
        <v>0</v>
      </c>
      <c r="BJ191" s="19" t="s">
        <v>23</v>
      </c>
      <c r="BK191" s="232">
        <f>ROUND(I191*H191,2)</f>
        <v>0</v>
      </c>
      <c r="BL191" s="19" t="s">
        <v>103</v>
      </c>
      <c r="BM191" s="231" t="s">
        <v>3373</v>
      </c>
    </row>
    <row r="192" s="13" customFormat="1">
      <c r="A192" s="13"/>
      <c r="B192" s="233"/>
      <c r="C192" s="234"/>
      <c r="D192" s="235" t="s">
        <v>207</v>
      </c>
      <c r="E192" s="236" t="s">
        <v>22</v>
      </c>
      <c r="F192" s="237" t="s">
        <v>3349</v>
      </c>
      <c r="G192" s="234"/>
      <c r="H192" s="238">
        <v>114</v>
      </c>
      <c r="I192" s="239"/>
      <c r="J192" s="234"/>
      <c r="K192" s="234"/>
      <c r="L192" s="240"/>
      <c r="M192" s="241"/>
      <c r="N192" s="242"/>
      <c r="O192" s="242"/>
      <c r="P192" s="242"/>
      <c r="Q192" s="242"/>
      <c r="R192" s="242"/>
      <c r="S192" s="242"/>
      <c r="T192" s="243"/>
      <c r="U192" s="13"/>
      <c r="V192" s="13"/>
      <c r="W192" s="13"/>
      <c r="X192" s="13"/>
      <c r="Y192" s="13"/>
      <c r="Z192" s="13"/>
      <c r="AA192" s="13"/>
      <c r="AB192" s="13"/>
      <c r="AC192" s="13"/>
      <c r="AD192" s="13"/>
      <c r="AE192" s="13"/>
      <c r="AT192" s="244" t="s">
        <v>207</v>
      </c>
      <c r="AU192" s="244" t="s">
        <v>87</v>
      </c>
      <c r="AV192" s="13" t="s">
        <v>87</v>
      </c>
      <c r="AW192" s="13" t="s">
        <v>39</v>
      </c>
      <c r="AX192" s="13" t="s">
        <v>78</v>
      </c>
      <c r="AY192" s="244" t="s">
        <v>199</v>
      </c>
    </row>
    <row r="193" s="13" customFormat="1">
      <c r="A193" s="13"/>
      <c r="B193" s="233"/>
      <c r="C193" s="234"/>
      <c r="D193" s="235" t="s">
        <v>207</v>
      </c>
      <c r="E193" s="236" t="s">
        <v>22</v>
      </c>
      <c r="F193" s="237" t="s">
        <v>3298</v>
      </c>
      <c r="G193" s="234"/>
      <c r="H193" s="238">
        <v>28</v>
      </c>
      <c r="I193" s="239"/>
      <c r="J193" s="234"/>
      <c r="K193" s="234"/>
      <c r="L193" s="240"/>
      <c r="M193" s="241"/>
      <c r="N193" s="242"/>
      <c r="O193" s="242"/>
      <c r="P193" s="242"/>
      <c r="Q193" s="242"/>
      <c r="R193" s="242"/>
      <c r="S193" s="242"/>
      <c r="T193" s="243"/>
      <c r="U193" s="13"/>
      <c r="V193" s="13"/>
      <c r="W193" s="13"/>
      <c r="X193" s="13"/>
      <c r="Y193" s="13"/>
      <c r="Z193" s="13"/>
      <c r="AA193" s="13"/>
      <c r="AB193" s="13"/>
      <c r="AC193" s="13"/>
      <c r="AD193" s="13"/>
      <c r="AE193" s="13"/>
      <c r="AT193" s="244" t="s">
        <v>207</v>
      </c>
      <c r="AU193" s="244" t="s">
        <v>87</v>
      </c>
      <c r="AV193" s="13" t="s">
        <v>87</v>
      </c>
      <c r="AW193" s="13" t="s">
        <v>39</v>
      </c>
      <c r="AX193" s="13" t="s">
        <v>78</v>
      </c>
      <c r="AY193" s="244" t="s">
        <v>199</v>
      </c>
    </row>
    <row r="194" s="14" customFormat="1">
      <c r="A194" s="14"/>
      <c r="B194" s="245"/>
      <c r="C194" s="246"/>
      <c r="D194" s="235" t="s">
        <v>207</v>
      </c>
      <c r="E194" s="247" t="s">
        <v>22</v>
      </c>
      <c r="F194" s="248" t="s">
        <v>252</v>
      </c>
      <c r="G194" s="246"/>
      <c r="H194" s="249">
        <v>142</v>
      </c>
      <c r="I194" s="250"/>
      <c r="J194" s="246"/>
      <c r="K194" s="246"/>
      <c r="L194" s="251"/>
      <c r="M194" s="252"/>
      <c r="N194" s="253"/>
      <c r="O194" s="253"/>
      <c r="P194" s="253"/>
      <c r="Q194" s="253"/>
      <c r="R194" s="253"/>
      <c r="S194" s="253"/>
      <c r="T194" s="254"/>
      <c r="U194" s="14"/>
      <c r="V194" s="14"/>
      <c r="W194" s="14"/>
      <c r="X194" s="14"/>
      <c r="Y194" s="14"/>
      <c r="Z194" s="14"/>
      <c r="AA194" s="14"/>
      <c r="AB194" s="14"/>
      <c r="AC194" s="14"/>
      <c r="AD194" s="14"/>
      <c r="AE194" s="14"/>
      <c r="AT194" s="255" t="s">
        <v>207</v>
      </c>
      <c r="AU194" s="255" t="s">
        <v>87</v>
      </c>
      <c r="AV194" s="14" t="s">
        <v>103</v>
      </c>
      <c r="AW194" s="14" t="s">
        <v>39</v>
      </c>
      <c r="AX194" s="14" t="s">
        <v>23</v>
      </c>
      <c r="AY194" s="255" t="s">
        <v>199</v>
      </c>
    </row>
    <row r="195" s="2" customFormat="1" ht="21.75" customHeight="1">
      <c r="A195" s="40"/>
      <c r="B195" s="41"/>
      <c r="C195" s="220" t="s">
        <v>412</v>
      </c>
      <c r="D195" s="220" t="s">
        <v>201</v>
      </c>
      <c r="E195" s="221" t="s">
        <v>3374</v>
      </c>
      <c r="F195" s="222" t="s">
        <v>3375</v>
      </c>
      <c r="G195" s="223" t="s">
        <v>233</v>
      </c>
      <c r="H195" s="224">
        <v>114</v>
      </c>
      <c r="I195" s="225"/>
      <c r="J195" s="226">
        <f>ROUND(I195*H195,2)</f>
        <v>0</v>
      </c>
      <c r="K195" s="222" t="s">
        <v>205</v>
      </c>
      <c r="L195" s="46"/>
      <c r="M195" s="227" t="s">
        <v>22</v>
      </c>
      <c r="N195" s="228" t="s">
        <v>49</v>
      </c>
      <c r="O195" s="86"/>
      <c r="P195" s="229">
        <f>O195*H195</f>
        <v>0</v>
      </c>
      <c r="Q195" s="229">
        <v>0</v>
      </c>
      <c r="R195" s="229">
        <f>Q195*H195</f>
        <v>0</v>
      </c>
      <c r="S195" s="229">
        <v>0</v>
      </c>
      <c r="T195" s="230">
        <f>S195*H195</f>
        <v>0</v>
      </c>
      <c r="U195" s="40"/>
      <c r="V195" s="40"/>
      <c r="W195" s="40"/>
      <c r="X195" s="40"/>
      <c r="Y195" s="40"/>
      <c r="Z195" s="40"/>
      <c r="AA195" s="40"/>
      <c r="AB195" s="40"/>
      <c r="AC195" s="40"/>
      <c r="AD195" s="40"/>
      <c r="AE195" s="40"/>
      <c r="AR195" s="231" t="s">
        <v>103</v>
      </c>
      <c r="AT195" s="231" t="s">
        <v>201</v>
      </c>
      <c r="AU195" s="231" t="s">
        <v>87</v>
      </c>
      <c r="AY195" s="19" t="s">
        <v>199</v>
      </c>
      <c r="BE195" s="232">
        <f>IF(N195="základní",J195,0)</f>
        <v>0</v>
      </c>
      <c r="BF195" s="232">
        <f>IF(N195="snížená",J195,0)</f>
        <v>0</v>
      </c>
      <c r="BG195" s="232">
        <f>IF(N195="zákl. přenesená",J195,0)</f>
        <v>0</v>
      </c>
      <c r="BH195" s="232">
        <f>IF(N195="sníž. přenesená",J195,0)</f>
        <v>0</v>
      </c>
      <c r="BI195" s="232">
        <f>IF(N195="nulová",J195,0)</f>
        <v>0</v>
      </c>
      <c r="BJ195" s="19" t="s">
        <v>23</v>
      </c>
      <c r="BK195" s="232">
        <f>ROUND(I195*H195,2)</f>
        <v>0</v>
      </c>
      <c r="BL195" s="19" t="s">
        <v>103</v>
      </c>
      <c r="BM195" s="231" t="s">
        <v>3376</v>
      </c>
    </row>
    <row r="196" s="13" customFormat="1">
      <c r="A196" s="13"/>
      <c r="B196" s="233"/>
      <c r="C196" s="234"/>
      <c r="D196" s="235" t="s">
        <v>207</v>
      </c>
      <c r="E196" s="236" t="s">
        <v>22</v>
      </c>
      <c r="F196" s="237" t="s">
        <v>3349</v>
      </c>
      <c r="G196" s="234"/>
      <c r="H196" s="238">
        <v>114</v>
      </c>
      <c r="I196" s="239"/>
      <c r="J196" s="234"/>
      <c r="K196" s="234"/>
      <c r="L196" s="240"/>
      <c r="M196" s="241"/>
      <c r="N196" s="242"/>
      <c r="O196" s="242"/>
      <c r="P196" s="242"/>
      <c r="Q196" s="242"/>
      <c r="R196" s="242"/>
      <c r="S196" s="242"/>
      <c r="T196" s="243"/>
      <c r="U196" s="13"/>
      <c r="V196" s="13"/>
      <c r="W196" s="13"/>
      <c r="X196" s="13"/>
      <c r="Y196" s="13"/>
      <c r="Z196" s="13"/>
      <c r="AA196" s="13"/>
      <c r="AB196" s="13"/>
      <c r="AC196" s="13"/>
      <c r="AD196" s="13"/>
      <c r="AE196" s="13"/>
      <c r="AT196" s="244" t="s">
        <v>207</v>
      </c>
      <c r="AU196" s="244" t="s">
        <v>87</v>
      </c>
      <c r="AV196" s="13" t="s">
        <v>87</v>
      </c>
      <c r="AW196" s="13" t="s">
        <v>39</v>
      </c>
      <c r="AX196" s="13" t="s">
        <v>23</v>
      </c>
      <c r="AY196" s="244" t="s">
        <v>199</v>
      </c>
    </row>
    <row r="197" s="2" customFormat="1" ht="33" customHeight="1">
      <c r="A197" s="40"/>
      <c r="B197" s="41"/>
      <c r="C197" s="220" t="s">
        <v>417</v>
      </c>
      <c r="D197" s="220" t="s">
        <v>201</v>
      </c>
      <c r="E197" s="221" t="s">
        <v>3377</v>
      </c>
      <c r="F197" s="222" t="s">
        <v>3378</v>
      </c>
      <c r="G197" s="223" t="s">
        <v>233</v>
      </c>
      <c r="H197" s="224">
        <v>48.100000000000001</v>
      </c>
      <c r="I197" s="225"/>
      <c r="J197" s="226">
        <f>ROUND(I197*H197,2)</f>
        <v>0</v>
      </c>
      <c r="K197" s="222" t="s">
        <v>205</v>
      </c>
      <c r="L197" s="46"/>
      <c r="M197" s="227" t="s">
        <v>22</v>
      </c>
      <c r="N197" s="228" t="s">
        <v>49</v>
      </c>
      <c r="O197" s="86"/>
      <c r="P197" s="229">
        <f>O197*H197</f>
        <v>0</v>
      </c>
      <c r="Q197" s="229">
        <v>0.084250000000000005</v>
      </c>
      <c r="R197" s="229">
        <f>Q197*H197</f>
        <v>4.0524250000000004</v>
      </c>
      <c r="S197" s="229">
        <v>0</v>
      </c>
      <c r="T197" s="230">
        <f>S197*H197</f>
        <v>0</v>
      </c>
      <c r="U197" s="40"/>
      <c r="V197" s="40"/>
      <c r="W197" s="40"/>
      <c r="X197" s="40"/>
      <c r="Y197" s="40"/>
      <c r="Z197" s="40"/>
      <c r="AA197" s="40"/>
      <c r="AB197" s="40"/>
      <c r="AC197" s="40"/>
      <c r="AD197" s="40"/>
      <c r="AE197" s="40"/>
      <c r="AR197" s="231" t="s">
        <v>103</v>
      </c>
      <c r="AT197" s="231" t="s">
        <v>201</v>
      </c>
      <c r="AU197" s="231" t="s">
        <v>87</v>
      </c>
      <c r="AY197" s="19" t="s">
        <v>199</v>
      </c>
      <c r="BE197" s="232">
        <f>IF(N197="základní",J197,0)</f>
        <v>0</v>
      </c>
      <c r="BF197" s="232">
        <f>IF(N197="snížená",J197,0)</f>
        <v>0</v>
      </c>
      <c r="BG197" s="232">
        <f>IF(N197="zákl. přenesená",J197,0)</f>
        <v>0</v>
      </c>
      <c r="BH197" s="232">
        <f>IF(N197="sníž. přenesená",J197,0)</f>
        <v>0</v>
      </c>
      <c r="BI197" s="232">
        <f>IF(N197="nulová",J197,0)</f>
        <v>0</v>
      </c>
      <c r="BJ197" s="19" t="s">
        <v>23</v>
      </c>
      <c r="BK197" s="232">
        <f>ROUND(I197*H197,2)</f>
        <v>0</v>
      </c>
      <c r="BL197" s="19" t="s">
        <v>103</v>
      </c>
      <c r="BM197" s="231" t="s">
        <v>3379</v>
      </c>
    </row>
    <row r="198" s="13" customFormat="1">
      <c r="A198" s="13"/>
      <c r="B198" s="233"/>
      <c r="C198" s="234"/>
      <c r="D198" s="235" t="s">
        <v>207</v>
      </c>
      <c r="E198" s="236" t="s">
        <v>22</v>
      </c>
      <c r="F198" s="237" t="s">
        <v>3345</v>
      </c>
      <c r="G198" s="234"/>
      <c r="H198" s="238">
        <v>48.100000000000001</v>
      </c>
      <c r="I198" s="239"/>
      <c r="J198" s="234"/>
      <c r="K198" s="234"/>
      <c r="L198" s="240"/>
      <c r="M198" s="241"/>
      <c r="N198" s="242"/>
      <c r="O198" s="242"/>
      <c r="P198" s="242"/>
      <c r="Q198" s="242"/>
      <c r="R198" s="242"/>
      <c r="S198" s="242"/>
      <c r="T198" s="243"/>
      <c r="U198" s="13"/>
      <c r="V198" s="13"/>
      <c r="W198" s="13"/>
      <c r="X198" s="13"/>
      <c r="Y198" s="13"/>
      <c r="Z198" s="13"/>
      <c r="AA198" s="13"/>
      <c r="AB198" s="13"/>
      <c r="AC198" s="13"/>
      <c r="AD198" s="13"/>
      <c r="AE198" s="13"/>
      <c r="AT198" s="244" t="s">
        <v>207</v>
      </c>
      <c r="AU198" s="244" t="s">
        <v>87</v>
      </c>
      <c r="AV198" s="13" t="s">
        <v>87</v>
      </c>
      <c r="AW198" s="13" t="s">
        <v>39</v>
      </c>
      <c r="AX198" s="13" t="s">
        <v>23</v>
      </c>
      <c r="AY198" s="244" t="s">
        <v>199</v>
      </c>
    </row>
    <row r="199" s="2" customFormat="1" ht="16.5" customHeight="1">
      <c r="A199" s="40"/>
      <c r="B199" s="41"/>
      <c r="C199" s="277" t="s">
        <v>425</v>
      </c>
      <c r="D199" s="277" t="s">
        <v>407</v>
      </c>
      <c r="E199" s="278" t="s">
        <v>3380</v>
      </c>
      <c r="F199" s="279" t="s">
        <v>3381</v>
      </c>
      <c r="G199" s="280" t="s">
        <v>233</v>
      </c>
      <c r="H199" s="281">
        <v>49.542999999999999</v>
      </c>
      <c r="I199" s="282"/>
      <c r="J199" s="283">
        <f>ROUND(I199*H199,2)</f>
        <v>0</v>
      </c>
      <c r="K199" s="279" t="s">
        <v>205</v>
      </c>
      <c r="L199" s="284"/>
      <c r="M199" s="285" t="s">
        <v>22</v>
      </c>
      <c r="N199" s="286" t="s">
        <v>49</v>
      </c>
      <c r="O199" s="86"/>
      <c r="P199" s="229">
        <f>O199*H199</f>
        <v>0</v>
      </c>
      <c r="Q199" s="229">
        <v>0.13100000000000001</v>
      </c>
      <c r="R199" s="229">
        <f>Q199*H199</f>
        <v>6.4901330000000002</v>
      </c>
      <c r="S199" s="229">
        <v>0</v>
      </c>
      <c r="T199" s="230">
        <f>S199*H199</f>
        <v>0</v>
      </c>
      <c r="U199" s="40"/>
      <c r="V199" s="40"/>
      <c r="W199" s="40"/>
      <c r="X199" s="40"/>
      <c r="Y199" s="40"/>
      <c r="Z199" s="40"/>
      <c r="AA199" s="40"/>
      <c r="AB199" s="40"/>
      <c r="AC199" s="40"/>
      <c r="AD199" s="40"/>
      <c r="AE199" s="40"/>
      <c r="AR199" s="231" t="s">
        <v>236</v>
      </c>
      <c r="AT199" s="231" t="s">
        <v>407</v>
      </c>
      <c r="AU199" s="231" t="s">
        <v>87</v>
      </c>
      <c r="AY199" s="19" t="s">
        <v>199</v>
      </c>
      <c r="BE199" s="232">
        <f>IF(N199="základní",J199,0)</f>
        <v>0</v>
      </c>
      <c r="BF199" s="232">
        <f>IF(N199="snížená",J199,0)</f>
        <v>0</v>
      </c>
      <c r="BG199" s="232">
        <f>IF(N199="zákl. přenesená",J199,0)</f>
        <v>0</v>
      </c>
      <c r="BH199" s="232">
        <f>IF(N199="sníž. přenesená",J199,0)</f>
        <v>0</v>
      </c>
      <c r="BI199" s="232">
        <f>IF(N199="nulová",J199,0)</f>
        <v>0</v>
      </c>
      <c r="BJ199" s="19" t="s">
        <v>23</v>
      </c>
      <c r="BK199" s="232">
        <f>ROUND(I199*H199,2)</f>
        <v>0</v>
      </c>
      <c r="BL199" s="19" t="s">
        <v>103</v>
      </c>
      <c r="BM199" s="231" t="s">
        <v>3382</v>
      </c>
    </row>
    <row r="200" s="13" customFormat="1">
      <c r="A200" s="13"/>
      <c r="B200" s="233"/>
      <c r="C200" s="234"/>
      <c r="D200" s="235" t="s">
        <v>207</v>
      </c>
      <c r="E200" s="236" t="s">
        <v>22</v>
      </c>
      <c r="F200" s="237" t="s">
        <v>3383</v>
      </c>
      <c r="G200" s="234"/>
      <c r="H200" s="238">
        <v>49.542999999999999</v>
      </c>
      <c r="I200" s="239"/>
      <c r="J200" s="234"/>
      <c r="K200" s="234"/>
      <c r="L200" s="240"/>
      <c r="M200" s="241"/>
      <c r="N200" s="242"/>
      <c r="O200" s="242"/>
      <c r="P200" s="242"/>
      <c r="Q200" s="242"/>
      <c r="R200" s="242"/>
      <c r="S200" s="242"/>
      <c r="T200" s="243"/>
      <c r="U200" s="13"/>
      <c r="V200" s="13"/>
      <c r="W200" s="13"/>
      <c r="X200" s="13"/>
      <c r="Y200" s="13"/>
      <c r="Z200" s="13"/>
      <c r="AA200" s="13"/>
      <c r="AB200" s="13"/>
      <c r="AC200" s="13"/>
      <c r="AD200" s="13"/>
      <c r="AE200" s="13"/>
      <c r="AT200" s="244" t="s">
        <v>207</v>
      </c>
      <c r="AU200" s="244" t="s">
        <v>87</v>
      </c>
      <c r="AV200" s="13" t="s">
        <v>87</v>
      </c>
      <c r="AW200" s="13" t="s">
        <v>39</v>
      </c>
      <c r="AX200" s="13" t="s">
        <v>23</v>
      </c>
      <c r="AY200" s="244" t="s">
        <v>199</v>
      </c>
    </row>
    <row r="201" s="2" customFormat="1" ht="33" customHeight="1">
      <c r="A201" s="40"/>
      <c r="B201" s="41"/>
      <c r="C201" s="220" t="s">
        <v>431</v>
      </c>
      <c r="D201" s="220" t="s">
        <v>201</v>
      </c>
      <c r="E201" s="221" t="s">
        <v>3384</v>
      </c>
      <c r="F201" s="222" t="s">
        <v>3385</v>
      </c>
      <c r="G201" s="223" t="s">
        <v>233</v>
      </c>
      <c r="H201" s="224">
        <v>4</v>
      </c>
      <c r="I201" s="225"/>
      <c r="J201" s="226">
        <f>ROUND(I201*H201,2)</f>
        <v>0</v>
      </c>
      <c r="K201" s="222" t="s">
        <v>205</v>
      </c>
      <c r="L201" s="46"/>
      <c r="M201" s="227" t="s">
        <v>22</v>
      </c>
      <c r="N201" s="228" t="s">
        <v>49</v>
      </c>
      <c r="O201" s="86"/>
      <c r="P201" s="229">
        <f>O201*H201</f>
        <v>0</v>
      </c>
      <c r="Q201" s="229">
        <v>0.10362</v>
      </c>
      <c r="R201" s="229">
        <f>Q201*H201</f>
        <v>0.41448000000000002</v>
      </c>
      <c r="S201" s="229">
        <v>0</v>
      </c>
      <c r="T201" s="230">
        <f>S201*H201</f>
        <v>0</v>
      </c>
      <c r="U201" s="40"/>
      <c r="V201" s="40"/>
      <c r="W201" s="40"/>
      <c r="X201" s="40"/>
      <c r="Y201" s="40"/>
      <c r="Z201" s="40"/>
      <c r="AA201" s="40"/>
      <c r="AB201" s="40"/>
      <c r="AC201" s="40"/>
      <c r="AD201" s="40"/>
      <c r="AE201" s="40"/>
      <c r="AR201" s="231" t="s">
        <v>103</v>
      </c>
      <c r="AT201" s="231" t="s">
        <v>201</v>
      </c>
      <c r="AU201" s="231" t="s">
        <v>87</v>
      </c>
      <c r="AY201" s="19" t="s">
        <v>199</v>
      </c>
      <c r="BE201" s="232">
        <f>IF(N201="základní",J201,0)</f>
        <v>0</v>
      </c>
      <c r="BF201" s="232">
        <f>IF(N201="snížená",J201,0)</f>
        <v>0</v>
      </c>
      <c r="BG201" s="232">
        <f>IF(N201="zákl. přenesená",J201,0)</f>
        <v>0</v>
      </c>
      <c r="BH201" s="232">
        <f>IF(N201="sníž. přenesená",J201,0)</f>
        <v>0</v>
      </c>
      <c r="BI201" s="232">
        <f>IF(N201="nulová",J201,0)</f>
        <v>0</v>
      </c>
      <c r="BJ201" s="19" t="s">
        <v>23</v>
      </c>
      <c r="BK201" s="232">
        <f>ROUND(I201*H201,2)</f>
        <v>0</v>
      </c>
      <c r="BL201" s="19" t="s">
        <v>103</v>
      </c>
      <c r="BM201" s="231" t="s">
        <v>3386</v>
      </c>
    </row>
    <row r="202" s="13" customFormat="1">
      <c r="A202" s="13"/>
      <c r="B202" s="233"/>
      <c r="C202" s="234"/>
      <c r="D202" s="235" t="s">
        <v>207</v>
      </c>
      <c r="E202" s="236" t="s">
        <v>22</v>
      </c>
      <c r="F202" s="237" t="s">
        <v>3297</v>
      </c>
      <c r="G202" s="234"/>
      <c r="H202" s="238">
        <v>4</v>
      </c>
      <c r="I202" s="239"/>
      <c r="J202" s="234"/>
      <c r="K202" s="234"/>
      <c r="L202" s="240"/>
      <c r="M202" s="241"/>
      <c r="N202" s="242"/>
      <c r="O202" s="242"/>
      <c r="P202" s="242"/>
      <c r="Q202" s="242"/>
      <c r="R202" s="242"/>
      <c r="S202" s="242"/>
      <c r="T202" s="243"/>
      <c r="U202" s="13"/>
      <c r="V202" s="13"/>
      <c r="W202" s="13"/>
      <c r="X202" s="13"/>
      <c r="Y202" s="13"/>
      <c r="Z202" s="13"/>
      <c r="AA202" s="13"/>
      <c r="AB202" s="13"/>
      <c r="AC202" s="13"/>
      <c r="AD202" s="13"/>
      <c r="AE202" s="13"/>
      <c r="AT202" s="244" t="s">
        <v>207</v>
      </c>
      <c r="AU202" s="244" t="s">
        <v>87</v>
      </c>
      <c r="AV202" s="13" t="s">
        <v>87</v>
      </c>
      <c r="AW202" s="13" t="s">
        <v>39</v>
      </c>
      <c r="AX202" s="13" t="s">
        <v>23</v>
      </c>
      <c r="AY202" s="244" t="s">
        <v>199</v>
      </c>
    </row>
    <row r="203" s="2" customFormat="1" ht="16.5" customHeight="1">
      <c r="A203" s="40"/>
      <c r="B203" s="41"/>
      <c r="C203" s="277" t="s">
        <v>437</v>
      </c>
      <c r="D203" s="277" t="s">
        <v>407</v>
      </c>
      <c r="E203" s="278" t="s">
        <v>3387</v>
      </c>
      <c r="F203" s="279" t="s">
        <v>3388</v>
      </c>
      <c r="G203" s="280" t="s">
        <v>233</v>
      </c>
      <c r="H203" s="281">
        <v>4</v>
      </c>
      <c r="I203" s="282"/>
      <c r="J203" s="283">
        <f>ROUND(I203*H203,2)</f>
        <v>0</v>
      </c>
      <c r="K203" s="279" t="s">
        <v>22</v>
      </c>
      <c r="L203" s="284"/>
      <c r="M203" s="285" t="s">
        <v>22</v>
      </c>
      <c r="N203" s="286" t="s">
        <v>49</v>
      </c>
      <c r="O203" s="86"/>
      <c r="P203" s="229">
        <f>O203*H203</f>
        <v>0</v>
      </c>
      <c r="Q203" s="229">
        <v>0.17599999999999999</v>
      </c>
      <c r="R203" s="229">
        <f>Q203*H203</f>
        <v>0.70399999999999996</v>
      </c>
      <c r="S203" s="229">
        <v>0</v>
      </c>
      <c r="T203" s="230">
        <f>S203*H203</f>
        <v>0</v>
      </c>
      <c r="U203" s="40"/>
      <c r="V203" s="40"/>
      <c r="W203" s="40"/>
      <c r="X203" s="40"/>
      <c r="Y203" s="40"/>
      <c r="Z203" s="40"/>
      <c r="AA203" s="40"/>
      <c r="AB203" s="40"/>
      <c r="AC203" s="40"/>
      <c r="AD203" s="40"/>
      <c r="AE203" s="40"/>
      <c r="AR203" s="231" t="s">
        <v>236</v>
      </c>
      <c r="AT203" s="231" t="s">
        <v>407</v>
      </c>
      <c r="AU203" s="231" t="s">
        <v>87</v>
      </c>
      <c r="AY203" s="19" t="s">
        <v>199</v>
      </c>
      <c r="BE203" s="232">
        <f>IF(N203="základní",J203,0)</f>
        <v>0</v>
      </c>
      <c r="BF203" s="232">
        <f>IF(N203="snížená",J203,0)</f>
        <v>0</v>
      </c>
      <c r="BG203" s="232">
        <f>IF(N203="zákl. přenesená",J203,0)</f>
        <v>0</v>
      </c>
      <c r="BH203" s="232">
        <f>IF(N203="sníž. přenesená",J203,0)</f>
        <v>0</v>
      </c>
      <c r="BI203" s="232">
        <f>IF(N203="nulová",J203,0)</f>
        <v>0</v>
      </c>
      <c r="BJ203" s="19" t="s">
        <v>23</v>
      </c>
      <c r="BK203" s="232">
        <f>ROUND(I203*H203,2)</f>
        <v>0</v>
      </c>
      <c r="BL203" s="19" t="s">
        <v>103</v>
      </c>
      <c r="BM203" s="231" t="s">
        <v>3389</v>
      </c>
    </row>
    <row r="204" s="2" customFormat="1" ht="33" customHeight="1">
      <c r="A204" s="40"/>
      <c r="B204" s="41"/>
      <c r="C204" s="220" t="s">
        <v>463</v>
      </c>
      <c r="D204" s="220" t="s">
        <v>201</v>
      </c>
      <c r="E204" s="221" t="s">
        <v>3390</v>
      </c>
      <c r="F204" s="222" t="s">
        <v>3391</v>
      </c>
      <c r="G204" s="223" t="s">
        <v>233</v>
      </c>
      <c r="H204" s="224">
        <v>287.5</v>
      </c>
      <c r="I204" s="225"/>
      <c r="J204" s="226">
        <f>ROUND(I204*H204,2)</f>
        <v>0</v>
      </c>
      <c r="K204" s="222" t="s">
        <v>205</v>
      </c>
      <c r="L204" s="46"/>
      <c r="M204" s="227" t="s">
        <v>22</v>
      </c>
      <c r="N204" s="228" t="s">
        <v>49</v>
      </c>
      <c r="O204" s="86"/>
      <c r="P204" s="229">
        <f>O204*H204</f>
        <v>0</v>
      </c>
      <c r="Q204" s="229">
        <v>0.10362</v>
      </c>
      <c r="R204" s="229">
        <f>Q204*H204</f>
        <v>29.790750000000003</v>
      </c>
      <c r="S204" s="229">
        <v>0</v>
      </c>
      <c r="T204" s="230">
        <f>S204*H204</f>
        <v>0</v>
      </c>
      <c r="U204" s="40"/>
      <c r="V204" s="40"/>
      <c r="W204" s="40"/>
      <c r="X204" s="40"/>
      <c r="Y204" s="40"/>
      <c r="Z204" s="40"/>
      <c r="AA204" s="40"/>
      <c r="AB204" s="40"/>
      <c r="AC204" s="40"/>
      <c r="AD204" s="40"/>
      <c r="AE204" s="40"/>
      <c r="AR204" s="231" t="s">
        <v>103</v>
      </c>
      <c r="AT204" s="231" t="s">
        <v>201</v>
      </c>
      <c r="AU204" s="231" t="s">
        <v>87</v>
      </c>
      <c r="AY204" s="19" t="s">
        <v>199</v>
      </c>
      <c r="BE204" s="232">
        <f>IF(N204="základní",J204,0)</f>
        <v>0</v>
      </c>
      <c r="BF204" s="232">
        <f>IF(N204="snížená",J204,0)</f>
        <v>0</v>
      </c>
      <c r="BG204" s="232">
        <f>IF(N204="zákl. přenesená",J204,0)</f>
        <v>0</v>
      </c>
      <c r="BH204" s="232">
        <f>IF(N204="sníž. přenesená",J204,0)</f>
        <v>0</v>
      </c>
      <c r="BI204" s="232">
        <f>IF(N204="nulová",J204,0)</f>
        <v>0</v>
      </c>
      <c r="BJ204" s="19" t="s">
        <v>23</v>
      </c>
      <c r="BK204" s="232">
        <f>ROUND(I204*H204,2)</f>
        <v>0</v>
      </c>
      <c r="BL204" s="19" t="s">
        <v>103</v>
      </c>
      <c r="BM204" s="231" t="s">
        <v>3392</v>
      </c>
    </row>
    <row r="205" s="13" customFormat="1">
      <c r="A205" s="13"/>
      <c r="B205" s="233"/>
      <c r="C205" s="234"/>
      <c r="D205" s="235" t="s">
        <v>207</v>
      </c>
      <c r="E205" s="236" t="s">
        <v>22</v>
      </c>
      <c r="F205" s="237" t="s">
        <v>3393</v>
      </c>
      <c r="G205" s="234"/>
      <c r="H205" s="238">
        <v>287.5</v>
      </c>
      <c r="I205" s="239"/>
      <c r="J205" s="234"/>
      <c r="K205" s="234"/>
      <c r="L205" s="240"/>
      <c r="M205" s="241"/>
      <c r="N205" s="242"/>
      <c r="O205" s="242"/>
      <c r="P205" s="242"/>
      <c r="Q205" s="242"/>
      <c r="R205" s="242"/>
      <c r="S205" s="242"/>
      <c r="T205" s="243"/>
      <c r="U205" s="13"/>
      <c r="V205" s="13"/>
      <c r="W205" s="13"/>
      <c r="X205" s="13"/>
      <c r="Y205" s="13"/>
      <c r="Z205" s="13"/>
      <c r="AA205" s="13"/>
      <c r="AB205" s="13"/>
      <c r="AC205" s="13"/>
      <c r="AD205" s="13"/>
      <c r="AE205" s="13"/>
      <c r="AT205" s="244" t="s">
        <v>207</v>
      </c>
      <c r="AU205" s="244" t="s">
        <v>87</v>
      </c>
      <c r="AV205" s="13" t="s">
        <v>87</v>
      </c>
      <c r="AW205" s="13" t="s">
        <v>39</v>
      </c>
      <c r="AX205" s="13" t="s">
        <v>23</v>
      </c>
      <c r="AY205" s="244" t="s">
        <v>199</v>
      </c>
    </row>
    <row r="206" s="2" customFormat="1" ht="16.5" customHeight="1">
      <c r="A206" s="40"/>
      <c r="B206" s="41"/>
      <c r="C206" s="277" t="s">
        <v>470</v>
      </c>
      <c r="D206" s="277" t="s">
        <v>407</v>
      </c>
      <c r="E206" s="278" t="s">
        <v>3394</v>
      </c>
      <c r="F206" s="279" t="s">
        <v>3395</v>
      </c>
      <c r="G206" s="280" t="s">
        <v>233</v>
      </c>
      <c r="H206" s="281">
        <v>9.1799999999999997</v>
      </c>
      <c r="I206" s="282"/>
      <c r="J206" s="283">
        <f>ROUND(I206*H206,2)</f>
        <v>0</v>
      </c>
      <c r="K206" s="279" t="s">
        <v>205</v>
      </c>
      <c r="L206" s="284"/>
      <c r="M206" s="285" t="s">
        <v>22</v>
      </c>
      <c r="N206" s="286" t="s">
        <v>49</v>
      </c>
      <c r="O206" s="86"/>
      <c r="P206" s="229">
        <f>O206*H206</f>
        <v>0</v>
      </c>
      <c r="Q206" s="229">
        <v>0.113</v>
      </c>
      <c r="R206" s="229">
        <f>Q206*H206</f>
        <v>1.0373399999999999</v>
      </c>
      <c r="S206" s="229">
        <v>0</v>
      </c>
      <c r="T206" s="230">
        <f>S206*H206</f>
        <v>0</v>
      </c>
      <c r="U206" s="40"/>
      <c r="V206" s="40"/>
      <c r="W206" s="40"/>
      <c r="X206" s="40"/>
      <c r="Y206" s="40"/>
      <c r="Z206" s="40"/>
      <c r="AA206" s="40"/>
      <c r="AB206" s="40"/>
      <c r="AC206" s="40"/>
      <c r="AD206" s="40"/>
      <c r="AE206" s="40"/>
      <c r="AR206" s="231" t="s">
        <v>236</v>
      </c>
      <c r="AT206" s="231" t="s">
        <v>407</v>
      </c>
      <c r="AU206" s="231" t="s">
        <v>87</v>
      </c>
      <c r="AY206" s="19" t="s">
        <v>199</v>
      </c>
      <c r="BE206" s="232">
        <f>IF(N206="základní",J206,0)</f>
        <v>0</v>
      </c>
      <c r="BF206" s="232">
        <f>IF(N206="snížená",J206,0)</f>
        <v>0</v>
      </c>
      <c r="BG206" s="232">
        <f>IF(N206="zákl. přenesená",J206,0)</f>
        <v>0</v>
      </c>
      <c r="BH206" s="232">
        <f>IF(N206="sníž. přenesená",J206,0)</f>
        <v>0</v>
      </c>
      <c r="BI206" s="232">
        <f>IF(N206="nulová",J206,0)</f>
        <v>0</v>
      </c>
      <c r="BJ206" s="19" t="s">
        <v>23</v>
      </c>
      <c r="BK206" s="232">
        <f>ROUND(I206*H206,2)</f>
        <v>0</v>
      </c>
      <c r="BL206" s="19" t="s">
        <v>103</v>
      </c>
      <c r="BM206" s="231" t="s">
        <v>3396</v>
      </c>
    </row>
    <row r="207" s="13" customFormat="1">
      <c r="A207" s="13"/>
      <c r="B207" s="233"/>
      <c r="C207" s="234"/>
      <c r="D207" s="235" t="s">
        <v>207</v>
      </c>
      <c r="E207" s="236" t="s">
        <v>22</v>
      </c>
      <c r="F207" s="237" t="s">
        <v>3397</v>
      </c>
      <c r="G207" s="234"/>
      <c r="H207" s="238">
        <v>9.1799999999999997</v>
      </c>
      <c r="I207" s="239"/>
      <c r="J207" s="234"/>
      <c r="K207" s="234"/>
      <c r="L207" s="240"/>
      <c r="M207" s="241"/>
      <c r="N207" s="242"/>
      <c r="O207" s="242"/>
      <c r="P207" s="242"/>
      <c r="Q207" s="242"/>
      <c r="R207" s="242"/>
      <c r="S207" s="242"/>
      <c r="T207" s="243"/>
      <c r="U207" s="13"/>
      <c r="V207" s="13"/>
      <c r="W207" s="13"/>
      <c r="X207" s="13"/>
      <c r="Y207" s="13"/>
      <c r="Z207" s="13"/>
      <c r="AA207" s="13"/>
      <c r="AB207" s="13"/>
      <c r="AC207" s="13"/>
      <c r="AD207" s="13"/>
      <c r="AE207" s="13"/>
      <c r="AT207" s="244" t="s">
        <v>207</v>
      </c>
      <c r="AU207" s="244" t="s">
        <v>87</v>
      </c>
      <c r="AV207" s="13" t="s">
        <v>87</v>
      </c>
      <c r="AW207" s="13" t="s">
        <v>39</v>
      </c>
      <c r="AX207" s="13" t="s">
        <v>23</v>
      </c>
      <c r="AY207" s="244" t="s">
        <v>199</v>
      </c>
    </row>
    <row r="208" s="2" customFormat="1" ht="16.5" customHeight="1">
      <c r="A208" s="40"/>
      <c r="B208" s="41"/>
      <c r="C208" s="277" t="s">
        <v>476</v>
      </c>
      <c r="D208" s="277" t="s">
        <v>407</v>
      </c>
      <c r="E208" s="278" t="s">
        <v>3398</v>
      </c>
      <c r="F208" s="279" t="s">
        <v>3399</v>
      </c>
      <c r="G208" s="280" t="s">
        <v>233</v>
      </c>
      <c r="H208" s="281">
        <v>284.06999999999999</v>
      </c>
      <c r="I208" s="282"/>
      <c r="J208" s="283">
        <f>ROUND(I208*H208,2)</f>
        <v>0</v>
      </c>
      <c r="K208" s="279" t="s">
        <v>205</v>
      </c>
      <c r="L208" s="284"/>
      <c r="M208" s="285" t="s">
        <v>22</v>
      </c>
      <c r="N208" s="286" t="s">
        <v>49</v>
      </c>
      <c r="O208" s="86"/>
      <c r="P208" s="229">
        <f>O208*H208</f>
        <v>0</v>
      </c>
      <c r="Q208" s="229">
        <v>0.152</v>
      </c>
      <c r="R208" s="229">
        <f>Q208*H208</f>
        <v>43.178639999999994</v>
      </c>
      <c r="S208" s="229">
        <v>0</v>
      </c>
      <c r="T208" s="230">
        <f>S208*H208</f>
        <v>0</v>
      </c>
      <c r="U208" s="40"/>
      <c r="V208" s="40"/>
      <c r="W208" s="40"/>
      <c r="X208" s="40"/>
      <c r="Y208" s="40"/>
      <c r="Z208" s="40"/>
      <c r="AA208" s="40"/>
      <c r="AB208" s="40"/>
      <c r="AC208" s="40"/>
      <c r="AD208" s="40"/>
      <c r="AE208" s="40"/>
      <c r="AR208" s="231" t="s">
        <v>236</v>
      </c>
      <c r="AT208" s="231" t="s">
        <v>407</v>
      </c>
      <c r="AU208" s="231" t="s">
        <v>87</v>
      </c>
      <c r="AY208" s="19" t="s">
        <v>199</v>
      </c>
      <c r="BE208" s="232">
        <f>IF(N208="základní",J208,0)</f>
        <v>0</v>
      </c>
      <c r="BF208" s="232">
        <f>IF(N208="snížená",J208,0)</f>
        <v>0</v>
      </c>
      <c r="BG208" s="232">
        <f>IF(N208="zákl. přenesená",J208,0)</f>
        <v>0</v>
      </c>
      <c r="BH208" s="232">
        <f>IF(N208="sníž. přenesená",J208,0)</f>
        <v>0</v>
      </c>
      <c r="BI208" s="232">
        <f>IF(N208="nulová",J208,0)</f>
        <v>0</v>
      </c>
      <c r="BJ208" s="19" t="s">
        <v>23</v>
      </c>
      <c r="BK208" s="232">
        <f>ROUND(I208*H208,2)</f>
        <v>0</v>
      </c>
      <c r="BL208" s="19" t="s">
        <v>103</v>
      </c>
      <c r="BM208" s="231" t="s">
        <v>3400</v>
      </c>
    </row>
    <row r="209" s="13" customFormat="1">
      <c r="A209" s="13"/>
      <c r="B209" s="233"/>
      <c r="C209" s="234"/>
      <c r="D209" s="235" t="s">
        <v>207</v>
      </c>
      <c r="E209" s="236" t="s">
        <v>22</v>
      </c>
      <c r="F209" s="237" t="s">
        <v>3401</v>
      </c>
      <c r="G209" s="234"/>
      <c r="H209" s="238">
        <v>293.25</v>
      </c>
      <c r="I209" s="239"/>
      <c r="J209" s="234"/>
      <c r="K209" s="234"/>
      <c r="L209" s="240"/>
      <c r="M209" s="241"/>
      <c r="N209" s="242"/>
      <c r="O209" s="242"/>
      <c r="P209" s="242"/>
      <c r="Q209" s="242"/>
      <c r="R209" s="242"/>
      <c r="S209" s="242"/>
      <c r="T209" s="243"/>
      <c r="U209" s="13"/>
      <c r="V209" s="13"/>
      <c r="W209" s="13"/>
      <c r="X209" s="13"/>
      <c r="Y209" s="13"/>
      <c r="Z209" s="13"/>
      <c r="AA209" s="13"/>
      <c r="AB209" s="13"/>
      <c r="AC209" s="13"/>
      <c r="AD209" s="13"/>
      <c r="AE209" s="13"/>
      <c r="AT209" s="244" t="s">
        <v>207</v>
      </c>
      <c r="AU209" s="244" t="s">
        <v>87</v>
      </c>
      <c r="AV209" s="13" t="s">
        <v>87</v>
      </c>
      <c r="AW209" s="13" t="s">
        <v>39</v>
      </c>
      <c r="AX209" s="13" t="s">
        <v>78</v>
      </c>
      <c r="AY209" s="244" t="s">
        <v>199</v>
      </c>
    </row>
    <row r="210" s="13" customFormat="1">
      <c r="A210" s="13"/>
      <c r="B210" s="233"/>
      <c r="C210" s="234"/>
      <c r="D210" s="235" t="s">
        <v>207</v>
      </c>
      <c r="E210" s="236" t="s">
        <v>22</v>
      </c>
      <c r="F210" s="237" t="s">
        <v>3402</v>
      </c>
      <c r="G210" s="234"/>
      <c r="H210" s="238">
        <v>-9.1799999999999997</v>
      </c>
      <c r="I210" s="239"/>
      <c r="J210" s="234"/>
      <c r="K210" s="234"/>
      <c r="L210" s="240"/>
      <c r="M210" s="241"/>
      <c r="N210" s="242"/>
      <c r="O210" s="242"/>
      <c r="P210" s="242"/>
      <c r="Q210" s="242"/>
      <c r="R210" s="242"/>
      <c r="S210" s="242"/>
      <c r="T210" s="243"/>
      <c r="U210" s="13"/>
      <c r="V210" s="13"/>
      <c r="W210" s="13"/>
      <c r="X210" s="13"/>
      <c r="Y210" s="13"/>
      <c r="Z210" s="13"/>
      <c r="AA210" s="13"/>
      <c r="AB210" s="13"/>
      <c r="AC210" s="13"/>
      <c r="AD210" s="13"/>
      <c r="AE210" s="13"/>
      <c r="AT210" s="244" t="s">
        <v>207</v>
      </c>
      <c r="AU210" s="244" t="s">
        <v>87</v>
      </c>
      <c r="AV210" s="13" t="s">
        <v>87</v>
      </c>
      <c r="AW210" s="13" t="s">
        <v>39</v>
      </c>
      <c r="AX210" s="13" t="s">
        <v>78</v>
      </c>
      <c r="AY210" s="244" t="s">
        <v>199</v>
      </c>
    </row>
    <row r="211" s="14" customFormat="1">
      <c r="A211" s="14"/>
      <c r="B211" s="245"/>
      <c r="C211" s="246"/>
      <c r="D211" s="235" t="s">
        <v>207</v>
      </c>
      <c r="E211" s="247" t="s">
        <v>22</v>
      </c>
      <c r="F211" s="248" t="s">
        <v>252</v>
      </c>
      <c r="G211" s="246"/>
      <c r="H211" s="249">
        <v>284.06999999999999</v>
      </c>
      <c r="I211" s="250"/>
      <c r="J211" s="246"/>
      <c r="K211" s="246"/>
      <c r="L211" s="251"/>
      <c r="M211" s="252"/>
      <c r="N211" s="253"/>
      <c r="O211" s="253"/>
      <c r="P211" s="253"/>
      <c r="Q211" s="253"/>
      <c r="R211" s="253"/>
      <c r="S211" s="253"/>
      <c r="T211" s="254"/>
      <c r="U211" s="14"/>
      <c r="V211" s="14"/>
      <c r="W211" s="14"/>
      <c r="X211" s="14"/>
      <c r="Y211" s="14"/>
      <c r="Z211" s="14"/>
      <c r="AA211" s="14"/>
      <c r="AB211" s="14"/>
      <c r="AC211" s="14"/>
      <c r="AD211" s="14"/>
      <c r="AE211" s="14"/>
      <c r="AT211" s="255" t="s">
        <v>207</v>
      </c>
      <c r="AU211" s="255" t="s">
        <v>87</v>
      </c>
      <c r="AV211" s="14" t="s">
        <v>103</v>
      </c>
      <c r="AW211" s="14" t="s">
        <v>39</v>
      </c>
      <c r="AX211" s="14" t="s">
        <v>23</v>
      </c>
      <c r="AY211" s="255" t="s">
        <v>199</v>
      </c>
    </row>
    <row r="212" s="12" customFormat="1" ht="22.8" customHeight="1">
      <c r="A212" s="12"/>
      <c r="B212" s="204"/>
      <c r="C212" s="205"/>
      <c r="D212" s="206" t="s">
        <v>77</v>
      </c>
      <c r="E212" s="218" t="s">
        <v>3403</v>
      </c>
      <c r="F212" s="218" t="s">
        <v>3404</v>
      </c>
      <c r="G212" s="205"/>
      <c r="H212" s="205"/>
      <c r="I212" s="208"/>
      <c r="J212" s="219">
        <f>BK212</f>
        <v>0</v>
      </c>
      <c r="K212" s="205"/>
      <c r="L212" s="210"/>
      <c r="M212" s="211"/>
      <c r="N212" s="212"/>
      <c r="O212" s="212"/>
      <c r="P212" s="213">
        <f>SUM(P213:P247)</f>
        <v>0</v>
      </c>
      <c r="Q212" s="212"/>
      <c r="R212" s="213">
        <f>SUM(R213:R247)</f>
        <v>0.0084400000000000013</v>
      </c>
      <c r="S212" s="212"/>
      <c r="T212" s="214">
        <f>SUM(T213:T247)</f>
        <v>77.170500000000004</v>
      </c>
      <c r="U212" s="12"/>
      <c r="V212" s="12"/>
      <c r="W212" s="12"/>
      <c r="X212" s="12"/>
      <c r="Y212" s="12"/>
      <c r="Z212" s="12"/>
      <c r="AA212" s="12"/>
      <c r="AB212" s="12"/>
      <c r="AC212" s="12"/>
      <c r="AD212" s="12"/>
      <c r="AE212" s="12"/>
      <c r="AR212" s="215" t="s">
        <v>23</v>
      </c>
      <c r="AT212" s="216" t="s">
        <v>77</v>
      </c>
      <c r="AU212" s="216" t="s">
        <v>23</v>
      </c>
      <c r="AY212" s="215" t="s">
        <v>199</v>
      </c>
      <c r="BK212" s="217">
        <f>SUM(BK213:BK247)</f>
        <v>0</v>
      </c>
    </row>
    <row r="213" s="2" customFormat="1" ht="33" customHeight="1">
      <c r="A213" s="40"/>
      <c r="B213" s="41"/>
      <c r="C213" s="220" t="s">
        <v>480</v>
      </c>
      <c r="D213" s="220" t="s">
        <v>201</v>
      </c>
      <c r="E213" s="221" t="s">
        <v>3405</v>
      </c>
      <c r="F213" s="222" t="s">
        <v>3406</v>
      </c>
      <c r="G213" s="223" t="s">
        <v>233</v>
      </c>
      <c r="H213" s="224">
        <v>4</v>
      </c>
      <c r="I213" s="225"/>
      <c r="J213" s="226">
        <f>ROUND(I213*H213,2)</f>
        <v>0</v>
      </c>
      <c r="K213" s="222" t="s">
        <v>205</v>
      </c>
      <c r="L213" s="46"/>
      <c r="M213" s="227" t="s">
        <v>22</v>
      </c>
      <c r="N213" s="228" t="s">
        <v>49</v>
      </c>
      <c r="O213" s="86"/>
      <c r="P213" s="229">
        <f>O213*H213</f>
        <v>0</v>
      </c>
      <c r="Q213" s="229">
        <v>0</v>
      </c>
      <c r="R213" s="229">
        <f>Q213*H213</f>
        <v>0</v>
      </c>
      <c r="S213" s="229">
        <v>0.44</v>
      </c>
      <c r="T213" s="230">
        <f>S213*H213</f>
        <v>1.76</v>
      </c>
      <c r="U213" s="40"/>
      <c r="V213" s="40"/>
      <c r="W213" s="40"/>
      <c r="X213" s="40"/>
      <c r="Y213" s="40"/>
      <c r="Z213" s="40"/>
      <c r="AA213" s="40"/>
      <c r="AB213" s="40"/>
      <c r="AC213" s="40"/>
      <c r="AD213" s="40"/>
      <c r="AE213" s="40"/>
      <c r="AR213" s="231" t="s">
        <v>103</v>
      </c>
      <c r="AT213" s="231" t="s">
        <v>201</v>
      </c>
      <c r="AU213" s="231" t="s">
        <v>87</v>
      </c>
      <c r="AY213" s="19" t="s">
        <v>199</v>
      </c>
      <c r="BE213" s="232">
        <f>IF(N213="základní",J213,0)</f>
        <v>0</v>
      </c>
      <c r="BF213" s="232">
        <f>IF(N213="snížená",J213,0)</f>
        <v>0</v>
      </c>
      <c r="BG213" s="232">
        <f>IF(N213="zákl. přenesená",J213,0)</f>
        <v>0</v>
      </c>
      <c r="BH213" s="232">
        <f>IF(N213="sníž. přenesená",J213,0)</f>
        <v>0</v>
      </c>
      <c r="BI213" s="232">
        <f>IF(N213="nulová",J213,0)</f>
        <v>0</v>
      </c>
      <c r="BJ213" s="19" t="s">
        <v>23</v>
      </c>
      <c r="BK213" s="232">
        <f>ROUND(I213*H213,2)</f>
        <v>0</v>
      </c>
      <c r="BL213" s="19" t="s">
        <v>103</v>
      </c>
      <c r="BM213" s="231" t="s">
        <v>3407</v>
      </c>
    </row>
    <row r="214" s="13" customFormat="1">
      <c r="A214" s="13"/>
      <c r="B214" s="233"/>
      <c r="C214" s="234"/>
      <c r="D214" s="235" t="s">
        <v>207</v>
      </c>
      <c r="E214" s="236" t="s">
        <v>22</v>
      </c>
      <c r="F214" s="237" t="s">
        <v>3408</v>
      </c>
      <c r="G214" s="234"/>
      <c r="H214" s="238">
        <v>4</v>
      </c>
      <c r="I214" s="239"/>
      <c r="J214" s="234"/>
      <c r="K214" s="234"/>
      <c r="L214" s="240"/>
      <c r="M214" s="241"/>
      <c r="N214" s="242"/>
      <c r="O214" s="242"/>
      <c r="P214" s="242"/>
      <c r="Q214" s="242"/>
      <c r="R214" s="242"/>
      <c r="S214" s="242"/>
      <c r="T214" s="243"/>
      <c r="U214" s="13"/>
      <c r="V214" s="13"/>
      <c r="W214" s="13"/>
      <c r="X214" s="13"/>
      <c r="Y214" s="13"/>
      <c r="Z214" s="13"/>
      <c r="AA214" s="13"/>
      <c r="AB214" s="13"/>
      <c r="AC214" s="13"/>
      <c r="AD214" s="13"/>
      <c r="AE214" s="13"/>
      <c r="AT214" s="244" t="s">
        <v>207</v>
      </c>
      <c r="AU214" s="244" t="s">
        <v>87</v>
      </c>
      <c r="AV214" s="13" t="s">
        <v>87</v>
      </c>
      <c r="AW214" s="13" t="s">
        <v>39</v>
      </c>
      <c r="AX214" s="13" t="s">
        <v>23</v>
      </c>
      <c r="AY214" s="244" t="s">
        <v>199</v>
      </c>
    </row>
    <row r="215" s="2" customFormat="1" ht="33" customHeight="1">
      <c r="A215" s="40"/>
      <c r="B215" s="41"/>
      <c r="C215" s="220" t="s">
        <v>490</v>
      </c>
      <c r="D215" s="220" t="s">
        <v>201</v>
      </c>
      <c r="E215" s="221" t="s">
        <v>3409</v>
      </c>
      <c r="F215" s="222" t="s">
        <v>3410</v>
      </c>
      <c r="G215" s="223" t="s">
        <v>233</v>
      </c>
      <c r="H215" s="224">
        <v>28</v>
      </c>
      <c r="I215" s="225"/>
      <c r="J215" s="226">
        <f>ROUND(I215*H215,2)</f>
        <v>0</v>
      </c>
      <c r="K215" s="222" t="s">
        <v>205</v>
      </c>
      <c r="L215" s="46"/>
      <c r="M215" s="227" t="s">
        <v>22</v>
      </c>
      <c r="N215" s="228" t="s">
        <v>49</v>
      </c>
      <c r="O215" s="86"/>
      <c r="P215" s="229">
        <f>O215*H215</f>
        <v>0</v>
      </c>
      <c r="Q215" s="229">
        <v>0</v>
      </c>
      <c r="R215" s="229">
        <f>Q215*H215</f>
        <v>0</v>
      </c>
      <c r="S215" s="229">
        <v>0.44</v>
      </c>
      <c r="T215" s="230">
        <f>S215*H215</f>
        <v>12.32</v>
      </c>
      <c r="U215" s="40"/>
      <c r="V215" s="40"/>
      <c r="W215" s="40"/>
      <c r="X215" s="40"/>
      <c r="Y215" s="40"/>
      <c r="Z215" s="40"/>
      <c r="AA215" s="40"/>
      <c r="AB215" s="40"/>
      <c r="AC215" s="40"/>
      <c r="AD215" s="40"/>
      <c r="AE215" s="40"/>
      <c r="AR215" s="231" t="s">
        <v>103</v>
      </c>
      <c r="AT215" s="231" t="s">
        <v>201</v>
      </c>
      <c r="AU215" s="231" t="s">
        <v>87</v>
      </c>
      <c r="AY215" s="19" t="s">
        <v>199</v>
      </c>
      <c r="BE215" s="232">
        <f>IF(N215="základní",J215,0)</f>
        <v>0</v>
      </c>
      <c r="BF215" s="232">
        <f>IF(N215="snížená",J215,0)</f>
        <v>0</v>
      </c>
      <c r="BG215" s="232">
        <f>IF(N215="zákl. přenesená",J215,0)</f>
        <v>0</v>
      </c>
      <c r="BH215" s="232">
        <f>IF(N215="sníž. přenesená",J215,0)</f>
        <v>0</v>
      </c>
      <c r="BI215" s="232">
        <f>IF(N215="nulová",J215,0)</f>
        <v>0</v>
      </c>
      <c r="BJ215" s="19" t="s">
        <v>23</v>
      </c>
      <c r="BK215" s="232">
        <f>ROUND(I215*H215,2)</f>
        <v>0</v>
      </c>
      <c r="BL215" s="19" t="s">
        <v>103</v>
      </c>
      <c r="BM215" s="231" t="s">
        <v>3411</v>
      </c>
    </row>
    <row r="216" s="13" customFormat="1">
      <c r="A216" s="13"/>
      <c r="B216" s="233"/>
      <c r="C216" s="234"/>
      <c r="D216" s="235" t="s">
        <v>207</v>
      </c>
      <c r="E216" s="236" t="s">
        <v>22</v>
      </c>
      <c r="F216" s="237" t="s">
        <v>3412</v>
      </c>
      <c r="G216" s="234"/>
      <c r="H216" s="238">
        <v>28</v>
      </c>
      <c r="I216" s="239"/>
      <c r="J216" s="234"/>
      <c r="K216" s="234"/>
      <c r="L216" s="240"/>
      <c r="M216" s="241"/>
      <c r="N216" s="242"/>
      <c r="O216" s="242"/>
      <c r="P216" s="242"/>
      <c r="Q216" s="242"/>
      <c r="R216" s="242"/>
      <c r="S216" s="242"/>
      <c r="T216" s="243"/>
      <c r="U216" s="13"/>
      <c r="V216" s="13"/>
      <c r="W216" s="13"/>
      <c r="X216" s="13"/>
      <c r="Y216" s="13"/>
      <c r="Z216" s="13"/>
      <c r="AA216" s="13"/>
      <c r="AB216" s="13"/>
      <c r="AC216" s="13"/>
      <c r="AD216" s="13"/>
      <c r="AE216" s="13"/>
      <c r="AT216" s="244" t="s">
        <v>207</v>
      </c>
      <c r="AU216" s="244" t="s">
        <v>87</v>
      </c>
      <c r="AV216" s="13" t="s">
        <v>87</v>
      </c>
      <c r="AW216" s="13" t="s">
        <v>39</v>
      </c>
      <c r="AX216" s="13" t="s">
        <v>23</v>
      </c>
      <c r="AY216" s="244" t="s">
        <v>199</v>
      </c>
    </row>
    <row r="217" s="2" customFormat="1" ht="33" customHeight="1">
      <c r="A217" s="40"/>
      <c r="B217" s="41"/>
      <c r="C217" s="220" t="s">
        <v>507</v>
      </c>
      <c r="D217" s="220" t="s">
        <v>201</v>
      </c>
      <c r="E217" s="221" t="s">
        <v>3413</v>
      </c>
      <c r="F217" s="222" t="s">
        <v>3414</v>
      </c>
      <c r="G217" s="223" t="s">
        <v>233</v>
      </c>
      <c r="H217" s="224">
        <v>4</v>
      </c>
      <c r="I217" s="225"/>
      <c r="J217" s="226">
        <f>ROUND(I217*H217,2)</f>
        <v>0</v>
      </c>
      <c r="K217" s="222" t="s">
        <v>205</v>
      </c>
      <c r="L217" s="46"/>
      <c r="M217" s="227" t="s">
        <v>22</v>
      </c>
      <c r="N217" s="228" t="s">
        <v>49</v>
      </c>
      <c r="O217" s="86"/>
      <c r="P217" s="229">
        <f>O217*H217</f>
        <v>0</v>
      </c>
      <c r="Q217" s="229">
        <v>0</v>
      </c>
      <c r="R217" s="229">
        <f>Q217*H217</f>
        <v>0</v>
      </c>
      <c r="S217" s="229">
        <v>0.26000000000000001</v>
      </c>
      <c r="T217" s="230">
        <f>S217*H217</f>
        <v>1.04</v>
      </c>
      <c r="U217" s="40"/>
      <c r="V217" s="40"/>
      <c r="W217" s="40"/>
      <c r="X217" s="40"/>
      <c r="Y217" s="40"/>
      <c r="Z217" s="40"/>
      <c r="AA217" s="40"/>
      <c r="AB217" s="40"/>
      <c r="AC217" s="40"/>
      <c r="AD217" s="40"/>
      <c r="AE217" s="40"/>
      <c r="AR217" s="231" t="s">
        <v>103</v>
      </c>
      <c r="AT217" s="231" t="s">
        <v>201</v>
      </c>
      <c r="AU217" s="231" t="s">
        <v>87</v>
      </c>
      <c r="AY217" s="19" t="s">
        <v>199</v>
      </c>
      <c r="BE217" s="232">
        <f>IF(N217="základní",J217,0)</f>
        <v>0</v>
      </c>
      <c r="BF217" s="232">
        <f>IF(N217="snížená",J217,0)</f>
        <v>0</v>
      </c>
      <c r="BG217" s="232">
        <f>IF(N217="zákl. přenesená",J217,0)</f>
        <v>0</v>
      </c>
      <c r="BH217" s="232">
        <f>IF(N217="sníž. přenesená",J217,0)</f>
        <v>0</v>
      </c>
      <c r="BI217" s="232">
        <f>IF(N217="nulová",J217,0)</f>
        <v>0</v>
      </c>
      <c r="BJ217" s="19" t="s">
        <v>23</v>
      </c>
      <c r="BK217" s="232">
        <f>ROUND(I217*H217,2)</f>
        <v>0</v>
      </c>
      <c r="BL217" s="19" t="s">
        <v>103</v>
      </c>
      <c r="BM217" s="231" t="s">
        <v>3415</v>
      </c>
    </row>
    <row r="218" s="13" customFormat="1">
      <c r="A218" s="13"/>
      <c r="B218" s="233"/>
      <c r="C218" s="234"/>
      <c r="D218" s="235" t="s">
        <v>207</v>
      </c>
      <c r="E218" s="236" t="s">
        <v>22</v>
      </c>
      <c r="F218" s="237" t="s">
        <v>3408</v>
      </c>
      <c r="G218" s="234"/>
      <c r="H218" s="238">
        <v>4</v>
      </c>
      <c r="I218" s="239"/>
      <c r="J218" s="234"/>
      <c r="K218" s="234"/>
      <c r="L218" s="240"/>
      <c r="M218" s="241"/>
      <c r="N218" s="242"/>
      <c r="O218" s="242"/>
      <c r="P218" s="242"/>
      <c r="Q218" s="242"/>
      <c r="R218" s="242"/>
      <c r="S218" s="242"/>
      <c r="T218" s="243"/>
      <c r="U218" s="13"/>
      <c r="V218" s="13"/>
      <c r="W218" s="13"/>
      <c r="X218" s="13"/>
      <c r="Y218" s="13"/>
      <c r="Z218" s="13"/>
      <c r="AA218" s="13"/>
      <c r="AB218" s="13"/>
      <c r="AC218" s="13"/>
      <c r="AD218" s="13"/>
      <c r="AE218" s="13"/>
      <c r="AT218" s="244" t="s">
        <v>207</v>
      </c>
      <c r="AU218" s="244" t="s">
        <v>87</v>
      </c>
      <c r="AV218" s="13" t="s">
        <v>87</v>
      </c>
      <c r="AW218" s="13" t="s">
        <v>39</v>
      </c>
      <c r="AX218" s="13" t="s">
        <v>23</v>
      </c>
      <c r="AY218" s="244" t="s">
        <v>199</v>
      </c>
    </row>
    <row r="219" s="2" customFormat="1" ht="33" customHeight="1">
      <c r="A219" s="40"/>
      <c r="B219" s="41"/>
      <c r="C219" s="220" t="s">
        <v>512</v>
      </c>
      <c r="D219" s="220" t="s">
        <v>201</v>
      </c>
      <c r="E219" s="221" t="s">
        <v>3416</v>
      </c>
      <c r="F219" s="222" t="s">
        <v>3417</v>
      </c>
      <c r="G219" s="223" t="s">
        <v>233</v>
      </c>
      <c r="H219" s="224">
        <v>59</v>
      </c>
      <c r="I219" s="225"/>
      <c r="J219" s="226">
        <f>ROUND(I219*H219,2)</f>
        <v>0</v>
      </c>
      <c r="K219" s="222" t="s">
        <v>205</v>
      </c>
      <c r="L219" s="46"/>
      <c r="M219" s="227" t="s">
        <v>22</v>
      </c>
      <c r="N219" s="228" t="s">
        <v>49</v>
      </c>
      <c r="O219" s="86"/>
      <c r="P219" s="229">
        <f>O219*H219</f>
        <v>0</v>
      </c>
      <c r="Q219" s="229">
        <v>0</v>
      </c>
      <c r="R219" s="229">
        <f>Q219*H219</f>
        <v>0</v>
      </c>
      <c r="S219" s="229">
        <v>0.255</v>
      </c>
      <c r="T219" s="230">
        <f>S219*H219</f>
        <v>15.045</v>
      </c>
      <c r="U219" s="40"/>
      <c r="V219" s="40"/>
      <c r="W219" s="40"/>
      <c r="X219" s="40"/>
      <c r="Y219" s="40"/>
      <c r="Z219" s="40"/>
      <c r="AA219" s="40"/>
      <c r="AB219" s="40"/>
      <c r="AC219" s="40"/>
      <c r="AD219" s="40"/>
      <c r="AE219" s="40"/>
      <c r="AR219" s="231" t="s">
        <v>103</v>
      </c>
      <c r="AT219" s="231" t="s">
        <v>201</v>
      </c>
      <c r="AU219" s="231" t="s">
        <v>87</v>
      </c>
      <c r="AY219" s="19" t="s">
        <v>199</v>
      </c>
      <c r="BE219" s="232">
        <f>IF(N219="základní",J219,0)</f>
        <v>0</v>
      </c>
      <c r="BF219" s="232">
        <f>IF(N219="snížená",J219,0)</f>
        <v>0</v>
      </c>
      <c r="BG219" s="232">
        <f>IF(N219="zákl. přenesená",J219,0)</f>
        <v>0</v>
      </c>
      <c r="BH219" s="232">
        <f>IF(N219="sníž. přenesená",J219,0)</f>
        <v>0</v>
      </c>
      <c r="BI219" s="232">
        <f>IF(N219="nulová",J219,0)</f>
        <v>0</v>
      </c>
      <c r="BJ219" s="19" t="s">
        <v>23</v>
      </c>
      <c r="BK219" s="232">
        <f>ROUND(I219*H219,2)</f>
        <v>0</v>
      </c>
      <c r="BL219" s="19" t="s">
        <v>103</v>
      </c>
      <c r="BM219" s="231" t="s">
        <v>3418</v>
      </c>
    </row>
    <row r="220" s="13" customFormat="1">
      <c r="A220" s="13"/>
      <c r="B220" s="233"/>
      <c r="C220" s="234"/>
      <c r="D220" s="235" t="s">
        <v>207</v>
      </c>
      <c r="E220" s="236" t="s">
        <v>22</v>
      </c>
      <c r="F220" s="237" t="s">
        <v>3419</v>
      </c>
      <c r="G220" s="234"/>
      <c r="H220" s="238">
        <v>59</v>
      </c>
      <c r="I220" s="239"/>
      <c r="J220" s="234"/>
      <c r="K220" s="234"/>
      <c r="L220" s="240"/>
      <c r="M220" s="241"/>
      <c r="N220" s="242"/>
      <c r="O220" s="242"/>
      <c r="P220" s="242"/>
      <c r="Q220" s="242"/>
      <c r="R220" s="242"/>
      <c r="S220" s="242"/>
      <c r="T220" s="243"/>
      <c r="U220" s="13"/>
      <c r="V220" s="13"/>
      <c r="W220" s="13"/>
      <c r="X220" s="13"/>
      <c r="Y220" s="13"/>
      <c r="Z220" s="13"/>
      <c r="AA220" s="13"/>
      <c r="AB220" s="13"/>
      <c r="AC220" s="13"/>
      <c r="AD220" s="13"/>
      <c r="AE220" s="13"/>
      <c r="AT220" s="244" t="s">
        <v>207</v>
      </c>
      <c r="AU220" s="244" t="s">
        <v>87</v>
      </c>
      <c r="AV220" s="13" t="s">
        <v>87</v>
      </c>
      <c r="AW220" s="13" t="s">
        <v>39</v>
      </c>
      <c r="AX220" s="13" t="s">
        <v>23</v>
      </c>
      <c r="AY220" s="244" t="s">
        <v>199</v>
      </c>
    </row>
    <row r="221" s="2" customFormat="1" ht="21.75" customHeight="1">
      <c r="A221" s="40"/>
      <c r="B221" s="41"/>
      <c r="C221" s="220" t="s">
        <v>517</v>
      </c>
      <c r="D221" s="220" t="s">
        <v>201</v>
      </c>
      <c r="E221" s="221" t="s">
        <v>3420</v>
      </c>
      <c r="F221" s="222" t="s">
        <v>3421</v>
      </c>
      <c r="G221" s="223" t="s">
        <v>233</v>
      </c>
      <c r="H221" s="224">
        <v>28</v>
      </c>
      <c r="I221" s="225"/>
      <c r="J221" s="226">
        <f>ROUND(I221*H221,2)</f>
        <v>0</v>
      </c>
      <c r="K221" s="222" t="s">
        <v>205</v>
      </c>
      <c r="L221" s="46"/>
      <c r="M221" s="227" t="s">
        <v>22</v>
      </c>
      <c r="N221" s="228" t="s">
        <v>49</v>
      </c>
      <c r="O221" s="86"/>
      <c r="P221" s="229">
        <f>O221*H221</f>
        <v>0</v>
      </c>
      <c r="Q221" s="229">
        <v>0</v>
      </c>
      <c r="R221" s="229">
        <f>Q221*H221</f>
        <v>0</v>
      </c>
      <c r="S221" s="229">
        <v>0.22</v>
      </c>
      <c r="T221" s="230">
        <f>S221*H221</f>
        <v>6.1600000000000001</v>
      </c>
      <c r="U221" s="40"/>
      <c r="V221" s="40"/>
      <c r="W221" s="40"/>
      <c r="X221" s="40"/>
      <c r="Y221" s="40"/>
      <c r="Z221" s="40"/>
      <c r="AA221" s="40"/>
      <c r="AB221" s="40"/>
      <c r="AC221" s="40"/>
      <c r="AD221" s="40"/>
      <c r="AE221" s="40"/>
      <c r="AR221" s="231" t="s">
        <v>103</v>
      </c>
      <c r="AT221" s="231" t="s">
        <v>201</v>
      </c>
      <c r="AU221" s="231" t="s">
        <v>87</v>
      </c>
      <c r="AY221" s="19" t="s">
        <v>199</v>
      </c>
      <c r="BE221" s="232">
        <f>IF(N221="základní",J221,0)</f>
        <v>0</v>
      </c>
      <c r="BF221" s="232">
        <f>IF(N221="snížená",J221,0)</f>
        <v>0</v>
      </c>
      <c r="BG221" s="232">
        <f>IF(N221="zákl. přenesená",J221,0)</f>
        <v>0</v>
      </c>
      <c r="BH221" s="232">
        <f>IF(N221="sníž. přenesená",J221,0)</f>
        <v>0</v>
      </c>
      <c r="BI221" s="232">
        <f>IF(N221="nulová",J221,0)</f>
        <v>0</v>
      </c>
      <c r="BJ221" s="19" t="s">
        <v>23</v>
      </c>
      <c r="BK221" s="232">
        <f>ROUND(I221*H221,2)</f>
        <v>0</v>
      </c>
      <c r="BL221" s="19" t="s">
        <v>103</v>
      </c>
      <c r="BM221" s="231" t="s">
        <v>3422</v>
      </c>
    </row>
    <row r="222" s="13" customFormat="1">
      <c r="A222" s="13"/>
      <c r="B222" s="233"/>
      <c r="C222" s="234"/>
      <c r="D222" s="235" t="s">
        <v>207</v>
      </c>
      <c r="E222" s="236" t="s">
        <v>22</v>
      </c>
      <c r="F222" s="237" t="s">
        <v>3412</v>
      </c>
      <c r="G222" s="234"/>
      <c r="H222" s="238">
        <v>28</v>
      </c>
      <c r="I222" s="239"/>
      <c r="J222" s="234"/>
      <c r="K222" s="234"/>
      <c r="L222" s="240"/>
      <c r="M222" s="241"/>
      <c r="N222" s="242"/>
      <c r="O222" s="242"/>
      <c r="P222" s="242"/>
      <c r="Q222" s="242"/>
      <c r="R222" s="242"/>
      <c r="S222" s="242"/>
      <c r="T222" s="243"/>
      <c r="U222" s="13"/>
      <c r="V222" s="13"/>
      <c r="W222" s="13"/>
      <c r="X222" s="13"/>
      <c r="Y222" s="13"/>
      <c r="Z222" s="13"/>
      <c r="AA222" s="13"/>
      <c r="AB222" s="13"/>
      <c r="AC222" s="13"/>
      <c r="AD222" s="13"/>
      <c r="AE222" s="13"/>
      <c r="AT222" s="244" t="s">
        <v>207</v>
      </c>
      <c r="AU222" s="244" t="s">
        <v>87</v>
      </c>
      <c r="AV222" s="13" t="s">
        <v>87</v>
      </c>
      <c r="AW222" s="13" t="s">
        <v>39</v>
      </c>
      <c r="AX222" s="13" t="s">
        <v>23</v>
      </c>
      <c r="AY222" s="244" t="s">
        <v>199</v>
      </c>
    </row>
    <row r="223" s="2" customFormat="1" ht="21.75" customHeight="1">
      <c r="A223" s="40"/>
      <c r="B223" s="41"/>
      <c r="C223" s="220" t="s">
        <v>522</v>
      </c>
      <c r="D223" s="220" t="s">
        <v>201</v>
      </c>
      <c r="E223" s="221" t="s">
        <v>3423</v>
      </c>
      <c r="F223" s="222" t="s">
        <v>3424</v>
      </c>
      <c r="G223" s="223" t="s">
        <v>233</v>
      </c>
      <c r="H223" s="224">
        <v>105.5</v>
      </c>
      <c r="I223" s="225"/>
      <c r="J223" s="226">
        <f>ROUND(I223*H223,2)</f>
        <v>0</v>
      </c>
      <c r="K223" s="222" t="s">
        <v>205</v>
      </c>
      <c r="L223" s="46"/>
      <c r="M223" s="227" t="s">
        <v>22</v>
      </c>
      <c r="N223" s="228" t="s">
        <v>49</v>
      </c>
      <c r="O223" s="86"/>
      <c r="P223" s="229">
        <f>O223*H223</f>
        <v>0</v>
      </c>
      <c r="Q223" s="229">
        <v>8.0000000000000007E-05</v>
      </c>
      <c r="R223" s="229">
        <f>Q223*H223</f>
        <v>0.0084400000000000013</v>
      </c>
      <c r="S223" s="229">
        <v>0.25600000000000001</v>
      </c>
      <c r="T223" s="230">
        <f>S223*H223</f>
        <v>27.007999999999999</v>
      </c>
      <c r="U223" s="40"/>
      <c r="V223" s="40"/>
      <c r="W223" s="40"/>
      <c r="X223" s="40"/>
      <c r="Y223" s="40"/>
      <c r="Z223" s="40"/>
      <c r="AA223" s="40"/>
      <c r="AB223" s="40"/>
      <c r="AC223" s="40"/>
      <c r="AD223" s="40"/>
      <c r="AE223" s="40"/>
      <c r="AR223" s="231" t="s">
        <v>103</v>
      </c>
      <c r="AT223" s="231" t="s">
        <v>201</v>
      </c>
      <c r="AU223" s="231" t="s">
        <v>87</v>
      </c>
      <c r="AY223" s="19" t="s">
        <v>199</v>
      </c>
      <c r="BE223" s="232">
        <f>IF(N223="základní",J223,0)</f>
        <v>0</v>
      </c>
      <c r="BF223" s="232">
        <f>IF(N223="snížená",J223,0)</f>
        <v>0</v>
      </c>
      <c r="BG223" s="232">
        <f>IF(N223="zákl. přenesená",J223,0)</f>
        <v>0</v>
      </c>
      <c r="BH223" s="232">
        <f>IF(N223="sníž. přenesená",J223,0)</f>
        <v>0</v>
      </c>
      <c r="BI223" s="232">
        <f>IF(N223="nulová",J223,0)</f>
        <v>0</v>
      </c>
      <c r="BJ223" s="19" t="s">
        <v>23</v>
      </c>
      <c r="BK223" s="232">
        <f>ROUND(I223*H223,2)</f>
        <v>0</v>
      </c>
      <c r="BL223" s="19" t="s">
        <v>103</v>
      </c>
      <c r="BM223" s="231" t="s">
        <v>3425</v>
      </c>
    </row>
    <row r="224" s="13" customFormat="1">
      <c r="A224" s="13"/>
      <c r="B224" s="233"/>
      <c r="C224" s="234"/>
      <c r="D224" s="235" t="s">
        <v>207</v>
      </c>
      <c r="E224" s="236" t="s">
        <v>22</v>
      </c>
      <c r="F224" s="237" t="s">
        <v>3426</v>
      </c>
      <c r="G224" s="234"/>
      <c r="H224" s="238">
        <v>105.5</v>
      </c>
      <c r="I224" s="239"/>
      <c r="J224" s="234"/>
      <c r="K224" s="234"/>
      <c r="L224" s="240"/>
      <c r="M224" s="241"/>
      <c r="N224" s="242"/>
      <c r="O224" s="242"/>
      <c r="P224" s="242"/>
      <c r="Q224" s="242"/>
      <c r="R224" s="242"/>
      <c r="S224" s="242"/>
      <c r="T224" s="243"/>
      <c r="U224" s="13"/>
      <c r="V224" s="13"/>
      <c r="W224" s="13"/>
      <c r="X224" s="13"/>
      <c r="Y224" s="13"/>
      <c r="Z224" s="13"/>
      <c r="AA224" s="13"/>
      <c r="AB224" s="13"/>
      <c r="AC224" s="13"/>
      <c r="AD224" s="13"/>
      <c r="AE224" s="13"/>
      <c r="AT224" s="244" t="s">
        <v>207</v>
      </c>
      <c r="AU224" s="244" t="s">
        <v>87</v>
      </c>
      <c r="AV224" s="13" t="s">
        <v>87</v>
      </c>
      <c r="AW224" s="13" t="s">
        <v>39</v>
      </c>
      <c r="AX224" s="13" t="s">
        <v>23</v>
      </c>
      <c r="AY224" s="244" t="s">
        <v>199</v>
      </c>
    </row>
    <row r="225" s="2" customFormat="1" ht="21.75" customHeight="1">
      <c r="A225" s="40"/>
      <c r="B225" s="41"/>
      <c r="C225" s="220" t="s">
        <v>528</v>
      </c>
      <c r="D225" s="220" t="s">
        <v>201</v>
      </c>
      <c r="E225" s="221" t="s">
        <v>3427</v>
      </c>
      <c r="F225" s="222" t="s">
        <v>3428</v>
      </c>
      <c r="G225" s="223" t="s">
        <v>549</v>
      </c>
      <c r="H225" s="224">
        <v>55.5</v>
      </c>
      <c r="I225" s="225"/>
      <c r="J225" s="226">
        <f>ROUND(I225*H225,2)</f>
        <v>0</v>
      </c>
      <c r="K225" s="222" t="s">
        <v>205</v>
      </c>
      <c r="L225" s="46"/>
      <c r="M225" s="227" t="s">
        <v>22</v>
      </c>
      <c r="N225" s="228" t="s">
        <v>49</v>
      </c>
      <c r="O225" s="86"/>
      <c r="P225" s="229">
        <f>O225*H225</f>
        <v>0</v>
      </c>
      <c r="Q225" s="229">
        <v>0</v>
      </c>
      <c r="R225" s="229">
        <f>Q225*H225</f>
        <v>0</v>
      </c>
      <c r="S225" s="229">
        <v>0.20499999999999999</v>
      </c>
      <c r="T225" s="230">
        <f>S225*H225</f>
        <v>11.3775</v>
      </c>
      <c r="U225" s="40"/>
      <c r="V225" s="40"/>
      <c r="W225" s="40"/>
      <c r="X225" s="40"/>
      <c r="Y225" s="40"/>
      <c r="Z225" s="40"/>
      <c r="AA225" s="40"/>
      <c r="AB225" s="40"/>
      <c r="AC225" s="40"/>
      <c r="AD225" s="40"/>
      <c r="AE225" s="40"/>
      <c r="AR225" s="231" t="s">
        <v>103</v>
      </c>
      <c r="AT225" s="231" t="s">
        <v>201</v>
      </c>
      <c r="AU225" s="231" t="s">
        <v>87</v>
      </c>
      <c r="AY225" s="19" t="s">
        <v>199</v>
      </c>
      <c r="BE225" s="232">
        <f>IF(N225="základní",J225,0)</f>
        <v>0</v>
      </c>
      <c r="BF225" s="232">
        <f>IF(N225="snížená",J225,0)</f>
        <v>0</v>
      </c>
      <c r="BG225" s="232">
        <f>IF(N225="zákl. přenesená",J225,0)</f>
        <v>0</v>
      </c>
      <c r="BH225" s="232">
        <f>IF(N225="sníž. přenesená",J225,0)</f>
        <v>0</v>
      </c>
      <c r="BI225" s="232">
        <f>IF(N225="nulová",J225,0)</f>
        <v>0</v>
      </c>
      <c r="BJ225" s="19" t="s">
        <v>23</v>
      </c>
      <c r="BK225" s="232">
        <f>ROUND(I225*H225,2)</f>
        <v>0</v>
      </c>
      <c r="BL225" s="19" t="s">
        <v>103</v>
      </c>
      <c r="BM225" s="231" t="s">
        <v>3429</v>
      </c>
    </row>
    <row r="226" s="13" customFormat="1">
      <c r="A226" s="13"/>
      <c r="B226" s="233"/>
      <c r="C226" s="234"/>
      <c r="D226" s="235" t="s">
        <v>207</v>
      </c>
      <c r="E226" s="236" t="s">
        <v>22</v>
      </c>
      <c r="F226" s="237" t="s">
        <v>3430</v>
      </c>
      <c r="G226" s="234"/>
      <c r="H226" s="238">
        <v>49.5</v>
      </c>
      <c r="I226" s="239"/>
      <c r="J226" s="234"/>
      <c r="K226" s="234"/>
      <c r="L226" s="240"/>
      <c r="M226" s="241"/>
      <c r="N226" s="242"/>
      <c r="O226" s="242"/>
      <c r="P226" s="242"/>
      <c r="Q226" s="242"/>
      <c r="R226" s="242"/>
      <c r="S226" s="242"/>
      <c r="T226" s="243"/>
      <c r="U226" s="13"/>
      <c r="V226" s="13"/>
      <c r="W226" s="13"/>
      <c r="X226" s="13"/>
      <c r="Y226" s="13"/>
      <c r="Z226" s="13"/>
      <c r="AA226" s="13"/>
      <c r="AB226" s="13"/>
      <c r="AC226" s="13"/>
      <c r="AD226" s="13"/>
      <c r="AE226" s="13"/>
      <c r="AT226" s="244" t="s">
        <v>207</v>
      </c>
      <c r="AU226" s="244" t="s">
        <v>87</v>
      </c>
      <c r="AV226" s="13" t="s">
        <v>87</v>
      </c>
      <c r="AW226" s="13" t="s">
        <v>39</v>
      </c>
      <c r="AX226" s="13" t="s">
        <v>78</v>
      </c>
      <c r="AY226" s="244" t="s">
        <v>199</v>
      </c>
    </row>
    <row r="227" s="13" customFormat="1">
      <c r="A227" s="13"/>
      <c r="B227" s="233"/>
      <c r="C227" s="234"/>
      <c r="D227" s="235" t="s">
        <v>207</v>
      </c>
      <c r="E227" s="236" t="s">
        <v>22</v>
      </c>
      <c r="F227" s="237" t="s">
        <v>3431</v>
      </c>
      <c r="G227" s="234"/>
      <c r="H227" s="238">
        <v>6</v>
      </c>
      <c r="I227" s="239"/>
      <c r="J227" s="234"/>
      <c r="K227" s="234"/>
      <c r="L227" s="240"/>
      <c r="M227" s="241"/>
      <c r="N227" s="242"/>
      <c r="O227" s="242"/>
      <c r="P227" s="242"/>
      <c r="Q227" s="242"/>
      <c r="R227" s="242"/>
      <c r="S227" s="242"/>
      <c r="T227" s="243"/>
      <c r="U227" s="13"/>
      <c r="V227" s="13"/>
      <c r="W227" s="13"/>
      <c r="X227" s="13"/>
      <c r="Y227" s="13"/>
      <c r="Z227" s="13"/>
      <c r="AA227" s="13"/>
      <c r="AB227" s="13"/>
      <c r="AC227" s="13"/>
      <c r="AD227" s="13"/>
      <c r="AE227" s="13"/>
      <c r="AT227" s="244" t="s">
        <v>207</v>
      </c>
      <c r="AU227" s="244" t="s">
        <v>87</v>
      </c>
      <c r="AV227" s="13" t="s">
        <v>87</v>
      </c>
      <c r="AW227" s="13" t="s">
        <v>39</v>
      </c>
      <c r="AX227" s="13" t="s">
        <v>78</v>
      </c>
      <c r="AY227" s="244" t="s">
        <v>199</v>
      </c>
    </row>
    <row r="228" s="14" customFormat="1">
      <c r="A228" s="14"/>
      <c r="B228" s="245"/>
      <c r="C228" s="246"/>
      <c r="D228" s="235" t="s">
        <v>207</v>
      </c>
      <c r="E228" s="247" t="s">
        <v>22</v>
      </c>
      <c r="F228" s="248" t="s">
        <v>252</v>
      </c>
      <c r="G228" s="246"/>
      <c r="H228" s="249">
        <v>55.5</v>
      </c>
      <c r="I228" s="250"/>
      <c r="J228" s="246"/>
      <c r="K228" s="246"/>
      <c r="L228" s="251"/>
      <c r="M228" s="252"/>
      <c r="N228" s="253"/>
      <c r="O228" s="253"/>
      <c r="P228" s="253"/>
      <c r="Q228" s="253"/>
      <c r="R228" s="253"/>
      <c r="S228" s="253"/>
      <c r="T228" s="254"/>
      <c r="U228" s="14"/>
      <c r="V228" s="14"/>
      <c r="W228" s="14"/>
      <c r="X228" s="14"/>
      <c r="Y228" s="14"/>
      <c r="Z228" s="14"/>
      <c r="AA228" s="14"/>
      <c r="AB228" s="14"/>
      <c r="AC228" s="14"/>
      <c r="AD228" s="14"/>
      <c r="AE228" s="14"/>
      <c r="AT228" s="255" t="s">
        <v>207</v>
      </c>
      <c r="AU228" s="255" t="s">
        <v>87</v>
      </c>
      <c r="AV228" s="14" t="s">
        <v>103</v>
      </c>
      <c r="AW228" s="14" t="s">
        <v>39</v>
      </c>
      <c r="AX228" s="14" t="s">
        <v>23</v>
      </c>
      <c r="AY228" s="255" t="s">
        <v>199</v>
      </c>
    </row>
    <row r="229" s="2" customFormat="1" ht="21.75" customHeight="1">
      <c r="A229" s="40"/>
      <c r="B229" s="41"/>
      <c r="C229" s="220" t="s">
        <v>536</v>
      </c>
      <c r="D229" s="220" t="s">
        <v>201</v>
      </c>
      <c r="E229" s="221" t="s">
        <v>3432</v>
      </c>
      <c r="F229" s="222" t="s">
        <v>3433</v>
      </c>
      <c r="G229" s="223" t="s">
        <v>549</v>
      </c>
      <c r="H229" s="224">
        <v>61.5</v>
      </c>
      <c r="I229" s="225"/>
      <c r="J229" s="226">
        <f>ROUND(I229*H229,2)</f>
        <v>0</v>
      </c>
      <c r="K229" s="222" t="s">
        <v>205</v>
      </c>
      <c r="L229" s="46"/>
      <c r="M229" s="227" t="s">
        <v>22</v>
      </c>
      <c r="N229" s="228" t="s">
        <v>49</v>
      </c>
      <c r="O229" s="86"/>
      <c r="P229" s="229">
        <f>O229*H229</f>
        <v>0</v>
      </c>
      <c r="Q229" s="229">
        <v>0</v>
      </c>
      <c r="R229" s="229">
        <f>Q229*H229</f>
        <v>0</v>
      </c>
      <c r="S229" s="229">
        <v>0.040000000000000001</v>
      </c>
      <c r="T229" s="230">
        <f>S229*H229</f>
        <v>2.46</v>
      </c>
      <c r="U229" s="40"/>
      <c r="V229" s="40"/>
      <c r="W229" s="40"/>
      <c r="X229" s="40"/>
      <c r="Y229" s="40"/>
      <c r="Z229" s="40"/>
      <c r="AA229" s="40"/>
      <c r="AB229" s="40"/>
      <c r="AC229" s="40"/>
      <c r="AD229" s="40"/>
      <c r="AE229" s="40"/>
      <c r="AR229" s="231" t="s">
        <v>103</v>
      </c>
      <c r="AT229" s="231" t="s">
        <v>201</v>
      </c>
      <c r="AU229" s="231" t="s">
        <v>87</v>
      </c>
      <c r="AY229" s="19" t="s">
        <v>199</v>
      </c>
      <c r="BE229" s="232">
        <f>IF(N229="základní",J229,0)</f>
        <v>0</v>
      </c>
      <c r="BF229" s="232">
        <f>IF(N229="snížená",J229,0)</f>
        <v>0</v>
      </c>
      <c r="BG229" s="232">
        <f>IF(N229="zákl. přenesená",J229,0)</f>
        <v>0</v>
      </c>
      <c r="BH229" s="232">
        <f>IF(N229="sníž. přenesená",J229,0)</f>
        <v>0</v>
      </c>
      <c r="BI229" s="232">
        <f>IF(N229="nulová",J229,0)</f>
        <v>0</v>
      </c>
      <c r="BJ229" s="19" t="s">
        <v>23</v>
      </c>
      <c r="BK229" s="232">
        <f>ROUND(I229*H229,2)</f>
        <v>0</v>
      </c>
      <c r="BL229" s="19" t="s">
        <v>103</v>
      </c>
      <c r="BM229" s="231" t="s">
        <v>3434</v>
      </c>
    </row>
    <row r="230" s="13" customFormat="1">
      <c r="A230" s="13"/>
      <c r="B230" s="233"/>
      <c r="C230" s="234"/>
      <c r="D230" s="235" t="s">
        <v>207</v>
      </c>
      <c r="E230" s="236" t="s">
        <v>22</v>
      </c>
      <c r="F230" s="237" t="s">
        <v>3435</v>
      </c>
      <c r="G230" s="234"/>
      <c r="H230" s="238">
        <v>61.5</v>
      </c>
      <c r="I230" s="239"/>
      <c r="J230" s="234"/>
      <c r="K230" s="234"/>
      <c r="L230" s="240"/>
      <c r="M230" s="241"/>
      <c r="N230" s="242"/>
      <c r="O230" s="242"/>
      <c r="P230" s="242"/>
      <c r="Q230" s="242"/>
      <c r="R230" s="242"/>
      <c r="S230" s="242"/>
      <c r="T230" s="243"/>
      <c r="U230" s="13"/>
      <c r="V230" s="13"/>
      <c r="W230" s="13"/>
      <c r="X230" s="13"/>
      <c r="Y230" s="13"/>
      <c r="Z230" s="13"/>
      <c r="AA230" s="13"/>
      <c r="AB230" s="13"/>
      <c r="AC230" s="13"/>
      <c r="AD230" s="13"/>
      <c r="AE230" s="13"/>
      <c r="AT230" s="244" t="s">
        <v>207</v>
      </c>
      <c r="AU230" s="244" t="s">
        <v>87</v>
      </c>
      <c r="AV230" s="13" t="s">
        <v>87</v>
      </c>
      <c r="AW230" s="13" t="s">
        <v>39</v>
      </c>
      <c r="AX230" s="13" t="s">
        <v>23</v>
      </c>
      <c r="AY230" s="244" t="s">
        <v>199</v>
      </c>
    </row>
    <row r="231" s="2" customFormat="1" ht="16.5" customHeight="1">
      <c r="A231" s="40"/>
      <c r="B231" s="41"/>
      <c r="C231" s="220" t="s">
        <v>546</v>
      </c>
      <c r="D231" s="220" t="s">
        <v>201</v>
      </c>
      <c r="E231" s="221" t="s">
        <v>3436</v>
      </c>
      <c r="F231" s="222" t="s">
        <v>3437</v>
      </c>
      <c r="G231" s="223" t="s">
        <v>549</v>
      </c>
      <c r="H231" s="224">
        <v>66.799999999999997</v>
      </c>
      <c r="I231" s="225"/>
      <c r="J231" s="226">
        <f>ROUND(I231*H231,2)</f>
        <v>0</v>
      </c>
      <c r="K231" s="222" t="s">
        <v>205</v>
      </c>
      <c r="L231" s="46"/>
      <c r="M231" s="227" t="s">
        <v>22</v>
      </c>
      <c r="N231" s="228" t="s">
        <v>49</v>
      </c>
      <c r="O231" s="86"/>
      <c r="P231" s="229">
        <f>O231*H231</f>
        <v>0</v>
      </c>
      <c r="Q231" s="229">
        <v>0</v>
      </c>
      <c r="R231" s="229">
        <f>Q231*H231</f>
        <v>0</v>
      </c>
      <c r="S231" s="229">
        <v>0</v>
      </c>
      <c r="T231" s="230">
        <f>S231*H231</f>
        <v>0</v>
      </c>
      <c r="U231" s="40"/>
      <c r="V231" s="40"/>
      <c r="W231" s="40"/>
      <c r="X231" s="40"/>
      <c r="Y231" s="40"/>
      <c r="Z231" s="40"/>
      <c r="AA231" s="40"/>
      <c r="AB231" s="40"/>
      <c r="AC231" s="40"/>
      <c r="AD231" s="40"/>
      <c r="AE231" s="40"/>
      <c r="AR231" s="231" t="s">
        <v>103</v>
      </c>
      <c r="AT231" s="231" t="s">
        <v>201</v>
      </c>
      <c r="AU231" s="231" t="s">
        <v>87</v>
      </c>
      <c r="AY231" s="19" t="s">
        <v>199</v>
      </c>
      <c r="BE231" s="232">
        <f>IF(N231="základní",J231,0)</f>
        <v>0</v>
      </c>
      <c r="BF231" s="232">
        <f>IF(N231="snížená",J231,0)</f>
        <v>0</v>
      </c>
      <c r="BG231" s="232">
        <f>IF(N231="zákl. přenesená",J231,0)</f>
        <v>0</v>
      </c>
      <c r="BH231" s="232">
        <f>IF(N231="sníž. přenesená",J231,0)</f>
        <v>0</v>
      </c>
      <c r="BI231" s="232">
        <f>IF(N231="nulová",J231,0)</f>
        <v>0</v>
      </c>
      <c r="BJ231" s="19" t="s">
        <v>23</v>
      </c>
      <c r="BK231" s="232">
        <f>ROUND(I231*H231,2)</f>
        <v>0</v>
      </c>
      <c r="BL231" s="19" t="s">
        <v>103</v>
      </c>
      <c r="BM231" s="231" t="s">
        <v>3438</v>
      </c>
    </row>
    <row r="232" s="13" customFormat="1">
      <c r="A232" s="13"/>
      <c r="B232" s="233"/>
      <c r="C232" s="234"/>
      <c r="D232" s="235" t="s">
        <v>207</v>
      </c>
      <c r="E232" s="236" t="s">
        <v>22</v>
      </c>
      <c r="F232" s="237" t="s">
        <v>3439</v>
      </c>
      <c r="G232" s="234"/>
      <c r="H232" s="238">
        <v>10.800000000000001</v>
      </c>
      <c r="I232" s="239"/>
      <c r="J232" s="234"/>
      <c r="K232" s="234"/>
      <c r="L232" s="240"/>
      <c r="M232" s="241"/>
      <c r="N232" s="242"/>
      <c r="O232" s="242"/>
      <c r="P232" s="242"/>
      <c r="Q232" s="242"/>
      <c r="R232" s="242"/>
      <c r="S232" s="242"/>
      <c r="T232" s="243"/>
      <c r="U232" s="13"/>
      <c r="V232" s="13"/>
      <c r="W232" s="13"/>
      <c r="X232" s="13"/>
      <c r="Y232" s="13"/>
      <c r="Z232" s="13"/>
      <c r="AA232" s="13"/>
      <c r="AB232" s="13"/>
      <c r="AC232" s="13"/>
      <c r="AD232" s="13"/>
      <c r="AE232" s="13"/>
      <c r="AT232" s="244" t="s">
        <v>207</v>
      </c>
      <c r="AU232" s="244" t="s">
        <v>87</v>
      </c>
      <c r="AV232" s="13" t="s">
        <v>87</v>
      </c>
      <c r="AW232" s="13" t="s">
        <v>39</v>
      </c>
      <c r="AX232" s="13" t="s">
        <v>78</v>
      </c>
      <c r="AY232" s="244" t="s">
        <v>199</v>
      </c>
    </row>
    <row r="233" s="13" customFormat="1">
      <c r="A233" s="13"/>
      <c r="B233" s="233"/>
      <c r="C233" s="234"/>
      <c r="D233" s="235" t="s">
        <v>207</v>
      </c>
      <c r="E233" s="236" t="s">
        <v>22</v>
      </c>
      <c r="F233" s="237" t="s">
        <v>3440</v>
      </c>
      <c r="G233" s="234"/>
      <c r="H233" s="238">
        <v>56</v>
      </c>
      <c r="I233" s="239"/>
      <c r="J233" s="234"/>
      <c r="K233" s="234"/>
      <c r="L233" s="240"/>
      <c r="M233" s="241"/>
      <c r="N233" s="242"/>
      <c r="O233" s="242"/>
      <c r="P233" s="242"/>
      <c r="Q233" s="242"/>
      <c r="R233" s="242"/>
      <c r="S233" s="242"/>
      <c r="T233" s="243"/>
      <c r="U233" s="13"/>
      <c r="V233" s="13"/>
      <c r="W233" s="13"/>
      <c r="X233" s="13"/>
      <c r="Y233" s="13"/>
      <c r="Z233" s="13"/>
      <c r="AA233" s="13"/>
      <c r="AB233" s="13"/>
      <c r="AC233" s="13"/>
      <c r="AD233" s="13"/>
      <c r="AE233" s="13"/>
      <c r="AT233" s="244" t="s">
        <v>207</v>
      </c>
      <c r="AU233" s="244" t="s">
        <v>87</v>
      </c>
      <c r="AV233" s="13" t="s">
        <v>87</v>
      </c>
      <c r="AW233" s="13" t="s">
        <v>39</v>
      </c>
      <c r="AX233" s="13" t="s">
        <v>78</v>
      </c>
      <c r="AY233" s="244" t="s">
        <v>199</v>
      </c>
    </row>
    <row r="234" s="14" customFormat="1">
      <c r="A234" s="14"/>
      <c r="B234" s="245"/>
      <c r="C234" s="246"/>
      <c r="D234" s="235" t="s">
        <v>207</v>
      </c>
      <c r="E234" s="247" t="s">
        <v>22</v>
      </c>
      <c r="F234" s="248" t="s">
        <v>252</v>
      </c>
      <c r="G234" s="246"/>
      <c r="H234" s="249">
        <v>66.799999999999997</v>
      </c>
      <c r="I234" s="250"/>
      <c r="J234" s="246"/>
      <c r="K234" s="246"/>
      <c r="L234" s="251"/>
      <c r="M234" s="252"/>
      <c r="N234" s="253"/>
      <c r="O234" s="253"/>
      <c r="P234" s="253"/>
      <c r="Q234" s="253"/>
      <c r="R234" s="253"/>
      <c r="S234" s="253"/>
      <c r="T234" s="254"/>
      <c r="U234" s="14"/>
      <c r="V234" s="14"/>
      <c r="W234" s="14"/>
      <c r="X234" s="14"/>
      <c r="Y234" s="14"/>
      <c r="Z234" s="14"/>
      <c r="AA234" s="14"/>
      <c r="AB234" s="14"/>
      <c r="AC234" s="14"/>
      <c r="AD234" s="14"/>
      <c r="AE234" s="14"/>
      <c r="AT234" s="255" t="s">
        <v>207</v>
      </c>
      <c r="AU234" s="255" t="s">
        <v>87</v>
      </c>
      <c r="AV234" s="14" t="s">
        <v>103</v>
      </c>
      <c r="AW234" s="14" t="s">
        <v>39</v>
      </c>
      <c r="AX234" s="14" t="s">
        <v>23</v>
      </c>
      <c r="AY234" s="255" t="s">
        <v>199</v>
      </c>
    </row>
    <row r="235" s="2" customFormat="1" ht="21.75" customHeight="1">
      <c r="A235" s="40"/>
      <c r="B235" s="41"/>
      <c r="C235" s="220" t="s">
        <v>556</v>
      </c>
      <c r="D235" s="220" t="s">
        <v>201</v>
      </c>
      <c r="E235" s="221" t="s">
        <v>3441</v>
      </c>
      <c r="F235" s="222" t="s">
        <v>3442</v>
      </c>
      <c r="G235" s="223" t="s">
        <v>233</v>
      </c>
      <c r="H235" s="224">
        <v>4</v>
      </c>
      <c r="I235" s="225"/>
      <c r="J235" s="226">
        <f>ROUND(I235*H235,2)</f>
        <v>0</v>
      </c>
      <c r="K235" s="222" t="s">
        <v>205</v>
      </c>
      <c r="L235" s="46"/>
      <c r="M235" s="227" t="s">
        <v>22</v>
      </c>
      <c r="N235" s="228" t="s">
        <v>49</v>
      </c>
      <c r="O235" s="86"/>
      <c r="P235" s="229">
        <f>O235*H235</f>
        <v>0</v>
      </c>
      <c r="Q235" s="229">
        <v>0</v>
      </c>
      <c r="R235" s="229">
        <f>Q235*H235</f>
        <v>0</v>
      </c>
      <c r="S235" s="229">
        <v>0</v>
      </c>
      <c r="T235" s="230">
        <f>S235*H235</f>
        <v>0</v>
      </c>
      <c r="U235" s="40"/>
      <c r="V235" s="40"/>
      <c r="W235" s="40"/>
      <c r="X235" s="40"/>
      <c r="Y235" s="40"/>
      <c r="Z235" s="40"/>
      <c r="AA235" s="40"/>
      <c r="AB235" s="40"/>
      <c r="AC235" s="40"/>
      <c r="AD235" s="40"/>
      <c r="AE235" s="40"/>
      <c r="AR235" s="231" t="s">
        <v>103</v>
      </c>
      <c r="AT235" s="231" t="s">
        <v>201</v>
      </c>
      <c r="AU235" s="231" t="s">
        <v>87</v>
      </c>
      <c r="AY235" s="19" t="s">
        <v>199</v>
      </c>
      <c r="BE235" s="232">
        <f>IF(N235="základní",J235,0)</f>
        <v>0</v>
      </c>
      <c r="BF235" s="232">
        <f>IF(N235="snížená",J235,0)</f>
        <v>0</v>
      </c>
      <c r="BG235" s="232">
        <f>IF(N235="zákl. přenesená",J235,0)</f>
        <v>0</v>
      </c>
      <c r="BH235" s="232">
        <f>IF(N235="sníž. přenesená",J235,0)</f>
        <v>0</v>
      </c>
      <c r="BI235" s="232">
        <f>IF(N235="nulová",J235,0)</f>
        <v>0</v>
      </c>
      <c r="BJ235" s="19" t="s">
        <v>23</v>
      </c>
      <c r="BK235" s="232">
        <f>ROUND(I235*H235,2)</f>
        <v>0</v>
      </c>
      <c r="BL235" s="19" t="s">
        <v>103</v>
      </c>
      <c r="BM235" s="231" t="s">
        <v>3443</v>
      </c>
    </row>
    <row r="236" s="2" customFormat="1" ht="21.75" customHeight="1">
      <c r="A236" s="40"/>
      <c r="B236" s="41"/>
      <c r="C236" s="220" t="s">
        <v>562</v>
      </c>
      <c r="D236" s="220" t="s">
        <v>201</v>
      </c>
      <c r="E236" s="221" t="s">
        <v>3444</v>
      </c>
      <c r="F236" s="222" t="s">
        <v>3445</v>
      </c>
      <c r="G236" s="223" t="s">
        <v>279</v>
      </c>
      <c r="H236" s="224">
        <v>76.466999999999999</v>
      </c>
      <c r="I236" s="225"/>
      <c r="J236" s="226">
        <f>ROUND(I236*H236,2)</f>
        <v>0</v>
      </c>
      <c r="K236" s="222" t="s">
        <v>205</v>
      </c>
      <c r="L236" s="46"/>
      <c r="M236" s="227" t="s">
        <v>22</v>
      </c>
      <c r="N236" s="228" t="s">
        <v>49</v>
      </c>
      <c r="O236" s="86"/>
      <c r="P236" s="229">
        <f>O236*H236</f>
        <v>0</v>
      </c>
      <c r="Q236" s="229">
        <v>0</v>
      </c>
      <c r="R236" s="229">
        <f>Q236*H236</f>
        <v>0</v>
      </c>
      <c r="S236" s="229">
        <v>0</v>
      </c>
      <c r="T236" s="230">
        <f>S236*H236</f>
        <v>0</v>
      </c>
      <c r="U236" s="40"/>
      <c r="V236" s="40"/>
      <c r="W236" s="40"/>
      <c r="X236" s="40"/>
      <c r="Y236" s="40"/>
      <c r="Z236" s="40"/>
      <c r="AA236" s="40"/>
      <c r="AB236" s="40"/>
      <c r="AC236" s="40"/>
      <c r="AD236" s="40"/>
      <c r="AE236" s="40"/>
      <c r="AR236" s="231" t="s">
        <v>103</v>
      </c>
      <c r="AT236" s="231" t="s">
        <v>201</v>
      </c>
      <c r="AU236" s="231" t="s">
        <v>87</v>
      </c>
      <c r="AY236" s="19" t="s">
        <v>199</v>
      </c>
      <c r="BE236" s="232">
        <f>IF(N236="základní",J236,0)</f>
        <v>0</v>
      </c>
      <c r="BF236" s="232">
        <f>IF(N236="snížená",J236,0)</f>
        <v>0</v>
      </c>
      <c r="BG236" s="232">
        <f>IF(N236="zákl. přenesená",J236,0)</f>
        <v>0</v>
      </c>
      <c r="BH236" s="232">
        <f>IF(N236="sníž. přenesená",J236,0)</f>
        <v>0</v>
      </c>
      <c r="BI236" s="232">
        <f>IF(N236="nulová",J236,0)</f>
        <v>0</v>
      </c>
      <c r="BJ236" s="19" t="s">
        <v>23</v>
      </c>
      <c r="BK236" s="232">
        <f>ROUND(I236*H236,2)</f>
        <v>0</v>
      </c>
      <c r="BL236" s="19" t="s">
        <v>103</v>
      </c>
      <c r="BM236" s="231" t="s">
        <v>3446</v>
      </c>
    </row>
    <row r="237" s="13" customFormat="1">
      <c r="A237" s="13"/>
      <c r="B237" s="233"/>
      <c r="C237" s="234"/>
      <c r="D237" s="235" t="s">
        <v>207</v>
      </c>
      <c r="E237" s="236" t="s">
        <v>22</v>
      </c>
      <c r="F237" s="237" t="s">
        <v>3447</v>
      </c>
      <c r="G237" s="234"/>
      <c r="H237" s="238">
        <v>77.171000000000006</v>
      </c>
      <c r="I237" s="239"/>
      <c r="J237" s="234"/>
      <c r="K237" s="234"/>
      <c r="L237" s="240"/>
      <c r="M237" s="241"/>
      <c r="N237" s="242"/>
      <c r="O237" s="242"/>
      <c r="P237" s="242"/>
      <c r="Q237" s="242"/>
      <c r="R237" s="242"/>
      <c r="S237" s="242"/>
      <c r="T237" s="243"/>
      <c r="U237" s="13"/>
      <c r="V237" s="13"/>
      <c r="W237" s="13"/>
      <c r="X237" s="13"/>
      <c r="Y237" s="13"/>
      <c r="Z237" s="13"/>
      <c r="AA237" s="13"/>
      <c r="AB237" s="13"/>
      <c r="AC237" s="13"/>
      <c r="AD237" s="13"/>
      <c r="AE237" s="13"/>
      <c r="AT237" s="244" t="s">
        <v>207</v>
      </c>
      <c r="AU237" s="244" t="s">
        <v>87</v>
      </c>
      <c r="AV237" s="13" t="s">
        <v>87</v>
      </c>
      <c r="AW237" s="13" t="s">
        <v>39</v>
      </c>
      <c r="AX237" s="13" t="s">
        <v>78</v>
      </c>
      <c r="AY237" s="244" t="s">
        <v>199</v>
      </c>
    </row>
    <row r="238" s="13" customFormat="1">
      <c r="A238" s="13"/>
      <c r="B238" s="233"/>
      <c r="C238" s="234"/>
      <c r="D238" s="235" t="s">
        <v>207</v>
      </c>
      <c r="E238" s="236" t="s">
        <v>22</v>
      </c>
      <c r="F238" s="237" t="s">
        <v>3448</v>
      </c>
      <c r="G238" s="234"/>
      <c r="H238" s="238">
        <v>-0.70399999999999996</v>
      </c>
      <c r="I238" s="239"/>
      <c r="J238" s="234"/>
      <c r="K238" s="234"/>
      <c r="L238" s="240"/>
      <c r="M238" s="241"/>
      <c r="N238" s="242"/>
      <c r="O238" s="242"/>
      <c r="P238" s="242"/>
      <c r="Q238" s="242"/>
      <c r="R238" s="242"/>
      <c r="S238" s="242"/>
      <c r="T238" s="243"/>
      <c r="U238" s="13"/>
      <c r="V238" s="13"/>
      <c r="W238" s="13"/>
      <c r="X238" s="13"/>
      <c r="Y238" s="13"/>
      <c r="Z238" s="13"/>
      <c r="AA238" s="13"/>
      <c r="AB238" s="13"/>
      <c r="AC238" s="13"/>
      <c r="AD238" s="13"/>
      <c r="AE238" s="13"/>
      <c r="AT238" s="244" t="s">
        <v>207</v>
      </c>
      <c r="AU238" s="244" t="s">
        <v>87</v>
      </c>
      <c r="AV238" s="13" t="s">
        <v>87</v>
      </c>
      <c r="AW238" s="13" t="s">
        <v>39</v>
      </c>
      <c r="AX238" s="13" t="s">
        <v>78</v>
      </c>
      <c r="AY238" s="244" t="s">
        <v>199</v>
      </c>
    </row>
    <row r="239" s="14" customFormat="1">
      <c r="A239" s="14"/>
      <c r="B239" s="245"/>
      <c r="C239" s="246"/>
      <c r="D239" s="235" t="s">
        <v>207</v>
      </c>
      <c r="E239" s="247" t="s">
        <v>22</v>
      </c>
      <c r="F239" s="248" t="s">
        <v>252</v>
      </c>
      <c r="G239" s="246"/>
      <c r="H239" s="249">
        <v>76.466999999999999</v>
      </c>
      <c r="I239" s="250"/>
      <c r="J239" s="246"/>
      <c r="K239" s="246"/>
      <c r="L239" s="251"/>
      <c r="M239" s="252"/>
      <c r="N239" s="253"/>
      <c r="O239" s="253"/>
      <c r="P239" s="253"/>
      <c r="Q239" s="253"/>
      <c r="R239" s="253"/>
      <c r="S239" s="253"/>
      <c r="T239" s="254"/>
      <c r="U239" s="14"/>
      <c r="V239" s="14"/>
      <c r="W239" s="14"/>
      <c r="X239" s="14"/>
      <c r="Y239" s="14"/>
      <c r="Z239" s="14"/>
      <c r="AA239" s="14"/>
      <c r="AB239" s="14"/>
      <c r="AC239" s="14"/>
      <c r="AD239" s="14"/>
      <c r="AE239" s="14"/>
      <c r="AT239" s="255" t="s">
        <v>207</v>
      </c>
      <c r="AU239" s="255" t="s">
        <v>87</v>
      </c>
      <c r="AV239" s="14" t="s">
        <v>103</v>
      </c>
      <c r="AW239" s="14" t="s">
        <v>39</v>
      </c>
      <c r="AX239" s="14" t="s">
        <v>23</v>
      </c>
      <c r="AY239" s="255" t="s">
        <v>199</v>
      </c>
    </row>
    <row r="240" s="2" customFormat="1" ht="21.75" customHeight="1">
      <c r="A240" s="40"/>
      <c r="B240" s="41"/>
      <c r="C240" s="220" t="s">
        <v>567</v>
      </c>
      <c r="D240" s="220" t="s">
        <v>201</v>
      </c>
      <c r="E240" s="221" t="s">
        <v>3449</v>
      </c>
      <c r="F240" s="222" t="s">
        <v>3450</v>
      </c>
      <c r="G240" s="223" t="s">
        <v>279</v>
      </c>
      <c r="H240" s="224">
        <v>1299.9390000000001</v>
      </c>
      <c r="I240" s="225"/>
      <c r="J240" s="226">
        <f>ROUND(I240*H240,2)</f>
        <v>0</v>
      </c>
      <c r="K240" s="222" t="s">
        <v>205</v>
      </c>
      <c r="L240" s="46"/>
      <c r="M240" s="227" t="s">
        <v>22</v>
      </c>
      <c r="N240" s="228" t="s">
        <v>49</v>
      </c>
      <c r="O240" s="86"/>
      <c r="P240" s="229">
        <f>O240*H240</f>
        <v>0</v>
      </c>
      <c r="Q240" s="229">
        <v>0</v>
      </c>
      <c r="R240" s="229">
        <f>Q240*H240</f>
        <v>0</v>
      </c>
      <c r="S240" s="229">
        <v>0</v>
      </c>
      <c r="T240" s="230">
        <f>S240*H240</f>
        <v>0</v>
      </c>
      <c r="U240" s="40"/>
      <c r="V240" s="40"/>
      <c r="W240" s="40"/>
      <c r="X240" s="40"/>
      <c r="Y240" s="40"/>
      <c r="Z240" s="40"/>
      <c r="AA240" s="40"/>
      <c r="AB240" s="40"/>
      <c r="AC240" s="40"/>
      <c r="AD240" s="40"/>
      <c r="AE240" s="40"/>
      <c r="AR240" s="231" t="s">
        <v>103</v>
      </c>
      <c r="AT240" s="231" t="s">
        <v>201</v>
      </c>
      <c r="AU240" s="231" t="s">
        <v>87</v>
      </c>
      <c r="AY240" s="19" t="s">
        <v>199</v>
      </c>
      <c r="BE240" s="232">
        <f>IF(N240="základní",J240,0)</f>
        <v>0</v>
      </c>
      <c r="BF240" s="232">
        <f>IF(N240="snížená",J240,0)</f>
        <v>0</v>
      </c>
      <c r="BG240" s="232">
        <f>IF(N240="zákl. přenesená",J240,0)</f>
        <v>0</v>
      </c>
      <c r="BH240" s="232">
        <f>IF(N240="sníž. přenesená",J240,0)</f>
        <v>0</v>
      </c>
      <c r="BI240" s="232">
        <f>IF(N240="nulová",J240,0)</f>
        <v>0</v>
      </c>
      <c r="BJ240" s="19" t="s">
        <v>23</v>
      </c>
      <c r="BK240" s="232">
        <f>ROUND(I240*H240,2)</f>
        <v>0</v>
      </c>
      <c r="BL240" s="19" t="s">
        <v>103</v>
      </c>
      <c r="BM240" s="231" t="s">
        <v>3451</v>
      </c>
    </row>
    <row r="241" s="13" customFormat="1">
      <c r="A241" s="13"/>
      <c r="B241" s="233"/>
      <c r="C241" s="234"/>
      <c r="D241" s="235" t="s">
        <v>207</v>
      </c>
      <c r="E241" s="236" t="s">
        <v>22</v>
      </c>
      <c r="F241" s="237" t="s">
        <v>3452</v>
      </c>
      <c r="G241" s="234"/>
      <c r="H241" s="238">
        <v>1299.9390000000001</v>
      </c>
      <c r="I241" s="239"/>
      <c r="J241" s="234"/>
      <c r="K241" s="234"/>
      <c r="L241" s="240"/>
      <c r="M241" s="241"/>
      <c r="N241" s="242"/>
      <c r="O241" s="242"/>
      <c r="P241" s="242"/>
      <c r="Q241" s="242"/>
      <c r="R241" s="242"/>
      <c r="S241" s="242"/>
      <c r="T241" s="243"/>
      <c r="U241" s="13"/>
      <c r="V241" s="13"/>
      <c r="W241" s="13"/>
      <c r="X241" s="13"/>
      <c r="Y241" s="13"/>
      <c r="Z241" s="13"/>
      <c r="AA241" s="13"/>
      <c r="AB241" s="13"/>
      <c r="AC241" s="13"/>
      <c r="AD241" s="13"/>
      <c r="AE241" s="13"/>
      <c r="AT241" s="244" t="s">
        <v>207</v>
      </c>
      <c r="AU241" s="244" t="s">
        <v>87</v>
      </c>
      <c r="AV241" s="13" t="s">
        <v>87</v>
      </c>
      <c r="AW241" s="13" t="s">
        <v>39</v>
      </c>
      <c r="AX241" s="13" t="s">
        <v>23</v>
      </c>
      <c r="AY241" s="244" t="s">
        <v>199</v>
      </c>
    </row>
    <row r="242" s="2" customFormat="1" ht="21.75" customHeight="1">
      <c r="A242" s="40"/>
      <c r="B242" s="41"/>
      <c r="C242" s="220" t="s">
        <v>580</v>
      </c>
      <c r="D242" s="220" t="s">
        <v>201</v>
      </c>
      <c r="E242" s="221" t="s">
        <v>3453</v>
      </c>
      <c r="F242" s="222" t="s">
        <v>3454</v>
      </c>
      <c r="G242" s="223" t="s">
        <v>279</v>
      </c>
      <c r="H242" s="224">
        <v>29.219000000000001</v>
      </c>
      <c r="I242" s="225"/>
      <c r="J242" s="226">
        <f>ROUND(I242*H242,2)</f>
        <v>0</v>
      </c>
      <c r="K242" s="222" t="s">
        <v>205</v>
      </c>
      <c r="L242" s="46"/>
      <c r="M242" s="227" t="s">
        <v>22</v>
      </c>
      <c r="N242" s="228" t="s">
        <v>49</v>
      </c>
      <c r="O242" s="86"/>
      <c r="P242" s="229">
        <f>O242*H242</f>
        <v>0</v>
      </c>
      <c r="Q242" s="229">
        <v>0</v>
      </c>
      <c r="R242" s="229">
        <f>Q242*H242</f>
        <v>0</v>
      </c>
      <c r="S242" s="229">
        <v>0</v>
      </c>
      <c r="T242" s="230">
        <f>S242*H242</f>
        <v>0</v>
      </c>
      <c r="U242" s="40"/>
      <c r="V242" s="40"/>
      <c r="W242" s="40"/>
      <c r="X242" s="40"/>
      <c r="Y242" s="40"/>
      <c r="Z242" s="40"/>
      <c r="AA242" s="40"/>
      <c r="AB242" s="40"/>
      <c r="AC242" s="40"/>
      <c r="AD242" s="40"/>
      <c r="AE242" s="40"/>
      <c r="AR242" s="231" t="s">
        <v>103</v>
      </c>
      <c r="AT242" s="231" t="s">
        <v>201</v>
      </c>
      <c r="AU242" s="231" t="s">
        <v>87</v>
      </c>
      <c r="AY242" s="19" t="s">
        <v>199</v>
      </c>
      <c r="BE242" s="232">
        <f>IF(N242="základní",J242,0)</f>
        <v>0</v>
      </c>
      <c r="BF242" s="232">
        <f>IF(N242="snížená",J242,0)</f>
        <v>0</v>
      </c>
      <c r="BG242" s="232">
        <f>IF(N242="zákl. přenesená",J242,0)</f>
        <v>0</v>
      </c>
      <c r="BH242" s="232">
        <f>IF(N242="sníž. přenesená",J242,0)</f>
        <v>0</v>
      </c>
      <c r="BI242" s="232">
        <f>IF(N242="nulová",J242,0)</f>
        <v>0</v>
      </c>
      <c r="BJ242" s="19" t="s">
        <v>23</v>
      </c>
      <c r="BK242" s="232">
        <f>ROUND(I242*H242,2)</f>
        <v>0</v>
      </c>
      <c r="BL242" s="19" t="s">
        <v>103</v>
      </c>
      <c r="BM242" s="231" t="s">
        <v>3455</v>
      </c>
    </row>
    <row r="243" s="13" customFormat="1">
      <c r="A243" s="13"/>
      <c r="B243" s="233"/>
      <c r="C243" s="234"/>
      <c r="D243" s="235" t="s">
        <v>207</v>
      </c>
      <c r="E243" s="236" t="s">
        <v>22</v>
      </c>
      <c r="F243" s="237" t="s">
        <v>3456</v>
      </c>
      <c r="G243" s="234"/>
      <c r="H243" s="238">
        <v>29.219000000000001</v>
      </c>
      <c r="I243" s="239"/>
      <c r="J243" s="234"/>
      <c r="K243" s="234"/>
      <c r="L243" s="240"/>
      <c r="M243" s="241"/>
      <c r="N243" s="242"/>
      <c r="O243" s="242"/>
      <c r="P243" s="242"/>
      <c r="Q243" s="242"/>
      <c r="R243" s="242"/>
      <c r="S243" s="242"/>
      <c r="T243" s="243"/>
      <c r="U243" s="13"/>
      <c r="V243" s="13"/>
      <c r="W243" s="13"/>
      <c r="X243" s="13"/>
      <c r="Y243" s="13"/>
      <c r="Z243" s="13"/>
      <c r="AA243" s="13"/>
      <c r="AB243" s="13"/>
      <c r="AC243" s="13"/>
      <c r="AD243" s="13"/>
      <c r="AE243" s="13"/>
      <c r="AT243" s="244" t="s">
        <v>207</v>
      </c>
      <c r="AU243" s="244" t="s">
        <v>87</v>
      </c>
      <c r="AV243" s="13" t="s">
        <v>87</v>
      </c>
      <c r="AW243" s="13" t="s">
        <v>39</v>
      </c>
      <c r="AX243" s="13" t="s">
        <v>23</v>
      </c>
      <c r="AY243" s="244" t="s">
        <v>199</v>
      </c>
    </row>
    <row r="244" s="2" customFormat="1" ht="21.75" customHeight="1">
      <c r="A244" s="40"/>
      <c r="B244" s="41"/>
      <c r="C244" s="220" t="s">
        <v>587</v>
      </c>
      <c r="D244" s="220" t="s">
        <v>201</v>
      </c>
      <c r="E244" s="221" t="s">
        <v>3457</v>
      </c>
      <c r="F244" s="222" t="s">
        <v>3458</v>
      </c>
      <c r="G244" s="223" t="s">
        <v>279</v>
      </c>
      <c r="H244" s="224">
        <v>33.167999999999999</v>
      </c>
      <c r="I244" s="225"/>
      <c r="J244" s="226">
        <f>ROUND(I244*H244,2)</f>
        <v>0</v>
      </c>
      <c r="K244" s="222" t="s">
        <v>205</v>
      </c>
      <c r="L244" s="46"/>
      <c r="M244" s="227" t="s">
        <v>22</v>
      </c>
      <c r="N244" s="228" t="s">
        <v>49</v>
      </c>
      <c r="O244" s="86"/>
      <c r="P244" s="229">
        <f>O244*H244</f>
        <v>0</v>
      </c>
      <c r="Q244" s="229">
        <v>0</v>
      </c>
      <c r="R244" s="229">
        <f>Q244*H244</f>
        <v>0</v>
      </c>
      <c r="S244" s="229">
        <v>0</v>
      </c>
      <c r="T244" s="230">
        <f>S244*H244</f>
        <v>0</v>
      </c>
      <c r="U244" s="40"/>
      <c r="V244" s="40"/>
      <c r="W244" s="40"/>
      <c r="X244" s="40"/>
      <c r="Y244" s="40"/>
      <c r="Z244" s="40"/>
      <c r="AA244" s="40"/>
      <c r="AB244" s="40"/>
      <c r="AC244" s="40"/>
      <c r="AD244" s="40"/>
      <c r="AE244" s="40"/>
      <c r="AR244" s="231" t="s">
        <v>103</v>
      </c>
      <c r="AT244" s="231" t="s">
        <v>201</v>
      </c>
      <c r="AU244" s="231" t="s">
        <v>87</v>
      </c>
      <c r="AY244" s="19" t="s">
        <v>199</v>
      </c>
      <c r="BE244" s="232">
        <f>IF(N244="základní",J244,0)</f>
        <v>0</v>
      </c>
      <c r="BF244" s="232">
        <f>IF(N244="snížená",J244,0)</f>
        <v>0</v>
      </c>
      <c r="BG244" s="232">
        <f>IF(N244="zákl. přenesená",J244,0)</f>
        <v>0</v>
      </c>
      <c r="BH244" s="232">
        <f>IF(N244="sníž. přenesená",J244,0)</f>
        <v>0</v>
      </c>
      <c r="BI244" s="232">
        <f>IF(N244="nulová",J244,0)</f>
        <v>0</v>
      </c>
      <c r="BJ244" s="19" t="s">
        <v>23</v>
      </c>
      <c r="BK244" s="232">
        <f>ROUND(I244*H244,2)</f>
        <v>0</v>
      </c>
      <c r="BL244" s="19" t="s">
        <v>103</v>
      </c>
      <c r="BM244" s="231" t="s">
        <v>3459</v>
      </c>
    </row>
    <row r="245" s="13" customFormat="1">
      <c r="A245" s="13"/>
      <c r="B245" s="233"/>
      <c r="C245" s="234"/>
      <c r="D245" s="235" t="s">
        <v>207</v>
      </c>
      <c r="E245" s="236" t="s">
        <v>22</v>
      </c>
      <c r="F245" s="237" t="s">
        <v>3460</v>
      </c>
      <c r="G245" s="234"/>
      <c r="H245" s="238">
        <v>33.167999999999999</v>
      </c>
      <c r="I245" s="239"/>
      <c r="J245" s="234"/>
      <c r="K245" s="234"/>
      <c r="L245" s="240"/>
      <c r="M245" s="241"/>
      <c r="N245" s="242"/>
      <c r="O245" s="242"/>
      <c r="P245" s="242"/>
      <c r="Q245" s="242"/>
      <c r="R245" s="242"/>
      <c r="S245" s="242"/>
      <c r="T245" s="243"/>
      <c r="U245" s="13"/>
      <c r="V245" s="13"/>
      <c r="W245" s="13"/>
      <c r="X245" s="13"/>
      <c r="Y245" s="13"/>
      <c r="Z245" s="13"/>
      <c r="AA245" s="13"/>
      <c r="AB245" s="13"/>
      <c r="AC245" s="13"/>
      <c r="AD245" s="13"/>
      <c r="AE245" s="13"/>
      <c r="AT245" s="244" t="s">
        <v>207</v>
      </c>
      <c r="AU245" s="244" t="s">
        <v>87</v>
      </c>
      <c r="AV245" s="13" t="s">
        <v>87</v>
      </c>
      <c r="AW245" s="13" t="s">
        <v>39</v>
      </c>
      <c r="AX245" s="13" t="s">
        <v>23</v>
      </c>
      <c r="AY245" s="244" t="s">
        <v>199</v>
      </c>
    </row>
    <row r="246" s="2" customFormat="1" ht="21.75" customHeight="1">
      <c r="A246" s="40"/>
      <c r="B246" s="41"/>
      <c r="C246" s="220" t="s">
        <v>591</v>
      </c>
      <c r="D246" s="220" t="s">
        <v>201</v>
      </c>
      <c r="E246" s="221" t="s">
        <v>3461</v>
      </c>
      <c r="F246" s="222" t="s">
        <v>278</v>
      </c>
      <c r="G246" s="223" t="s">
        <v>279</v>
      </c>
      <c r="H246" s="224">
        <v>14.08</v>
      </c>
      <c r="I246" s="225"/>
      <c r="J246" s="226">
        <f>ROUND(I246*H246,2)</f>
        <v>0</v>
      </c>
      <c r="K246" s="222" t="s">
        <v>205</v>
      </c>
      <c r="L246" s="46"/>
      <c r="M246" s="227" t="s">
        <v>22</v>
      </c>
      <c r="N246" s="228" t="s">
        <v>49</v>
      </c>
      <c r="O246" s="86"/>
      <c r="P246" s="229">
        <f>O246*H246</f>
        <v>0</v>
      </c>
      <c r="Q246" s="229">
        <v>0</v>
      </c>
      <c r="R246" s="229">
        <f>Q246*H246</f>
        <v>0</v>
      </c>
      <c r="S246" s="229">
        <v>0</v>
      </c>
      <c r="T246" s="230">
        <f>S246*H246</f>
        <v>0</v>
      </c>
      <c r="U246" s="40"/>
      <c r="V246" s="40"/>
      <c r="W246" s="40"/>
      <c r="X246" s="40"/>
      <c r="Y246" s="40"/>
      <c r="Z246" s="40"/>
      <c r="AA246" s="40"/>
      <c r="AB246" s="40"/>
      <c r="AC246" s="40"/>
      <c r="AD246" s="40"/>
      <c r="AE246" s="40"/>
      <c r="AR246" s="231" t="s">
        <v>103</v>
      </c>
      <c r="AT246" s="231" t="s">
        <v>201</v>
      </c>
      <c r="AU246" s="231" t="s">
        <v>87</v>
      </c>
      <c r="AY246" s="19" t="s">
        <v>199</v>
      </c>
      <c r="BE246" s="232">
        <f>IF(N246="základní",J246,0)</f>
        <v>0</v>
      </c>
      <c r="BF246" s="232">
        <f>IF(N246="snížená",J246,0)</f>
        <v>0</v>
      </c>
      <c r="BG246" s="232">
        <f>IF(N246="zákl. přenesená",J246,0)</f>
        <v>0</v>
      </c>
      <c r="BH246" s="232">
        <f>IF(N246="sníž. přenesená",J246,0)</f>
        <v>0</v>
      </c>
      <c r="BI246" s="232">
        <f>IF(N246="nulová",J246,0)</f>
        <v>0</v>
      </c>
      <c r="BJ246" s="19" t="s">
        <v>23</v>
      </c>
      <c r="BK246" s="232">
        <f>ROUND(I246*H246,2)</f>
        <v>0</v>
      </c>
      <c r="BL246" s="19" t="s">
        <v>103</v>
      </c>
      <c r="BM246" s="231" t="s">
        <v>3462</v>
      </c>
    </row>
    <row r="247" s="13" customFormat="1">
      <c r="A247" s="13"/>
      <c r="B247" s="233"/>
      <c r="C247" s="234"/>
      <c r="D247" s="235" t="s">
        <v>207</v>
      </c>
      <c r="E247" s="236" t="s">
        <v>22</v>
      </c>
      <c r="F247" s="237" t="s">
        <v>3463</v>
      </c>
      <c r="G247" s="234"/>
      <c r="H247" s="238">
        <v>14.08</v>
      </c>
      <c r="I247" s="239"/>
      <c r="J247" s="234"/>
      <c r="K247" s="234"/>
      <c r="L247" s="240"/>
      <c r="M247" s="241"/>
      <c r="N247" s="242"/>
      <c r="O247" s="242"/>
      <c r="P247" s="242"/>
      <c r="Q247" s="242"/>
      <c r="R247" s="242"/>
      <c r="S247" s="242"/>
      <c r="T247" s="243"/>
      <c r="U247" s="13"/>
      <c r="V247" s="13"/>
      <c r="W247" s="13"/>
      <c r="X247" s="13"/>
      <c r="Y247" s="13"/>
      <c r="Z247" s="13"/>
      <c r="AA247" s="13"/>
      <c r="AB247" s="13"/>
      <c r="AC247" s="13"/>
      <c r="AD247" s="13"/>
      <c r="AE247" s="13"/>
      <c r="AT247" s="244" t="s">
        <v>207</v>
      </c>
      <c r="AU247" s="244" t="s">
        <v>87</v>
      </c>
      <c r="AV247" s="13" t="s">
        <v>87</v>
      </c>
      <c r="AW247" s="13" t="s">
        <v>39</v>
      </c>
      <c r="AX247" s="13" t="s">
        <v>23</v>
      </c>
      <c r="AY247" s="244" t="s">
        <v>199</v>
      </c>
    </row>
    <row r="248" s="12" customFormat="1" ht="22.8" customHeight="1">
      <c r="A248" s="12"/>
      <c r="B248" s="204"/>
      <c r="C248" s="205"/>
      <c r="D248" s="206" t="s">
        <v>77</v>
      </c>
      <c r="E248" s="218" t="s">
        <v>225</v>
      </c>
      <c r="F248" s="218" t="s">
        <v>692</v>
      </c>
      <c r="G248" s="205"/>
      <c r="H248" s="205"/>
      <c r="I248" s="208"/>
      <c r="J248" s="219">
        <f>BK248</f>
        <v>0</v>
      </c>
      <c r="K248" s="205"/>
      <c r="L248" s="210"/>
      <c r="M248" s="211"/>
      <c r="N248" s="212"/>
      <c r="O248" s="212"/>
      <c r="P248" s="213">
        <f>SUM(P249:P250)</f>
        <v>0</v>
      </c>
      <c r="Q248" s="212"/>
      <c r="R248" s="213">
        <f>SUM(R249:R250)</f>
        <v>3.8576999999999999</v>
      </c>
      <c r="S248" s="212"/>
      <c r="T248" s="214">
        <f>SUM(T249:T250)</f>
        <v>0</v>
      </c>
      <c r="U248" s="12"/>
      <c r="V248" s="12"/>
      <c r="W248" s="12"/>
      <c r="X248" s="12"/>
      <c r="Y248" s="12"/>
      <c r="Z248" s="12"/>
      <c r="AA248" s="12"/>
      <c r="AB248" s="12"/>
      <c r="AC248" s="12"/>
      <c r="AD248" s="12"/>
      <c r="AE248" s="12"/>
      <c r="AR248" s="215" t="s">
        <v>23</v>
      </c>
      <c r="AT248" s="216" t="s">
        <v>77</v>
      </c>
      <c r="AU248" s="216" t="s">
        <v>23</v>
      </c>
      <c r="AY248" s="215" t="s">
        <v>199</v>
      </c>
      <c r="BK248" s="217">
        <f>SUM(BK249:BK250)</f>
        <v>0</v>
      </c>
    </row>
    <row r="249" s="2" customFormat="1" ht="16.5" customHeight="1">
      <c r="A249" s="40"/>
      <c r="B249" s="41"/>
      <c r="C249" s="220" t="s">
        <v>606</v>
      </c>
      <c r="D249" s="220" t="s">
        <v>201</v>
      </c>
      <c r="E249" s="221" t="s">
        <v>3464</v>
      </c>
      <c r="F249" s="222" t="s">
        <v>3465</v>
      </c>
      <c r="G249" s="223" t="s">
        <v>233</v>
      </c>
      <c r="H249" s="224">
        <v>10.5</v>
      </c>
      <c r="I249" s="225"/>
      <c r="J249" s="226">
        <f>ROUND(I249*H249,2)</f>
        <v>0</v>
      </c>
      <c r="K249" s="222" t="s">
        <v>205</v>
      </c>
      <c r="L249" s="46"/>
      <c r="M249" s="227" t="s">
        <v>22</v>
      </c>
      <c r="N249" s="228" t="s">
        <v>49</v>
      </c>
      <c r="O249" s="86"/>
      <c r="P249" s="229">
        <f>O249*H249</f>
        <v>0</v>
      </c>
      <c r="Q249" s="229">
        <v>0.3674</v>
      </c>
      <c r="R249" s="229">
        <f>Q249*H249</f>
        <v>3.8576999999999999</v>
      </c>
      <c r="S249" s="229">
        <v>0</v>
      </c>
      <c r="T249" s="230">
        <f>S249*H249</f>
        <v>0</v>
      </c>
      <c r="U249" s="40"/>
      <c r="V249" s="40"/>
      <c r="W249" s="40"/>
      <c r="X249" s="40"/>
      <c r="Y249" s="40"/>
      <c r="Z249" s="40"/>
      <c r="AA249" s="40"/>
      <c r="AB249" s="40"/>
      <c r="AC249" s="40"/>
      <c r="AD249" s="40"/>
      <c r="AE249" s="40"/>
      <c r="AR249" s="231" t="s">
        <v>103</v>
      </c>
      <c r="AT249" s="231" t="s">
        <v>201</v>
      </c>
      <c r="AU249" s="231" t="s">
        <v>87</v>
      </c>
      <c r="AY249" s="19" t="s">
        <v>199</v>
      </c>
      <c r="BE249" s="232">
        <f>IF(N249="základní",J249,0)</f>
        <v>0</v>
      </c>
      <c r="BF249" s="232">
        <f>IF(N249="snížená",J249,0)</f>
        <v>0</v>
      </c>
      <c r="BG249" s="232">
        <f>IF(N249="zákl. přenesená",J249,0)</f>
        <v>0</v>
      </c>
      <c r="BH249" s="232">
        <f>IF(N249="sníž. přenesená",J249,0)</f>
        <v>0</v>
      </c>
      <c r="BI249" s="232">
        <f>IF(N249="nulová",J249,0)</f>
        <v>0</v>
      </c>
      <c r="BJ249" s="19" t="s">
        <v>23</v>
      </c>
      <c r="BK249" s="232">
        <f>ROUND(I249*H249,2)</f>
        <v>0</v>
      </c>
      <c r="BL249" s="19" t="s">
        <v>103</v>
      </c>
      <c r="BM249" s="231" t="s">
        <v>3466</v>
      </c>
    </row>
    <row r="250" s="13" customFormat="1">
      <c r="A250" s="13"/>
      <c r="B250" s="233"/>
      <c r="C250" s="234"/>
      <c r="D250" s="235" t="s">
        <v>207</v>
      </c>
      <c r="E250" s="236" t="s">
        <v>22</v>
      </c>
      <c r="F250" s="237" t="s">
        <v>3296</v>
      </c>
      <c r="G250" s="234"/>
      <c r="H250" s="238">
        <v>10.5</v>
      </c>
      <c r="I250" s="239"/>
      <c r="J250" s="234"/>
      <c r="K250" s="234"/>
      <c r="L250" s="240"/>
      <c r="M250" s="241"/>
      <c r="N250" s="242"/>
      <c r="O250" s="242"/>
      <c r="P250" s="242"/>
      <c r="Q250" s="242"/>
      <c r="R250" s="242"/>
      <c r="S250" s="242"/>
      <c r="T250" s="243"/>
      <c r="U250" s="13"/>
      <c r="V250" s="13"/>
      <c r="W250" s="13"/>
      <c r="X250" s="13"/>
      <c r="Y250" s="13"/>
      <c r="Z250" s="13"/>
      <c r="AA250" s="13"/>
      <c r="AB250" s="13"/>
      <c r="AC250" s="13"/>
      <c r="AD250" s="13"/>
      <c r="AE250" s="13"/>
      <c r="AT250" s="244" t="s">
        <v>207</v>
      </c>
      <c r="AU250" s="244" t="s">
        <v>87</v>
      </c>
      <c r="AV250" s="13" t="s">
        <v>87</v>
      </c>
      <c r="AW250" s="13" t="s">
        <v>39</v>
      </c>
      <c r="AX250" s="13" t="s">
        <v>23</v>
      </c>
      <c r="AY250" s="244" t="s">
        <v>199</v>
      </c>
    </row>
    <row r="251" s="12" customFormat="1" ht="22.8" customHeight="1">
      <c r="A251" s="12"/>
      <c r="B251" s="204"/>
      <c r="C251" s="205"/>
      <c r="D251" s="206" t="s">
        <v>77</v>
      </c>
      <c r="E251" s="218" t="s">
        <v>240</v>
      </c>
      <c r="F251" s="218" t="s">
        <v>1190</v>
      </c>
      <c r="G251" s="205"/>
      <c r="H251" s="205"/>
      <c r="I251" s="208"/>
      <c r="J251" s="219">
        <f>BK251</f>
        <v>0</v>
      </c>
      <c r="K251" s="205"/>
      <c r="L251" s="210"/>
      <c r="M251" s="211"/>
      <c r="N251" s="212"/>
      <c r="O251" s="212"/>
      <c r="P251" s="213">
        <f>SUM(P252:P296)</f>
        <v>0</v>
      </c>
      <c r="Q251" s="212"/>
      <c r="R251" s="213">
        <f>SUM(R252:R296)</f>
        <v>40.034143300000011</v>
      </c>
      <c r="S251" s="212"/>
      <c r="T251" s="214">
        <f>SUM(T252:T296)</f>
        <v>0</v>
      </c>
      <c r="U251" s="12"/>
      <c r="V251" s="12"/>
      <c r="W251" s="12"/>
      <c r="X251" s="12"/>
      <c r="Y251" s="12"/>
      <c r="Z251" s="12"/>
      <c r="AA251" s="12"/>
      <c r="AB251" s="12"/>
      <c r="AC251" s="12"/>
      <c r="AD251" s="12"/>
      <c r="AE251" s="12"/>
      <c r="AR251" s="215" t="s">
        <v>23</v>
      </c>
      <c r="AT251" s="216" t="s">
        <v>77</v>
      </c>
      <c r="AU251" s="216" t="s">
        <v>23</v>
      </c>
      <c r="AY251" s="215" t="s">
        <v>199</v>
      </c>
      <c r="BK251" s="217">
        <f>SUM(BK252:BK296)</f>
        <v>0</v>
      </c>
    </row>
    <row r="252" s="2" customFormat="1" ht="16.5" customHeight="1">
      <c r="A252" s="40"/>
      <c r="B252" s="41"/>
      <c r="C252" s="220" t="s">
        <v>614</v>
      </c>
      <c r="D252" s="220" t="s">
        <v>201</v>
      </c>
      <c r="E252" s="221" t="s">
        <v>3467</v>
      </c>
      <c r="F252" s="222" t="s">
        <v>3468</v>
      </c>
      <c r="G252" s="223" t="s">
        <v>549</v>
      </c>
      <c r="H252" s="224">
        <v>12.41</v>
      </c>
      <c r="I252" s="225"/>
      <c r="J252" s="226">
        <f>ROUND(I252*H252,2)</f>
        <v>0</v>
      </c>
      <c r="K252" s="222" t="s">
        <v>205</v>
      </c>
      <c r="L252" s="46"/>
      <c r="M252" s="227" t="s">
        <v>22</v>
      </c>
      <c r="N252" s="228" t="s">
        <v>49</v>
      </c>
      <c r="O252" s="86"/>
      <c r="P252" s="229">
        <f>O252*H252</f>
        <v>0</v>
      </c>
      <c r="Q252" s="229">
        <v>0.24127000000000001</v>
      </c>
      <c r="R252" s="229">
        <f>Q252*H252</f>
        <v>2.9941607000000001</v>
      </c>
      <c r="S252" s="229">
        <v>0</v>
      </c>
      <c r="T252" s="230">
        <f>S252*H252</f>
        <v>0</v>
      </c>
      <c r="U252" s="40"/>
      <c r="V252" s="40"/>
      <c r="W252" s="40"/>
      <c r="X252" s="40"/>
      <c r="Y252" s="40"/>
      <c r="Z252" s="40"/>
      <c r="AA252" s="40"/>
      <c r="AB252" s="40"/>
      <c r="AC252" s="40"/>
      <c r="AD252" s="40"/>
      <c r="AE252" s="40"/>
      <c r="AR252" s="231" t="s">
        <v>103</v>
      </c>
      <c r="AT252" s="231" t="s">
        <v>201</v>
      </c>
      <c r="AU252" s="231" t="s">
        <v>87</v>
      </c>
      <c r="AY252" s="19" t="s">
        <v>199</v>
      </c>
      <c r="BE252" s="232">
        <f>IF(N252="základní",J252,0)</f>
        <v>0</v>
      </c>
      <c r="BF252" s="232">
        <f>IF(N252="snížená",J252,0)</f>
        <v>0</v>
      </c>
      <c r="BG252" s="232">
        <f>IF(N252="zákl. přenesená",J252,0)</f>
        <v>0</v>
      </c>
      <c r="BH252" s="232">
        <f>IF(N252="sníž. přenesená",J252,0)</f>
        <v>0</v>
      </c>
      <c r="BI252" s="232">
        <f>IF(N252="nulová",J252,0)</f>
        <v>0</v>
      </c>
      <c r="BJ252" s="19" t="s">
        <v>23</v>
      </c>
      <c r="BK252" s="232">
        <f>ROUND(I252*H252,2)</f>
        <v>0</v>
      </c>
      <c r="BL252" s="19" t="s">
        <v>103</v>
      </c>
      <c r="BM252" s="231" t="s">
        <v>3469</v>
      </c>
    </row>
    <row r="253" s="13" customFormat="1">
      <c r="A253" s="13"/>
      <c r="B253" s="233"/>
      <c r="C253" s="234"/>
      <c r="D253" s="235" t="s">
        <v>207</v>
      </c>
      <c r="E253" s="236" t="s">
        <v>22</v>
      </c>
      <c r="F253" s="237" t="s">
        <v>3470</v>
      </c>
      <c r="G253" s="234"/>
      <c r="H253" s="238">
        <v>12.41</v>
      </c>
      <c r="I253" s="239"/>
      <c r="J253" s="234"/>
      <c r="K253" s="234"/>
      <c r="L253" s="240"/>
      <c r="M253" s="241"/>
      <c r="N253" s="242"/>
      <c r="O253" s="242"/>
      <c r="P253" s="242"/>
      <c r="Q253" s="242"/>
      <c r="R253" s="242"/>
      <c r="S253" s="242"/>
      <c r="T253" s="243"/>
      <c r="U253" s="13"/>
      <c r="V253" s="13"/>
      <c r="W253" s="13"/>
      <c r="X253" s="13"/>
      <c r="Y253" s="13"/>
      <c r="Z253" s="13"/>
      <c r="AA253" s="13"/>
      <c r="AB253" s="13"/>
      <c r="AC253" s="13"/>
      <c r="AD253" s="13"/>
      <c r="AE253" s="13"/>
      <c r="AT253" s="244" t="s">
        <v>207</v>
      </c>
      <c r="AU253" s="244" t="s">
        <v>87</v>
      </c>
      <c r="AV253" s="13" t="s">
        <v>87</v>
      </c>
      <c r="AW253" s="13" t="s">
        <v>39</v>
      </c>
      <c r="AX253" s="13" t="s">
        <v>23</v>
      </c>
      <c r="AY253" s="244" t="s">
        <v>199</v>
      </c>
    </row>
    <row r="254" s="2" customFormat="1" ht="16.5" customHeight="1">
      <c r="A254" s="40"/>
      <c r="B254" s="41"/>
      <c r="C254" s="277" t="s">
        <v>619</v>
      </c>
      <c r="D254" s="277" t="s">
        <v>407</v>
      </c>
      <c r="E254" s="278" t="s">
        <v>3471</v>
      </c>
      <c r="F254" s="279" t="s">
        <v>3472</v>
      </c>
      <c r="G254" s="280" t="s">
        <v>333</v>
      </c>
      <c r="H254" s="281">
        <v>15</v>
      </c>
      <c r="I254" s="282"/>
      <c r="J254" s="283">
        <f>ROUND(I254*H254,2)</f>
        <v>0</v>
      </c>
      <c r="K254" s="279" t="s">
        <v>205</v>
      </c>
      <c r="L254" s="284"/>
      <c r="M254" s="285" t="s">
        <v>22</v>
      </c>
      <c r="N254" s="286" t="s">
        <v>49</v>
      </c>
      <c r="O254" s="86"/>
      <c r="P254" s="229">
        <f>O254*H254</f>
        <v>0</v>
      </c>
      <c r="Q254" s="229">
        <v>0.042000000000000003</v>
      </c>
      <c r="R254" s="229">
        <f>Q254*H254</f>
        <v>0.63</v>
      </c>
      <c r="S254" s="229">
        <v>0</v>
      </c>
      <c r="T254" s="230">
        <f>S254*H254</f>
        <v>0</v>
      </c>
      <c r="U254" s="40"/>
      <c r="V254" s="40"/>
      <c r="W254" s="40"/>
      <c r="X254" s="40"/>
      <c r="Y254" s="40"/>
      <c r="Z254" s="40"/>
      <c r="AA254" s="40"/>
      <c r="AB254" s="40"/>
      <c r="AC254" s="40"/>
      <c r="AD254" s="40"/>
      <c r="AE254" s="40"/>
      <c r="AR254" s="231" t="s">
        <v>236</v>
      </c>
      <c r="AT254" s="231" t="s">
        <v>407</v>
      </c>
      <c r="AU254" s="231" t="s">
        <v>87</v>
      </c>
      <c r="AY254" s="19" t="s">
        <v>199</v>
      </c>
      <c r="BE254" s="232">
        <f>IF(N254="základní",J254,0)</f>
        <v>0</v>
      </c>
      <c r="BF254" s="232">
        <f>IF(N254="snížená",J254,0)</f>
        <v>0</v>
      </c>
      <c r="BG254" s="232">
        <f>IF(N254="zákl. přenesená",J254,0)</f>
        <v>0</v>
      </c>
      <c r="BH254" s="232">
        <f>IF(N254="sníž. přenesená",J254,0)</f>
        <v>0</v>
      </c>
      <c r="BI254" s="232">
        <f>IF(N254="nulová",J254,0)</f>
        <v>0</v>
      </c>
      <c r="BJ254" s="19" t="s">
        <v>23</v>
      </c>
      <c r="BK254" s="232">
        <f>ROUND(I254*H254,2)</f>
        <v>0</v>
      </c>
      <c r="BL254" s="19" t="s">
        <v>103</v>
      </c>
      <c r="BM254" s="231" t="s">
        <v>3473</v>
      </c>
    </row>
    <row r="255" s="13" customFormat="1">
      <c r="A255" s="13"/>
      <c r="B255" s="233"/>
      <c r="C255" s="234"/>
      <c r="D255" s="235" t="s">
        <v>207</v>
      </c>
      <c r="E255" s="236" t="s">
        <v>22</v>
      </c>
      <c r="F255" s="237" t="s">
        <v>3474</v>
      </c>
      <c r="G255" s="234"/>
      <c r="H255" s="238">
        <v>15</v>
      </c>
      <c r="I255" s="239"/>
      <c r="J255" s="234"/>
      <c r="K255" s="234"/>
      <c r="L255" s="240"/>
      <c r="M255" s="241"/>
      <c r="N255" s="242"/>
      <c r="O255" s="242"/>
      <c r="P255" s="242"/>
      <c r="Q255" s="242"/>
      <c r="R255" s="242"/>
      <c r="S255" s="242"/>
      <c r="T255" s="243"/>
      <c r="U255" s="13"/>
      <c r="V255" s="13"/>
      <c r="W255" s="13"/>
      <c r="X255" s="13"/>
      <c r="Y255" s="13"/>
      <c r="Z255" s="13"/>
      <c r="AA255" s="13"/>
      <c r="AB255" s="13"/>
      <c r="AC255" s="13"/>
      <c r="AD255" s="13"/>
      <c r="AE255" s="13"/>
      <c r="AT255" s="244" t="s">
        <v>207</v>
      </c>
      <c r="AU255" s="244" t="s">
        <v>87</v>
      </c>
      <c r="AV255" s="13" t="s">
        <v>87</v>
      </c>
      <c r="AW255" s="13" t="s">
        <v>39</v>
      </c>
      <c r="AX255" s="13" t="s">
        <v>23</v>
      </c>
      <c r="AY255" s="244" t="s">
        <v>199</v>
      </c>
    </row>
    <row r="256" s="2" customFormat="1" ht="16.5" customHeight="1">
      <c r="A256" s="40"/>
      <c r="B256" s="41"/>
      <c r="C256" s="277" t="s">
        <v>625</v>
      </c>
      <c r="D256" s="277" t="s">
        <v>407</v>
      </c>
      <c r="E256" s="278" t="s">
        <v>3475</v>
      </c>
      <c r="F256" s="279" t="s">
        <v>3476</v>
      </c>
      <c r="G256" s="280" t="s">
        <v>333</v>
      </c>
      <c r="H256" s="281">
        <v>19</v>
      </c>
      <c r="I256" s="282"/>
      <c r="J256" s="283">
        <f>ROUND(I256*H256,2)</f>
        <v>0</v>
      </c>
      <c r="K256" s="279" t="s">
        <v>205</v>
      </c>
      <c r="L256" s="284"/>
      <c r="M256" s="285" t="s">
        <v>22</v>
      </c>
      <c r="N256" s="286" t="s">
        <v>49</v>
      </c>
      <c r="O256" s="86"/>
      <c r="P256" s="229">
        <f>O256*H256</f>
        <v>0</v>
      </c>
      <c r="Q256" s="229">
        <v>0.056000000000000001</v>
      </c>
      <c r="R256" s="229">
        <f>Q256*H256</f>
        <v>1.0640000000000001</v>
      </c>
      <c r="S256" s="229">
        <v>0</v>
      </c>
      <c r="T256" s="230">
        <f>S256*H256</f>
        <v>0</v>
      </c>
      <c r="U256" s="40"/>
      <c r="V256" s="40"/>
      <c r="W256" s="40"/>
      <c r="X256" s="40"/>
      <c r="Y256" s="40"/>
      <c r="Z256" s="40"/>
      <c r="AA256" s="40"/>
      <c r="AB256" s="40"/>
      <c r="AC256" s="40"/>
      <c r="AD256" s="40"/>
      <c r="AE256" s="40"/>
      <c r="AR256" s="231" t="s">
        <v>236</v>
      </c>
      <c r="AT256" s="231" t="s">
        <v>407</v>
      </c>
      <c r="AU256" s="231" t="s">
        <v>87</v>
      </c>
      <c r="AY256" s="19" t="s">
        <v>199</v>
      </c>
      <c r="BE256" s="232">
        <f>IF(N256="základní",J256,0)</f>
        <v>0</v>
      </c>
      <c r="BF256" s="232">
        <f>IF(N256="snížená",J256,0)</f>
        <v>0</v>
      </c>
      <c r="BG256" s="232">
        <f>IF(N256="zákl. přenesená",J256,0)</f>
        <v>0</v>
      </c>
      <c r="BH256" s="232">
        <f>IF(N256="sníž. přenesená",J256,0)</f>
        <v>0</v>
      </c>
      <c r="BI256" s="232">
        <f>IF(N256="nulová",J256,0)</f>
        <v>0</v>
      </c>
      <c r="BJ256" s="19" t="s">
        <v>23</v>
      </c>
      <c r="BK256" s="232">
        <f>ROUND(I256*H256,2)</f>
        <v>0</v>
      </c>
      <c r="BL256" s="19" t="s">
        <v>103</v>
      </c>
      <c r="BM256" s="231" t="s">
        <v>3477</v>
      </c>
    </row>
    <row r="257" s="13" customFormat="1">
      <c r="A257" s="13"/>
      <c r="B257" s="233"/>
      <c r="C257" s="234"/>
      <c r="D257" s="235" t="s">
        <v>207</v>
      </c>
      <c r="E257" s="236" t="s">
        <v>22</v>
      </c>
      <c r="F257" s="237" t="s">
        <v>3478</v>
      </c>
      <c r="G257" s="234"/>
      <c r="H257" s="238">
        <v>19</v>
      </c>
      <c r="I257" s="239"/>
      <c r="J257" s="234"/>
      <c r="K257" s="234"/>
      <c r="L257" s="240"/>
      <c r="M257" s="241"/>
      <c r="N257" s="242"/>
      <c r="O257" s="242"/>
      <c r="P257" s="242"/>
      <c r="Q257" s="242"/>
      <c r="R257" s="242"/>
      <c r="S257" s="242"/>
      <c r="T257" s="243"/>
      <c r="U257" s="13"/>
      <c r="V257" s="13"/>
      <c r="W257" s="13"/>
      <c r="X257" s="13"/>
      <c r="Y257" s="13"/>
      <c r="Z257" s="13"/>
      <c r="AA257" s="13"/>
      <c r="AB257" s="13"/>
      <c r="AC257" s="13"/>
      <c r="AD257" s="13"/>
      <c r="AE257" s="13"/>
      <c r="AT257" s="244" t="s">
        <v>207</v>
      </c>
      <c r="AU257" s="244" t="s">
        <v>87</v>
      </c>
      <c r="AV257" s="13" t="s">
        <v>87</v>
      </c>
      <c r="AW257" s="13" t="s">
        <v>39</v>
      </c>
      <c r="AX257" s="13" t="s">
        <v>23</v>
      </c>
      <c r="AY257" s="244" t="s">
        <v>199</v>
      </c>
    </row>
    <row r="258" s="2" customFormat="1" ht="16.5" customHeight="1">
      <c r="A258" s="40"/>
      <c r="B258" s="41"/>
      <c r="C258" s="277" t="s">
        <v>634</v>
      </c>
      <c r="D258" s="277" t="s">
        <v>407</v>
      </c>
      <c r="E258" s="278" t="s">
        <v>3479</v>
      </c>
      <c r="F258" s="279" t="s">
        <v>3480</v>
      </c>
      <c r="G258" s="280" t="s">
        <v>333</v>
      </c>
      <c r="H258" s="281">
        <v>35</v>
      </c>
      <c r="I258" s="282"/>
      <c r="J258" s="283">
        <f>ROUND(I258*H258,2)</f>
        <v>0</v>
      </c>
      <c r="K258" s="279" t="s">
        <v>205</v>
      </c>
      <c r="L258" s="284"/>
      <c r="M258" s="285" t="s">
        <v>22</v>
      </c>
      <c r="N258" s="286" t="s">
        <v>49</v>
      </c>
      <c r="O258" s="86"/>
      <c r="P258" s="229">
        <f>O258*H258</f>
        <v>0</v>
      </c>
      <c r="Q258" s="229">
        <v>0.070000000000000007</v>
      </c>
      <c r="R258" s="229">
        <f>Q258*H258</f>
        <v>2.4500000000000002</v>
      </c>
      <c r="S258" s="229">
        <v>0</v>
      </c>
      <c r="T258" s="230">
        <f>S258*H258</f>
        <v>0</v>
      </c>
      <c r="U258" s="40"/>
      <c r="V258" s="40"/>
      <c r="W258" s="40"/>
      <c r="X258" s="40"/>
      <c r="Y258" s="40"/>
      <c r="Z258" s="40"/>
      <c r="AA258" s="40"/>
      <c r="AB258" s="40"/>
      <c r="AC258" s="40"/>
      <c r="AD258" s="40"/>
      <c r="AE258" s="40"/>
      <c r="AR258" s="231" t="s">
        <v>236</v>
      </c>
      <c r="AT258" s="231" t="s">
        <v>407</v>
      </c>
      <c r="AU258" s="231" t="s">
        <v>87</v>
      </c>
      <c r="AY258" s="19" t="s">
        <v>199</v>
      </c>
      <c r="BE258" s="232">
        <f>IF(N258="základní",J258,0)</f>
        <v>0</v>
      </c>
      <c r="BF258" s="232">
        <f>IF(N258="snížená",J258,0)</f>
        <v>0</v>
      </c>
      <c r="BG258" s="232">
        <f>IF(N258="zákl. přenesená",J258,0)</f>
        <v>0</v>
      </c>
      <c r="BH258" s="232">
        <f>IF(N258="sníž. přenesená",J258,0)</f>
        <v>0</v>
      </c>
      <c r="BI258" s="232">
        <f>IF(N258="nulová",J258,0)</f>
        <v>0</v>
      </c>
      <c r="BJ258" s="19" t="s">
        <v>23</v>
      </c>
      <c r="BK258" s="232">
        <f>ROUND(I258*H258,2)</f>
        <v>0</v>
      </c>
      <c r="BL258" s="19" t="s">
        <v>103</v>
      </c>
      <c r="BM258" s="231" t="s">
        <v>3481</v>
      </c>
    </row>
    <row r="259" s="13" customFormat="1">
      <c r="A259" s="13"/>
      <c r="B259" s="233"/>
      <c r="C259" s="234"/>
      <c r="D259" s="235" t="s">
        <v>207</v>
      </c>
      <c r="E259" s="236" t="s">
        <v>22</v>
      </c>
      <c r="F259" s="237" t="s">
        <v>3482</v>
      </c>
      <c r="G259" s="234"/>
      <c r="H259" s="238">
        <v>35</v>
      </c>
      <c r="I259" s="239"/>
      <c r="J259" s="234"/>
      <c r="K259" s="234"/>
      <c r="L259" s="240"/>
      <c r="M259" s="241"/>
      <c r="N259" s="242"/>
      <c r="O259" s="242"/>
      <c r="P259" s="242"/>
      <c r="Q259" s="242"/>
      <c r="R259" s="242"/>
      <c r="S259" s="242"/>
      <c r="T259" s="243"/>
      <c r="U259" s="13"/>
      <c r="V259" s="13"/>
      <c r="W259" s="13"/>
      <c r="X259" s="13"/>
      <c r="Y259" s="13"/>
      <c r="Z259" s="13"/>
      <c r="AA259" s="13"/>
      <c r="AB259" s="13"/>
      <c r="AC259" s="13"/>
      <c r="AD259" s="13"/>
      <c r="AE259" s="13"/>
      <c r="AT259" s="244" t="s">
        <v>207</v>
      </c>
      <c r="AU259" s="244" t="s">
        <v>87</v>
      </c>
      <c r="AV259" s="13" t="s">
        <v>87</v>
      </c>
      <c r="AW259" s="13" t="s">
        <v>39</v>
      </c>
      <c r="AX259" s="13" t="s">
        <v>23</v>
      </c>
      <c r="AY259" s="244" t="s">
        <v>199</v>
      </c>
    </row>
    <row r="260" s="2" customFormat="1" ht="16.5" customHeight="1">
      <c r="A260" s="40"/>
      <c r="B260" s="41"/>
      <c r="C260" s="220" t="s">
        <v>643</v>
      </c>
      <c r="D260" s="220" t="s">
        <v>201</v>
      </c>
      <c r="E260" s="221" t="s">
        <v>3483</v>
      </c>
      <c r="F260" s="222" t="s">
        <v>3484</v>
      </c>
      <c r="G260" s="223" t="s">
        <v>333</v>
      </c>
      <c r="H260" s="224">
        <v>1</v>
      </c>
      <c r="I260" s="225"/>
      <c r="J260" s="226">
        <f>ROUND(I260*H260,2)</f>
        <v>0</v>
      </c>
      <c r="K260" s="222" t="s">
        <v>205</v>
      </c>
      <c r="L260" s="46"/>
      <c r="M260" s="227" t="s">
        <v>22</v>
      </c>
      <c r="N260" s="228" t="s">
        <v>49</v>
      </c>
      <c r="O260" s="86"/>
      <c r="P260" s="229">
        <f>O260*H260</f>
        <v>0</v>
      </c>
      <c r="Q260" s="229">
        <v>0.00069999999999999999</v>
      </c>
      <c r="R260" s="229">
        <f>Q260*H260</f>
        <v>0.00069999999999999999</v>
      </c>
      <c r="S260" s="229">
        <v>0</v>
      </c>
      <c r="T260" s="230">
        <f>S260*H260</f>
        <v>0</v>
      </c>
      <c r="U260" s="40"/>
      <c r="V260" s="40"/>
      <c r="W260" s="40"/>
      <c r="X260" s="40"/>
      <c r="Y260" s="40"/>
      <c r="Z260" s="40"/>
      <c r="AA260" s="40"/>
      <c r="AB260" s="40"/>
      <c r="AC260" s="40"/>
      <c r="AD260" s="40"/>
      <c r="AE260" s="40"/>
      <c r="AR260" s="231" t="s">
        <v>103</v>
      </c>
      <c r="AT260" s="231" t="s">
        <v>201</v>
      </c>
      <c r="AU260" s="231" t="s">
        <v>87</v>
      </c>
      <c r="AY260" s="19" t="s">
        <v>199</v>
      </c>
      <c r="BE260" s="232">
        <f>IF(N260="základní",J260,0)</f>
        <v>0</v>
      </c>
      <c r="BF260" s="232">
        <f>IF(N260="snížená",J260,0)</f>
        <v>0</v>
      </c>
      <c r="BG260" s="232">
        <f>IF(N260="zákl. přenesená",J260,0)</f>
        <v>0</v>
      </c>
      <c r="BH260" s="232">
        <f>IF(N260="sníž. přenesená",J260,0)</f>
        <v>0</v>
      </c>
      <c r="BI260" s="232">
        <f>IF(N260="nulová",J260,0)</f>
        <v>0</v>
      </c>
      <c r="BJ260" s="19" t="s">
        <v>23</v>
      </c>
      <c r="BK260" s="232">
        <f>ROUND(I260*H260,2)</f>
        <v>0</v>
      </c>
      <c r="BL260" s="19" t="s">
        <v>103</v>
      </c>
      <c r="BM260" s="231" t="s">
        <v>3485</v>
      </c>
    </row>
    <row r="261" s="13" customFormat="1">
      <c r="A261" s="13"/>
      <c r="B261" s="233"/>
      <c r="C261" s="234"/>
      <c r="D261" s="235" t="s">
        <v>207</v>
      </c>
      <c r="E261" s="236" t="s">
        <v>22</v>
      </c>
      <c r="F261" s="237" t="s">
        <v>23</v>
      </c>
      <c r="G261" s="234"/>
      <c r="H261" s="238">
        <v>1</v>
      </c>
      <c r="I261" s="239"/>
      <c r="J261" s="234"/>
      <c r="K261" s="234"/>
      <c r="L261" s="240"/>
      <c r="M261" s="241"/>
      <c r="N261" s="242"/>
      <c r="O261" s="242"/>
      <c r="P261" s="242"/>
      <c r="Q261" s="242"/>
      <c r="R261" s="242"/>
      <c r="S261" s="242"/>
      <c r="T261" s="243"/>
      <c r="U261" s="13"/>
      <c r="V261" s="13"/>
      <c r="W261" s="13"/>
      <c r="X261" s="13"/>
      <c r="Y261" s="13"/>
      <c r="Z261" s="13"/>
      <c r="AA261" s="13"/>
      <c r="AB261" s="13"/>
      <c r="AC261" s="13"/>
      <c r="AD261" s="13"/>
      <c r="AE261" s="13"/>
      <c r="AT261" s="244" t="s">
        <v>207</v>
      </c>
      <c r="AU261" s="244" t="s">
        <v>87</v>
      </c>
      <c r="AV261" s="13" t="s">
        <v>87</v>
      </c>
      <c r="AW261" s="13" t="s">
        <v>39</v>
      </c>
      <c r="AX261" s="13" t="s">
        <v>23</v>
      </c>
      <c r="AY261" s="244" t="s">
        <v>199</v>
      </c>
    </row>
    <row r="262" s="2" customFormat="1" ht="16.5" customHeight="1">
      <c r="A262" s="40"/>
      <c r="B262" s="41"/>
      <c r="C262" s="277" t="s">
        <v>647</v>
      </c>
      <c r="D262" s="277" t="s">
        <v>407</v>
      </c>
      <c r="E262" s="278" t="s">
        <v>3486</v>
      </c>
      <c r="F262" s="279" t="s">
        <v>3487</v>
      </c>
      <c r="G262" s="280" t="s">
        <v>333</v>
      </c>
      <c r="H262" s="281">
        <v>1</v>
      </c>
      <c r="I262" s="282"/>
      <c r="J262" s="283">
        <f>ROUND(I262*H262,2)</f>
        <v>0</v>
      </c>
      <c r="K262" s="279" t="s">
        <v>22</v>
      </c>
      <c r="L262" s="284"/>
      <c r="M262" s="285" t="s">
        <v>22</v>
      </c>
      <c r="N262" s="286" t="s">
        <v>49</v>
      </c>
      <c r="O262" s="86"/>
      <c r="P262" s="229">
        <f>O262*H262</f>
        <v>0</v>
      </c>
      <c r="Q262" s="229">
        <v>0.0035000000000000001</v>
      </c>
      <c r="R262" s="229">
        <f>Q262*H262</f>
        <v>0.0035000000000000001</v>
      </c>
      <c r="S262" s="229">
        <v>0</v>
      </c>
      <c r="T262" s="230">
        <f>S262*H262</f>
        <v>0</v>
      </c>
      <c r="U262" s="40"/>
      <c r="V262" s="40"/>
      <c r="W262" s="40"/>
      <c r="X262" s="40"/>
      <c r="Y262" s="40"/>
      <c r="Z262" s="40"/>
      <c r="AA262" s="40"/>
      <c r="AB262" s="40"/>
      <c r="AC262" s="40"/>
      <c r="AD262" s="40"/>
      <c r="AE262" s="40"/>
      <c r="AR262" s="231" t="s">
        <v>236</v>
      </c>
      <c r="AT262" s="231" t="s">
        <v>407</v>
      </c>
      <c r="AU262" s="231" t="s">
        <v>87</v>
      </c>
      <c r="AY262" s="19" t="s">
        <v>199</v>
      </c>
      <c r="BE262" s="232">
        <f>IF(N262="základní",J262,0)</f>
        <v>0</v>
      </c>
      <c r="BF262" s="232">
        <f>IF(N262="snížená",J262,0)</f>
        <v>0</v>
      </c>
      <c r="BG262" s="232">
        <f>IF(N262="zákl. přenesená",J262,0)</f>
        <v>0</v>
      </c>
      <c r="BH262" s="232">
        <f>IF(N262="sníž. přenesená",J262,0)</f>
        <v>0</v>
      </c>
      <c r="BI262" s="232">
        <f>IF(N262="nulová",J262,0)</f>
        <v>0</v>
      </c>
      <c r="BJ262" s="19" t="s">
        <v>23</v>
      </c>
      <c r="BK262" s="232">
        <f>ROUND(I262*H262,2)</f>
        <v>0</v>
      </c>
      <c r="BL262" s="19" t="s">
        <v>103</v>
      </c>
      <c r="BM262" s="231" t="s">
        <v>3488</v>
      </c>
    </row>
    <row r="263" s="2" customFormat="1" ht="16.5" customHeight="1">
      <c r="A263" s="40"/>
      <c r="B263" s="41"/>
      <c r="C263" s="220" t="s">
        <v>656</v>
      </c>
      <c r="D263" s="220" t="s">
        <v>201</v>
      </c>
      <c r="E263" s="221" t="s">
        <v>3489</v>
      </c>
      <c r="F263" s="222" t="s">
        <v>3490</v>
      </c>
      <c r="G263" s="223" t="s">
        <v>333</v>
      </c>
      <c r="H263" s="224">
        <v>1</v>
      </c>
      <c r="I263" s="225"/>
      <c r="J263" s="226">
        <f>ROUND(I263*H263,2)</f>
        <v>0</v>
      </c>
      <c r="K263" s="222" t="s">
        <v>205</v>
      </c>
      <c r="L263" s="46"/>
      <c r="M263" s="227" t="s">
        <v>22</v>
      </c>
      <c r="N263" s="228" t="s">
        <v>49</v>
      </c>
      <c r="O263" s="86"/>
      <c r="P263" s="229">
        <f>O263*H263</f>
        <v>0</v>
      </c>
      <c r="Q263" s="229">
        <v>0.11241</v>
      </c>
      <c r="R263" s="229">
        <f>Q263*H263</f>
        <v>0.11241</v>
      </c>
      <c r="S263" s="229">
        <v>0</v>
      </c>
      <c r="T263" s="230">
        <f>S263*H263</f>
        <v>0</v>
      </c>
      <c r="U263" s="40"/>
      <c r="V263" s="40"/>
      <c r="W263" s="40"/>
      <c r="X263" s="40"/>
      <c r="Y263" s="40"/>
      <c r="Z263" s="40"/>
      <c r="AA263" s="40"/>
      <c r="AB263" s="40"/>
      <c r="AC263" s="40"/>
      <c r="AD263" s="40"/>
      <c r="AE263" s="40"/>
      <c r="AR263" s="231" t="s">
        <v>103</v>
      </c>
      <c r="AT263" s="231" t="s">
        <v>201</v>
      </c>
      <c r="AU263" s="231" t="s">
        <v>87</v>
      </c>
      <c r="AY263" s="19" t="s">
        <v>199</v>
      </c>
      <c r="BE263" s="232">
        <f>IF(N263="základní",J263,0)</f>
        <v>0</v>
      </c>
      <c r="BF263" s="232">
        <f>IF(N263="snížená",J263,0)</f>
        <v>0</v>
      </c>
      <c r="BG263" s="232">
        <f>IF(N263="zákl. přenesená",J263,0)</f>
        <v>0</v>
      </c>
      <c r="BH263" s="232">
        <f>IF(N263="sníž. přenesená",J263,0)</f>
        <v>0</v>
      </c>
      <c r="BI263" s="232">
        <f>IF(N263="nulová",J263,0)</f>
        <v>0</v>
      </c>
      <c r="BJ263" s="19" t="s">
        <v>23</v>
      </c>
      <c r="BK263" s="232">
        <f>ROUND(I263*H263,2)</f>
        <v>0</v>
      </c>
      <c r="BL263" s="19" t="s">
        <v>103</v>
      </c>
      <c r="BM263" s="231" t="s">
        <v>3491</v>
      </c>
    </row>
    <row r="264" s="2" customFormat="1" ht="16.5" customHeight="1">
      <c r="A264" s="40"/>
      <c r="B264" s="41"/>
      <c r="C264" s="277" t="s">
        <v>660</v>
      </c>
      <c r="D264" s="277" t="s">
        <v>407</v>
      </c>
      <c r="E264" s="278" t="s">
        <v>3492</v>
      </c>
      <c r="F264" s="279" t="s">
        <v>3493</v>
      </c>
      <c r="G264" s="280" t="s">
        <v>333</v>
      </c>
      <c r="H264" s="281">
        <v>1</v>
      </c>
      <c r="I264" s="282"/>
      <c r="J264" s="283">
        <f>ROUND(I264*H264,2)</f>
        <v>0</v>
      </c>
      <c r="K264" s="279" t="s">
        <v>205</v>
      </c>
      <c r="L264" s="284"/>
      <c r="M264" s="285" t="s">
        <v>22</v>
      </c>
      <c r="N264" s="286" t="s">
        <v>49</v>
      </c>
      <c r="O264" s="86"/>
      <c r="P264" s="229">
        <f>O264*H264</f>
        <v>0</v>
      </c>
      <c r="Q264" s="229">
        <v>0.0061000000000000004</v>
      </c>
      <c r="R264" s="229">
        <f>Q264*H264</f>
        <v>0.0061000000000000004</v>
      </c>
      <c r="S264" s="229">
        <v>0</v>
      </c>
      <c r="T264" s="230">
        <f>S264*H264</f>
        <v>0</v>
      </c>
      <c r="U264" s="40"/>
      <c r="V264" s="40"/>
      <c r="W264" s="40"/>
      <c r="X264" s="40"/>
      <c r="Y264" s="40"/>
      <c r="Z264" s="40"/>
      <c r="AA264" s="40"/>
      <c r="AB264" s="40"/>
      <c r="AC264" s="40"/>
      <c r="AD264" s="40"/>
      <c r="AE264" s="40"/>
      <c r="AR264" s="231" t="s">
        <v>236</v>
      </c>
      <c r="AT264" s="231" t="s">
        <v>407</v>
      </c>
      <c r="AU264" s="231" t="s">
        <v>87</v>
      </c>
      <c r="AY264" s="19" t="s">
        <v>199</v>
      </c>
      <c r="BE264" s="232">
        <f>IF(N264="základní",J264,0)</f>
        <v>0</v>
      </c>
      <c r="BF264" s="232">
        <f>IF(N264="snížená",J264,0)</f>
        <v>0</v>
      </c>
      <c r="BG264" s="232">
        <f>IF(N264="zákl. přenesená",J264,0)</f>
        <v>0</v>
      </c>
      <c r="BH264" s="232">
        <f>IF(N264="sníž. přenesená",J264,0)</f>
        <v>0</v>
      </c>
      <c r="BI264" s="232">
        <f>IF(N264="nulová",J264,0)</f>
        <v>0</v>
      </c>
      <c r="BJ264" s="19" t="s">
        <v>23</v>
      </c>
      <c r="BK264" s="232">
        <f>ROUND(I264*H264,2)</f>
        <v>0</v>
      </c>
      <c r="BL264" s="19" t="s">
        <v>103</v>
      </c>
      <c r="BM264" s="231" t="s">
        <v>3494</v>
      </c>
    </row>
    <row r="265" s="2" customFormat="1" ht="16.5" customHeight="1">
      <c r="A265" s="40"/>
      <c r="B265" s="41"/>
      <c r="C265" s="220" t="s">
        <v>670</v>
      </c>
      <c r="D265" s="220" t="s">
        <v>201</v>
      </c>
      <c r="E265" s="221" t="s">
        <v>3495</v>
      </c>
      <c r="F265" s="222" t="s">
        <v>3496</v>
      </c>
      <c r="G265" s="223" t="s">
        <v>233</v>
      </c>
      <c r="H265" s="224">
        <v>6</v>
      </c>
      <c r="I265" s="225"/>
      <c r="J265" s="226">
        <f>ROUND(I265*H265,2)</f>
        <v>0</v>
      </c>
      <c r="K265" s="222" t="s">
        <v>205</v>
      </c>
      <c r="L265" s="46"/>
      <c r="M265" s="227" t="s">
        <v>22</v>
      </c>
      <c r="N265" s="228" t="s">
        <v>49</v>
      </c>
      <c r="O265" s="86"/>
      <c r="P265" s="229">
        <f>O265*H265</f>
        <v>0</v>
      </c>
      <c r="Q265" s="229">
        <v>0.00084999999999999995</v>
      </c>
      <c r="R265" s="229">
        <f>Q265*H265</f>
        <v>0.0050999999999999995</v>
      </c>
      <c r="S265" s="229">
        <v>0</v>
      </c>
      <c r="T265" s="230">
        <f>S265*H265</f>
        <v>0</v>
      </c>
      <c r="U265" s="40"/>
      <c r="V265" s="40"/>
      <c r="W265" s="40"/>
      <c r="X265" s="40"/>
      <c r="Y265" s="40"/>
      <c r="Z265" s="40"/>
      <c r="AA265" s="40"/>
      <c r="AB265" s="40"/>
      <c r="AC265" s="40"/>
      <c r="AD265" s="40"/>
      <c r="AE265" s="40"/>
      <c r="AR265" s="231" t="s">
        <v>103</v>
      </c>
      <c r="AT265" s="231" t="s">
        <v>201</v>
      </c>
      <c r="AU265" s="231" t="s">
        <v>87</v>
      </c>
      <c r="AY265" s="19" t="s">
        <v>199</v>
      </c>
      <c r="BE265" s="232">
        <f>IF(N265="základní",J265,0)</f>
        <v>0</v>
      </c>
      <c r="BF265" s="232">
        <f>IF(N265="snížená",J265,0)</f>
        <v>0</v>
      </c>
      <c r="BG265" s="232">
        <f>IF(N265="zákl. přenesená",J265,0)</f>
        <v>0</v>
      </c>
      <c r="BH265" s="232">
        <f>IF(N265="sníž. přenesená",J265,0)</f>
        <v>0</v>
      </c>
      <c r="BI265" s="232">
        <f>IF(N265="nulová",J265,0)</f>
        <v>0</v>
      </c>
      <c r="BJ265" s="19" t="s">
        <v>23</v>
      </c>
      <c r="BK265" s="232">
        <f>ROUND(I265*H265,2)</f>
        <v>0</v>
      </c>
      <c r="BL265" s="19" t="s">
        <v>103</v>
      </c>
      <c r="BM265" s="231" t="s">
        <v>3497</v>
      </c>
    </row>
    <row r="266" s="13" customFormat="1">
      <c r="A266" s="13"/>
      <c r="B266" s="233"/>
      <c r="C266" s="234"/>
      <c r="D266" s="235" t="s">
        <v>207</v>
      </c>
      <c r="E266" s="236" t="s">
        <v>22</v>
      </c>
      <c r="F266" s="237" t="s">
        <v>3498</v>
      </c>
      <c r="G266" s="234"/>
      <c r="H266" s="238">
        <v>3</v>
      </c>
      <c r="I266" s="239"/>
      <c r="J266" s="234"/>
      <c r="K266" s="234"/>
      <c r="L266" s="240"/>
      <c r="M266" s="241"/>
      <c r="N266" s="242"/>
      <c r="O266" s="242"/>
      <c r="P266" s="242"/>
      <c r="Q266" s="242"/>
      <c r="R266" s="242"/>
      <c r="S266" s="242"/>
      <c r="T266" s="243"/>
      <c r="U266" s="13"/>
      <c r="V266" s="13"/>
      <c r="W266" s="13"/>
      <c r="X266" s="13"/>
      <c r="Y266" s="13"/>
      <c r="Z266" s="13"/>
      <c r="AA266" s="13"/>
      <c r="AB266" s="13"/>
      <c r="AC266" s="13"/>
      <c r="AD266" s="13"/>
      <c r="AE266" s="13"/>
      <c r="AT266" s="244" t="s">
        <v>207</v>
      </c>
      <c r="AU266" s="244" t="s">
        <v>87</v>
      </c>
      <c r="AV266" s="13" t="s">
        <v>87</v>
      </c>
      <c r="AW266" s="13" t="s">
        <v>39</v>
      </c>
      <c r="AX266" s="13" t="s">
        <v>78</v>
      </c>
      <c r="AY266" s="244" t="s">
        <v>199</v>
      </c>
    </row>
    <row r="267" s="13" customFormat="1">
      <c r="A267" s="13"/>
      <c r="B267" s="233"/>
      <c r="C267" s="234"/>
      <c r="D267" s="235" t="s">
        <v>207</v>
      </c>
      <c r="E267" s="236" t="s">
        <v>22</v>
      </c>
      <c r="F267" s="237" t="s">
        <v>3499</v>
      </c>
      <c r="G267" s="234"/>
      <c r="H267" s="238">
        <v>3</v>
      </c>
      <c r="I267" s="239"/>
      <c r="J267" s="234"/>
      <c r="K267" s="234"/>
      <c r="L267" s="240"/>
      <c r="M267" s="241"/>
      <c r="N267" s="242"/>
      <c r="O267" s="242"/>
      <c r="P267" s="242"/>
      <c r="Q267" s="242"/>
      <c r="R267" s="242"/>
      <c r="S267" s="242"/>
      <c r="T267" s="243"/>
      <c r="U267" s="13"/>
      <c r="V267" s="13"/>
      <c r="W267" s="13"/>
      <c r="X267" s="13"/>
      <c r="Y267" s="13"/>
      <c r="Z267" s="13"/>
      <c r="AA267" s="13"/>
      <c r="AB267" s="13"/>
      <c r="AC267" s="13"/>
      <c r="AD267" s="13"/>
      <c r="AE267" s="13"/>
      <c r="AT267" s="244" t="s">
        <v>207</v>
      </c>
      <c r="AU267" s="244" t="s">
        <v>87</v>
      </c>
      <c r="AV267" s="13" t="s">
        <v>87</v>
      </c>
      <c r="AW267" s="13" t="s">
        <v>39</v>
      </c>
      <c r="AX267" s="13" t="s">
        <v>78</v>
      </c>
      <c r="AY267" s="244" t="s">
        <v>199</v>
      </c>
    </row>
    <row r="268" s="14" customFormat="1">
      <c r="A268" s="14"/>
      <c r="B268" s="245"/>
      <c r="C268" s="246"/>
      <c r="D268" s="235" t="s">
        <v>207</v>
      </c>
      <c r="E268" s="247" t="s">
        <v>22</v>
      </c>
      <c r="F268" s="248" t="s">
        <v>252</v>
      </c>
      <c r="G268" s="246"/>
      <c r="H268" s="249">
        <v>6</v>
      </c>
      <c r="I268" s="250"/>
      <c r="J268" s="246"/>
      <c r="K268" s="246"/>
      <c r="L268" s="251"/>
      <c r="M268" s="252"/>
      <c r="N268" s="253"/>
      <c r="O268" s="253"/>
      <c r="P268" s="253"/>
      <c r="Q268" s="253"/>
      <c r="R268" s="253"/>
      <c r="S268" s="253"/>
      <c r="T268" s="254"/>
      <c r="U268" s="14"/>
      <c r="V268" s="14"/>
      <c r="W268" s="14"/>
      <c r="X268" s="14"/>
      <c r="Y268" s="14"/>
      <c r="Z268" s="14"/>
      <c r="AA268" s="14"/>
      <c r="AB268" s="14"/>
      <c r="AC268" s="14"/>
      <c r="AD268" s="14"/>
      <c r="AE268" s="14"/>
      <c r="AT268" s="255" t="s">
        <v>207</v>
      </c>
      <c r="AU268" s="255" t="s">
        <v>87</v>
      </c>
      <c r="AV268" s="14" t="s">
        <v>103</v>
      </c>
      <c r="AW268" s="14" t="s">
        <v>39</v>
      </c>
      <c r="AX268" s="14" t="s">
        <v>23</v>
      </c>
      <c r="AY268" s="255" t="s">
        <v>199</v>
      </c>
    </row>
    <row r="269" s="2" customFormat="1" ht="21.75" customHeight="1">
      <c r="A269" s="40"/>
      <c r="B269" s="41"/>
      <c r="C269" s="220" t="s">
        <v>676</v>
      </c>
      <c r="D269" s="220" t="s">
        <v>201</v>
      </c>
      <c r="E269" s="221" t="s">
        <v>3500</v>
      </c>
      <c r="F269" s="222" t="s">
        <v>3501</v>
      </c>
      <c r="G269" s="223" t="s">
        <v>233</v>
      </c>
      <c r="H269" s="224">
        <v>6</v>
      </c>
      <c r="I269" s="225"/>
      <c r="J269" s="226">
        <f>ROUND(I269*H269,2)</f>
        <v>0</v>
      </c>
      <c r="K269" s="222" t="s">
        <v>205</v>
      </c>
      <c r="L269" s="46"/>
      <c r="M269" s="227" t="s">
        <v>22</v>
      </c>
      <c r="N269" s="228" t="s">
        <v>49</v>
      </c>
      <c r="O269" s="86"/>
      <c r="P269" s="229">
        <f>O269*H269</f>
        <v>0</v>
      </c>
      <c r="Q269" s="229">
        <v>1.0000000000000001E-05</v>
      </c>
      <c r="R269" s="229">
        <f>Q269*H269</f>
        <v>6.0000000000000008E-05</v>
      </c>
      <c r="S269" s="229">
        <v>0</v>
      </c>
      <c r="T269" s="230">
        <f>S269*H269</f>
        <v>0</v>
      </c>
      <c r="U269" s="40"/>
      <c r="V269" s="40"/>
      <c r="W269" s="40"/>
      <c r="X269" s="40"/>
      <c r="Y269" s="40"/>
      <c r="Z269" s="40"/>
      <c r="AA269" s="40"/>
      <c r="AB269" s="40"/>
      <c r="AC269" s="40"/>
      <c r="AD269" s="40"/>
      <c r="AE269" s="40"/>
      <c r="AR269" s="231" t="s">
        <v>103</v>
      </c>
      <c r="AT269" s="231" t="s">
        <v>201</v>
      </c>
      <c r="AU269" s="231" t="s">
        <v>87</v>
      </c>
      <c r="AY269" s="19" t="s">
        <v>199</v>
      </c>
      <c r="BE269" s="232">
        <f>IF(N269="základní",J269,0)</f>
        <v>0</v>
      </c>
      <c r="BF269" s="232">
        <f>IF(N269="snížená",J269,0)</f>
        <v>0</v>
      </c>
      <c r="BG269" s="232">
        <f>IF(N269="zákl. přenesená",J269,0)</f>
        <v>0</v>
      </c>
      <c r="BH269" s="232">
        <f>IF(N269="sníž. přenesená",J269,0)</f>
        <v>0</v>
      </c>
      <c r="BI269" s="232">
        <f>IF(N269="nulová",J269,0)</f>
        <v>0</v>
      </c>
      <c r="BJ269" s="19" t="s">
        <v>23</v>
      </c>
      <c r="BK269" s="232">
        <f>ROUND(I269*H269,2)</f>
        <v>0</v>
      </c>
      <c r="BL269" s="19" t="s">
        <v>103</v>
      </c>
      <c r="BM269" s="231" t="s">
        <v>3502</v>
      </c>
    </row>
    <row r="270" s="2" customFormat="1" ht="21.75" customHeight="1">
      <c r="A270" s="40"/>
      <c r="B270" s="41"/>
      <c r="C270" s="220" t="s">
        <v>683</v>
      </c>
      <c r="D270" s="220" t="s">
        <v>201</v>
      </c>
      <c r="E270" s="221" t="s">
        <v>3503</v>
      </c>
      <c r="F270" s="222" t="s">
        <v>3504</v>
      </c>
      <c r="G270" s="223" t="s">
        <v>549</v>
      </c>
      <c r="H270" s="224">
        <v>111.40000000000001</v>
      </c>
      <c r="I270" s="225"/>
      <c r="J270" s="226">
        <f>ROUND(I270*H270,2)</f>
        <v>0</v>
      </c>
      <c r="K270" s="222" t="s">
        <v>205</v>
      </c>
      <c r="L270" s="46"/>
      <c r="M270" s="227" t="s">
        <v>22</v>
      </c>
      <c r="N270" s="228" t="s">
        <v>49</v>
      </c>
      <c r="O270" s="86"/>
      <c r="P270" s="229">
        <f>O270*H270</f>
        <v>0</v>
      </c>
      <c r="Q270" s="229">
        <v>0.15540000000000001</v>
      </c>
      <c r="R270" s="229">
        <f>Q270*H270</f>
        <v>17.311560000000004</v>
      </c>
      <c r="S270" s="229">
        <v>0</v>
      </c>
      <c r="T270" s="230">
        <f>S270*H270</f>
        <v>0</v>
      </c>
      <c r="U270" s="40"/>
      <c r="V270" s="40"/>
      <c r="W270" s="40"/>
      <c r="X270" s="40"/>
      <c r="Y270" s="40"/>
      <c r="Z270" s="40"/>
      <c r="AA270" s="40"/>
      <c r="AB270" s="40"/>
      <c r="AC270" s="40"/>
      <c r="AD270" s="40"/>
      <c r="AE270" s="40"/>
      <c r="AR270" s="231" t="s">
        <v>103</v>
      </c>
      <c r="AT270" s="231" t="s">
        <v>201</v>
      </c>
      <c r="AU270" s="231" t="s">
        <v>87</v>
      </c>
      <c r="AY270" s="19" t="s">
        <v>199</v>
      </c>
      <c r="BE270" s="232">
        <f>IF(N270="základní",J270,0)</f>
        <v>0</v>
      </c>
      <c r="BF270" s="232">
        <f>IF(N270="snížená",J270,0)</f>
        <v>0</v>
      </c>
      <c r="BG270" s="232">
        <f>IF(N270="zákl. přenesená",J270,0)</f>
        <v>0</v>
      </c>
      <c r="BH270" s="232">
        <f>IF(N270="sníž. přenesená",J270,0)</f>
        <v>0</v>
      </c>
      <c r="BI270" s="232">
        <f>IF(N270="nulová",J270,0)</f>
        <v>0</v>
      </c>
      <c r="BJ270" s="19" t="s">
        <v>23</v>
      </c>
      <c r="BK270" s="232">
        <f>ROUND(I270*H270,2)</f>
        <v>0</v>
      </c>
      <c r="BL270" s="19" t="s">
        <v>103</v>
      </c>
      <c r="BM270" s="231" t="s">
        <v>3505</v>
      </c>
    </row>
    <row r="271" s="13" customFormat="1">
      <c r="A271" s="13"/>
      <c r="B271" s="233"/>
      <c r="C271" s="234"/>
      <c r="D271" s="235" t="s">
        <v>207</v>
      </c>
      <c r="E271" s="236" t="s">
        <v>22</v>
      </c>
      <c r="F271" s="237" t="s">
        <v>3506</v>
      </c>
      <c r="G271" s="234"/>
      <c r="H271" s="238">
        <v>86.099999999999994</v>
      </c>
      <c r="I271" s="239"/>
      <c r="J271" s="234"/>
      <c r="K271" s="234"/>
      <c r="L271" s="240"/>
      <c r="M271" s="241"/>
      <c r="N271" s="242"/>
      <c r="O271" s="242"/>
      <c r="P271" s="242"/>
      <c r="Q271" s="242"/>
      <c r="R271" s="242"/>
      <c r="S271" s="242"/>
      <c r="T271" s="243"/>
      <c r="U271" s="13"/>
      <c r="V271" s="13"/>
      <c r="W271" s="13"/>
      <c r="X271" s="13"/>
      <c r="Y271" s="13"/>
      <c r="Z271" s="13"/>
      <c r="AA271" s="13"/>
      <c r="AB271" s="13"/>
      <c r="AC271" s="13"/>
      <c r="AD271" s="13"/>
      <c r="AE271" s="13"/>
      <c r="AT271" s="244" t="s">
        <v>207</v>
      </c>
      <c r="AU271" s="244" t="s">
        <v>87</v>
      </c>
      <c r="AV271" s="13" t="s">
        <v>87</v>
      </c>
      <c r="AW271" s="13" t="s">
        <v>39</v>
      </c>
      <c r="AX271" s="13" t="s">
        <v>78</v>
      </c>
      <c r="AY271" s="244" t="s">
        <v>199</v>
      </c>
    </row>
    <row r="272" s="13" customFormat="1">
      <c r="A272" s="13"/>
      <c r="B272" s="233"/>
      <c r="C272" s="234"/>
      <c r="D272" s="235" t="s">
        <v>207</v>
      </c>
      <c r="E272" s="236" t="s">
        <v>22</v>
      </c>
      <c r="F272" s="237" t="s">
        <v>3507</v>
      </c>
      <c r="G272" s="234"/>
      <c r="H272" s="238">
        <v>19.300000000000001</v>
      </c>
      <c r="I272" s="239"/>
      <c r="J272" s="234"/>
      <c r="K272" s="234"/>
      <c r="L272" s="240"/>
      <c r="M272" s="241"/>
      <c r="N272" s="242"/>
      <c r="O272" s="242"/>
      <c r="P272" s="242"/>
      <c r="Q272" s="242"/>
      <c r="R272" s="242"/>
      <c r="S272" s="242"/>
      <c r="T272" s="243"/>
      <c r="U272" s="13"/>
      <c r="V272" s="13"/>
      <c r="W272" s="13"/>
      <c r="X272" s="13"/>
      <c r="Y272" s="13"/>
      <c r="Z272" s="13"/>
      <c r="AA272" s="13"/>
      <c r="AB272" s="13"/>
      <c r="AC272" s="13"/>
      <c r="AD272" s="13"/>
      <c r="AE272" s="13"/>
      <c r="AT272" s="244" t="s">
        <v>207</v>
      </c>
      <c r="AU272" s="244" t="s">
        <v>87</v>
      </c>
      <c r="AV272" s="13" t="s">
        <v>87</v>
      </c>
      <c r="AW272" s="13" t="s">
        <v>39</v>
      </c>
      <c r="AX272" s="13" t="s">
        <v>78</v>
      </c>
      <c r="AY272" s="244" t="s">
        <v>199</v>
      </c>
    </row>
    <row r="273" s="13" customFormat="1">
      <c r="A273" s="13"/>
      <c r="B273" s="233"/>
      <c r="C273" s="234"/>
      <c r="D273" s="235" t="s">
        <v>207</v>
      </c>
      <c r="E273" s="236" t="s">
        <v>22</v>
      </c>
      <c r="F273" s="237" t="s">
        <v>3508</v>
      </c>
      <c r="G273" s="234"/>
      <c r="H273" s="238">
        <v>6</v>
      </c>
      <c r="I273" s="239"/>
      <c r="J273" s="234"/>
      <c r="K273" s="234"/>
      <c r="L273" s="240"/>
      <c r="M273" s="241"/>
      <c r="N273" s="242"/>
      <c r="O273" s="242"/>
      <c r="P273" s="242"/>
      <c r="Q273" s="242"/>
      <c r="R273" s="242"/>
      <c r="S273" s="242"/>
      <c r="T273" s="243"/>
      <c r="U273" s="13"/>
      <c r="V273" s="13"/>
      <c r="W273" s="13"/>
      <c r="X273" s="13"/>
      <c r="Y273" s="13"/>
      <c r="Z273" s="13"/>
      <c r="AA273" s="13"/>
      <c r="AB273" s="13"/>
      <c r="AC273" s="13"/>
      <c r="AD273" s="13"/>
      <c r="AE273" s="13"/>
      <c r="AT273" s="244" t="s">
        <v>207</v>
      </c>
      <c r="AU273" s="244" t="s">
        <v>87</v>
      </c>
      <c r="AV273" s="13" t="s">
        <v>87</v>
      </c>
      <c r="AW273" s="13" t="s">
        <v>39</v>
      </c>
      <c r="AX273" s="13" t="s">
        <v>78</v>
      </c>
      <c r="AY273" s="244" t="s">
        <v>199</v>
      </c>
    </row>
    <row r="274" s="14" customFormat="1">
      <c r="A274" s="14"/>
      <c r="B274" s="245"/>
      <c r="C274" s="246"/>
      <c r="D274" s="235" t="s">
        <v>207</v>
      </c>
      <c r="E274" s="247" t="s">
        <v>22</v>
      </c>
      <c r="F274" s="248" t="s">
        <v>252</v>
      </c>
      <c r="G274" s="246"/>
      <c r="H274" s="249">
        <v>111.40000000000001</v>
      </c>
      <c r="I274" s="250"/>
      <c r="J274" s="246"/>
      <c r="K274" s="246"/>
      <c r="L274" s="251"/>
      <c r="M274" s="252"/>
      <c r="N274" s="253"/>
      <c r="O274" s="253"/>
      <c r="P274" s="253"/>
      <c r="Q274" s="253"/>
      <c r="R274" s="253"/>
      <c r="S274" s="253"/>
      <c r="T274" s="254"/>
      <c r="U274" s="14"/>
      <c r="V274" s="14"/>
      <c r="W274" s="14"/>
      <c r="X274" s="14"/>
      <c r="Y274" s="14"/>
      <c r="Z274" s="14"/>
      <c r="AA274" s="14"/>
      <c r="AB274" s="14"/>
      <c r="AC274" s="14"/>
      <c r="AD274" s="14"/>
      <c r="AE274" s="14"/>
      <c r="AT274" s="255" t="s">
        <v>207</v>
      </c>
      <c r="AU274" s="255" t="s">
        <v>87</v>
      </c>
      <c r="AV274" s="14" t="s">
        <v>103</v>
      </c>
      <c r="AW274" s="14" t="s">
        <v>39</v>
      </c>
      <c r="AX274" s="14" t="s">
        <v>23</v>
      </c>
      <c r="AY274" s="255" t="s">
        <v>199</v>
      </c>
    </row>
    <row r="275" s="2" customFormat="1" ht="16.5" customHeight="1">
      <c r="A275" s="40"/>
      <c r="B275" s="41"/>
      <c r="C275" s="277" t="s">
        <v>688</v>
      </c>
      <c r="D275" s="277" t="s">
        <v>407</v>
      </c>
      <c r="E275" s="278" t="s">
        <v>3509</v>
      </c>
      <c r="F275" s="279" t="s">
        <v>3510</v>
      </c>
      <c r="G275" s="280" t="s">
        <v>549</v>
      </c>
      <c r="H275" s="281">
        <v>96.405000000000001</v>
      </c>
      <c r="I275" s="282"/>
      <c r="J275" s="283">
        <f>ROUND(I275*H275,2)</f>
        <v>0</v>
      </c>
      <c r="K275" s="279" t="s">
        <v>205</v>
      </c>
      <c r="L275" s="284"/>
      <c r="M275" s="285" t="s">
        <v>22</v>
      </c>
      <c r="N275" s="286" t="s">
        <v>49</v>
      </c>
      <c r="O275" s="86"/>
      <c r="P275" s="229">
        <f>O275*H275</f>
        <v>0</v>
      </c>
      <c r="Q275" s="229">
        <v>0.081000000000000003</v>
      </c>
      <c r="R275" s="229">
        <f>Q275*H275</f>
        <v>7.8088050000000004</v>
      </c>
      <c r="S275" s="229">
        <v>0</v>
      </c>
      <c r="T275" s="230">
        <f>S275*H275</f>
        <v>0</v>
      </c>
      <c r="U275" s="40"/>
      <c r="V275" s="40"/>
      <c r="W275" s="40"/>
      <c r="X275" s="40"/>
      <c r="Y275" s="40"/>
      <c r="Z275" s="40"/>
      <c r="AA275" s="40"/>
      <c r="AB275" s="40"/>
      <c r="AC275" s="40"/>
      <c r="AD275" s="40"/>
      <c r="AE275" s="40"/>
      <c r="AR275" s="231" t="s">
        <v>236</v>
      </c>
      <c r="AT275" s="231" t="s">
        <v>407</v>
      </c>
      <c r="AU275" s="231" t="s">
        <v>87</v>
      </c>
      <c r="AY275" s="19" t="s">
        <v>199</v>
      </c>
      <c r="BE275" s="232">
        <f>IF(N275="základní",J275,0)</f>
        <v>0</v>
      </c>
      <c r="BF275" s="232">
        <f>IF(N275="snížená",J275,0)</f>
        <v>0</v>
      </c>
      <c r="BG275" s="232">
        <f>IF(N275="zákl. přenesená",J275,0)</f>
        <v>0</v>
      </c>
      <c r="BH275" s="232">
        <f>IF(N275="sníž. přenesená",J275,0)</f>
        <v>0</v>
      </c>
      <c r="BI275" s="232">
        <f>IF(N275="nulová",J275,0)</f>
        <v>0</v>
      </c>
      <c r="BJ275" s="19" t="s">
        <v>23</v>
      </c>
      <c r="BK275" s="232">
        <f>ROUND(I275*H275,2)</f>
        <v>0</v>
      </c>
      <c r="BL275" s="19" t="s">
        <v>103</v>
      </c>
      <c r="BM275" s="231" t="s">
        <v>3511</v>
      </c>
    </row>
    <row r="276" s="13" customFormat="1">
      <c r="A276" s="13"/>
      <c r="B276" s="233"/>
      <c r="C276" s="234"/>
      <c r="D276" s="235" t="s">
        <v>207</v>
      </c>
      <c r="E276" s="236" t="s">
        <v>22</v>
      </c>
      <c r="F276" s="237" t="s">
        <v>3512</v>
      </c>
      <c r="G276" s="234"/>
      <c r="H276" s="238">
        <v>90.405000000000001</v>
      </c>
      <c r="I276" s="239"/>
      <c r="J276" s="234"/>
      <c r="K276" s="234"/>
      <c r="L276" s="240"/>
      <c r="M276" s="241"/>
      <c r="N276" s="242"/>
      <c r="O276" s="242"/>
      <c r="P276" s="242"/>
      <c r="Q276" s="242"/>
      <c r="R276" s="242"/>
      <c r="S276" s="242"/>
      <c r="T276" s="243"/>
      <c r="U276" s="13"/>
      <c r="V276" s="13"/>
      <c r="W276" s="13"/>
      <c r="X276" s="13"/>
      <c r="Y276" s="13"/>
      <c r="Z276" s="13"/>
      <c r="AA276" s="13"/>
      <c r="AB276" s="13"/>
      <c r="AC276" s="13"/>
      <c r="AD276" s="13"/>
      <c r="AE276" s="13"/>
      <c r="AT276" s="244" t="s">
        <v>207</v>
      </c>
      <c r="AU276" s="244" t="s">
        <v>87</v>
      </c>
      <c r="AV276" s="13" t="s">
        <v>87</v>
      </c>
      <c r="AW276" s="13" t="s">
        <v>39</v>
      </c>
      <c r="AX276" s="13" t="s">
        <v>78</v>
      </c>
      <c r="AY276" s="244" t="s">
        <v>199</v>
      </c>
    </row>
    <row r="277" s="13" customFormat="1">
      <c r="A277" s="13"/>
      <c r="B277" s="233"/>
      <c r="C277" s="234"/>
      <c r="D277" s="235" t="s">
        <v>207</v>
      </c>
      <c r="E277" s="236" t="s">
        <v>22</v>
      </c>
      <c r="F277" s="237" t="s">
        <v>3508</v>
      </c>
      <c r="G277" s="234"/>
      <c r="H277" s="238">
        <v>6</v>
      </c>
      <c r="I277" s="239"/>
      <c r="J277" s="234"/>
      <c r="K277" s="234"/>
      <c r="L277" s="240"/>
      <c r="M277" s="241"/>
      <c r="N277" s="242"/>
      <c r="O277" s="242"/>
      <c r="P277" s="242"/>
      <c r="Q277" s="242"/>
      <c r="R277" s="242"/>
      <c r="S277" s="242"/>
      <c r="T277" s="243"/>
      <c r="U277" s="13"/>
      <c r="V277" s="13"/>
      <c r="W277" s="13"/>
      <c r="X277" s="13"/>
      <c r="Y277" s="13"/>
      <c r="Z277" s="13"/>
      <c r="AA277" s="13"/>
      <c r="AB277" s="13"/>
      <c r="AC277" s="13"/>
      <c r="AD277" s="13"/>
      <c r="AE277" s="13"/>
      <c r="AT277" s="244" t="s">
        <v>207</v>
      </c>
      <c r="AU277" s="244" t="s">
        <v>87</v>
      </c>
      <c r="AV277" s="13" t="s">
        <v>87</v>
      </c>
      <c r="AW277" s="13" t="s">
        <v>39</v>
      </c>
      <c r="AX277" s="13" t="s">
        <v>78</v>
      </c>
      <c r="AY277" s="244" t="s">
        <v>199</v>
      </c>
    </row>
    <row r="278" s="14" customFormat="1">
      <c r="A278" s="14"/>
      <c r="B278" s="245"/>
      <c r="C278" s="246"/>
      <c r="D278" s="235" t="s">
        <v>207</v>
      </c>
      <c r="E278" s="247" t="s">
        <v>22</v>
      </c>
      <c r="F278" s="248" t="s">
        <v>252</v>
      </c>
      <c r="G278" s="246"/>
      <c r="H278" s="249">
        <v>96.405000000000001</v>
      </c>
      <c r="I278" s="250"/>
      <c r="J278" s="246"/>
      <c r="K278" s="246"/>
      <c r="L278" s="251"/>
      <c r="M278" s="252"/>
      <c r="N278" s="253"/>
      <c r="O278" s="253"/>
      <c r="P278" s="253"/>
      <c r="Q278" s="253"/>
      <c r="R278" s="253"/>
      <c r="S278" s="253"/>
      <c r="T278" s="254"/>
      <c r="U278" s="14"/>
      <c r="V278" s="14"/>
      <c r="W278" s="14"/>
      <c r="X278" s="14"/>
      <c r="Y278" s="14"/>
      <c r="Z278" s="14"/>
      <c r="AA278" s="14"/>
      <c r="AB278" s="14"/>
      <c r="AC278" s="14"/>
      <c r="AD278" s="14"/>
      <c r="AE278" s="14"/>
      <c r="AT278" s="255" t="s">
        <v>207</v>
      </c>
      <c r="AU278" s="255" t="s">
        <v>87</v>
      </c>
      <c r="AV278" s="14" t="s">
        <v>103</v>
      </c>
      <c r="AW278" s="14" t="s">
        <v>39</v>
      </c>
      <c r="AX278" s="14" t="s">
        <v>23</v>
      </c>
      <c r="AY278" s="255" t="s">
        <v>199</v>
      </c>
    </row>
    <row r="279" s="2" customFormat="1" ht="16.5" customHeight="1">
      <c r="A279" s="40"/>
      <c r="B279" s="41"/>
      <c r="C279" s="277" t="s">
        <v>693</v>
      </c>
      <c r="D279" s="277" t="s">
        <v>407</v>
      </c>
      <c r="E279" s="278" t="s">
        <v>3513</v>
      </c>
      <c r="F279" s="279" t="s">
        <v>3514</v>
      </c>
      <c r="G279" s="280" t="s">
        <v>549</v>
      </c>
      <c r="H279" s="281">
        <v>20.265000000000001</v>
      </c>
      <c r="I279" s="282"/>
      <c r="J279" s="283">
        <f>ROUND(I279*H279,2)</f>
        <v>0</v>
      </c>
      <c r="K279" s="279" t="s">
        <v>205</v>
      </c>
      <c r="L279" s="284"/>
      <c r="M279" s="285" t="s">
        <v>22</v>
      </c>
      <c r="N279" s="286" t="s">
        <v>49</v>
      </c>
      <c r="O279" s="86"/>
      <c r="P279" s="229">
        <f>O279*H279</f>
        <v>0</v>
      </c>
      <c r="Q279" s="229">
        <v>0.048300000000000003</v>
      </c>
      <c r="R279" s="229">
        <f>Q279*H279</f>
        <v>0.97879950000000004</v>
      </c>
      <c r="S279" s="229">
        <v>0</v>
      </c>
      <c r="T279" s="230">
        <f>S279*H279</f>
        <v>0</v>
      </c>
      <c r="U279" s="40"/>
      <c r="V279" s="40"/>
      <c r="W279" s="40"/>
      <c r="X279" s="40"/>
      <c r="Y279" s="40"/>
      <c r="Z279" s="40"/>
      <c r="AA279" s="40"/>
      <c r="AB279" s="40"/>
      <c r="AC279" s="40"/>
      <c r="AD279" s="40"/>
      <c r="AE279" s="40"/>
      <c r="AR279" s="231" t="s">
        <v>236</v>
      </c>
      <c r="AT279" s="231" t="s">
        <v>407</v>
      </c>
      <c r="AU279" s="231" t="s">
        <v>87</v>
      </c>
      <c r="AY279" s="19" t="s">
        <v>199</v>
      </c>
      <c r="BE279" s="232">
        <f>IF(N279="základní",J279,0)</f>
        <v>0</v>
      </c>
      <c r="BF279" s="232">
        <f>IF(N279="snížená",J279,0)</f>
        <v>0</v>
      </c>
      <c r="BG279" s="232">
        <f>IF(N279="zákl. přenesená",J279,0)</f>
        <v>0</v>
      </c>
      <c r="BH279" s="232">
        <f>IF(N279="sníž. přenesená",J279,0)</f>
        <v>0</v>
      </c>
      <c r="BI279" s="232">
        <f>IF(N279="nulová",J279,0)</f>
        <v>0</v>
      </c>
      <c r="BJ279" s="19" t="s">
        <v>23</v>
      </c>
      <c r="BK279" s="232">
        <f>ROUND(I279*H279,2)</f>
        <v>0</v>
      </c>
      <c r="BL279" s="19" t="s">
        <v>103</v>
      </c>
      <c r="BM279" s="231" t="s">
        <v>3515</v>
      </c>
    </row>
    <row r="280" s="13" customFormat="1">
      <c r="A280" s="13"/>
      <c r="B280" s="233"/>
      <c r="C280" s="234"/>
      <c r="D280" s="235" t="s">
        <v>207</v>
      </c>
      <c r="E280" s="236" t="s">
        <v>22</v>
      </c>
      <c r="F280" s="237" t="s">
        <v>3516</v>
      </c>
      <c r="G280" s="234"/>
      <c r="H280" s="238">
        <v>20.265000000000001</v>
      </c>
      <c r="I280" s="239"/>
      <c r="J280" s="234"/>
      <c r="K280" s="234"/>
      <c r="L280" s="240"/>
      <c r="M280" s="241"/>
      <c r="N280" s="242"/>
      <c r="O280" s="242"/>
      <c r="P280" s="242"/>
      <c r="Q280" s="242"/>
      <c r="R280" s="242"/>
      <c r="S280" s="242"/>
      <c r="T280" s="243"/>
      <c r="U280" s="13"/>
      <c r="V280" s="13"/>
      <c r="W280" s="13"/>
      <c r="X280" s="13"/>
      <c r="Y280" s="13"/>
      <c r="Z280" s="13"/>
      <c r="AA280" s="13"/>
      <c r="AB280" s="13"/>
      <c r="AC280" s="13"/>
      <c r="AD280" s="13"/>
      <c r="AE280" s="13"/>
      <c r="AT280" s="244" t="s">
        <v>207</v>
      </c>
      <c r="AU280" s="244" t="s">
        <v>87</v>
      </c>
      <c r="AV280" s="13" t="s">
        <v>87</v>
      </c>
      <c r="AW280" s="13" t="s">
        <v>39</v>
      </c>
      <c r="AX280" s="13" t="s">
        <v>23</v>
      </c>
      <c r="AY280" s="244" t="s">
        <v>199</v>
      </c>
    </row>
    <row r="281" s="2" customFormat="1" ht="21.75" customHeight="1">
      <c r="A281" s="40"/>
      <c r="B281" s="41"/>
      <c r="C281" s="220" t="s">
        <v>698</v>
      </c>
      <c r="D281" s="220" t="s">
        <v>201</v>
      </c>
      <c r="E281" s="221" t="s">
        <v>3517</v>
      </c>
      <c r="F281" s="222" t="s">
        <v>3518</v>
      </c>
      <c r="G281" s="223" t="s">
        <v>549</v>
      </c>
      <c r="H281" s="224">
        <v>34.299999999999997</v>
      </c>
      <c r="I281" s="225"/>
      <c r="J281" s="226">
        <f>ROUND(I281*H281,2)</f>
        <v>0</v>
      </c>
      <c r="K281" s="222" t="s">
        <v>205</v>
      </c>
      <c r="L281" s="46"/>
      <c r="M281" s="227" t="s">
        <v>22</v>
      </c>
      <c r="N281" s="228" t="s">
        <v>49</v>
      </c>
      <c r="O281" s="86"/>
      <c r="P281" s="229">
        <f>O281*H281</f>
        <v>0</v>
      </c>
      <c r="Q281" s="229">
        <v>0.1295</v>
      </c>
      <c r="R281" s="229">
        <f>Q281*H281</f>
        <v>4.4418499999999996</v>
      </c>
      <c r="S281" s="229">
        <v>0</v>
      </c>
      <c r="T281" s="230">
        <f>S281*H281</f>
        <v>0</v>
      </c>
      <c r="U281" s="40"/>
      <c r="V281" s="40"/>
      <c r="W281" s="40"/>
      <c r="X281" s="40"/>
      <c r="Y281" s="40"/>
      <c r="Z281" s="40"/>
      <c r="AA281" s="40"/>
      <c r="AB281" s="40"/>
      <c r="AC281" s="40"/>
      <c r="AD281" s="40"/>
      <c r="AE281" s="40"/>
      <c r="AR281" s="231" t="s">
        <v>103</v>
      </c>
      <c r="AT281" s="231" t="s">
        <v>201</v>
      </c>
      <c r="AU281" s="231" t="s">
        <v>87</v>
      </c>
      <c r="AY281" s="19" t="s">
        <v>199</v>
      </c>
      <c r="BE281" s="232">
        <f>IF(N281="základní",J281,0)</f>
        <v>0</v>
      </c>
      <c r="BF281" s="232">
        <f>IF(N281="snížená",J281,0)</f>
        <v>0</v>
      </c>
      <c r="BG281" s="232">
        <f>IF(N281="zákl. přenesená",J281,0)</f>
        <v>0</v>
      </c>
      <c r="BH281" s="232">
        <f>IF(N281="sníž. přenesená",J281,0)</f>
        <v>0</v>
      </c>
      <c r="BI281" s="232">
        <f>IF(N281="nulová",J281,0)</f>
        <v>0</v>
      </c>
      <c r="BJ281" s="19" t="s">
        <v>23</v>
      </c>
      <c r="BK281" s="232">
        <f>ROUND(I281*H281,2)</f>
        <v>0</v>
      </c>
      <c r="BL281" s="19" t="s">
        <v>103</v>
      </c>
      <c r="BM281" s="231" t="s">
        <v>3519</v>
      </c>
    </row>
    <row r="282" s="13" customFormat="1">
      <c r="A282" s="13"/>
      <c r="B282" s="233"/>
      <c r="C282" s="234"/>
      <c r="D282" s="235" t="s">
        <v>207</v>
      </c>
      <c r="E282" s="236" t="s">
        <v>22</v>
      </c>
      <c r="F282" s="237" t="s">
        <v>3520</v>
      </c>
      <c r="G282" s="234"/>
      <c r="H282" s="238">
        <v>34.299999999999997</v>
      </c>
      <c r="I282" s="239"/>
      <c r="J282" s="234"/>
      <c r="K282" s="234"/>
      <c r="L282" s="240"/>
      <c r="M282" s="241"/>
      <c r="N282" s="242"/>
      <c r="O282" s="242"/>
      <c r="P282" s="242"/>
      <c r="Q282" s="242"/>
      <c r="R282" s="242"/>
      <c r="S282" s="242"/>
      <c r="T282" s="243"/>
      <c r="U282" s="13"/>
      <c r="V282" s="13"/>
      <c r="W282" s="13"/>
      <c r="X282" s="13"/>
      <c r="Y282" s="13"/>
      <c r="Z282" s="13"/>
      <c r="AA282" s="13"/>
      <c r="AB282" s="13"/>
      <c r="AC282" s="13"/>
      <c r="AD282" s="13"/>
      <c r="AE282" s="13"/>
      <c r="AT282" s="244" t="s">
        <v>207</v>
      </c>
      <c r="AU282" s="244" t="s">
        <v>87</v>
      </c>
      <c r="AV282" s="13" t="s">
        <v>87</v>
      </c>
      <c r="AW282" s="13" t="s">
        <v>39</v>
      </c>
      <c r="AX282" s="13" t="s">
        <v>23</v>
      </c>
      <c r="AY282" s="244" t="s">
        <v>199</v>
      </c>
    </row>
    <row r="283" s="2" customFormat="1" ht="16.5" customHeight="1">
      <c r="A283" s="40"/>
      <c r="B283" s="41"/>
      <c r="C283" s="277" t="s">
        <v>714</v>
      </c>
      <c r="D283" s="277" t="s">
        <v>407</v>
      </c>
      <c r="E283" s="278" t="s">
        <v>3521</v>
      </c>
      <c r="F283" s="279" t="s">
        <v>3522</v>
      </c>
      <c r="G283" s="280" t="s">
        <v>549</v>
      </c>
      <c r="H283" s="281">
        <v>36.015000000000001</v>
      </c>
      <c r="I283" s="282"/>
      <c r="J283" s="283">
        <f>ROUND(I283*H283,2)</f>
        <v>0</v>
      </c>
      <c r="K283" s="279" t="s">
        <v>205</v>
      </c>
      <c r="L283" s="284"/>
      <c r="M283" s="285" t="s">
        <v>22</v>
      </c>
      <c r="N283" s="286" t="s">
        <v>49</v>
      </c>
      <c r="O283" s="86"/>
      <c r="P283" s="229">
        <f>O283*H283</f>
        <v>0</v>
      </c>
      <c r="Q283" s="229">
        <v>0.055</v>
      </c>
      <c r="R283" s="229">
        <f>Q283*H283</f>
        <v>1.9808250000000001</v>
      </c>
      <c r="S283" s="229">
        <v>0</v>
      </c>
      <c r="T283" s="230">
        <f>S283*H283</f>
        <v>0</v>
      </c>
      <c r="U283" s="40"/>
      <c r="V283" s="40"/>
      <c r="W283" s="40"/>
      <c r="X283" s="40"/>
      <c r="Y283" s="40"/>
      <c r="Z283" s="40"/>
      <c r="AA283" s="40"/>
      <c r="AB283" s="40"/>
      <c r="AC283" s="40"/>
      <c r="AD283" s="40"/>
      <c r="AE283" s="40"/>
      <c r="AR283" s="231" t="s">
        <v>236</v>
      </c>
      <c r="AT283" s="231" t="s">
        <v>407</v>
      </c>
      <c r="AU283" s="231" t="s">
        <v>87</v>
      </c>
      <c r="AY283" s="19" t="s">
        <v>199</v>
      </c>
      <c r="BE283" s="232">
        <f>IF(N283="základní",J283,0)</f>
        <v>0</v>
      </c>
      <c r="BF283" s="232">
        <f>IF(N283="snížená",J283,0)</f>
        <v>0</v>
      </c>
      <c r="BG283" s="232">
        <f>IF(N283="zákl. přenesená",J283,0)</f>
        <v>0</v>
      </c>
      <c r="BH283" s="232">
        <f>IF(N283="sníž. přenesená",J283,0)</f>
        <v>0</v>
      </c>
      <c r="BI283" s="232">
        <f>IF(N283="nulová",J283,0)</f>
        <v>0</v>
      </c>
      <c r="BJ283" s="19" t="s">
        <v>23</v>
      </c>
      <c r="BK283" s="232">
        <f>ROUND(I283*H283,2)</f>
        <v>0</v>
      </c>
      <c r="BL283" s="19" t="s">
        <v>103</v>
      </c>
      <c r="BM283" s="231" t="s">
        <v>3523</v>
      </c>
    </row>
    <row r="284" s="13" customFormat="1">
      <c r="A284" s="13"/>
      <c r="B284" s="233"/>
      <c r="C284" s="234"/>
      <c r="D284" s="235" t="s">
        <v>207</v>
      </c>
      <c r="E284" s="236" t="s">
        <v>22</v>
      </c>
      <c r="F284" s="237" t="s">
        <v>3524</v>
      </c>
      <c r="G284" s="234"/>
      <c r="H284" s="238">
        <v>36.015000000000001</v>
      </c>
      <c r="I284" s="239"/>
      <c r="J284" s="234"/>
      <c r="K284" s="234"/>
      <c r="L284" s="240"/>
      <c r="M284" s="241"/>
      <c r="N284" s="242"/>
      <c r="O284" s="242"/>
      <c r="P284" s="242"/>
      <c r="Q284" s="242"/>
      <c r="R284" s="242"/>
      <c r="S284" s="242"/>
      <c r="T284" s="243"/>
      <c r="U284" s="13"/>
      <c r="V284" s="13"/>
      <c r="W284" s="13"/>
      <c r="X284" s="13"/>
      <c r="Y284" s="13"/>
      <c r="Z284" s="13"/>
      <c r="AA284" s="13"/>
      <c r="AB284" s="13"/>
      <c r="AC284" s="13"/>
      <c r="AD284" s="13"/>
      <c r="AE284" s="13"/>
      <c r="AT284" s="244" t="s">
        <v>207</v>
      </c>
      <c r="AU284" s="244" t="s">
        <v>87</v>
      </c>
      <c r="AV284" s="13" t="s">
        <v>87</v>
      </c>
      <c r="AW284" s="13" t="s">
        <v>39</v>
      </c>
      <c r="AX284" s="13" t="s">
        <v>23</v>
      </c>
      <c r="AY284" s="244" t="s">
        <v>199</v>
      </c>
    </row>
    <row r="285" s="2" customFormat="1" ht="16.5" customHeight="1">
      <c r="A285" s="40"/>
      <c r="B285" s="41"/>
      <c r="C285" s="220" t="s">
        <v>719</v>
      </c>
      <c r="D285" s="220" t="s">
        <v>201</v>
      </c>
      <c r="E285" s="221" t="s">
        <v>3525</v>
      </c>
      <c r="F285" s="222" t="s">
        <v>3526</v>
      </c>
      <c r="G285" s="223" t="s">
        <v>549</v>
      </c>
      <c r="H285" s="224">
        <v>66.799999999999997</v>
      </c>
      <c r="I285" s="225"/>
      <c r="J285" s="226">
        <f>ROUND(I285*H285,2)</f>
        <v>0</v>
      </c>
      <c r="K285" s="222" t="s">
        <v>205</v>
      </c>
      <c r="L285" s="46"/>
      <c r="M285" s="227" t="s">
        <v>22</v>
      </c>
      <c r="N285" s="228" t="s">
        <v>49</v>
      </c>
      <c r="O285" s="86"/>
      <c r="P285" s="229">
        <f>O285*H285</f>
        <v>0</v>
      </c>
      <c r="Q285" s="229">
        <v>1.0000000000000001E-05</v>
      </c>
      <c r="R285" s="229">
        <f>Q285*H285</f>
        <v>0.00066799999999999997</v>
      </c>
      <c r="S285" s="229">
        <v>0</v>
      </c>
      <c r="T285" s="230">
        <f>S285*H285</f>
        <v>0</v>
      </c>
      <c r="U285" s="40"/>
      <c r="V285" s="40"/>
      <c r="W285" s="40"/>
      <c r="X285" s="40"/>
      <c r="Y285" s="40"/>
      <c r="Z285" s="40"/>
      <c r="AA285" s="40"/>
      <c r="AB285" s="40"/>
      <c r="AC285" s="40"/>
      <c r="AD285" s="40"/>
      <c r="AE285" s="40"/>
      <c r="AR285" s="231" t="s">
        <v>103</v>
      </c>
      <c r="AT285" s="231" t="s">
        <v>201</v>
      </c>
      <c r="AU285" s="231" t="s">
        <v>87</v>
      </c>
      <c r="AY285" s="19" t="s">
        <v>199</v>
      </c>
      <c r="BE285" s="232">
        <f>IF(N285="základní",J285,0)</f>
        <v>0</v>
      </c>
      <c r="BF285" s="232">
        <f>IF(N285="snížená",J285,0)</f>
        <v>0</v>
      </c>
      <c r="BG285" s="232">
        <f>IF(N285="zákl. přenesená",J285,0)</f>
        <v>0</v>
      </c>
      <c r="BH285" s="232">
        <f>IF(N285="sníž. přenesená",J285,0)</f>
        <v>0</v>
      </c>
      <c r="BI285" s="232">
        <f>IF(N285="nulová",J285,0)</f>
        <v>0</v>
      </c>
      <c r="BJ285" s="19" t="s">
        <v>23</v>
      </c>
      <c r="BK285" s="232">
        <f>ROUND(I285*H285,2)</f>
        <v>0</v>
      </c>
      <c r="BL285" s="19" t="s">
        <v>103</v>
      </c>
      <c r="BM285" s="231" t="s">
        <v>3527</v>
      </c>
    </row>
    <row r="286" s="13" customFormat="1">
      <c r="A286" s="13"/>
      <c r="B286" s="233"/>
      <c r="C286" s="234"/>
      <c r="D286" s="235" t="s">
        <v>207</v>
      </c>
      <c r="E286" s="236" t="s">
        <v>22</v>
      </c>
      <c r="F286" s="237" t="s">
        <v>3528</v>
      </c>
      <c r="G286" s="234"/>
      <c r="H286" s="238">
        <v>10.800000000000001</v>
      </c>
      <c r="I286" s="239"/>
      <c r="J286" s="234"/>
      <c r="K286" s="234"/>
      <c r="L286" s="240"/>
      <c r="M286" s="241"/>
      <c r="N286" s="242"/>
      <c r="O286" s="242"/>
      <c r="P286" s="242"/>
      <c r="Q286" s="242"/>
      <c r="R286" s="242"/>
      <c r="S286" s="242"/>
      <c r="T286" s="243"/>
      <c r="U286" s="13"/>
      <c r="V286" s="13"/>
      <c r="W286" s="13"/>
      <c r="X286" s="13"/>
      <c r="Y286" s="13"/>
      <c r="Z286" s="13"/>
      <c r="AA286" s="13"/>
      <c r="AB286" s="13"/>
      <c r="AC286" s="13"/>
      <c r="AD286" s="13"/>
      <c r="AE286" s="13"/>
      <c r="AT286" s="244" t="s">
        <v>207</v>
      </c>
      <c r="AU286" s="244" t="s">
        <v>87</v>
      </c>
      <c r="AV286" s="13" t="s">
        <v>87</v>
      </c>
      <c r="AW286" s="13" t="s">
        <v>39</v>
      </c>
      <c r="AX286" s="13" t="s">
        <v>78</v>
      </c>
      <c r="AY286" s="244" t="s">
        <v>199</v>
      </c>
    </row>
    <row r="287" s="13" customFormat="1">
      <c r="A287" s="13"/>
      <c r="B287" s="233"/>
      <c r="C287" s="234"/>
      <c r="D287" s="235" t="s">
        <v>207</v>
      </c>
      <c r="E287" s="236" t="s">
        <v>22</v>
      </c>
      <c r="F287" s="237" t="s">
        <v>3529</v>
      </c>
      <c r="G287" s="234"/>
      <c r="H287" s="238">
        <v>56</v>
      </c>
      <c r="I287" s="239"/>
      <c r="J287" s="234"/>
      <c r="K287" s="234"/>
      <c r="L287" s="240"/>
      <c r="M287" s="241"/>
      <c r="N287" s="242"/>
      <c r="O287" s="242"/>
      <c r="P287" s="242"/>
      <c r="Q287" s="242"/>
      <c r="R287" s="242"/>
      <c r="S287" s="242"/>
      <c r="T287" s="243"/>
      <c r="U287" s="13"/>
      <c r="V287" s="13"/>
      <c r="W287" s="13"/>
      <c r="X287" s="13"/>
      <c r="Y287" s="13"/>
      <c r="Z287" s="13"/>
      <c r="AA287" s="13"/>
      <c r="AB287" s="13"/>
      <c r="AC287" s="13"/>
      <c r="AD287" s="13"/>
      <c r="AE287" s="13"/>
      <c r="AT287" s="244" t="s">
        <v>207</v>
      </c>
      <c r="AU287" s="244" t="s">
        <v>87</v>
      </c>
      <c r="AV287" s="13" t="s">
        <v>87</v>
      </c>
      <c r="AW287" s="13" t="s">
        <v>39</v>
      </c>
      <c r="AX287" s="13" t="s">
        <v>78</v>
      </c>
      <c r="AY287" s="244" t="s">
        <v>199</v>
      </c>
    </row>
    <row r="288" s="14" customFormat="1">
      <c r="A288" s="14"/>
      <c r="B288" s="245"/>
      <c r="C288" s="246"/>
      <c r="D288" s="235" t="s">
        <v>207</v>
      </c>
      <c r="E288" s="247" t="s">
        <v>22</v>
      </c>
      <c r="F288" s="248" t="s">
        <v>252</v>
      </c>
      <c r="G288" s="246"/>
      <c r="H288" s="249">
        <v>66.799999999999997</v>
      </c>
      <c r="I288" s="250"/>
      <c r="J288" s="246"/>
      <c r="K288" s="246"/>
      <c r="L288" s="251"/>
      <c r="M288" s="252"/>
      <c r="N288" s="253"/>
      <c r="O288" s="253"/>
      <c r="P288" s="253"/>
      <c r="Q288" s="253"/>
      <c r="R288" s="253"/>
      <c r="S288" s="253"/>
      <c r="T288" s="254"/>
      <c r="U288" s="14"/>
      <c r="V288" s="14"/>
      <c r="W288" s="14"/>
      <c r="X288" s="14"/>
      <c r="Y288" s="14"/>
      <c r="Z288" s="14"/>
      <c r="AA288" s="14"/>
      <c r="AB288" s="14"/>
      <c r="AC288" s="14"/>
      <c r="AD288" s="14"/>
      <c r="AE288" s="14"/>
      <c r="AT288" s="255" t="s">
        <v>207</v>
      </c>
      <c r="AU288" s="255" t="s">
        <v>87</v>
      </c>
      <c r="AV288" s="14" t="s">
        <v>103</v>
      </c>
      <c r="AW288" s="14" t="s">
        <v>39</v>
      </c>
      <c r="AX288" s="14" t="s">
        <v>23</v>
      </c>
      <c r="AY288" s="255" t="s">
        <v>199</v>
      </c>
    </row>
    <row r="289" s="2" customFormat="1" ht="21.75" customHeight="1">
      <c r="A289" s="40"/>
      <c r="B289" s="41"/>
      <c r="C289" s="220" t="s">
        <v>724</v>
      </c>
      <c r="D289" s="220" t="s">
        <v>201</v>
      </c>
      <c r="E289" s="221" t="s">
        <v>3530</v>
      </c>
      <c r="F289" s="222" t="s">
        <v>3531</v>
      </c>
      <c r="G289" s="223" t="s">
        <v>549</v>
      </c>
      <c r="H289" s="224">
        <v>66.799999999999997</v>
      </c>
      <c r="I289" s="225"/>
      <c r="J289" s="226">
        <f>ROUND(I289*H289,2)</f>
        <v>0</v>
      </c>
      <c r="K289" s="222" t="s">
        <v>205</v>
      </c>
      <c r="L289" s="46"/>
      <c r="M289" s="227" t="s">
        <v>22</v>
      </c>
      <c r="N289" s="228" t="s">
        <v>49</v>
      </c>
      <c r="O289" s="86"/>
      <c r="P289" s="229">
        <f>O289*H289</f>
        <v>0</v>
      </c>
      <c r="Q289" s="229">
        <v>0.00011</v>
      </c>
      <c r="R289" s="229">
        <f>Q289*H289</f>
        <v>0.0073480000000000004</v>
      </c>
      <c r="S289" s="229">
        <v>0</v>
      </c>
      <c r="T289" s="230">
        <f>S289*H289</f>
        <v>0</v>
      </c>
      <c r="U289" s="40"/>
      <c r="V289" s="40"/>
      <c r="W289" s="40"/>
      <c r="X289" s="40"/>
      <c r="Y289" s="40"/>
      <c r="Z289" s="40"/>
      <c r="AA289" s="40"/>
      <c r="AB289" s="40"/>
      <c r="AC289" s="40"/>
      <c r="AD289" s="40"/>
      <c r="AE289" s="40"/>
      <c r="AR289" s="231" t="s">
        <v>103</v>
      </c>
      <c r="AT289" s="231" t="s">
        <v>201</v>
      </c>
      <c r="AU289" s="231" t="s">
        <v>87</v>
      </c>
      <c r="AY289" s="19" t="s">
        <v>199</v>
      </c>
      <c r="BE289" s="232">
        <f>IF(N289="základní",J289,0)</f>
        <v>0</v>
      </c>
      <c r="BF289" s="232">
        <f>IF(N289="snížená",J289,0)</f>
        <v>0</v>
      </c>
      <c r="BG289" s="232">
        <f>IF(N289="zákl. přenesená",J289,0)</f>
        <v>0</v>
      </c>
      <c r="BH289" s="232">
        <f>IF(N289="sníž. přenesená",J289,0)</f>
        <v>0</v>
      </c>
      <c r="BI289" s="232">
        <f>IF(N289="nulová",J289,0)</f>
        <v>0</v>
      </c>
      <c r="BJ289" s="19" t="s">
        <v>23</v>
      </c>
      <c r="BK289" s="232">
        <f>ROUND(I289*H289,2)</f>
        <v>0</v>
      </c>
      <c r="BL289" s="19" t="s">
        <v>103</v>
      </c>
      <c r="BM289" s="231" t="s">
        <v>3532</v>
      </c>
    </row>
    <row r="290" s="2" customFormat="1" ht="16.5" customHeight="1">
      <c r="A290" s="40"/>
      <c r="B290" s="41"/>
      <c r="C290" s="220" t="s">
        <v>733</v>
      </c>
      <c r="D290" s="220" t="s">
        <v>201</v>
      </c>
      <c r="E290" s="221" t="s">
        <v>3533</v>
      </c>
      <c r="F290" s="222" t="s">
        <v>3534</v>
      </c>
      <c r="G290" s="223" t="s">
        <v>233</v>
      </c>
      <c r="H290" s="224">
        <v>506.93000000000001</v>
      </c>
      <c r="I290" s="225"/>
      <c r="J290" s="226">
        <f>ROUND(I290*H290,2)</f>
        <v>0</v>
      </c>
      <c r="K290" s="222" t="s">
        <v>205</v>
      </c>
      <c r="L290" s="46"/>
      <c r="M290" s="227" t="s">
        <v>22</v>
      </c>
      <c r="N290" s="228" t="s">
        <v>49</v>
      </c>
      <c r="O290" s="86"/>
      <c r="P290" s="229">
        <f>O290*H290</f>
        <v>0</v>
      </c>
      <c r="Q290" s="229">
        <v>0.00046999999999999999</v>
      </c>
      <c r="R290" s="229">
        <f>Q290*H290</f>
        <v>0.2382571</v>
      </c>
      <c r="S290" s="229">
        <v>0</v>
      </c>
      <c r="T290" s="230">
        <f>S290*H290</f>
        <v>0</v>
      </c>
      <c r="U290" s="40"/>
      <c r="V290" s="40"/>
      <c r="W290" s="40"/>
      <c r="X290" s="40"/>
      <c r="Y290" s="40"/>
      <c r="Z290" s="40"/>
      <c r="AA290" s="40"/>
      <c r="AB290" s="40"/>
      <c r="AC290" s="40"/>
      <c r="AD290" s="40"/>
      <c r="AE290" s="40"/>
      <c r="AR290" s="231" t="s">
        <v>103</v>
      </c>
      <c r="AT290" s="231" t="s">
        <v>201</v>
      </c>
      <c r="AU290" s="231" t="s">
        <v>87</v>
      </c>
      <c r="AY290" s="19" t="s">
        <v>199</v>
      </c>
      <c r="BE290" s="232">
        <f>IF(N290="základní",J290,0)</f>
        <v>0</v>
      </c>
      <c r="BF290" s="232">
        <f>IF(N290="snížená",J290,0)</f>
        <v>0</v>
      </c>
      <c r="BG290" s="232">
        <f>IF(N290="zákl. přenesená",J290,0)</f>
        <v>0</v>
      </c>
      <c r="BH290" s="232">
        <f>IF(N290="sníž. přenesená",J290,0)</f>
        <v>0</v>
      </c>
      <c r="BI290" s="232">
        <f>IF(N290="nulová",J290,0)</f>
        <v>0</v>
      </c>
      <c r="BJ290" s="19" t="s">
        <v>23</v>
      </c>
      <c r="BK290" s="232">
        <f>ROUND(I290*H290,2)</f>
        <v>0</v>
      </c>
      <c r="BL290" s="19" t="s">
        <v>103</v>
      </c>
      <c r="BM290" s="231" t="s">
        <v>3535</v>
      </c>
    </row>
    <row r="291" s="13" customFormat="1">
      <c r="A291" s="13"/>
      <c r="B291" s="233"/>
      <c r="C291" s="234"/>
      <c r="D291" s="235" t="s">
        <v>207</v>
      </c>
      <c r="E291" s="236" t="s">
        <v>22</v>
      </c>
      <c r="F291" s="237" t="s">
        <v>3292</v>
      </c>
      <c r="G291" s="234"/>
      <c r="H291" s="238">
        <v>279.94999999999999</v>
      </c>
      <c r="I291" s="239"/>
      <c r="J291" s="234"/>
      <c r="K291" s="234"/>
      <c r="L291" s="240"/>
      <c r="M291" s="241"/>
      <c r="N291" s="242"/>
      <c r="O291" s="242"/>
      <c r="P291" s="242"/>
      <c r="Q291" s="242"/>
      <c r="R291" s="242"/>
      <c r="S291" s="242"/>
      <c r="T291" s="243"/>
      <c r="U291" s="13"/>
      <c r="V291" s="13"/>
      <c r="W291" s="13"/>
      <c r="X291" s="13"/>
      <c r="Y291" s="13"/>
      <c r="Z291" s="13"/>
      <c r="AA291" s="13"/>
      <c r="AB291" s="13"/>
      <c r="AC291" s="13"/>
      <c r="AD291" s="13"/>
      <c r="AE291" s="13"/>
      <c r="AT291" s="244" t="s">
        <v>207</v>
      </c>
      <c r="AU291" s="244" t="s">
        <v>87</v>
      </c>
      <c r="AV291" s="13" t="s">
        <v>87</v>
      </c>
      <c r="AW291" s="13" t="s">
        <v>39</v>
      </c>
      <c r="AX291" s="13" t="s">
        <v>78</v>
      </c>
      <c r="AY291" s="244" t="s">
        <v>199</v>
      </c>
    </row>
    <row r="292" s="13" customFormat="1">
      <c r="A292" s="13"/>
      <c r="B292" s="233"/>
      <c r="C292" s="234"/>
      <c r="D292" s="235" t="s">
        <v>207</v>
      </c>
      <c r="E292" s="236" t="s">
        <v>22</v>
      </c>
      <c r="F292" s="237" t="s">
        <v>3293</v>
      </c>
      <c r="G292" s="234"/>
      <c r="H292" s="238">
        <v>47.520000000000003</v>
      </c>
      <c r="I292" s="239"/>
      <c r="J292" s="234"/>
      <c r="K292" s="234"/>
      <c r="L292" s="240"/>
      <c r="M292" s="241"/>
      <c r="N292" s="242"/>
      <c r="O292" s="242"/>
      <c r="P292" s="242"/>
      <c r="Q292" s="242"/>
      <c r="R292" s="242"/>
      <c r="S292" s="242"/>
      <c r="T292" s="243"/>
      <c r="U292" s="13"/>
      <c r="V292" s="13"/>
      <c r="W292" s="13"/>
      <c r="X292" s="13"/>
      <c r="Y292" s="13"/>
      <c r="Z292" s="13"/>
      <c r="AA292" s="13"/>
      <c r="AB292" s="13"/>
      <c r="AC292" s="13"/>
      <c r="AD292" s="13"/>
      <c r="AE292" s="13"/>
      <c r="AT292" s="244" t="s">
        <v>207</v>
      </c>
      <c r="AU292" s="244" t="s">
        <v>87</v>
      </c>
      <c r="AV292" s="13" t="s">
        <v>87</v>
      </c>
      <c r="AW292" s="13" t="s">
        <v>39</v>
      </c>
      <c r="AX292" s="13" t="s">
        <v>78</v>
      </c>
      <c r="AY292" s="244" t="s">
        <v>199</v>
      </c>
    </row>
    <row r="293" s="13" customFormat="1">
      <c r="A293" s="13"/>
      <c r="B293" s="233"/>
      <c r="C293" s="234"/>
      <c r="D293" s="235" t="s">
        <v>207</v>
      </c>
      <c r="E293" s="236" t="s">
        <v>22</v>
      </c>
      <c r="F293" s="237" t="s">
        <v>3294</v>
      </c>
      <c r="G293" s="234"/>
      <c r="H293" s="238">
        <v>52.909999999999997</v>
      </c>
      <c r="I293" s="239"/>
      <c r="J293" s="234"/>
      <c r="K293" s="234"/>
      <c r="L293" s="240"/>
      <c r="M293" s="241"/>
      <c r="N293" s="242"/>
      <c r="O293" s="242"/>
      <c r="P293" s="242"/>
      <c r="Q293" s="242"/>
      <c r="R293" s="242"/>
      <c r="S293" s="242"/>
      <c r="T293" s="243"/>
      <c r="U293" s="13"/>
      <c r="V293" s="13"/>
      <c r="W293" s="13"/>
      <c r="X293" s="13"/>
      <c r="Y293" s="13"/>
      <c r="Z293" s="13"/>
      <c r="AA293" s="13"/>
      <c r="AB293" s="13"/>
      <c r="AC293" s="13"/>
      <c r="AD293" s="13"/>
      <c r="AE293" s="13"/>
      <c r="AT293" s="244" t="s">
        <v>207</v>
      </c>
      <c r="AU293" s="244" t="s">
        <v>87</v>
      </c>
      <c r="AV293" s="13" t="s">
        <v>87</v>
      </c>
      <c r="AW293" s="13" t="s">
        <v>39</v>
      </c>
      <c r="AX293" s="13" t="s">
        <v>78</v>
      </c>
      <c r="AY293" s="244" t="s">
        <v>199</v>
      </c>
    </row>
    <row r="294" s="13" customFormat="1">
      <c r="A294" s="13"/>
      <c r="B294" s="233"/>
      <c r="C294" s="234"/>
      <c r="D294" s="235" t="s">
        <v>207</v>
      </c>
      <c r="E294" s="236" t="s">
        <v>22</v>
      </c>
      <c r="F294" s="237" t="s">
        <v>3295</v>
      </c>
      <c r="G294" s="234"/>
      <c r="H294" s="238">
        <v>116.05</v>
      </c>
      <c r="I294" s="239"/>
      <c r="J294" s="234"/>
      <c r="K294" s="234"/>
      <c r="L294" s="240"/>
      <c r="M294" s="241"/>
      <c r="N294" s="242"/>
      <c r="O294" s="242"/>
      <c r="P294" s="242"/>
      <c r="Q294" s="242"/>
      <c r="R294" s="242"/>
      <c r="S294" s="242"/>
      <c r="T294" s="243"/>
      <c r="U294" s="13"/>
      <c r="V294" s="13"/>
      <c r="W294" s="13"/>
      <c r="X294" s="13"/>
      <c r="Y294" s="13"/>
      <c r="Z294" s="13"/>
      <c r="AA294" s="13"/>
      <c r="AB294" s="13"/>
      <c r="AC294" s="13"/>
      <c r="AD294" s="13"/>
      <c r="AE294" s="13"/>
      <c r="AT294" s="244" t="s">
        <v>207</v>
      </c>
      <c r="AU294" s="244" t="s">
        <v>87</v>
      </c>
      <c r="AV294" s="13" t="s">
        <v>87</v>
      </c>
      <c r="AW294" s="13" t="s">
        <v>39</v>
      </c>
      <c r="AX294" s="13" t="s">
        <v>78</v>
      </c>
      <c r="AY294" s="244" t="s">
        <v>199</v>
      </c>
    </row>
    <row r="295" s="13" customFormat="1">
      <c r="A295" s="13"/>
      <c r="B295" s="233"/>
      <c r="C295" s="234"/>
      <c r="D295" s="235" t="s">
        <v>207</v>
      </c>
      <c r="E295" s="236" t="s">
        <v>22</v>
      </c>
      <c r="F295" s="237" t="s">
        <v>3296</v>
      </c>
      <c r="G295" s="234"/>
      <c r="H295" s="238">
        <v>10.5</v>
      </c>
      <c r="I295" s="239"/>
      <c r="J295" s="234"/>
      <c r="K295" s="234"/>
      <c r="L295" s="240"/>
      <c r="M295" s="241"/>
      <c r="N295" s="242"/>
      <c r="O295" s="242"/>
      <c r="P295" s="242"/>
      <c r="Q295" s="242"/>
      <c r="R295" s="242"/>
      <c r="S295" s="242"/>
      <c r="T295" s="243"/>
      <c r="U295" s="13"/>
      <c r="V295" s="13"/>
      <c r="W295" s="13"/>
      <c r="X295" s="13"/>
      <c r="Y295" s="13"/>
      <c r="Z295" s="13"/>
      <c r="AA295" s="13"/>
      <c r="AB295" s="13"/>
      <c r="AC295" s="13"/>
      <c r="AD295" s="13"/>
      <c r="AE295" s="13"/>
      <c r="AT295" s="244" t="s">
        <v>207</v>
      </c>
      <c r="AU295" s="244" t="s">
        <v>87</v>
      </c>
      <c r="AV295" s="13" t="s">
        <v>87</v>
      </c>
      <c r="AW295" s="13" t="s">
        <v>39</v>
      </c>
      <c r="AX295" s="13" t="s">
        <v>78</v>
      </c>
      <c r="AY295" s="244" t="s">
        <v>199</v>
      </c>
    </row>
    <row r="296" s="14" customFormat="1">
      <c r="A296" s="14"/>
      <c r="B296" s="245"/>
      <c r="C296" s="246"/>
      <c r="D296" s="235" t="s">
        <v>207</v>
      </c>
      <c r="E296" s="247" t="s">
        <v>22</v>
      </c>
      <c r="F296" s="248" t="s">
        <v>252</v>
      </c>
      <c r="G296" s="246"/>
      <c r="H296" s="249">
        <v>506.93000000000001</v>
      </c>
      <c r="I296" s="250"/>
      <c r="J296" s="246"/>
      <c r="K296" s="246"/>
      <c r="L296" s="251"/>
      <c r="M296" s="252"/>
      <c r="N296" s="253"/>
      <c r="O296" s="253"/>
      <c r="P296" s="253"/>
      <c r="Q296" s="253"/>
      <c r="R296" s="253"/>
      <c r="S296" s="253"/>
      <c r="T296" s="254"/>
      <c r="U296" s="14"/>
      <c r="V296" s="14"/>
      <c r="W296" s="14"/>
      <c r="X296" s="14"/>
      <c r="Y296" s="14"/>
      <c r="Z296" s="14"/>
      <c r="AA296" s="14"/>
      <c r="AB296" s="14"/>
      <c r="AC296" s="14"/>
      <c r="AD296" s="14"/>
      <c r="AE296" s="14"/>
      <c r="AT296" s="255" t="s">
        <v>207</v>
      </c>
      <c r="AU296" s="255" t="s">
        <v>87</v>
      </c>
      <c r="AV296" s="14" t="s">
        <v>103</v>
      </c>
      <c r="AW296" s="14" t="s">
        <v>39</v>
      </c>
      <c r="AX296" s="14" t="s">
        <v>23</v>
      </c>
      <c r="AY296" s="255" t="s">
        <v>199</v>
      </c>
    </row>
    <row r="297" s="12" customFormat="1" ht="22.8" customHeight="1">
      <c r="A297" s="12"/>
      <c r="B297" s="204"/>
      <c r="C297" s="205"/>
      <c r="D297" s="206" t="s">
        <v>77</v>
      </c>
      <c r="E297" s="218" t="s">
        <v>910</v>
      </c>
      <c r="F297" s="218" t="s">
        <v>1304</v>
      </c>
      <c r="G297" s="205"/>
      <c r="H297" s="205"/>
      <c r="I297" s="208"/>
      <c r="J297" s="219">
        <f>BK297</f>
        <v>0</v>
      </c>
      <c r="K297" s="205"/>
      <c r="L297" s="210"/>
      <c r="M297" s="211"/>
      <c r="N297" s="212"/>
      <c r="O297" s="212"/>
      <c r="P297" s="213">
        <f>SUM(P298:P307)</f>
        <v>0</v>
      </c>
      <c r="Q297" s="212"/>
      <c r="R297" s="213">
        <f>SUM(R298:R307)</f>
        <v>0</v>
      </c>
      <c r="S297" s="212"/>
      <c r="T297" s="214">
        <f>SUM(T298:T307)</f>
        <v>16.589000000000002</v>
      </c>
      <c r="U297" s="12"/>
      <c r="V297" s="12"/>
      <c r="W297" s="12"/>
      <c r="X297" s="12"/>
      <c r="Y297" s="12"/>
      <c r="Z297" s="12"/>
      <c r="AA297" s="12"/>
      <c r="AB297" s="12"/>
      <c r="AC297" s="12"/>
      <c r="AD297" s="12"/>
      <c r="AE297" s="12"/>
      <c r="AR297" s="215" t="s">
        <v>23</v>
      </c>
      <c r="AT297" s="216" t="s">
        <v>77</v>
      </c>
      <c r="AU297" s="216" t="s">
        <v>23</v>
      </c>
      <c r="AY297" s="215" t="s">
        <v>199</v>
      </c>
      <c r="BK297" s="217">
        <f>SUM(BK298:BK307)</f>
        <v>0</v>
      </c>
    </row>
    <row r="298" s="2" customFormat="1" ht="16.5" customHeight="1">
      <c r="A298" s="40"/>
      <c r="B298" s="41"/>
      <c r="C298" s="220" t="s">
        <v>739</v>
      </c>
      <c r="D298" s="220" t="s">
        <v>201</v>
      </c>
      <c r="E298" s="221" t="s">
        <v>3536</v>
      </c>
      <c r="F298" s="222" t="s">
        <v>3537</v>
      </c>
      <c r="G298" s="223" t="s">
        <v>204</v>
      </c>
      <c r="H298" s="224">
        <v>5.4400000000000004</v>
      </c>
      <c r="I298" s="225"/>
      <c r="J298" s="226">
        <f>ROUND(I298*H298,2)</f>
        <v>0</v>
      </c>
      <c r="K298" s="222" t="s">
        <v>205</v>
      </c>
      <c r="L298" s="46"/>
      <c r="M298" s="227" t="s">
        <v>22</v>
      </c>
      <c r="N298" s="228" t="s">
        <v>49</v>
      </c>
      <c r="O298" s="86"/>
      <c r="P298" s="229">
        <f>O298*H298</f>
        <v>0</v>
      </c>
      <c r="Q298" s="229">
        <v>0</v>
      </c>
      <c r="R298" s="229">
        <f>Q298*H298</f>
        <v>0</v>
      </c>
      <c r="S298" s="229">
        <v>2</v>
      </c>
      <c r="T298" s="230">
        <f>S298*H298</f>
        <v>10.880000000000001</v>
      </c>
      <c r="U298" s="40"/>
      <c r="V298" s="40"/>
      <c r="W298" s="40"/>
      <c r="X298" s="40"/>
      <c r="Y298" s="40"/>
      <c r="Z298" s="40"/>
      <c r="AA298" s="40"/>
      <c r="AB298" s="40"/>
      <c r="AC298" s="40"/>
      <c r="AD298" s="40"/>
      <c r="AE298" s="40"/>
      <c r="AR298" s="231" t="s">
        <v>103</v>
      </c>
      <c r="AT298" s="231" t="s">
        <v>201</v>
      </c>
      <c r="AU298" s="231" t="s">
        <v>87</v>
      </c>
      <c r="AY298" s="19" t="s">
        <v>199</v>
      </c>
      <c r="BE298" s="232">
        <f>IF(N298="základní",J298,0)</f>
        <v>0</v>
      </c>
      <c r="BF298" s="232">
        <f>IF(N298="snížená",J298,0)</f>
        <v>0</v>
      </c>
      <c r="BG298" s="232">
        <f>IF(N298="zákl. přenesená",J298,0)</f>
        <v>0</v>
      </c>
      <c r="BH298" s="232">
        <f>IF(N298="sníž. přenesená",J298,0)</f>
        <v>0</v>
      </c>
      <c r="BI298" s="232">
        <f>IF(N298="nulová",J298,0)</f>
        <v>0</v>
      </c>
      <c r="BJ298" s="19" t="s">
        <v>23</v>
      </c>
      <c r="BK298" s="232">
        <f>ROUND(I298*H298,2)</f>
        <v>0</v>
      </c>
      <c r="BL298" s="19" t="s">
        <v>103</v>
      </c>
      <c r="BM298" s="231" t="s">
        <v>3538</v>
      </c>
    </row>
    <row r="299" s="13" customFormat="1">
      <c r="A299" s="13"/>
      <c r="B299" s="233"/>
      <c r="C299" s="234"/>
      <c r="D299" s="235" t="s">
        <v>207</v>
      </c>
      <c r="E299" s="236" t="s">
        <v>22</v>
      </c>
      <c r="F299" s="237" t="s">
        <v>3539</v>
      </c>
      <c r="G299" s="234"/>
      <c r="H299" s="238">
        <v>5.4400000000000004</v>
      </c>
      <c r="I299" s="239"/>
      <c r="J299" s="234"/>
      <c r="K299" s="234"/>
      <c r="L299" s="240"/>
      <c r="M299" s="241"/>
      <c r="N299" s="242"/>
      <c r="O299" s="242"/>
      <c r="P299" s="242"/>
      <c r="Q299" s="242"/>
      <c r="R299" s="242"/>
      <c r="S299" s="242"/>
      <c r="T299" s="243"/>
      <c r="U299" s="13"/>
      <c r="V299" s="13"/>
      <c r="W299" s="13"/>
      <c r="X299" s="13"/>
      <c r="Y299" s="13"/>
      <c r="Z299" s="13"/>
      <c r="AA299" s="13"/>
      <c r="AB299" s="13"/>
      <c r="AC299" s="13"/>
      <c r="AD299" s="13"/>
      <c r="AE299" s="13"/>
      <c r="AT299" s="244" t="s">
        <v>207</v>
      </c>
      <c r="AU299" s="244" t="s">
        <v>87</v>
      </c>
      <c r="AV299" s="13" t="s">
        <v>87</v>
      </c>
      <c r="AW299" s="13" t="s">
        <v>39</v>
      </c>
      <c r="AX299" s="13" t="s">
        <v>23</v>
      </c>
      <c r="AY299" s="244" t="s">
        <v>199</v>
      </c>
    </row>
    <row r="300" s="2" customFormat="1" ht="16.5" customHeight="1">
      <c r="A300" s="40"/>
      <c r="B300" s="41"/>
      <c r="C300" s="220" t="s">
        <v>744</v>
      </c>
      <c r="D300" s="220" t="s">
        <v>201</v>
      </c>
      <c r="E300" s="221" t="s">
        <v>3540</v>
      </c>
      <c r="F300" s="222" t="s">
        <v>3541</v>
      </c>
      <c r="G300" s="223" t="s">
        <v>204</v>
      </c>
      <c r="H300" s="224">
        <v>1.7250000000000001</v>
      </c>
      <c r="I300" s="225"/>
      <c r="J300" s="226">
        <f>ROUND(I300*H300,2)</f>
        <v>0</v>
      </c>
      <c r="K300" s="222" t="s">
        <v>205</v>
      </c>
      <c r="L300" s="46"/>
      <c r="M300" s="227" t="s">
        <v>22</v>
      </c>
      <c r="N300" s="228" t="s">
        <v>49</v>
      </c>
      <c r="O300" s="86"/>
      <c r="P300" s="229">
        <f>O300*H300</f>
        <v>0</v>
      </c>
      <c r="Q300" s="229">
        <v>0</v>
      </c>
      <c r="R300" s="229">
        <f>Q300*H300</f>
        <v>0</v>
      </c>
      <c r="S300" s="229">
        <v>2.2000000000000002</v>
      </c>
      <c r="T300" s="230">
        <f>S300*H300</f>
        <v>3.7950000000000004</v>
      </c>
      <c r="U300" s="40"/>
      <c r="V300" s="40"/>
      <c r="W300" s="40"/>
      <c r="X300" s="40"/>
      <c r="Y300" s="40"/>
      <c r="Z300" s="40"/>
      <c r="AA300" s="40"/>
      <c r="AB300" s="40"/>
      <c r="AC300" s="40"/>
      <c r="AD300" s="40"/>
      <c r="AE300" s="40"/>
      <c r="AR300" s="231" t="s">
        <v>103</v>
      </c>
      <c r="AT300" s="231" t="s">
        <v>201</v>
      </c>
      <c r="AU300" s="231" t="s">
        <v>87</v>
      </c>
      <c r="AY300" s="19" t="s">
        <v>199</v>
      </c>
      <c r="BE300" s="232">
        <f>IF(N300="základní",J300,0)</f>
        <v>0</v>
      </c>
      <c r="BF300" s="232">
        <f>IF(N300="snížená",J300,0)</f>
        <v>0</v>
      </c>
      <c r="BG300" s="232">
        <f>IF(N300="zákl. přenesená",J300,0)</f>
        <v>0</v>
      </c>
      <c r="BH300" s="232">
        <f>IF(N300="sníž. přenesená",J300,0)</f>
        <v>0</v>
      </c>
      <c r="BI300" s="232">
        <f>IF(N300="nulová",J300,0)</f>
        <v>0</v>
      </c>
      <c r="BJ300" s="19" t="s">
        <v>23</v>
      </c>
      <c r="BK300" s="232">
        <f>ROUND(I300*H300,2)</f>
        <v>0</v>
      </c>
      <c r="BL300" s="19" t="s">
        <v>103</v>
      </c>
      <c r="BM300" s="231" t="s">
        <v>3542</v>
      </c>
    </row>
    <row r="301" s="13" customFormat="1">
      <c r="A301" s="13"/>
      <c r="B301" s="233"/>
      <c r="C301" s="234"/>
      <c r="D301" s="235" t="s">
        <v>207</v>
      </c>
      <c r="E301" s="236" t="s">
        <v>22</v>
      </c>
      <c r="F301" s="237" t="s">
        <v>3543</v>
      </c>
      <c r="G301" s="234"/>
      <c r="H301" s="238">
        <v>1.7250000000000001</v>
      </c>
      <c r="I301" s="239"/>
      <c r="J301" s="234"/>
      <c r="K301" s="234"/>
      <c r="L301" s="240"/>
      <c r="M301" s="241"/>
      <c r="N301" s="242"/>
      <c r="O301" s="242"/>
      <c r="P301" s="242"/>
      <c r="Q301" s="242"/>
      <c r="R301" s="242"/>
      <c r="S301" s="242"/>
      <c r="T301" s="243"/>
      <c r="U301" s="13"/>
      <c r="V301" s="13"/>
      <c r="W301" s="13"/>
      <c r="X301" s="13"/>
      <c r="Y301" s="13"/>
      <c r="Z301" s="13"/>
      <c r="AA301" s="13"/>
      <c r="AB301" s="13"/>
      <c r="AC301" s="13"/>
      <c r="AD301" s="13"/>
      <c r="AE301" s="13"/>
      <c r="AT301" s="244" t="s">
        <v>207</v>
      </c>
      <c r="AU301" s="244" t="s">
        <v>87</v>
      </c>
      <c r="AV301" s="13" t="s">
        <v>87</v>
      </c>
      <c r="AW301" s="13" t="s">
        <v>39</v>
      </c>
      <c r="AX301" s="13" t="s">
        <v>23</v>
      </c>
      <c r="AY301" s="244" t="s">
        <v>199</v>
      </c>
    </row>
    <row r="302" s="2" customFormat="1" ht="16.5" customHeight="1">
      <c r="A302" s="40"/>
      <c r="B302" s="41"/>
      <c r="C302" s="220" t="s">
        <v>749</v>
      </c>
      <c r="D302" s="220" t="s">
        <v>201</v>
      </c>
      <c r="E302" s="221" t="s">
        <v>3544</v>
      </c>
      <c r="F302" s="222" t="s">
        <v>3545</v>
      </c>
      <c r="G302" s="223" t="s">
        <v>204</v>
      </c>
      <c r="H302" s="224">
        <v>0.87</v>
      </c>
      <c r="I302" s="225"/>
      <c r="J302" s="226">
        <f>ROUND(I302*H302,2)</f>
        <v>0</v>
      </c>
      <c r="K302" s="222" t="s">
        <v>205</v>
      </c>
      <c r="L302" s="46"/>
      <c r="M302" s="227" t="s">
        <v>22</v>
      </c>
      <c r="N302" s="228" t="s">
        <v>49</v>
      </c>
      <c r="O302" s="86"/>
      <c r="P302" s="229">
        <f>O302*H302</f>
        <v>0</v>
      </c>
      <c r="Q302" s="229">
        <v>0</v>
      </c>
      <c r="R302" s="229">
        <f>Q302*H302</f>
        <v>0</v>
      </c>
      <c r="S302" s="229">
        <v>2.2000000000000002</v>
      </c>
      <c r="T302" s="230">
        <f>S302*H302</f>
        <v>1.9140000000000002</v>
      </c>
      <c r="U302" s="40"/>
      <c r="V302" s="40"/>
      <c r="W302" s="40"/>
      <c r="X302" s="40"/>
      <c r="Y302" s="40"/>
      <c r="Z302" s="40"/>
      <c r="AA302" s="40"/>
      <c r="AB302" s="40"/>
      <c r="AC302" s="40"/>
      <c r="AD302" s="40"/>
      <c r="AE302" s="40"/>
      <c r="AR302" s="231" t="s">
        <v>103</v>
      </c>
      <c r="AT302" s="231" t="s">
        <v>201</v>
      </c>
      <c r="AU302" s="231" t="s">
        <v>87</v>
      </c>
      <c r="AY302" s="19" t="s">
        <v>199</v>
      </c>
      <c r="BE302" s="232">
        <f>IF(N302="základní",J302,0)</f>
        <v>0</v>
      </c>
      <c r="BF302" s="232">
        <f>IF(N302="snížená",J302,0)</f>
        <v>0</v>
      </c>
      <c r="BG302" s="232">
        <f>IF(N302="zákl. přenesená",J302,0)</f>
        <v>0</v>
      </c>
      <c r="BH302" s="232">
        <f>IF(N302="sníž. přenesená",J302,0)</f>
        <v>0</v>
      </c>
      <c r="BI302" s="232">
        <f>IF(N302="nulová",J302,0)</f>
        <v>0</v>
      </c>
      <c r="BJ302" s="19" t="s">
        <v>23</v>
      </c>
      <c r="BK302" s="232">
        <f>ROUND(I302*H302,2)</f>
        <v>0</v>
      </c>
      <c r="BL302" s="19" t="s">
        <v>103</v>
      </c>
      <c r="BM302" s="231" t="s">
        <v>3546</v>
      </c>
    </row>
    <row r="303" s="13" customFormat="1">
      <c r="A303" s="13"/>
      <c r="B303" s="233"/>
      <c r="C303" s="234"/>
      <c r="D303" s="235" t="s">
        <v>207</v>
      </c>
      <c r="E303" s="236" t="s">
        <v>22</v>
      </c>
      <c r="F303" s="237" t="s">
        <v>3547</v>
      </c>
      <c r="G303" s="234"/>
      <c r="H303" s="238">
        <v>0.87</v>
      </c>
      <c r="I303" s="239"/>
      <c r="J303" s="234"/>
      <c r="K303" s="234"/>
      <c r="L303" s="240"/>
      <c r="M303" s="241"/>
      <c r="N303" s="242"/>
      <c r="O303" s="242"/>
      <c r="P303" s="242"/>
      <c r="Q303" s="242"/>
      <c r="R303" s="242"/>
      <c r="S303" s="242"/>
      <c r="T303" s="243"/>
      <c r="U303" s="13"/>
      <c r="V303" s="13"/>
      <c r="W303" s="13"/>
      <c r="X303" s="13"/>
      <c r="Y303" s="13"/>
      <c r="Z303" s="13"/>
      <c r="AA303" s="13"/>
      <c r="AB303" s="13"/>
      <c r="AC303" s="13"/>
      <c r="AD303" s="13"/>
      <c r="AE303" s="13"/>
      <c r="AT303" s="244" t="s">
        <v>207</v>
      </c>
      <c r="AU303" s="244" t="s">
        <v>87</v>
      </c>
      <c r="AV303" s="13" t="s">
        <v>87</v>
      </c>
      <c r="AW303" s="13" t="s">
        <v>39</v>
      </c>
      <c r="AX303" s="13" t="s">
        <v>23</v>
      </c>
      <c r="AY303" s="244" t="s">
        <v>199</v>
      </c>
    </row>
    <row r="304" s="2" customFormat="1" ht="16.5" customHeight="1">
      <c r="A304" s="40"/>
      <c r="B304" s="41"/>
      <c r="C304" s="220" t="s">
        <v>769</v>
      </c>
      <c r="D304" s="220" t="s">
        <v>201</v>
      </c>
      <c r="E304" s="221" t="s">
        <v>1626</v>
      </c>
      <c r="F304" s="222" t="s">
        <v>1627</v>
      </c>
      <c r="G304" s="223" t="s">
        <v>279</v>
      </c>
      <c r="H304" s="224">
        <v>16.588999999999999</v>
      </c>
      <c r="I304" s="225"/>
      <c r="J304" s="226">
        <f>ROUND(I304*H304,2)</f>
        <v>0</v>
      </c>
      <c r="K304" s="222" t="s">
        <v>205</v>
      </c>
      <c r="L304" s="46"/>
      <c r="M304" s="227" t="s">
        <v>22</v>
      </c>
      <c r="N304" s="228" t="s">
        <v>49</v>
      </c>
      <c r="O304" s="86"/>
      <c r="P304" s="229">
        <f>O304*H304</f>
        <v>0</v>
      </c>
      <c r="Q304" s="229">
        <v>0</v>
      </c>
      <c r="R304" s="229">
        <f>Q304*H304</f>
        <v>0</v>
      </c>
      <c r="S304" s="229">
        <v>0</v>
      </c>
      <c r="T304" s="230">
        <f>S304*H304</f>
        <v>0</v>
      </c>
      <c r="U304" s="40"/>
      <c r="V304" s="40"/>
      <c r="W304" s="40"/>
      <c r="X304" s="40"/>
      <c r="Y304" s="40"/>
      <c r="Z304" s="40"/>
      <c r="AA304" s="40"/>
      <c r="AB304" s="40"/>
      <c r="AC304" s="40"/>
      <c r="AD304" s="40"/>
      <c r="AE304" s="40"/>
      <c r="AR304" s="231" t="s">
        <v>103</v>
      </c>
      <c r="AT304" s="231" t="s">
        <v>201</v>
      </c>
      <c r="AU304" s="231" t="s">
        <v>87</v>
      </c>
      <c r="AY304" s="19" t="s">
        <v>199</v>
      </c>
      <c r="BE304" s="232">
        <f>IF(N304="základní",J304,0)</f>
        <v>0</v>
      </c>
      <c r="BF304" s="232">
        <f>IF(N304="snížená",J304,0)</f>
        <v>0</v>
      </c>
      <c r="BG304" s="232">
        <f>IF(N304="zákl. přenesená",J304,0)</f>
        <v>0</v>
      </c>
      <c r="BH304" s="232">
        <f>IF(N304="sníž. přenesená",J304,0)</f>
        <v>0</v>
      </c>
      <c r="BI304" s="232">
        <f>IF(N304="nulová",J304,0)</f>
        <v>0</v>
      </c>
      <c r="BJ304" s="19" t="s">
        <v>23</v>
      </c>
      <c r="BK304" s="232">
        <f>ROUND(I304*H304,2)</f>
        <v>0</v>
      </c>
      <c r="BL304" s="19" t="s">
        <v>103</v>
      </c>
      <c r="BM304" s="231" t="s">
        <v>3548</v>
      </c>
    </row>
    <row r="305" s="2" customFormat="1" ht="21.75" customHeight="1">
      <c r="A305" s="40"/>
      <c r="B305" s="41"/>
      <c r="C305" s="220" t="s">
        <v>788</v>
      </c>
      <c r="D305" s="220" t="s">
        <v>201</v>
      </c>
      <c r="E305" s="221" t="s">
        <v>1630</v>
      </c>
      <c r="F305" s="222" t="s">
        <v>1631</v>
      </c>
      <c r="G305" s="223" t="s">
        <v>279</v>
      </c>
      <c r="H305" s="224">
        <v>282.01299999999998</v>
      </c>
      <c r="I305" s="225"/>
      <c r="J305" s="226">
        <f>ROUND(I305*H305,2)</f>
        <v>0</v>
      </c>
      <c r="K305" s="222" t="s">
        <v>205</v>
      </c>
      <c r="L305" s="46"/>
      <c r="M305" s="227" t="s">
        <v>22</v>
      </c>
      <c r="N305" s="228" t="s">
        <v>49</v>
      </c>
      <c r="O305" s="86"/>
      <c r="P305" s="229">
        <f>O305*H305</f>
        <v>0</v>
      </c>
      <c r="Q305" s="229">
        <v>0</v>
      </c>
      <c r="R305" s="229">
        <f>Q305*H305</f>
        <v>0</v>
      </c>
      <c r="S305" s="229">
        <v>0</v>
      </c>
      <c r="T305" s="230">
        <f>S305*H305</f>
        <v>0</v>
      </c>
      <c r="U305" s="40"/>
      <c r="V305" s="40"/>
      <c r="W305" s="40"/>
      <c r="X305" s="40"/>
      <c r="Y305" s="40"/>
      <c r="Z305" s="40"/>
      <c r="AA305" s="40"/>
      <c r="AB305" s="40"/>
      <c r="AC305" s="40"/>
      <c r="AD305" s="40"/>
      <c r="AE305" s="40"/>
      <c r="AR305" s="231" t="s">
        <v>103</v>
      </c>
      <c r="AT305" s="231" t="s">
        <v>201</v>
      </c>
      <c r="AU305" s="231" t="s">
        <v>87</v>
      </c>
      <c r="AY305" s="19" t="s">
        <v>199</v>
      </c>
      <c r="BE305" s="232">
        <f>IF(N305="základní",J305,0)</f>
        <v>0</v>
      </c>
      <c r="BF305" s="232">
        <f>IF(N305="snížená",J305,0)</f>
        <v>0</v>
      </c>
      <c r="BG305" s="232">
        <f>IF(N305="zákl. přenesená",J305,0)</f>
        <v>0</v>
      </c>
      <c r="BH305" s="232">
        <f>IF(N305="sníž. přenesená",J305,0)</f>
        <v>0</v>
      </c>
      <c r="BI305" s="232">
        <f>IF(N305="nulová",J305,0)</f>
        <v>0</v>
      </c>
      <c r="BJ305" s="19" t="s">
        <v>23</v>
      </c>
      <c r="BK305" s="232">
        <f>ROUND(I305*H305,2)</f>
        <v>0</v>
      </c>
      <c r="BL305" s="19" t="s">
        <v>103</v>
      </c>
      <c r="BM305" s="231" t="s">
        <v>3549</v>
      </c>
    </row>
    <row r="306" s="13" customFormat="1">
      <c r="A306" s="13"/>
      <c r="B306" s="233"/>
      <c r="C306" s="234"/>
      <c r="D306" s="235" t="s">
        <v>207</v>
      </c>
      <c r="E306" s="236" t="s">
        <v>22</v>
      </c>
      <c r="F306" s="237" t="s">
        <v>3550</v>
      </c>
      <c r="G306" s="234"/>
      <c r="H306" s="238">
        <v>282.01299999999998</v>
      </c>
      <c r="I306" s="239"/>
      <c r="J306" s="234"/>
      <c r="K306" s="234"/>
      <c r="L306" s="240"/>
      <c r="M306" s="241"/>
      <c r="N306" s="242"/>
      <c r="O306" s="242"/>
      <c r="P306" s="242"/>
      <c r="Q306" s="242"/>
      <c r="R306" s="242"/>
      <c r="S306" s="242"/>
      <c r="T306" s="243"/>
      <c r="U306" s="13"/>
      <c r="V306" s="13"/>
      <c r="W306" s="13"/>
      <c r="X306" s="13"/>
      <c r="Y306" s="13"/>
      <c r="Z306" s="13"/>
      <c r="AA306" s="13"/>
      <c r="AB306" s="13"/>
      <c r="AC306" s="13"/>
      <c r="AD306" s="13"/>
      <c r="AE306" s="13"/>
      <c r="AT306" s="244" t="s">
        <v>207</v>
      </c>
      <c r="AU306" s="244" t="s">
        <v>87</v>
      </c>
      <c r="AV306" s="13" t="s">
        <v>87</v>
      </c>
      <c r="AW306" s="13" t="s">
        <v>39</v>
      </c>
      <c r="AX306" s="13" t="s">
        <v>23</v>
      </c>
      <c r="AY306" s="244" t="s">
        <v>199</v>
      </c>
    </row>
    <row r="307" s="2" customFormat="1" ht="21.75" customHeight="1">
      <c r="A307" s="40"/>
      <c r="B307" s="41"/>
      <c r="C307" s="220" t="s">
        <v>793</v>
      </c>
      <c r="D307" s="220" t="s">
        <v>201</v>
      </c>
      <c r="E307" s="221" t="s">
        <v>3551</v>
      </c>
      <c r="F307" s="222" t="s">
        <v>3454</v>
      </c>
      <c r="G307" s="223" t="s">
        <v>279</v>
      </c>
      <c r="H307" s="224">
        <v>16.588999999999999</v>
      </c>
      <c r="I307" s="225"/>
      <c r="J307" s="226">
        <f>ROUND(I307*H307,2)</f>
        <v>0</v>
      </c>
      <c r="K307" s="222" t="s">
        <v>205</v>
      </c>
      <c r="L307" s="46"/>
      <c r="M307" s="227" t="s">
        <v>22</v>
      </c>
      <c r="N307" s="228" t="s">
        <v>49</v>
      </c>
      <c r="O307" s="86"/>
      <c r="P307" s="229">
        <f>O307*H307</f>
        <v>0</v>
      </c>
      <c r="Q307" s="229">
        <v>0</v>
      </c>
      <c r="R307" s="229">
        <f>Q307*H307</f>
        <v>0</v>
      </c>
      <c r="S307" s="229">
        <v>0</v>
      </c>
      <c r="T307" s="230">
        <f>S307*H307</f>
        <v>0</v>
      </c>
      <c r="U307" s="40"/>
      <c r="V307" s="40"/>
      <c r="W307" s="40"/>
      <c r="X307" s="40"/>
      <c r="Y307" s="40"/>
      <c r="Z307" s="40"/>
      <c r="AA307" s="40"/>
      <c r="AB307" s="40"/>
      <c r="AC307" s="40"/>
      <c r="AD307" s="40"/>
      <c r="AE307" s="40"/>
      <c r="AR307" s="231" t="s">
        <v>103</v>
      </c>
      <c r="AT307" s="231" t="s">
        <v>201</v>
      </c>
      <c r="AU307" s="231" t="s">
        <v>87</v>
      </c>
      <c r="AY307" s="19" t="s">
        <v>199</v>
      </c>
      <c r="BE307" s="232">
        <f>IF(N307="základní",J307,0)</f>
        <v>0</v>
      </c>
      <c r="BF307" s="232">
        <f>IF(N307="snížená",J307,0)</f>
        <v>0</v>
      </c>
      <c r="BG307" s="232">
        <f>IF(N307="zákl. přenesená",J307,0)</f>
        <v>0</v>
      </c>
      <c r="BH307" s="232">
        <f>IF(N307="sníž. přenesená",J307,0)</f>
        <v>0</v>
      </c>
      <c r="BI307" s="232">
        <f>IF(N307="nulová",J307,0)</f>
        <v>0</v>
      </c>
      <c r="BJ307" s="19" t="s">
        <v>23</v>
      </c>
      <c r="BK307" s="232">
        <f>ROUND(I307*H307,2)</f>
        <v>0</v>
      </c>
      <c r="BL307" s="19" t="s">
        <v>103</v>
      </c>
      <c r="BM307" s="231" t="s">
        <v>3552</v>
      </c>
    </row>
    <row r="308" s="12" customFormat="1" ht="22.8" customHeight="1">
      <c r="A308" s="12"/>
      <c r="B308" s="204"/>
      <c r="C308" s="205"/>
      <c r="D308" s="206" t="s">
        <v>77</v>
      </c>
      <c r="E308" s="218" t="s">
        <v>942</v>
      </c>
      <c r="F308" s="218" t="s">
        <v>1649</v>
      </c>
      <c r="G308" s="205"/>
      <c r="H308" s="205"/>
      <c r="I308" s="208"/>
      <c r="J308" s="219">
        <f>BK308</f>
        <v>0</v>
      </c>
      <c r="K308" s="205"/>
      <c r="L308" s="210"/>
      <c r="M308" s="211"/>
      <c r="N308" s="212"/>
      <c r="O308" s="212"/>
      <c r="P308" s="213">
        <f>P309</f>
        <v>0</v>
      </c>
      <c r="Q308" s="212"/>
      <c r="R308" s="213">
        <f>R309</f>
        <v>0</v>
      </c>
      <c r="S308" s="212"/>
      <c r="T308" s="214">
        <f>T309</f>
        <v>0</v>
      </c>
      <c r="U308" s="12"/>
      <c r="V308" s="12"/>
      <c r="W308" s="12"/>
      <c r="X308" s="12"/>
      <c r="Y308" s="12"/>
      <c r="Z308" s="12"/>
      <c r="AA308" s="12"/>
      <c r="AB308" s="12"/>
      <c r="AC308" s="12"/>
      <c r="AD308" s="12"/>
      <c r="AE308" s="12"/>
      <c r="AR308" s="215" t="s">
        <v>23</v>
      </c>
      <c r="AT308" s="216" t="s">
        <v>77</v>
      </c>
      <c r="AU308" s="216" t="s">
        <v>23</v>
      </c>
      <c r="AY308" s="215" t="s">
        <v>199</v>
      </c>
      <c r="BK308" s="217">
        <f>BK309</f>
        <v>0</v>
      </c>
    </row>
    <row r="309" s="2" customFormat="1" ht="21.75" customHeight="1">
      <c r="A309" s="40"/>
      <c r="B309" s="41"/>
      <c r="C309" s="220" t="s">
        <v>824</v>
      </c>
      <c r="D309" s="220" t="s">
        <v>201</v>
      </c>
      <c r="E309" s="221" t="s">
        <v>3553</v>
      </c>
      <c r="F309" s="222" t="s">
        <v>3554</v>
      </c>
      <c r="G309" s="223" t="s">
        <v>279</v>
      </c>
      <c r="H309" s="224">
        <v>157.88499999999999</v>
      </c>
      <c r="I309" s="225"/>
      <c r="J309" s="226">
        <f>ROUND(I309*H309,2)</f>
        <v>0</v>
      </c>
      <c r="K309" s="222" t="s">
        <v>205</v>
      </c>
      <c r="L309" s="46"/>
      <c r="M309" s="227" t="s">
        <v>22</v>
      </c>
      <c r="N309" s="228" t="s">
        <v>49</v>
      </c>
      <c r="O309" s="86"/>
      <c r="P309" s="229">
        <f>O309*H309</f>
        <v>0</v>
      </c>
      <c r="Q309" s="229">
        <v>0</v>
      </c>
      <c r="R309" s="229">
        <f>Q309*H309</f>
        <v>0</v>
      </c>
      <c r="S309" s="229">
        <v>0</v>
      </c>
      <c r="T309" s="230">
        <f>S309*H309</f>
        <v>0</v>
      </c>
      <c r="U309" s="40"/>
      <c r="V309" s="40"/>
      <c r="W309" s="40"/>
      <c r="X309" s="40"/>
      <c r="Y309" s="40"/>
      <c r="Z309" s="40"/>
      <c r="AA309" s="40"/>
      <c r="AB309" s="40"/>
      <c r="AC309" s="40"/>
      <c r="AD309" s="40"/>
      <c r="AE309" s="40"/>
      <c r="AR309" s="231" t="s">
        <v>103</v>
      </c>
      <c r="AT309" s="231" t="s">
        <v>201</v>
      </c>
      <c r="AU309" s="231" t="s">
        <v>87</v>
      </c>
      <c r="AY309" s="19" t="s">
        <v>199</v>
      </c>
      <c r="BE309" s="232">
        <f>IF(N309="základní",J309,0)</f>
        <v>0</v>
      </c>
      <c r="BF309" s="232">
        <f>IF(N309="snížená",J309,0)</f>
        <v>0</v>
      </c>
      <c r="BG309" s="232">
        <f>IF(N309="zákl. přenesená",J309,0)</f>
        <v>0</v>
      </c>
      <c r="BH309" s="232">
        <f>IF(N309="sníž. přenesená",J309,0)</f>
        <v>0</v>
      </c>
      <c r="BI309" s="232">
        <f>IF(N309="nulová",J309,0)</f>
        <v>0</v>
      </c>
      <c r="BJ309" s="19" t="s">
        <v>23</v>
      </c>
      <c r="BK309" s="232">
        <f>ROUND(I309*H309,2)</f>
        <v>0</v>
      </c>
      <c r="BL309" s="19" t="s">
        <v>103</v>
      </c>
      <c r="BM309" s="231" t="s">
        <v>3555</v>
      </c>
    </row>
    <row r="310" s="12" customFormat="1" ht="25.92" customHeight="1">
      <c r="A310" s="12"/>
      <c r="B310" s="204"/>
      <c r="C310" s="205"/>
      <c r="D310" s="206" t="s">
        <v>77</v>
      </c>
      <c r="E310" s="207" t="s">
        <v>1654</v>
      </c>
      <c r="F310" s="207" t="s">
        <v>1655</v>
      </c>
      <c r="G310" s="205"/>
      <c r="H310" s="205"/>
      <c r="I310" s="208"/>
      <c r="J310" s="209">
        <f>BK310</f>
        <v>0</v>
      </c>
      <c r="K310" s="205"/>
      <c r="L310" s="210"/>
      <c r="M310" s="211"/>
      <c r="N310" s="212"/>
      <c r="O310" s="212"/>
      <c r="P310" s="213">
        <f>P311+P315</f>
        <v>0</v>
      </c>
      <c r="Q310" s="212"/>
      <c r="R310" s="213">
        <f>R311+R315</f>
        <v>0.54125259999999997</v>
      </c>
      <c r="S310" s="212"/>
      <c r="T310" s="214">
        <f>T311+T315</f>
        <v>0</v>
      </c>
      <c r="U310" s="12"/>
      <c r="V310" s="12"/>
      <c r="W310" s="12"/>
      <c r="X310" s="12"/>
      <c r="Y310" s="12"/>
      <c r="Z310" s="12"/>
      <c r="AA310" s="12"/>
      <c r="AB310" s="12"/>
      <c r="AC310" s="12"/>
      <c r="AD310" s="12"/>
      <c r="AE310" s="12"/>
      <c r="AR310" s="215" t="s">
        <v>87</v>
      </c>
      <c r="AT310" s="216" t="s">
        <v>77</v>
      </c>
      <c r="AU310" s="216" t="s">
        <v>78</v>
      </c>
      <c r="AY310" s="215" t="s">
        <v>199</v>
      </c>
      <c r="BK310" s="217">
        <f>BK311+BK315</f>
        <v>0</v>
      </c>
    </row>
    <row r="311" s="12" customFormat="1" ht="22.8" customHeight="1">
      <c r="A311" s="12"/>
      <c r="B311" s="204"/>
      <c r="C311" s="205"/>
      <c r="D311" s="206" t="s">
        <v>77</v>
      </c>
      <c r="E311" s="218" t="s">
        <v>1656</v>
      </c>
      <c r="F311" s="218" t="s">
        <v>1657</v>
      </c>
      <c r="G311" s="205"/>
      <c r="H311" s="205"/>
      <c r="I311" s="208"/>
      <c r="J311" s="219">
        <f>BK311</f>
        <v>0</v>
      </c>
      <c r="K311" s="205"/>
      <c r="L311" s="210"/>
      <c r="M311" s="211"/>
      <c r="N311" s="212"/>
      <c r="O311" s="212"/>
      <c r="P311" s="213">
        <f>SUM(P312:P314)</f>
        <v>0</v>
      </c>
      <c r="Q311" s="212"/>
      <c r="R311" s="213">
        <f>SUM(R312:R314)</f>
        <v>0.030252600000000004</v>
      </c>
      <c r="S311" s="212"/>
      <c r="T311" s="214">
        <f>SUM(T312:T314)</f>
        <v>0</v>
      </c>
      <c r="U311" s="12"/>
      <c r="V311" s="12"/>
      <c r="W311" s="12"/>
      <c r="X311" s="12"/>
      <c r="Y311" s="12"/>
      <c r="Z311" s="12"/>
      <c r="AA311" s="12"/>
      <c r="AB311" s="12"/>
      <c r="AC311" s="12"/>
      <c r="AD311" s="12"/>
      <c r="AE311" s="12"/>
      <c r="AR311" s="215" t="s">
        <v>87</v>
      </c>
      <c r="AT311" s="216" t="s">
        <v>77</v>
      </c>
      <c r="AU311" s="216" t="s">
        <v>23</v>
      </c>
      <c r="AY311" s="215" t="s">
        <v>199</v>
      </c>
      <c r="BK311" s="217">
        <f>SUM(BK312:BK314)</f>
        <v>0</v>
      </c>
    </row>
    <row r="312" s="2" customFormat="1" ht="21.75" customHeight="1">
      <c r="A312" s="40"/>
      <c r="B312" s="41"/>
      <c r="C312" s="220" t="s">
        <v>829</v>
      </c>
      <c r="D312" s="220" t="s">
        <v>201</v>
      </c>
      <c r="E312" s="221" t="s">
        <v>3556</v>
      </c>
      <c r="F312" s="222" t="s">
        <v>3557</v>
      </c>
      <c r="G312" s="223" t="s">
        <v>233</v>
      </c>
      <c r="H312" s="224">
        <v>48.020000000000003</v>
      </c>
      <c r="I312" s="225"/>
      <c r="J312" s="226">
        <f>ROUND(I312*H312,2)</f>
        <v>0</v>
      </c>
      <c r="K312" s="222" t="s">
        <v>205</v>
      </c>
      <c r="L312" s="46"/>
      <c r="M312" s="227" t="s">
        <v>22</v>
      </c>
      <c r="N312" s="228" t="s">
        <v>49</v>
      </c>
      <c r="O312" s="86"/>
      <c r="P312" s="229">
        <f>O312*H312</f>
        <v>0</v>
      </c>
      <c r="Q312" s="229">
        <v>0.00063000000000000003</v>
      </c>
      <c r="R312" s="229">
        <f>Q312*H312</f>
        <v>0.030252600000000004</v>
      </c>
      <c r="S312" s="229">
        <v>0</v>
      </c>
      <c r="T312" s="230">
        <f>S312*H312</f>
        <v>0</v>
      </c>
      <c r="U312" s="40"/>
      <c r="V312" s="40"/>
      <c r="W312" s="40"/>
      <c r="X312" s="40"/>
      <c r="Y312" s="40"/>
      <c r="Z312" s="40"/>
      <c r="AA312" s="40"/>
      <c r="AB312" s="40"/>
      <c r="AC312" s="40"/>
      <c r="AD312" s="40"/>
      <c r="AE312" s="40"/>
      <c r="AR312" s="231" t="s">
        <v>272</v>
      </c>
      <c r="AT312" s="231" t="s">
        <v>201</v>
      </c>
      <c r="AU312" s="231" t="s">
        <v>87</v>
      </c>
      <c r="AY312" s="19" t="s">
        <v>199</v>
      </c>
      <c r="BE312" s="232">
        <f>IF(N312="základní",J312,0)</f>
        <v>0</v>
      </c>
      <c r="BF312" s="232">
        <f>IF(N312="snížená",J312,0)</f>
        <v>0</v>
      </c>
      <c r="BG312" s="232">
        <f>IF(N312="zákl. přenesená",J312,0)</f>
        <v>0</v>
      </c>
      <c r="BH312" s="232">
        <f>IF(N312="sníž. přenesená",J312,0)</f>
        <v>0</v>
      </c>
      <c r="BI312" s="232">
        <f>IF(N312="nulová",J312,0)</f>
        <v>0</v>
      </c>
      <c r="BJ312" s="19" t="s">
        <v>23</v>
      </c>
      <c r="BK312" s="232">
        <f>ROUND(I312*H312,2)</f>
        <v>0</v>
      </c>
      <c r="BL312" s="19" t="s">
        <v>272</v>
      </c>
      <c r="BM312" s="231" t="s">
        <v>3558</v>
      </c>
    </row>
    <row r="313" s="13" customFormat="1">
      <c r="A313" s="13"/>
      <c r="B313" s="233"/>
      <c r="C313" s="234"/>
      <c r="D313" s="235" t="s">
        <v>207</v>
      </c>
      <c r="E313" s="236" t="s">
        <v>22</v>
      </c>
      <c r="F313" s="237" t="s">
        <v>3559</v>
      </c>
      <c r="G313" s="234"/>
      <c r="H313" s="238">
        <v>48.020000000000003</v>
      </c>
      <c r="I313" s="239"/>
      <c r="J313" s="234"/>
      <c r="K313" s="234"/>
      <c r="L313" s="240"/>
      <c r="M313" s="241"/>
      <c r="N313" s="242"/>
      <c r="O313" s="242"/>
      <c r="P313" s="242"/>
      <c r="Q313" s="242"/>
      <c r="R313" s="242"/>
      <c r="S313" s="242"/>
      <c r="T313" s="243"/>
      <c r="U313" s="13"/>
      <c r="V313" s="13"/>
      <c r="W313" s="13"/>
      <c r="X313" s="13"/>
      <c r="Y313" s="13"/>
      <c r="Z313" s="13"/>
      <c r="AA313" s="13"/>
      <c r="AB313" s="13"/>
      <c r="AC313" s="13"/>
      <c r="AD313" s="13"/>
      <c r="AE313" s="13"/>
      <c r="AT313" s="244" t="s">
        <v>207</v>
      </c>
      <c r="AU313" s="244" t="s">
        <v>87</v>
      </c>
      <c r="AV313" s="13" t="s">
        <v>87</v>
      </c>
      <c r="AW313" s="13" t="s">
        <v>39</v>
      </c>
      <c r="AX313" s="13" t="s">
        <v>23</v>
      </c>
      <c r="AY313" s="244" t="s">
        <v>199</v>
      </c>
    </row>
    <row r="314" s="2" customFormat="1" ht="21.75" customHeight="1">
      <c r="A314" s="40"/>
      <c r="B314" s="41"/>
      <c r="C314" s="220" t="s">
        <v>840</v>
      </c>
      <c r="D314" s="220" t="s">
        <v>201</v>
      </c>
      <c r="E314" s="221" t="s">
        <v>3560</v>
      </c>
      <c r="F314" s="222" t="s">
        <v>3561</v>
      </c>
      <c r="G314" s="223" t="s">
        <v>279</v>
      </c>
      <c r="H314" s="224">
        <v>0.029999999999999999</v>
      </c>
      <c r="I314" s="225"/>
      <c r="J314" s="226">
        <f>ROUND(I314*H314,2)</f>
        <v>0</v>
      </c>
      <c r="K314" s="222" t="s">
        <v>205</v>
      </c>
      <c r="L314" s="46"/>
      <c r="M314" s="227" t="s">
        <v>22</v>
      </c>
      <c r="N314" s="228" t="s">
        <v>49</v>
      </c>
      <c r="O314" s="86"/>
      <c r="P314" s="229">
        <f>O314*H314</f>
        <v>0</v>
      </c>
      <c r="Q314" s="229">
        <v>0</v>
      </c>
      <c r="R314" s="229">
        <f>Q314*H314</f>
        <v>0</v>
      </c>
      <c r="S314" s="229">
        <v>0</v>
      </c>
      <c r="T314" s="230">
        <f>S314*H314</f>
        <v>0</v>
      </c>
      <c r="U314" s="40"/>
      <c r="V314" s="40"/>
      <c r="W314" s="40"/>
      <c r="X314" s="40"/>
      <c r="Y314" s="40"/>
      <c r="Z314" s="40"/>
      <c r="AA314" s="40"/>
      <c r="AB314" s="40"/>
      <c r="AC314" s="40"/>
      <c r="AD314" s="40"/>
      <c r="AE314" s="40"/>
      <c r="AR314" s="231" t="s">
        <v>272</v>
      </c>
      <c r="AT314" s="231" t="s">
        <v>201</v>
      </c>
      <c r="AU314" s="231" t="s">
        <v>87</v>
      </c>
      <c r="AY314" s="19" t="s">
        <v>199</v>
      </c>
      <c r="BE314" s="232">
        <f>IF(N314="základní",J314,0)</f>
        <v>0</v>
      </c>
      <c r="BF314" s="232">
        <f>IF(N314="snížená",J314,0)</f>
        <v>0</v>
      </c>
      <c r="BG314" s="232">
        <f>IF(N314="zákl. přenesená",J314,0)</f>
        <v>0</v>
      </c>
      <c r="BH314" s="232">
        <f>IF(N314="sníž. přenesená",J314,0)</f>
        <v>0</v>
      </c>
      <c r="BI314" s="232">
        <f>IF(N314="nulová",J314,0)</f>
        <v>0</v>
      </c>
      <c r="BJ314" s="19" t="s">
        <v>23</v>
      </c>
      <c r="BK314" s="232">
        <f>ROUND(I314*H314,2)</f>
        <v>0</v>
      </c>
      <c r="BL314" s="19" t="s">
        <v>272</v>
      </c>
      <c r="BM314" s="231" t="s">
        <v>3562</v>
      </c>
    </row>
    <row r="315" s="12" customFormat="1" ht="22.8" customHeight="1">
      <c r="A315" s="12"/>
      <c r="B315" s="204"/>
      <c r="C315" s="205"/>
      <c r="D315" s="206" t="s">
        <v>77</v>
      </c>
      <c r="E315" s="218" t="s">
        <v>2391</v>
      </c>
      <c r="F315" s="218" t="s">
        <v>2392</v>
      </c>
      <c r="G315" s="205"/>
      <c r="H315" s="205"/>
      <c r="I315" s="208"/>
      <c r="J315" s="219">
        <f>BK315</f>
        <v>0</v>
      </c>
      <c r="K315" s="205"/>
      <c r="L315" s="210"/>
      <c r="M315" s="211"/>
      <c r="N315" s="212"/>
      <c r="O315" s="212"/>
      <c r="P315" s="213">
        <f>SUM(P316:P320)</f>
        <v>0</v>
      </c>
      <c r="Q315" s="212"/>
      <c r="R315" s="213">
        <f>SUM(R316:R320)</f>
        <v>0.51100000000000001</v>
      </c>
      <c r="S315" s="212"/>
      <c r="T315" s="214">
        <f>SUM(T316:T320)</f>
        <v>0</v>
      </c>
      <c r="U315" s="12"/>
      <c r="V315" s="12"/>
      <c r="W315" s="12"/>
      <c r="X315" s="12"/>
      <c r="Y315" s="12"/>
      <c r="Z315" s="12"/>
      <c r="AA315" s="12"/>
      <c r="AB315" s="12"/>
      <c r="AC315" s="12"/>
      <c r="AD315" s="12"/>
      <c r="AE315" s="12"/>
      <c r="AR315" s="215" t="s">
        <v>87</v>
      </c>
      <c r="AT315" s="216" t="s">
        <v>77</v>
      </c>
      <c r="AU315" s="216" t="s">
        <v>23</v>
      </c>
      <c r="AY315" s="215" t="s">
        <v>199</v>
      </c>
      <c r="BK315" s="217">
        <f>SUM(BK316:BK320)</f>
        <v>0</v>
      </c>
    </row>
    <row r="316" s="2" customFormat="1" ht="21.75" customHeight="1">
      <c r="A316" s="40"/>
      <c r="B316" s="41"/>
      <c r="C316" s="220" t="s">
        <v>847</v>
      </c>
      <c r="D316" s="220" t="s">
        <v>201</v>
      </c>
      <c r="E316" s="221" t="s">
        <v>3563</v>
      </c>
      <c r="F316" s="222" t="s">
        <v>3564</v>
      </c>
      <c r="G316" s="223" t="s">
        <v>333</v>
      </c>
      <c r="H316" s="224">
        <v>2</v>
      </c>
      <c r="I316" s="225"/>
      <c r="J316" s="226">
        <f>ROUND(I316*H316,2)</f>
        <v>0</v>
      </c>
      <c r="K316" s="222" t="s">
        <v>22</v>
      </c>
      <c r="L316" s="46"/>
      <c r="M316" s="227" t="s">
        <v>22</v>
      </c>
      <c r="N316" s="228" t="s">
        <v>49</v>
      </c>
      <c r="O316" s="86"/>
      <c r="P316" s="229">
        <f>O316*H316</f>
        <v>0</v>
      </c>
      <c r="Q316" s="229">
        <v>0.044999999999999998</v>
      </c>
      <c r="R316" s="229">
        <f>Q316*H316</f>
        <v>0.089999999999999997</v>
      </c>
      <c r="S316" s="229">
        <v>0</v>
      </c>
      <c r="T316" s="230">
        <f>S316*H316</f>
        <v>0</v>
      </c>
      <c r="U316" s="40"/>
      <c r="V316" s="40"/>
      <c r="W316" s="40"/>
      <c r="X316" s="40"/>
      <c r="Y316" s="40"/>
      <c r="Z316" s="40"/>
      <c r="AA316" s="40"/>
      <c r="AB316" s="40"/>
      <c r="AC316" s="40"/>
      <c r="AD316" s="40"/>
      <c r="AE316" s="40"/>
      <c r="AR316" s="231" t="s">
        <v>272</v>
      </c>
      <c r="AT316" s="231" t="s">
        <v>201</v>
      </c>
      <c r="AU316" s="231" t="s">
        <v>87</v>
      </c>
      <c r="AY316" s="19" t="s">
        <v>199</v>
      </c>
      <c r="BE316" s="232">
        <f>IF(N316="základní",J316,0)</f>
        <v>0</v>
      </c>
      <c r="BF316" s="232">
        <f>IF(N316="snížená",J316,0)</f>
        <v>0</v>
      </c>
      <c r="BG316" s="232">
        <f>IF(N316="zákl. přenesená",J316,0)</f>
        <v>0</v>
      </c>
      <c r="BH316" s="232">
        <f>IF(N316="sníž. přenesená",J316,0)</f>
        <v>0</v>
      </c>
      <c r="BI316" s="232">
        <f>IF(N316="nulová",J316,0)</f>
        <v>0</v>
      </c>
      <c r="BJ316" s="19" t="s">
        <v>23</v>
      </c>
      <c r="BK316" s="232">
        <f>ROUND(I316*H316,2)</f>
        <v>0</v>
      </c>
      <c r="BL316" s="19" t="s">
        <v>272</v>
      </c>
      <c r="BM316" s="231" t="s">
        <v>3565</v>
      </c>
    </row>
    <row r="317" s="2" customFormat="1" ht="21.75" customHeight="1">
      <c r="A317" s="40"/>
      <c r="B317" s="41"/>
      <c r="C317" s="220" t="s">
        <v>852</v>
      </c>
      <c r="D317" s="220" t="s">
        <v>201</v>
      </c>
      <c r="E317" s="221" t="s">
        <v>3566</v>
      </c>
      <c r="F317" s="222" t="s">
        <v>3567</v>
      </c>
      <c r="G317" s="223" t="s">
        <v>333</v>
      </c>
      <c r="H317" s="224">
        <v>1</v>
      </c>
      <c r="I317" s="225"/>
      <c r="J317" s="226">
        <f>ROUND(I317*H317,2)</f>
        <v>0</v>
      </c>
      <c r="K317" s="222" t="s">
        <v>22</v>
      </c>
      <c r="L317" s="46"/>
      <c r="M317" s="227" t="s">
        <v>22</v>
      </c>
      <c r="N317" s="228" t="s">
        <v>49</v>
      </c>
      <c r="O317" s="86"/>
      <c r="P317" s="229">
        <f>O317*H317</f>
        <v>0</v>
      </c>
      <c r="Q317" s="229">
        <v>0.031</v>
      </c>
      <c r="R317" s="229">
        <f>Q317*H317</f>
        <v>0.031</v>
      </c>
      <c r="S317" s="229">
        <v>0</v>
      </c>
      <c r="T317" s="230">
        <f>S317*H317</f>
        <v>0</v>
      </c>
      <c r="U317" s="40"/>
      <c r="V317" s="40"/>
      <c r="W317" s="40"/>
      <c r="X317" s="40"/>
      <c r="Y317" s="40"/>
      <c r="Z317" s="40"/>
      <c r="AA317" s="40"/>
      <c r="AB317" s="40"/>
      <c r="AC317" s="40"/>
      <c r="AD317" s="40"/>
      <c r="AE317" s="40"/>
      <c r="AR317" s="231" t="s">
        <v>272</v>
      </c>
      <c r="AT317" s="231" t="s">
        <v>201</v>
      </c>
      <c r="AU317" s="231" t="s">
        <v>87</v>
      </c>
      <c r="AY317" s="19" t="s">
        <v>199</v>
      </c>
      <c r="BE317" s="232">
        <f>IF(N317="základní",J317,0)</f>
        <v>0</v>
      </c>
      <c r="BF317" s="232">
        <f>IF(N317="snížená",J317,0)</f>
        <v>0</v>
      </c>
      <c r="BG317" s="232">
        <f>IF(N317="zákl. přenesená",J317,0)</f>
        <v>0</v>
      </c>
      <c r="BH317" s="232">
        <f>IF(N317="sníž. přenesená",J317,0)</f>
        <v>0</v>
      </c>
      <c r="BI317" s="232">
        <f>IF(N317="nulová",J317,0)</f>
        <v>0</v>
      </c>
      <c r="BJ317" s="19" t="s">
        <v>23</v>
      </c>
      <c r="BK317" s="232">
        <f>ROUND(I317*H317,2)</f>
        <v>0</v>
      </c>
      <c r="BL317" s="19" t="s">
        <v>272</v>
      </c>
      <c r="BM317" s="231" t="s">
        <v>3568</v>
      </c>
    </row>
    <row r="318" s="2" customFormat="1" ht="66.75" customHeight="1">
      <c r="A318" s="40"/>
      <c r="B318" s="41"/>
      <c r="C318" s="220" t="s">
        <v>865</v>
      </c>
      <c r="D318" s="220" t="s">
        <v>201</v>
      </c>
      <c r="E318" s="221" t="s">
        <v>3569</v>
      </c>
      <c r="F318" s="222" t="s">
        <v>3570</v>
      </c>
      <c r="G318" s="223" t="s">
        <v>333</v>
      </c>
      <c r="H318" s="224">
        <v>1</v>
      </c>
      <c r="I318" s="225"/>
      <c r="J318" s="226">
        <f>ROUND(I318*H318,2)</f>
        <v>0</v>
      </c>
      <c r="K318" s="222" t="s">
        <v>22</v>
      </c>
      <c r="L318" s="46"/>
      <c r="M318" s="227" t="s">
        <v>22</v>
      </c>
      <c r="N318" s="228" t="s">
        <v>49</v>
      </c>
      <c r="O318" s="86"/>
      <c r="P318" s="229">
        <f>O318*H318</f>
        <v>0</v>
      </c>
      <c r="Q318" s="229">
        <v>0.28999999999999998</v>
      </c>
      <c r="R318" s="229">
        <f>Q318*H318</f>
        <v>0.28999999999999998</v>
      </c>
      <c r="S318" s="229">
        <v>0</v>
      </c>
      <c r="T318" s="230">
        <f>S318*H318</f>
        <v>0</v>
      </c>
      <c r="U318" s="40"/>
      <c r="V318" s="40"/>
      <c r="W318" s="40"/>
      <c r="X318" s="40"/>
      <c r="Y318" s="40"/>
      <c r="Z318" s="40"/>
      <c r="AA318" s="40"/>
      <c r="AB318" s="40"/>
      <c r="AC318" s="40"/>
      <c r="AD318" s="40"/>
      <c r="AE318" s="40"/>
      <c r="AR318" s="231" t="s">
        <v>272</v>
      </c>
      <c r="AT318" s="231" t="s">
        <v>201</v>
      </c>
      <c r="AU318" s="231" t="s">
        <v>87</v>
      </c>
      <c r="AY318" s="19" t="s">
        <v>199</v>
      </c>
      <c r="BE318" s="232">
        <f>IF(N318="základní",J318,0)</f>
        <v>0</v>
      </c>
      <c r="BF318" s="232">
        <f>IF(N318="snížená",J318,0)</f>
        <v>0</v>
      </c>
      <c r="BG318" s="232">
        <f>IF(N318="zákl. přenesená",J318,0)</f>
        <v>0</v>
      </c>
      <c r="BH318" s="232">
        <f>IF(N318="sníž. přenesená",J318,0)</f>
        <v>0</v>
      </c>
      <c r="BI318" s="232">
        <f>IF(N318="nulová",J318,0)</f>
        <v>0</v>
      </c>
      <c r="BJ318" s="19" t="s">
        <v>23</v>
      </c>
      <c r="BK318" s="232">
        <f>ROUND(I318*H318,2)</f>
        <v>0</v>
      </c>
      <c r="BL318" s="19" t="s">
        <v>272</v>
      </c>
      <c r="BM318" s="231" t="s">
        <v>3571</v>
      </c>
    </row>
    <row r="319" s="2" customFormat="1" ht="123" customHeight="1">
      <c r="A319" s="40"/>
      <c r="B319" s="41"/>
      <c r="C319" s="220" t="s">
        <v>875</v>
      </c>
      <c r="D319" s="220" t="s">
        <v>201</v>
      </c>
      <c r="E319" s="221" t="s">
        <v>3572</v>
      </c>
      <c r="F319" s="222" t="s">
        <v>3573</v>
      </c>
      <c r="G319" s="223" t="s">
        <v>333</v>
      </c>
      <c r="H319" s="224">
        <v>1</v>
      </c>
      <c r="I319" s="225"/>
      <c r="J319" s="226">
        <f>ROUND(I319*H319,2)</f>
        <v>0</v>
      </c>
      <c r="K319" s="222" t="s">
        <v>22</v>
      </c>
      <c r="L319" s="46"/>
      <c r="M319" s="227" t="s">
        <v>22</v>
      </c>
      <c r="N319" s="228" t="s">
        <v>49</v>
      </c>
      <c r="O319" s="86"/>
      <c r="P319" s="229">
        <f>O319*H319</f>
        <v>0</v>
      </c>
      <c r="Q319" s="229">
        <v>0.10000000000000001</v>
      </c>
      <c r="R319" s="229">
        <f>Q319*H319</f>
        <v>0.10000000000000001</v>
      </c>
      <c r="S319" s="229">
        <v>0</v>
      </c>
      <c r="T319" s="230">
        <f>S319*H319</f>
        <v>0</v>
      </c>
      <c r="U319" s="40"/>
      <c r="V319" s="40"/>
      <c r="W319" s="40"/>
      <c r="X319" s="40"/>
      <c r="Y319" s="40"/>
      <c r="Z319" s="40"/>
      <c r="AA319" s="40"/>
      <c r="AB319" s="40"/>
      <c r="AC319" s="40"/>
      <c r="AD319" s="40"/>
      <c r="AE319" s="40"/>
      <c r="AR319" s="231" t="s">
        <v>272</v>
      </c>
      <c r="AT319" s="231" t="s">
        <v>201</v>
      </c>
      <c r="AU319" s="231" t="s">
        <v>87</v>
      </c>
      <c r="AY319" s="19" t="s">
        <v>199</v>
      </c>
      <c r="BE319" s="232">
        <f>IF(N319="základní",J319,0)</f>
        <v>0</v>
      </c>
      <c r="BF319" s="232">
        <f>IF(N319="snížená",J319,0)</f>
        <v>0</v>
      </c>
      <c r="BG319" s="232">
        <f>IF(N319="zákl. přenesená",J319,0)</f>
        <v>0</v>
      </c>
      <c r="BH319" s="232">
        <f>IF(N319="sníž. přenesená",J319,0)</f>
        <v>0</v>
      </c>
      <c r="BI319" s="232">
        <f>IF(N319="nulová",J319,0)</f>
        <v>0</v>
      </c>
      <c r="BJ319" s="19" t="s">
        <v>23</v>
      </c>
      <c r="BK319" s="232">
        <f>ROUND(I319*H319,2)</f>
        <v>0</v>
      </c>
      <c r="BL319" s="19" t="s">
        <v>272</v>
      </c>
      <c r="BM319" s="231" t="s">
        <v>3574</v>
      </c>
    </row>
    <row r="320" s="2" customFormat="1" ht="21.75" customHeight="1">
      <c r="A320" s="40"/>
      <c r="B320" s="41"/>
      <c r="C320" s="220" t="s">
        <v>881</v>
      </c>
      <c r="D320" s="220" t="s">
        <v>201</v>
      </c>
      <c r="E320" s="221" t="s">
        <v>3575</v>
      </c>
      <c r="F320" s="222" t="s">
        <v>3576</v>
      </c>
      <c r="G320" s="223" t="s">
        <v>279</v>
      </c>
      <c r="H320" s="224">
        <v>0.51100000000000001</v>
      </c>
      <c r="I320" s="225"/>
      <c r="J320" s="226">
        <f>ROUND(I320*H320,2)</f>
        <v>0</v>
      </c>
      <c r="K320" s="222" t="s">
        <v>205</v>
      </c>
      <c r="L320" s="46"/>
      <c r="M320" s="287" t="s">
        <v>22</v>
      </c>
      <c r="N320" s="288" t="s">
        <v>49</v>
      </c>
      <c r="O320" s="289"/>
      <c r="P320" s="290">
        <f>O320*H320</f>
        <v>0</v>
      </c>
      <c r="Q320" s="290">
        <v>0</v>
      </c>
      <c r="R320" s="290">
        <f>Q320*H320</f>
        <v>0</v>
      </c>
      <c r="S320" s="290">
        <v>0</v>
      </c>
      <c r="T320" s="291">
        <f>S320*H320</f>
        <v>0</v>
      </c>
      <c r="U320" s="40"/>
      <c r="V320" s="40"/>
      <c r="W320" s="40"/>
      <c r="X320" s="40"/>
      <c r="Y320" s="40"/>
      <c r="Z320" s="40"/>
      <c r="AA320" s="40"/>
      <c r="AB320" s="40"/>
      <c r="AC320" s="40"/>
      <c r="AD320" s="40"/>
      <c r="AE320" s="40"/>
      <c r="AR320" s="231" t="s">
        <v>272</v>
      </c>
      <c r="AT320" s="231" t="s">
        <v>201</v>
      </c>
      <c r="AU320" s="231" t="s">
        <v>87</v>
      </c>
      <c r="AY320" s="19" t="s">
        <v>199</v>
      </c>
      <c r="BE320" s="232">
        <f>IF(N320="základní",J320,0)</f>
        <v>0</v>
      </c>
      <c r="BF320" s="232">
        <f>IF(N320="snížená",J320,0)</f>
        <v>0</v>
      </c>
      <c r="BG320" s="232">
        <f>IF(N320="zákl. přenesená",J320,0)</f>
        <v>0</v>
      </c>
      <c r="BH320" s="232">
        <f>IF(N320="sníž. přenesená",J320,0)</f>
        <v>0</v>
      </c>
      <c r="BI320" s="232">
        <f>IF(N320="nulová",J320,0)</f>
        <v>0</v>
      </c>
      <c r="BJ320" s="19" t="s">
        <v>23</v>
      </c>
      <c r="BK320" s="232">
        <f>ROUND(I320*H320,2)</f>
        <v>0</v>
      </c>
      <c r="BL320" s="19" t="s">
        <v>272</v>
      </c>
      <c r="BM320" s="231" t="s">
        <v>3577</v>
      </c>
    </row>
    <row r="321" s="2" customFormat="1" ht="6.96" customHeight="1">
      <c r="A321" s="40"/>
      <c r="B321" s="61"/>
      <c r="C321" s="62"/>
      <c r="D321" s="62"/>
      <c r="E321" s="62"/>
      <c r="F321" s="62"/>
      <c r="G321" s="62"/>
      <c r="H321" s="62"/>
      <c r="I321" s="168"/>
      <c r="J321" s="62"/>
      <c r="K321" s="62"/>
      <c r="L321" s="46"/>
      <c r="M321" s="40"/>
      <c r="O321" s="40"/>
      <c r="P321" s="40"/>
      <c r="Q321" s="40"/>
      <c r="R321" s="40"/>
      <c r="S321" s="40"/>
      <c r="T321" s="40"/>
      <c r="U321" s="40"/>
      <c r="V321" s="40"/>
      <c r="W321" s="40"/>
      <c r="X321" s="40"/>
      <c r="Y321" s="40"/>
      <c r="Z321" s="40"/>
      <c r="AA321" s="40"/>
      <c r="AB321" s="40"/>
      <c r="AC321" s="40"/>
      <c r="AD321" s="40"/>
      <c r="AE321" s="40"/>
    </row>
  </sheetData>
  <sheetProtection sheet="1" autoFilter="0" formatColumns="0" formatRows="0" objects="1" scenarios="1" spinCount="100000" saltValue="eFWVGdf6ddHt/zeSgT3sL4tV4TQkBhdr4tHzgDHd5PtUeBYWJKq4YzxUh3P5GY4U/R3DQXZWc+WFewTuXMNnIw==" hashValue="G86n19Rk6Wt2NqtR3zPWY+0vVYx6DK6stsWhLZO8Rc+6/eBop/Jk/jUHaVC4G3lfZ75zywRQoBQmZtxAiiWzQA==" algorithmName="SHA-512" password="CEF7"/>
  <autoFilter ref="C90:K320"/>
  <mergeCells count="9">
    <mergeCell ref="E7:H7"/>
    <mergeCell ref="E9:H9"/>
    <mergeCell ref="E18:H18"/>
    <mergeCell ref="E27:H27"/>
    <mergeCell ref="E48:H48"/>
    <mergeCell ref="E50:H50"/>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96</v>
      </c>
    </row>
    <row r="3" s="1" customFormat="1" ht="6.96" customHeight="1">
      <c r="B3" s="131"/>
      <c r="C3" s="132"/>
      <c r="D3" s="132"/>
      <c r="E3" s="132"/>
      <c r="F3" s="132"/>
      <c r="G3" s="132"/>
      <c r="H3" s="132"/>
      <c r="I3" s="133"/>
      <c r="J3" s="132"/>
      <c r="K3" s="132"/>
      <c r="L3" s="22"/>
      <c r="AT3" s="19" t="s">
        <v>87</v>
      </c>
    </row>
    <row r="4" s="1" customFormat="1" ht="24.96" customHeight="1">
      <c r="B4" s="22"/>
      <c r="D4" s="134" t="s">
        <v>136</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zakázky'!K6</f>
        <v>Rekonstrukce elektroinstalace a rozvodů ZTI,vč. úpravy soc. zařízení a bezbariér vstupu obj. č.p. 931, Náchod</v>
      </c>
      <c r="F7" s="136"/>
      <c r="G7" s="136"/>
      <c r="H7" s="136"/>
      <c r="I7" s="130"/>
      <c r="L7" s="22"/>
    </row>
    <row r="8" s="2" customFormat="1" ht="12" customHeight="1">
      <c r="A8" s="40"/>
      <c r="B8" s="46"/>
      <c r="C8" s="40"/>
      <c r="D8" s="136" t="s">
        <v>137</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3578</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19</v>
      </c>
      <c r="E11" s="40"/>
      <c r="F11" s="141" t="s">
        <v>20</v>
      </c>
      <c r="G11" s="40"/>
      <c r="H11" s="40"/>
      <c r="I11" s="142" t="s">
        <v>21</v>
      </c>
      <c r="J11" s="141" t="s">
        <v>22</v>
      </c>
      <c r="K11" s="40"/>
      <c r="L11" s="139"/>
      <c r="S11" s="40"/>
      <c r="T11" s="40"/>
      <c r="U11" s="40"/>
      <c r="V11" s="40"/>
      <c r="W11" s="40"/>
      <c r="X11" s="40"/>
      <c r="Y11" s="40"/>
      <c r="Z11" s="40"/>
      <c r="AA11" s="40"/>
      <c r="AB11" s="40"/>
      <c r="AC11" s="40"/>
      <c r="AD11" s="40"/>
      <c r="AE11" s="40"/>
    </row>
    <row r="12" s="2" customFormat="1" ht="12" customHeight="1">
      <c r="A12" s="40"/>
      <c r="B12" s="46"/>
      <c r="C12" s="40"/>
      <c r="D12" s="136" t="s">
        <v>24</v>
      </c>
      <c r="E12" s="40"/>
      <c r="F12" s="141" t="s">
        <v>25</v>
      </c>
      <c r="G12" s="40"/>
      <c r="H12" s="40"/>
      <c r="I12" s="142" t="s">
        <v>26</v>
      </c>
      <c r="J12" s="143" t="str">
        <f>'Rekapitulace zakázky'!AN8</f>
        <v>12. 2. 2020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22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32</v>
      </c>
      <c r="F15" s="40"/>
      <c r="G15" s="40"/>
      <c r="H15" s="40"/>
      <c r="I15" s="142" t="s">
        <v>33</v>
      </c>
      <c r="J15" s="141" t="s">
        <v>22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34</v>
      </c>
      <c r="E17" s="40"/>
      <c r="F17" s="40"/>
      <c r="G17" s="40"/>
      <c r="H17" s="40"/>
      <c r="I17" s="142" t="s">
        <v>31</v>
      </c>
      <c r="J17" s="35"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zakázky'!E14</f>
        <v>Vyplň údaj</v>
      </c>
      <c r="F18" s="141"/>
      <c r="G18" s="141"/>
      <c r="H18" s="141"/>
      <c r="I18" s="142" t="s">
        <v>33</v>
      </c>
      <c r="J18" s="35"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36</v>
      </c>
      <c r="E20" s="40"/>
      <c r="F20" s="40"/>
      <c r="G20" s="40"/>
      <c r="H20" s="40"/>
      <c r="I20" s="142" t="s">
        <v>31</v>
      </c>
      <c r="J20" s="141" t="s">
        <v>37</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33</v>
      </c>
      <c r="J21" s="141" t="s">
        <v>22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22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3579</v>
      </c>
      <c r="F24" s="40"/>
      <c r="G24" s="40"/>
      <c r="H24" s="40"/>
      <c r="I24" s="142" t="s">
        <v>33</v>
      </c>
      <c r="J24" s="141" t="s">
        <v>22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42</v>
      </c>
      <c r="E26" s="40"/>
      <c r="F26" s="40"/>
      <c r="G26" s="40"/>
      <c r="H26" s="40"/>
      <c r="I26" s="138"/>
      <c r="J26" s="40"/>
      <c r="K26" s="40"/>
      <c r="L26" s="139"/>
      <c r="S26" s="40"/>
      <c r="T26" s="40"/>
      <c r="U26" s="40"/>
      <c r="V26" s="40"/>
      <c r="W26" s="40"/>
      <c r="X26" s="40"/>
      <c r="Y26" s="40"/>
      <c r="Z26" s="40"/>
      <c r="AA26" s="40"/>
      <c r="AB26" s="40"/>
      <c r="AC26" s="40"/>
      <c r="AD26" s="40"/>
      <c r="AE26" s="40"/>
    </row>
    <row r="27" s="8" customFormat="1" ht="47.25" customHeight="1">
      <c r="A27" s="144"/>
      <c r="B27" s="145"/>
      <c r="C27" s="144"/>
      <c r="D27" s="144"/>
      <c r="E27" s="146" t="s">
        <v>43</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44</v>
      </c>
      <c r="E30" s="40"/>
      <c r="F30" s="40"/>
      <c r="G30" s="40"/>
      <c r="H30" s="40"/>
      <c r="I30" s="138"/>
      <c r="J30" s="152">
        <f>ROUND(J86,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46</v>
      </c>
      <c r="G32" s="40"/>
      <c r="H32" s="40"/>
      <c r="I32" s="154" t="s">
        <v>45</v>
      </c>
      <c r="J32" s="153" t="s">
        <v>47</v>
      </c>
      <c r="K32" s="40"/>
      <c r="L32" s="139"/>
      <c r="S32" s="40"/>
      <c r="T32" s="40"/>
      <c r="U32" s="40"/>
      <c r="V32" s="40"/>
      <c r="W32" s="40"/>
      <c r="X32" s="40"/>
      <c r="Y32" s="40"/>
      <c r="Z32" s="40"/>
      <c r="AA32" s="40"/>
      <c r="AB32" s="40"/>
      <c r="AC32" s="40"/>
      <c r="AD32" s="40"/>
      <c r="AE32" s="40"/>
    </row>
    <row r="33" s="2" customFormat="1" ht="14.4" customHeight="1">
      <c r="A33" s="40"/>
      <c r="B33" s="46"/>
      <c r="C33" s="40"/>
      <c r="D33" s="155" t="s">
        <v>48</v>
      </c>
      <c r="E33" s="136" t="s">
        <v>49</v>
      </c>
      <c r="F33" s="156">
        <f>ROUND((SUM(BE86:BE252)),  2)</f>
        <v>0</v>
      </c>
      <c r="G33" s="40"/>
      <c r="H33" s="40"/>
      <c r="I33" s="157">
        <v>0.20999999999999999</v>
      </c>
      <c r="J33" s="156">
        <f>ROUND(((SUM(BE86:BE252))*I33),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50</v>
      </c>
      <c r="F34" s="156">
        <f>ROUND((SUM(BF86:BF252)),  2)</f>
        <v>0</v>
      </c>
      <c r="G34" s="40"/>
      <c r="H34" s="40"/>
      <c r="I34" s="157">
        <v>0.14999999999999999</v>
      </c>
      <c r="J34" s="156">
        <f>ROUND(((SUM(BF86:BF252))*I34),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51</v>
      </c>
      <c r="F35" s="156">
        <f>ROUND((SUM(BG86:BG252)),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52</v>
      </c>
      <c r="F36" s="156">
        <f>ROUND((SUM(BH86:BH252)),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53</v>
      </c>
      <c r="F37" s="156">
        <f>ROUND((SUM(BI86:BI252)),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54</v>
      </c>
      <c r="E39" s="160"/>
      <c r="F39" s="160"/>
      <c r="G39" s="161" t="s">
        <v>55</v>
      </c>
      <c r="H39" s="162" t="s">
        <v>56</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139</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Rekonstrukce elektroinstalace a rozvodů ZTI,vč. úpravy soc. zařízení a bezbariér vstupu obj. č.p. 931, Náchod</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137</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2.1 - Zdravotní technika - vnitřní část</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24</v>
      </c>
      <c r="D52" s="42"/>
      <c r="E52" s="42"/>
      <c r="F52" s="29" t="str">
        <f>F12</f>
        <v>Náchod</v>
      </c>
      <c r="G52" s="42"/>
      <c r="H52" s="42"/>
      <c r="I52" s="142" t="s">
        <v>26</v>
      </c>
      <c r="J52" s="74" t="str">
        <f>IF(J12="","",J12)</f>
        <v>12. 2. 2020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40.05" customHeight="1">
      <c r="A54" s="40"/>
      <c r="B54" s="41"/>
      <c r="C54" s="34" t="s">
        <v>30</v>
      </c>
      <c r="D54" s="42"/>
      <c r="E54" s="42"/>
      <c r="F54" s="29" t="str">
        <f>E15</f>
        <v>SPŠ stav. a Obch. akad. arch. Jana Letzela, Náchod</v>
      </c>
      <c r="G54" s="42"/>
      <c r="H54" s="42"/>
      <c r="I54" s="142" t="s">
        <v>36</v>
      </c>
      <c r="J54" s="38" t="str">
        <f>E21</f>
        <v>Ing. Lukáš Polej - projektový a ing. atelier EGO</v>
      </c>
      <c r="K54" s="42"/>
      <c r="L54" s="139"/>
      <c r="S54" s="40"/>
      <c r="T54" s="40"/>
      <c r="U54" s="40"/>
      <c r="V54" s="40"/>
      <c r="W54" s="40"/>
      <c r="X54" s="40"/>
      <c r="Y54" s="40"/>
      <c r="Z54" s="40"/>
      <c r="AA54" s="40"/>
      <c r="AB54" s="40"/>
      <c r="AC54" s="40"/>
      <c r="AD54" s="40"/>
      <c r="AE54" s="40"/>
    </row>
    <row r="55" s="2" customFormat="1" ht="15.15" customHeight="1">
      <c r="A55" s="40"/>
      <c r="B55" s="41"/>
      <c r="C55" s="34" t="s">
        <v>34</v>
      </c>
      <c r="D55" s="42"/>
      <c r="E55" s="42"/>
      <c r="F55" s="29" t="str">
        <f>IF(E18="","",E18)</f>
        <v>Vyplň údaj</v>
      </c>
      <c r="G55" s="42"/>
      <c r="H55" s="42"/>
      <c r="I55" s="142" t="s">
        <v>40</v>
      </c>
      <c r="J55" s="38" t="str">
        <f>E24</f>
        <v>Ing. Jiří Litoš</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140</v>
      </c>
      <c r="D57" s="174"/>
      <c r="E57" s="174"/>
      <c r="F57" s="174"/>
      <c r="G57" s="174"/>
      <c r="H57" s="174"/>
      <c r="I57" s="175"/>
      <c r="J57" s="176" t="s">
        <v>141</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76</v>
      </c>
      <c r="D59" s="42"/>
      <c r="E59" s="42"/>
      <c r="F59" s="42"/>
      <c r="G59" s="42"/>
      <c r="H59" s="42"/>
      <c r="I59" s="138"/>
      <c r="J59" s="104">
        <f>J86</f>
        <v>0</v>
      </c>
      <c r="K59" s="42"/>
      <c r="L59" s="139"/>
      <c r="S59" s="40"/>
      <c r="T59" s="40"/>
      <c r="U59" s="40"/>
      <c r="V59" s="40"/>
      <c r="W59" s="40"/>
      <c r="X59" s="40"/>
      <c r="Y59" s="40"/>
      <c r="Z59" s="40"/>
      <c r="AA59" s="40"/>
      <c r="AB59" s="40"/>
      <c r="AC59" s="40"/>
      <c r="AD59" s="40"/>
      <c r="AE59" s="40"/>
      <c r="AU59" s="19" t="s">
        <v>142</v>
      </c>
    </row>
    <row r="60" s="9" customFormat="1" ht="24.96" customHeight="1">
      <c r="A60" s="9"/>
      <c r="B60" s="178"/>
      <c r="C60" s="179"/>
      <c r="D60" s="180" t="s">
        <v>154</v>
      </c>
      <c r="E60" s="181"/>
      <c r="F60" s="181"/>
      <c r="G60" s="181"/>
      <c r="H60" s="181"/>
      <c r="I60" s="182"/>
      <c r="J60" s="183">
        <f>J87</f>
        <v>0</v>
      </c>
      <c r="K60" s="179"/>
      <c r="L60" s="184"/>
      <c r="S60" s="9"/>
      <c r="T60" s="9"/>
      <c r="U60" s="9"/>
      <c r="V60" s="9"/>
      <c r="W60" s="9"/>
      <c r="X60" s="9"/>
      <c r="Y60" s="9"/>
      <c r="Z60" s="9"/>
      <c r="AA60" s="9"/>
      <c r="AB60" s="9"/>
      <c r="AC60" s="9"/>
      <c r="AD60" s="9"/>
      <c r="AE60" s="9"/>
    </row>
    <row r="61" s="10" customFormat="1" ht="19.92" customHeight="1">
      <c r="A61" s="10"/>
      <c r="B61" s="185"/>
      <c r="C61" s="186"/>
      <c r="D61" s="187" t="s">
        <v>158</v>
      </c>
      <c r="E61" s="188"/>
      <c r="F61" s="188"/>
      <c r="G61" s="188"/>
      <c r="H61" s="188"/>
      <c r="I61" s="189"/>
      <c r="J61" s="190">
        <f>J88</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3580</v>
      </c>
      <c r="E62" s="188"/>
      <c r="F62" s="188"/>
      <c r="G62" s="188"/>
      <c r="H62" s="188"/>
      <c r="I62" s="189"/>
      <c r="J62" s="190">
        <f>J97</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3581</v>
      </c>
      <c r="E63" s="188"/>
      <c r="F63" s="188"/>
      <c r="G63" s="188"/>
      <c r="H63" s="188"/>
      <c r="I63" s="189"/>
      <c r="J63" s="190">
        <f>J139</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3582</v>
      </c>
      <c r="E64" s="188"/>
      <c r="F64" s="188"/>
      <c r="G64" s="188"/>
      <c r="H64" s="188"/>
      <c r="I64" s="189"/>
      <c r="J64" s="190">
        <f>J199</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3583</v>
      </c>
      <c r="E65" s="188"/>
      <c r="F65" s="188"/>
      <c r="G65" s="188"/>
      <c r="H65" s="188"/>
      <c r="I65" s="189"/>
      <c r="J65" s="190">
        <f>J243</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3584</v>
      </c>
      <c r="E66" s="188"/>
      <c r="F66" s="188"/>
      <c r="G66" s="188"/>
      <c r="H66" s="188"/>
      <c r="I66" s="189"/>
      <c r="J66" s="190">
        <f>J251</f>
        <v>0</v>
      </c>
      <c r="K66" s="186"/>
      <c r="L66" s="191"/>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138"/>
      <c r="J67" s="42"/>
      <c r="K67" s="42"/>
      <c r="L67" s="139"/>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168"/>
      <c r="J68" s="62"/>
      <c r="K68" s="62"/>
      <c r="L68" s="139"/>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171"/>
      <c r="J72" s="64"/>
      <c r="K72" s="64"/>
      <c r="L72" s="139"/>
      <c r="S72" s="40"/>
      <c r="T72" s="40"/>
      <c r="U72" s="40"/>
      <c r="V72" s="40"/>
      <c r="W72" s="40"/>
      <c r="X72" s="40"/>
      <c r="Y72" s="40"/>
      <c r="Z72" s="40"/>
      <c r="AA72" s="40"/>
      <c r="AB72" s="40"/>
      <c r="AC72" s="40"/>
      <c r="AD72" s="40"/>
      <c r="AE72" s="40"/>
    </row>
    <row r="73" s="2" customFormat="1" ht="24.96" customHeight="1">
      <c r="A73" s="40"/>
      <c r="B73" s="41"/>
      <c r="C73" s="25" t="s">
        <v>184</v>
      </c>
      <c r="D73" s="42"/>
      <c r="E73" s="42"/>
      <c r="F73" s="42"/>
      <c r="G73" s="42"/>
      <c r="H73" s="42"/>
      <c r="I73" s="138"/>
      <c r="J73" s="42"/>
      <c r="K73" s="42"/>
      <c r="L73" s="139"/>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138"/>
      <c r="J75" s="42"/>
      <c r="K75" s="42"/>
      <c r="L75" s="139"/>
      <c r="S75" s="40"/>
      <c r="T75" s="40"/>
      <c r="U75" s="40"/>
      <c r="V75" s="40"/>
      <c r="W75" s="40"/>
      <c r="X75" s="40"/>
      <c r="Y75" s="40"/>
      <c r="Z75" s="40"/>
      <c r="AA75" s="40"/>
      <c r="AB75" s="40"/>
      <c r="AC75" s="40"/>
      <c r="AD75" s="40"/>
      <c r="AE75" s="40"/>
    </row>
    <row r="76" s="2" customFormat="1" ht="16.5" customHeight="1">
      <c r="A76" s="40"/>
      <c r="B76" s="41"/>
      <c r="C76" s="42"/>
      <c r="D76" s="42"/>
      <c r="E76" s="172" t="str">
        <f>E7</f>
        <v>Rekonstrukce elektroinstalace a rozvodů ZTI,vč. úpravy soc. zařízení a bezbariér vstupu obj. č.p. 931, Náchod</v>
      </c>
      <c r="F76" s="34"/>
      <c r="G76" s="34"/>
      <c r="H76" s="34"/>
      <c r="I76" s="138"/>
      <c r="J76" s="42"/>
      <c r="K76" s="42"/>
      <c r="L76" s="139"/>
      <c r="S76" s="40"/>
      <c r="T76" s="40"/>
      <c r="U76" s="40"/>
      <c r="V76" s="40"/>
      <c r="W76" s="40"/>
      <c r="X76" s="40"/>
      <c r="Y76" s="40"/>
      <c r="Z76" s="40"/>
      <c r="AA76" s="40"/>
      <c r="AB76" s="40"/>
      <c r="AC76" s="40"/>
      <c r="AD76" s="40"/>
      <c r="AE76" s="40"/>
    </row>
    <row r="77" s="2" customFormat="1" ht="12" customHeight="1">
      <c r="A77" s="40"/>
      <c r="B77" s="41"/>
      <c r="C77" s="34" t="s">
        <v>137</v>
      </c>
      <c r="D77" s="42"/>
      <c r="E77" s="42"/>
      <c r="F77" s="42"/>
      <c r="G77" s="42"/>
      <c r="H77" s="42"/>
      <c r="I77" s="138"/>
      <c r="J77" s="42"/>
      <c r="K77" s="42"/>
      <c r="L77" s="139"/>
      <c r="S77" s="40"/>
      <c r="T77" s="40"/>
      <c r="U77" s="40"/>
      <c r="V77" s="40"/>
      <c r="W77" s="40"/>
      <c r="X77" s="40"/>
      <c r="Y77" s="40"/>
      <c r="Z77" s="40"/>
      <c r="AA77" s="40"/>
      <c r="AB77" s="40"/>
      <c r="AC77" s="40"/>
      <c r="AD77" s="40"/>
      <c r="AE77" s="40"/>
    </row>
    <row r="78" s="2" customFormat="1" ht="16.5" customHeight="1">
      <c r="A78" s="40"/>
      <c r="B78" s="41"/>
      <c r="C78" s="42"/>
      <c r="D78" s="42"/>
      <c r="E78" s="71" t="str">
        <f>E9</f>
        <v>2.1 - Zdravotní technika - vnitřní část</v>
      </c>
      <c r="F78" s="42"/>
      <c r="G78" s="42"/>
      <c r="H78" s="42"/>
      <c r="I78" s="138"/>
      <c r="J78" s="42"/>
      <c r="K78" s="42"/>
      <c r="L78" s="139"/>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138"/>
      <c r="J79" s="42"/>
      <c r="K79" s="42"/>
      <c r="L79" s="139"/>
      <c r="S79" s="40"/>
      <c r="T79" s="40"/>
      <c r="U79" s="40"/>
      <c r="V79" s="40"/>
      <c r="W79" s="40"/>
      <c r="X79" s="40"/>
      <c r="Y79" s="40"/>
      <c r="Z79" s="40"/>
      <c r="AA79" s="40"/>
      <c r="AB79" s="40"/>
      <c r="AC79" s="40"/>
      <c r="AD79" s="40"/>
      <c r="AE79" s="40"/>
    </row>
    <row r="80" s="2" customFormat="1" ht="12" customHeight="1">
      <c r="A80" s="40"/>
      <c r="B80" s="41"/>
      <c r="C80" s="34" t="s">
        <v>24</v>
      </c>
      <c r="D80" s="42"/>
      <c r="E80" s="42"/>
      <c r="F80" s="29" t="str">
        <f>F12</f>
        <v>Náchod</v>
      </c>
      <c r="G80" s="42"/>
      <c r="H80" s="42"/>
      <c r="I80" s="142" t="s">
        <v>26</v>
      </c>
      <c r="J80" s="74" t="str">
        <f>IF(J12="","",J12)</f>
        <v>12. 2. 2020</v>
      </c>
      <c r="K80" s="42"/>
      <c r="L80" s="139"/>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38"/>
      <c r="J81" s="42"/>
      <c r="K81" s="42"/>
      <c r="L81" s="139"/>
      <c r="S81" s="40"/>
      <c r="T81" s="40"/>
      <c r="U81" s="40"/>
      <c r="V81" s="40"/>
      <c r="W81" s="40"/>
      <c r="X81" s="40"/>
      <c r="Y81" s="40"/>
      <c r="Z81" s="40"/>
      <c r="AA81" s="40"/>
      <c r="AB81" s="40"/>
      <c r="AC81" s="40"/>
      <c r="AD81" s="40"/>
      <c r="AE81" s="40"/>
    </row>
    <row r="82" s="2" customFormat="1" ht="40.05" customHeight="1">
      <c r="A82" s="40"/>
      <c r="B82" s="41"/>
      <c r="C82" s="34" t="s">
        <v>30</v>
      </c>
      <c r="D82" s="42"/>
      <c r="E82" s="42"/>
      <c r="F82" s="29" t="str">
        <f>E15</f>
        <v>SPŠ stav. a Obch. akad. arch. Jana Letzela, Náchod</v>
      </c>
      <c r="G82" s="42"/>
      <c r="H82" s="42"/>
      <c r="I82" s="142" t="s">
        <v>36</v>
      </c>
      <c r="J82" s="38" t="str">
        <f>E21</f>
        <v>Ing. Lukáš Polej - projektový a ing. atelier EGO</v>
      </c>
      <c r="K82" s="42"/>
      <c r="L82" s="139"/>
      <c r="S82" s="40"/>
      <c r="T82" s="40"/>
      <c r="U82" s="40"/>
      <c r="V82" s="40"/>
      <c r="W82" s="40"/>
      <c r="X82" s="40"/>
      <c r="Y82" s="40"/>
      <c r="Z82" s="40"/>
      <c r="AA82" s="40"/>
      <c r="AB82" s="40"/>
      <c r="AC82" s="40"/>
      <c r="AD82" s="40"/>
      <c r="AE82" s="40"/>
    </row>
    <row r="83" s="2" customFormat="1" ht="15.15" customHeight="1">
      <c r="A83" s="40"/>
      <c r="B83" s="41"/>
      <c r="C83" s="34" t="s">
        <v>34</v>
      </c>
      <c r="D83" s="42"/>
      <c r="E83" s="42"/>
      <c r="F83" s="29" t="str">
        <f>IF(E18="","",E18)</f>
        <v>Vyplň údaj</v>
      </c>
      <c r="G83" s="42"/>
      <c r="H83" s="42"/>
      <c r="I83" s="142" t="s">
        <v>40</v>
      </c>
      <c r="J83" s="38" t="str">
        <f>E24</f>
        <v>Ing. Jiří Litoš</v>
      </c>
      <c r="K83" s="42"/>
      <c r="L83" s="139"/>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138"/>
      <c r="J84" s="42"/>
      <c r="K84" s="42"/>
      <c r="L84" s="139"/>
      <c r="S84" s="40"/>
      <c r="T84" s="40"/>
      <c r="U84" s="40"/>
      <c r="V84" s="40"/>
      <c r="W84" s="40"/>
      <c r="X84" s="40"/>
      <c r="Y84" s="40"/>
      <c r="Z84" s="40"/>
      <c r="AA84" s="40"/>
      <c r="AB84" s="40"/>
      <c r="AC84" s="40"/>
      <c r="AD84" s="40"/>
      <c r="AE84" s="40"/>
    </row>
    <row r="85" s="11" customFormat="1" ht="29.28" customHeight="1">
      <c r="A85" s="192"/>
      <c r="B85" s="193"/>
      <c r="C85" s="194" t="s">
        <v>185</v>
      </c>
      <c r="D85" s="195" t="s">
        <v>63</v>
      </c>
      <c r="E85" s="195" t="s">
        <v>59</v>
      </c>
      <c r="F85" s="195" t="s">
        <v>60</v>
      </c>
      <c r="G85" s="195" t="s">
        <v>186</v>
      </c>
      <c r="H85" s="195" t="s">
        <v>187</v>
      </c>
      <c r="I85" s="196" t="s">
        <v>188</v>
      </c>
      <c r="J85" s="195" t="s">
        <v>141</v>
      </c>
      <c r="K85" s="197" t="s">
        <v>189</v>
      </c>
      <c r="L85" s="198"/>
      <c r="M85" s="94" t="s">
        <v>22</v>
      </c>
      <c r="N85" s="95" t="s">
        <v>48</v>
      </c>
      <c r="O85" s="95" t="s">
        <v>190</v>
      </c>
      <c r="P85" s="95" t="s">
        <v>191</v>
      </c>
      <c r="Q85" s="95" t="s">
        <v>192</v>
      </c>
      <c r="R85" s="95" t="s">
        <v>193</v>
      </c>
      <c r="S85" s="95" t="s">
        <v>194</v>
      </c>
      <c r="T85" s="96" t="s">
        <v>195</v>
      </c>
      <c r="U85" s="192"/>
      <c r="V85" s="192"/>
      <c r="W85" s="192"/>
      <c r="X85" s="192"/>
      <c r="Y85" s="192"/>
      <c r="Z85" s="192"/>
      <c r="AA85" s="192"/>
      <c r="AB85" s="192"/>
      <c r="AC85" s="192"/>
      <c r="AD85" s="192"/>
      <c r="AE85" s="192"/>
    </row>
    <row r="86" s="2" customFormat="1" ht="22.8" customHeight="1">
      <c r="A86" s="40"/>
      <c r="B86" s="41"/>
      <c r="C86" s="101" t="s">
        <v>196</v>
      </c>
      <c r="D86" s="42"/>
      <c r="E86" s="42"/>
      <c r="F86" s="42"/>
      <c r="G86" s="42"/>
      <c r="H86" s="42"/>
      <c r="I86" s="138"/>
      <c r="J86" s="199">
        <f>BK86</f>
        <v>0</v>
      </c>
      <c r="K86" s="42"/>
      <c r="L86" s="46"/>
      <c r="M86" s="97"/>
      <c r="N86" s="200"/>
      <c r="O86" s="98"/>
      <c r="P86" s="201">
        <f>P87</f>
        <v>0</v>
      </c>
      <c r="Q86" s="98"/>
      <c r="R86" s="201">
        <f>R87</f>
        <v>5.9772899999999991</v>
      </c>
      <c r="S86" s="98"/>
      <c r="T86" s="202">
        <f>T87</f>
        <v>8.4997600000000002</v>
      </c>
      <c r="U86" s="40"/>
      <c r="V86" s="40"/>
      <c r="W86" s="40"/>
      <c r="X86" s="40"/>
      <c r="Y86" s="40"/>
      <c r="Z86" s="40"/>
      <c r="AA86" s="40"/>
      <c r="AB86" s="40"/>
      <c r="AC86" s="40"/>
      <c r="AD86" s="40"/>
      <c r="AE86" s="40"/>
      <c r="AT86" s="19" t="s">
        <v>77</v>
      </c>
      <c r="AU86" s="19" t="s">
        <v>142</v>
      </c>
      <c r="BK86" s="203">
        <f>BK87</f>
        <v>0</v>
      </c>
    </row>
    <row r="87" s="12" customFormat="1" ht="25.92" customHeight="1">
      <c r="A87" s="12"/>
      <c r="B87" s="204"/>
      <c r="C87" s="205"/>
      <c r="D87" s="206" t="s">
        <v>77</v>
      </c>
      <c r="E87" s="207" t="s">
        <v>1654</v>
      </c>
      <c r="F87" s="207" t="s">
        <v>1655</v>
      </c>
      <c r="G87" s="205"/>
      <c r="H87" s="205"/>
      <c r="I87" s="208"/>
      <c r="J87" s="209">
        <f>BK87</f>
        <v>0</v>
      </c>
      <c r="K87" s="205"/>
      <c r="L87" s="210"/>
      <c r="M87" s="211"/>
      <c r="N87" s="212"/>
      <c r="O87" s="212"/>
      <c r="P87" s="213">
        <f>P88+P97+P139+P199+P243+P251</f>
        <v>0</v>
      </c>
      <c r="Q87" s="212"/>
      <c r="R87" s="213">
        <f>R88+R97+R139+R199+R243+R251</f>
        <v>5.9772899999999991</v>
      </c>
      <c r="S87" s="212"/>
      <c r="T87" s="214">
        <f>T88+T97+T139+T199+T243+T251</f>
        <v>8.4997600000000002</v>
      </c>
      <c r="U87" s="12"/>
      <c r="V87" s="12"/>
      <c r="W87" s="12"/>
      <c r="X87" s="12"/>
      <c r="Y87" s="12"/>
      <c r="Z87" s="12"/>
      <c r="AA87" s="12"/>
      <c r="AB87" s="12"/>
      <c r="AC87" s="12"/>
      <c r="AD87" s="12"/>
      <c r="AE87" s="12"/>
      <c r="AR87" s="215" t="s">
        <v>87</v>
      </c>
      <c r="AT87" s="216" t="s">
        <v>77</v>
      </c>
      <c r="AU87" s="216" t="s">
        <v>78</v>
      </c>
      <c r="AY87" s="215" t="s">
        <v>199</v>
      </c>
      <c r="BK87" s="217">
        <f>BK88+BK97+BK139+BK199+BK243+BK251</f>
        <v>0</v>
      </c>
    </row>
    <row r="88" s="12" customFormat="1" ht="22.8" customHeight="1">
      <c r="A88" s="12"/>
      <c r="B88" s="204"/>
      <c r="C88" s="205"/>
      <c r="D88" s="206" t="s">
        <v>77</v>
      </c>
      <c r="E88" s="218" t="s">
        <v>1808</v>
      </c>
      <c r="F88" s="218" t="s">
        <v>1809</v>
      </c>
      <c r="G88" s="205"/>
      <c r="H88" s="205"/>
      <c r="I88" s="208"/>
      <c r="J88" s="219">
        <f>BK88</f>
        <v>0</v>
      </c>
      <c r="K88" s="205"/>
      <c r="L88" s="210"/>
      <c r="M88" s="211"/>
      <c r="N88" s="212"/>
      <c r="O88" s="212"/>
      <c r="P88" s="213">
        <f>SUM(P89:P96)</f>
        <v>0</v>
      </c>
      <c r="Q88" s="212"/>
      <c r="R88" s="213">
        <f>SUM(R89:R96)</f>
        <v>0.38136000000000009</v>
      </c>
      <c r="S88" s="212"/>
      <c r="T88" s="214">
        <f>SUM(T89:T96)</f>
        <v>0</v>
      </c>
      <c r="U88" s="12"/>
      <c r="V88" s="12"/>
      <c r="W88" s="12"/>
      <c r="X88" s="12"/>
      <c r="Y88" s="12"/>
      <c r="Z88" s="12"/>
      <c r="AA88" s="12"/>
      <c r="AB88" s="12"/>
      <c r="AC88" s="12"/>
      <c r="AD88" s="12"/>
      <c r="AE88" s="12"/>
      <c r="AR88" s="215" t="s">
        <v>87</v>
      </c>
      <c r="AT88" s="216" t="s">
        <v>77</v>
      </c>
      <c r="AU88" s="216" t="s">
        <v>23</v>
      </c>
      <c r="AY88" s="215" t="s">
        <v>199</v>
      </c>
      <c r="BK88" s="217">
        <f>SUM(BK89:BK96)</f>
        <v>0</v>
      </c>
    </row>
    <row r="89" s="2" customFormat="1" ht="33" customHeight="1">
      <c r="A89" s="40"/>
      <c r="B89" s="41"/>
      <c r="C89" s="220" t="s">
        <v>23</v>
      </c>
      <c r="D89" s="220" t="s">
        <v>201</v>
      </c>
      <c r="E89" s="221" t="s">
        <v>3585</v>
      </c>
      <c r="F89" s="222" t="s">
        <v>3586</v>
      </c>
      <c r="G89" s="223" t="s">
        <v>549</v>
      </c>
      <c r="H89" s="224">
        <v>583</v>
      </c>
      <c r="I89" s="225"/>
      <c r="J89" s="226">
        <f>ROUND(I89*H89,2)</f>
        <v>0</v>
      </c>
      <c r="K89" s="222" t="s">
        <v>205</v>
      </c>
      <c r="L89" s="46"/>
      <c r="M89" s="227" t="s">
        <v>22</v>
      </c>
      <c r="N89" s="228" t="s">
        <v>49</v>
      </c>
      <c r="O89" s="86"/>
      <c r="P89" s="229">
        <f>O89*H89</f>
        <v>0</v>
      </c>
      <c r="Q89" s="229">
        <v>0.00019000000000000001</v>
      </c>
      <c r="R89" s="229">
        <f>Q89*H89</f>
        <v>0.11077000000000001</v>
      </c>
      <c r="S89" s="229">
        <v>0</v>
      </c>
      <c r="T89" s="230">
        <f>S89*H89</f>
        <v>0</v>
      </c>
      <c r="U89" s="40"/>
      <c r="V89" s="40"/>
      <c r="W89" s="40"/>
      <c r="X89" s="40"/>
      <c r="Y89" s="40"/>
      <c r="Z89" s="40"/>
      <c r="AA89" s="40"/>
      <c r="AB89" s="40"/>
      <c r="AC89" s="40"/>
      <c r="AD89" s="40"/>
      <c r="AE89" s="40"/>
      <c r="AR89" s="231" t="s">
        <v>272</v>
      </c>
      <c r="AT89" s="231" t="s">
        <v>201</v>
      </c>
      <c r="AU89" s="231" t="s">
        <v>87</v>
      </c>
      <c r="AY89" s="19" t="s">
        <v>199</v>
      </c>
      <c r="BE89" s="232">
        <f>IF(N89="základní",J89,0)</f>
        <v>0</v>
      </c>
      <c r="BF89" s="232">
        <f>IF(N89="snížená",J89,0)</f>
        <v>0</v>
      </c>
      <c r="BG89" s="232">
        <f>IF(N89="zákl. přenesená",J89,0)</f>
        <v>0</v>
      </c>
      <c r="BH89" s="232">
        <f>IF(N89="sníž. přenesená",J89,0)</f>
        <v>0</v>
      </c>
      <c r="BI89" s="232">
        <f>IF(N89="nulová",J89,0)</f>
        <v>0</v>
      </c>
      <c r="BJ89" s="19" t="s">
        <v>23</v>
      </c>
      <c r="BK89" s="232">
        <f>ROUND(I89*H89,2)</f>
        <v>0</v>
      </c>
      <c r="BL89" s="19" t="s">
        <v>272</v>
      </c>
      <c r="BM89" s="231" t="s">
        <v>3587</v>
      </c>
    </row>
    <row r="90" s="2" customFormat="1" ht="16.5" customHeight="1">
      <c r="A90" s="40"/>
      <c r="B90" s="41"/>
      <c r="C90" s="277" t="s">
        <v>87</v>
      </c>
      <c r="D90" s="277" t="s">
        <v>407</v>
      </c>
      <c r="E90" s="278" t="s">
        <v>3588</v>
      </c>
      <c r="F90" s="279" t="s">
        <v>3589</v>
      </c>
      <c r="G90" s="280" t="s">
        <v>549</v>
      </c>
      <c r="H90" s="281">
        <v>190</v>
      </c>
      <c r="I90" s="282"/>
      <c r="J90" s="283">
        <f>ROUND(I90*H90,2)</f>
        <v>0</v>
      </c>
      <c r="K90" s="279" t="s">
        <v>205</v>
      </c>
      <c r="L90" s="284"/>
      <c r="M90" s="285" t="s">
        <v>22</v>
      </c>
      <c r="N90" s="286" t="s">
        <v>49</v>
      </c>
      <c r="O90" s="86"/>
      <c r="P90" s="229">
        <f>O90*H90</f>
        <v>0</v>
      </c>
      <c r="Q90" s="229">
        <v>0.00029</v>
      </c>
      <c r="R90" s="229">
        <f>Q90*H90</f>
        <v>0.055100000000000003</v>
      </c>
      <c r="S90" s="229">
        <v>0</v>
      </c>
      <c r="T90" s="230">
        <f>S90*H90</f>
        <v>0</v>
      </c>
      <c r="U90" s="40"/>
      <c r="V90" s="40"/>
      <c r="W90" s="40"/>
      <c r="X90" s="40"/>
      <c r="Y90" s="40"/>
      <c r="Z90" s="40"/>
      <c r="AA90" s="40"/>
      <c r="AB90" s="40"/>
      <c r="AC90" s="40"/>
      <c r="AD90" s="40"/>
      <c r="AE90" s="40"/>
      <c r="AR90" s="231" t="s">
        <v>367</v>
      </c>
      <c r="AT90" s="231" t="s">
        <v>407</v>
      </c>
      <c r="AU90" s="231" t="s">
        <v>87</v>
      </c>
      <c r="AY90" s="19" t="s">
        <v>199</v>
      </c>
      <c r="BE90" s="232">
        <f>IF(N90="základní",J90,0)</f>
        <v>0</v>
      </c>
      <c r="BF90" s="232">
        <f>IF(N90="snížená",J90,0)</f>
        <v>0</v>
      </c>
      <c r="BG90" s="232">
        <f>IF(N90="zákl. přenesená",J90,0)</f>
        <v>0</v>
      </c>
      <c r="BH90" s="232">
        <f>IF(N90="sníž. přenesená",J90,0)</f>
        <v>0</v>
      </c>
      <c r="BI90" s="232">
        <f>IF(N90="nulová",J90,0)</f>
        <v>0</v>
      </c>
      <c r="BJ90" s="19" t="s">
        <v>23</v>
      </c>
      <c r="BK90" s="232">
        <f>ROUND(I90*H90,2)</f>
        <v>0</v>
      </c>
      <c r="BL90" s="19" t="s">
        <v>272</v>
      </c>
      <c r="BM90" s="231" t="s">
        <v>3590</v>
      </c>
    </row>
    <row r="91" s="2" customFormat="1" ht="16.5" customHeight="1">
      <c r="A91" s="40"/>
      <c r="B91" s="41"/>
      <c r="C91" s="277" t="s">
        <v>100</v>
      </c>
      <c r="D91" s="277" t="s">
        <v>407</v>
      </c>
      <c r="E91" s="278" t="s">
        <v>3591</v>
      </c>
      <c r="F91" s="279" t="s">
        <v>3592</v>
      </c>
      <c r="G91" s="280" t="s">
        <v>549</v>
      </c>
      <c r="H91" s="281">
        <v>234</v>
      </c>
      <c r="I91" s="282"/>
      <c r="J91" s="283">
        <f>ROUND(I91*H91,2)</f>
        <v>0</v>
      </c>
      <c r="K91" s="279" t="s">
        <v>205</v>
      </c>
      <c r="L91" s="284"/>
      <c r="M91" s="285" t="s">
        <v>22</v>
      </c>
      <c r="N91" s="286" t="s">
        <v>49</v>
      </c>
      <c r="O91" s="86"/>
      <c r="P91" s="229">
        <f>O91*H91</f>
        <v>0</v>
      </c>
      <c r="Q91" s="229">
        <v>0.00032000000000000003</v>
      </c>
      <c r="R91" s="229">
        <f>Q91*H91</f>
        <v>0.074880000000000002</v>
      </c>
      <c r="S91" s="229">
        <v>0</v>
      </c>
      <c r="T91" s="230">
        <f>S91*H91</f>
        <v>0</v>
      </c>
      <c r="U91" s="40"/>
      <c r="V91" s="40"/>
      <c r="W91" s="40"/>
      <c r="X91" s="40"/>
      <c r="Y91" s="40"/>
      <c r="Z91" s="40"/>
      <c r="AA91" s="40"/>
      <c r="AB91" s="40"/>
      <c r="AC91" s="40"/>
      <c r="AD91" s="40"/>
      <c r="AE91" s="40"/>
      <c r="AR91" s="231" t="s">
        <v>367</v>
      </c>
      <c r="AT91" s="231" t="s">
        <v>407</v>
      </c>
      <c r="AU91" s="231" t="s">
        <v>87</v>
      </c>
      <c r="AY91" s="19" t="s">
        <v>199</v>
      </c>
      <c r="BE91" s="232">
        <f>IF(N91="základní",J91,0)</f>
        <v>0</v>
      </c>
      <c r="BF91" s="232">
        <f>IF(N91="snížená",J91,0)</f>
        <v>0</v>
      </c>
      <c r="BG91" s="232">
        <f>IF(N91="zákl. přenesená",J91,0)</f>
        <v>0</v>
      </c>
      <c r="BH91" s="232">
        <f>IF(N91="sníž. přenesená",J91,0)</f>
        <v>0</v>
      </c>
      <c r="BI91" s="232">
        <f>IF(N91="nulová",J91,0)</f>
        <v>0</v>
      </c>
      <c r="BJ91" s="19" t="s">
        <v>23</v>
      </c>
      <c r="BK91" s="232">
        <f>ROUND(I91*H91,2)</f>
        <v>0</v>
      </c>
      <c r="BL91" s="19" t="s">
        <v>272</v>
      </c>
      <c r="BM91" s="231" t="s">
        <v>3593</v>
      </c>
    </row>
    <row r="92" s="2" customFormat="1" ht="16.5" customHeight="1">
      <c r="A92" s="40"/>
      <c r="B92" s="41"/>
      <c r="C92" s="277" t="s">
        <v>103</v>
      </c>
      <c r="D92" s="277" t="s">
        <v>407</v>
      </c>
      <c r="E92" s="278" t="s">
        <v>3594</v>
      </c>
      <c r="F92" s="279" t="s">
        <v>3595</v>
      </c>
      <c r="G92" s="280" t="s">
        <v>549</v>
      </c>
      <c r="H92" s="281">
        <v>131</v>
      </c>
      <c r="I92" s="282"/>
      <c r="J92" s="283">
        <f>ROUND(I92*H92,2)</f>
        <v>0</v>
      </c>
      <c r="K92" s="279" t="s">
        <v>205</v>
      </c>
      <c r="L92" s="284"/>
      <c r="M92" s="285" t="s">
        <v>22</v>
      </c>
      <c r="N92" s="286" t="s">
        <v>49</v>
      </c>
      <c r="O92" s="86"/>
      <c r="P92" s="229">
        <f>O92*H92</f>
        <v>0</v>
      </c>
      <c r="Q92" s="229">
        <v>0.00036999999999999999</v>
      </c>
      <c r="R92" s="229">
        <f>Q92*H92</f>
        <v>0.048469999999999999</v>
      </c>
      <c r="S92" s="229">
        <v>0</v>
      </c>
      <c r="T92" s="230">
        <f>S92*H92</f>
        <v>0</v>
      </c>
      <c r="U92" s="40"/>
      <c r="V92" s="40"/>
      <c r="W92" s="40"/>
      <c r="X92" s="40"/>
      <c r="Y92" s="40"/>
      <c r="Z92" s="40"/>
      <c r="AA92" s="40"/>
      <c r="AB92" s="40"/>
      <c r="AC92" s="40"/>
      <c r="AD92" s="40"/>
      <c r="AE92" s="40"/>
      <c r="AR92" s="231" t="s">
        <v>367</v>
      </c>
      <c r="AT92" s="231" t="s">
        <v>407</v>
      </c>
      <c r="AU92" s="231" t="s">
        <v>87</v>
      </c>
      <c r="AY92" s="19" t="s">
        <v>199</v>
      </c>
      <c r="BE92" s="232">
        <f>IF(N92="základní",J92,0)</f>
        <v>0</v>
      </c>
      <c r="BF92" s="232">
        <f>IF(N92="snížená",J92,0)</f>
        <v>0</v>
      </c>
      <c r="BG92" s="232">
        <f>IF(N92="zákl. přenesená",J92,0)</f>
        <v>0</v>
      </c>
      <c r="BH92" s="232">
        <f>IF(N92="sníž. přenesená",J92,0)</f>
        <v>0</v>
      </c>
      <c r="BI92" s="232">
        <f>IF(N92="nulová",J92,0)</f>
        <v>0</v>
      </c>
      <c r="BJ92" s="19" t="s">
        <v>23</v>
      </c>
      <c r="BK92" s="232">
        <f>ROUND(I92*H92,2)</f>
        <v>0</v>
      </c>
      <c r="BL92" s="19" t="s">
        <v>272</v>
      </c>
      <c r="BM92" s="231" t="s">
        <v>3596</v>
      </c>
    </row>
    <row r="93" s="2" customFormat="1" ht="16.5" customHeight="1">
      <c r="A93" s="40"/>
      <c r="B93" s="41"/>
      <c r="C93" s="277" t="s">
        <v>106</v>
      </c>
      <c r="D93" s="277" t="s">
        <v>407</v>
      </c>
      <c r="E93" s="278" t="s">
        <v>3597</v>
      </c>
      <c r="F93" s="279" t="s">
        <v>3598</v>
      </c>
      <c r="G93" s="280" t="s">
        <v>549</v>
      </c>
      <c r="H93" s="281">
        <v>28</v>
      </c>
      <c r="I93" s="282"/>
      <c r="J93" s="283">
        <f>ROUND(I93*H93,2)</f>
        <v>0</v>
      </c>
      <c r="K93" s="279" t="s">
        <v>205</v>
      </c>
      <c r="L93" s="284"/>
      <c r="M93" s="285" t="s">
        <v>22</v>
      </c>
      <c r="N93" s="286" t="s">
        <v>49</v>
      </c>
      <c r="O93" s="86"/>
      <c r="P93" s="229">
        <f>O93*H93</f>
        <v>0</v>
      </c>
      <c r="Q93" s="229">
        <v>0.00046999999999999999</v>
      </c>
      <c r="R93" s="229">
        <f>Q93*H93</f>
        <v>0.01316</v>
      </c>
      <c r="S93" s="229">
        <v>0</v>
      </c>
      <c r="T93" s="230">
        <f>S93*H93</f>
        <v>0</v>
      </c>
      <c r="U93" s="40"/>
      <c r="V93" s="40"/>
      <c r="W93" s="40"/>
      <c r="X93" s="40"/>
      <c r="Y93" s="40"/>
      <c r="Z93" s="40"/>
      <c r="AA93" s="40"/>
      <c r="AB93" s="40"/>
      <c r="AC93" s="40"/>
      <c r="AD93" s="40"/>
      <c r="AE93" s="40"/>
      <c r="AR93" s="231" t="s">
        <v>367</v>
      </c>
      <c r="AT93" s="231" t="s">
        <v>407</v>
      </c>
      <c r="AU93" s="231" t="s">
        <v>87</v>
      </c>
      <c r="AY93" s="19" t="s">
        <v>199</v>
      </c>
      <c r="BE93" s="232">
        <f>IF(N93="základní",J93,0)</f>
        <v>0</v>
      </c>
      <c r="BF93" s="232">
        <f>IF(N93="snížená",J93,0)</f>
        <v>0</v>
      </c>
      <c r="BG93" s="232">
        <f>IF(N93="zákl. přenesená",J93,0)</f>
        <v>0</v>
      </c>
      <c r="BH93" s="232">
        <f>IF(N93="sníž. přenesená",J93,0)</f>
        <v>0</v>
      </c>
      <c r="BI93" s="232">
        <f>IF(N93="nulová",J93,0)</f>
        <v>0</v>
      </c>
      <c r="BJ93" s="19" t="s">
        <v>23</v>
      </c>
      <c r="BK93" s="232">
        <f>ROUND(I93*H93,2)</f>
        <v>0</v>
      </c>
      <c r="BL93" s="19" t="s">
        <v>272</v>
      </c>
      <c r="BM93" s="231" t="s">
        <v>3599</v>
      </c>
    </row>
    <row r="94" s="2" customFormat="1" ht="33" customHeight="1">
      <c r="A94" s="40"/>
      <c r="B94" s="41"/>
      <c r="C94" s="220" t="s">
        <v>225</v>
      </c>
      <c r="D94" s="220" t="s">
        <v>201</v>
      </c>
      <c r="E94" s="221" t="s">
        <v>3600</v>
      </c>
      <c r="F94" s="222" t="s">
        <v>3601</v>
      </c>
      <c r="G94" s="223" t="s">
        <v>549</v>
      </c>
      <c r="H94" s="224">
        <v>58</v>
      </c>
      <c r="I94" s="225"/>
      <c r="J94" s="226">
        <f>ROUND(I94*H94,2)</f>
        <v>0</v>
      </c>
      <c r="K94" s="222" t="s">
        <v>205</v>
      </c>
      <c r="L94" s="46"/>
      <c r="M94" s="227" t="s">
        <v>22</v>
      </c>
      <c r="N94" s="228" t="s">
        <v>49</v>
      </c>
      <c r="O94" s="86"/>
      <c r="P94" s="229">
        <f>O94*H94</f>
        <v>0</v>
      </c>
      <c r="Q94" s="229">
        <v>0.00040999999999999999</v>
      </c>
      <c r="R94" s="229">
        <f>Q94*H94</f>
        <v>0.023779999999999999</v>
      </c>
      <c r="S94" s="229">
        <v>0</v>
      </c>
      <c r="T94" s="230">
        <f>S94*H94</f>
        <v>0</v>
      </c>
      <c r="U94" s="40"/>
      <c r="V94" s="40"/>
      <c r="W94" s="40"/>
      <c r="X94" s="40"/>
      <c r="Y94" s="40"/>
      <c r="Z94" s="40"/>
      <c r="AA94" s="40"/>
      <c r="AB94" s="40"/>
      <c r="AC94" s="40"/>
      <c r="AD94" s="40"/>
      <c r="AE94" s="40"/>
      <c r="AR94" s="231" t="s">
        <v>272</v>
      </c>
      <c r="AT94" s="231" t="s">
        <v>201</v>
      </c>
      <c r="AU94" s="231" t="s">
        <v>87</v>
      </c>
      <c r="AY94" s="19" t="s">
        <v>199</v>
      </c>
      <c r="BE94" s="232">
        <f>IF(N94="základní",J94,0)</f>
        <v>0</v>
      </c>
      <c r="BF94" s="232">
        <f>IF(N94="snížená",J94,0)</f>
        <v>0</v>
      </c>
      <c r="BG94" s="232">
        <f>IF(N94="zákl. přenesená",J94,0)</f>
        <v>0</v>
      </c>
      <c r="BH94" s="232">
        <f>IF(N94="sníž. přenesená",J94,0)</f>
        <v>0</v>
      </c>
      <c r="BI94" s="232">
        <f>IF(N94="nulová",J94,0)</f>
        <v>0</v>
      </c>
      <c r="BJ94" s="19" t="s">
        <v>23</v>
      </c>
      <c r="BK94" s="232">
        <f>ROUND(I94*H94,2)</f>
        <v>0</v>
      </c>
      <c r="BL94" s="19" t="s">
        <v>272</v>
      </c>
      <c r="BM94" s="231" t="s">
        <v>3602</v>
      </c>
    </row>
    <row r="95" s="2" customFormat="1" ht="16.5" customHeight="1">
      <c r="A95" s="40"/>
      <c r="B95" s="41"/>
      <c r="C95" s="277" t="s">
        <v>230</v>
      </c>
      <c r="D95" s="277" t="s">
        <v>407</v>
      </c>
      <c r="E95" s="278" t="s">
        <v>3603</v>
      </c>
      <c r="F95" s="279" t="s">
        <v>3604</v>
      </c>
      <c r="G95" s="280" t="s">
        <v>549</v>
      </c>
      <c r="H95" s="281">
        <v>26</v>
      </c>
      <c r="I95" s="282"/>
      <c r="J95" s="283">
        <f>ROUND(I95*H95,2)</f>
        <v>0</v>
      </c>
      <c r="K95" s="279" t="s">
        <v>205</v>
      </c>
      <c r="L95" s="284"/>
      <c r="M95" s="285" t="s">
        <v>22</v>
      </c>
      <c r="N95" s="286" t="s">
        <v>49</v>
      </c>
      <c r="O95" s="86"/>
      <c r="P95" s="229">
        <f>O95*H95</f>
        <v>0</v>
      </c>
      <c r="Q95" s="229">
        <v>0.00088000000000000003</v>
      </c>
      <c r="R95" s="229">
        <f>Q95*H95</f>
        <v>0.022880000000000001</v>
      </c>
      <c r="S95" s="229">
        <v>0</v>
      </c>
      <c r="T95" s="230">
        <f>S95*H95</f>
        <v>0</v>
      </c>
      <c r="U95" s="40"/>
      <c r="V95" s="40"/>
      <c r="W95" s="40"/>
      <c r="X95" s="40"/>
      <c r="Y95" s="40"/>
      <c r="Z95" s="40"/>
      <c r="AA95" s="40"/>
      <c r="AB95" s="40"/>
      <c r="AC95" s="40"/>
      <c r="AD95" s="40"/>
      <c r="AE95" s="40"/>
      <c r="AR95" s="231" t="s">
        <v>367</v>
      </c>
      <c r="AT95" s="231" t="s">
        <v>407</v>
      </c>
      <c r="AU95" s="231" t="s">
        <v>87</v>
      </c>
      <c r="AY95" s="19" t="s">
        <v>199</v>
      </c>
      <c r="BE95" s="232">
        <f>IF(N95="základní",J95,0)</f>
        <v>0</v>
      </c>
      <c r="BF95" s="232">
        <f>IF(N95="snížená",J95,0)</f>
        <v>0</v>
      </c>
      <c r="BG95" s="232">
        <f>IF(N95="zákl. přenesená",J95,0)</f>
        <v>0</v>
      </c>
      <c r="BH95" s="232">
        <f>IF(N95="sníž. přenesená",J95,0)</f>
        <v>0</v>
      </c>
      <c r="BI95" s="232">
        <f>IF(N95="nulová",J95,0)</f>
        <v>0</v>
      </c>
      <c r="BJ95" s="19" t="s">
        <v>23</v>
      </c>
      <c r="BK95" s="232">
        <f>ROUND(I95*H95,2)</f>
        <v>0</v>
      </c>
      <c r="BL95" s="19" t="s">
        <v>272</v>
      </c>
      <c r="BM95" s="231" t="s">
        <v>3605</v>
      </c>
    </row>
    <row r="96" s="2" customFormat="1" ht="16.5" customHeight="1">
      <c r="A96" s="40"/>
      <c r="B96" s="41"/>
      <c r="C96" s="277" t="s">
        <v>236</v>
      </c>
      <c r="D96" s="277" t="s">
        <v>407</v>
      </c>
      <c r="E96" s="278" t="s">
        <v>3606</v>
      </c>
      <c r="F96" s="279" t="s">
        <v>3607</v>
      </c>
      <c r="G96" s="280" t="s">
        <v>549</v>
      </c>
      <c r="H96" s="281">
        <v>32</v>
      </c>
      <c r="I96" s="282"/>
      <c r="J96" s="283">
        <f>ROUND(I96*H96,2)</f>
        <v>0</v>
      </c>
      <c r="K96" s="279" t="s">
        <v>205</v>
      </c>
      <c r="L96" s="284"/>
      <c r="M96" s="285" t="s">
        <v>22</v>
      </c>
      <c r="N96" s="286" t="s">
        <v>49</v>
      </c>
      <c r="O96" s="86"/>
      <c r="P96" s="229">
        <f>O96*H96</f>
        <v>0</v>
      </c>
      <c r="Q96" s="229">
        <v>0.0010100000000000001</v>
      </c>
      <c r="R96" s="229">
        <f>Q96*H96</f>
        <v>0.032320000000000002</v>
      </c>
      <c r="S96" s="229">
        <v>0</v>
      </c>
      <c r="T96" s="230">
        <f>S96*H96</f>
        <v>0</v>
      </c>
      <c r="U96" s="40"/>
      <c r="V96" s="40"/>
      <c r="W96" s="40"/>
      <c r="X96" s="40"/>
      <c r="Y96" s="40"/>
      <c r="Z96" s="40"/>
      <c r="AA96" s="40"/>
      <c r="AB96" s="40"/>
      <c r="AC96" s="40"/>
      <c r="AD96" s="40"/>
      <c r="AE96" s="40"/>
      <c r="AR96" s="231" t="s">
        <v>367</v>
      </c>
      <c r="AT96" s="231" t="s">
        <v>407</v>
      </c>
      <c r="AU96" s="231" t="s">
        <v>87</v>
      </c>
      <c r="AY96" s="19" t="s">
        <v>199</v>
      </c>
      <c r="BE96" s="232">
        <f>IF(N96="základní",J96,0)</f>
        <v>0</v>
      </c>
      <c r="BF96" s="232">
        <f>IF(N96="snížená",J96,0)</f>
        <v>0</v>
      </c>
      <c r="BG96" s="232">
        <f>IF(N96="zákl. přenesená",J96,0)</f>
        <v>0</v>
      </c>
      <c r="BH96" s="232">
        <f>IF(N96="sníž. přenesená",J96,0)</f>
        <v>0</v>
      </c>
      <c r="BI96" s="232">
        <f>IF(N96="nulová",J96,0)</f>
        <v>0</v>
      </c>
      <c r="BJ96" s="19" t="s">
        <v>23</v>
      </c>
      <c r="BK96" s="232">
        <f>ROUND(I96*H96,2)</f>
        <v>0</v>
      </c>
      <c r="BL96" s="19" t="s">
        <v>272</v>
      </c>
      <c r="BM96" s="231" t="s">
        <v>3608</v>
      </c>
    </row>
    <row r="97" s="12" customFormat="1" ht="22.8" customHeight="1">
      <c r="A97" s="12"/>
      <c r="B97" s="204"/>
      <c r="C97" s="205"/>
      <c r="D97" s="206" t="s">
        <v>77</v>
      </c>
      <c r="E97" s="218" t="s">
        <v>3609</v>
      </c>
      <c r="F97" s="218" t="s">
        <v>3610</v>
      </c>
      <c r="G97" s="205"/>
      <c r="H97" s="205"/>
      <c r="I97" s="208"/>
      <c r="J97" s="219">
        <f>BK97</f>
        <v>0</v>
      </c>
      <c r="K97" s="205"/>
      <c r="L97" s="210"/>
      <c r="M97" s="211"/>
      <c r="N97" s="212"/>
      <c r="O97" s="212"/>
      <c r="P97" s="213">
        <f>SUM(P98:P138)</f>
        <v>0</v>
      </c>
      <c r="Q97" s="212"/>
      <c r="R97" s="213">
        <f>SUM(R98:R138)</f>
        <v>0.85160000000000002</v>
      </c>
      <c r="S97" s="212"/>
      <c r="T97" s="214">
        <f>SUM(T98:T138)</f>
        <v>4.4029199999999999</v>
      </c>
      <c r="U97" s="12"/>
      <c r="V97" s="12"/>
      <c r="W97" s="12"/>
      <c r="X97" s="12"/>
      <c r="Y97" s="12"/>
      <c r="Z97" s="12"/>
      <c r="AA97" s="12"/>
      <c r="AB97" s="12"/>
      <c r="AC97" s="12"/>
      <c r="AD97" s="12"/>
      <c r="AE97" s="12"/>
      <c r="AR97" s="215" t="s">
        <v>87</v>
      </c>
      <c r="AT97" s="216" t="s">
        <v>77</v>
      </c>
      <c r="AU97" s="216" t="s">
        <v>23</v>
      </c>
      <c r="AY97" s="215" t="s">
        <v>199</v>
      </c>
      <c r="BK97" s="217">
        <f>SUM(BK98:BK138)</f>
        <v>0</v>
      </c>
    </row>
    <row r="98" s="2" customFormat="1" ht="21.75" customHeight="1">
      <c r="A98" s="40"/>
      <c r="B98" s="41"/>
      <c r="C98" s="220" t="s">
        <v>240</v>
      </c>
      <c r="D98" s="220" t="s">
        <v>201</v>
      </c>
      <c r="E98" s="221" t="s">
        <v>3611</v>
      </c>
      <c r="F98" s="222" t="s">
        <v>3612</v>
      </c>
      <c r="G98" s="223" t="s">
        <v>549</v>
      </c>
      <c r="H98" s="224">
        <v>2</v>
      </c>
      <c r="I98" s="225"/>
      <c r="J98" s="226">
        <f>ROUND(I98*H98,2)</f>
        <v>0</v>
      </c>
      <c r="K98" s="222" t="s">
        <v>205</v>
      </c>
      <c r="L98" s="46"/>
      <c r="M98" s="227" t="s">
        <v>22</v>
      </c>
      <c r="N98" s="228" t="s">
        <v>49</v>
      </c>
      <c r="O98" s="86"/>
      <c r="P98" s="229">
        <f>O98*H98</f>
        <v>0</v>
      </c>
      <c r="Q98" s="229">
        <v>0.025749999999999999</v>
      </c>
      <c r="R98" s="229">
        <f>Q98*H98</f>
        <v>0.051499999999999997</v>
      </c>
      <c r="S98" s="229">
        <v>0</v>
      </c>
      <c r="T98" s="230">
        <f>S98*H98</f>
        <v>0</v>
      </c>
      <c r="U98" s="40"/>
      <c r="V98" s="40"/>
      <c r="W98" s="40"/>
      <c r="X98" s="40"/>
      <c r="Y98" s="40"/>
      <c r="Z98" s="40"/>
      <c r="AA98" s="40"/>
      <c r="AB98" s="40"/>
      <c r="AC98" s="40"/>
      <c r="AD98" s="40"/>
      <c r="AE98" s="40"/>
      <c r="AR98" s="231" t="s">
        <v>272</v>
      </c>
      <c r="AT98" s="231" t="s">
        <v>201</v>
      </c>
      <c r="AU98" s="231" t="s">
        <v>87</v>
      </c>
      <c r="AY98" s="19" t="s">
        <v>199</v>
      </c>
      <c r="BE98" s="232">
        <f>IF(N98="základní",J98,0)</f>
        <v>0</v>
      </c>
      <c r="BF98" s="232">
        <f>IF(N98="snížená",J98,0)</f>
        <v>0</v>
      </c>
      <c r="BG98" s="232">
        <f>IF(N98="zákl. přenesená",J98,0)</f>
        <v>0</v>
      </c>
      <c r="BH98" s="232">
        <f>IF(N98="sníž. přenesená",J98,0)</f>
        <v>0</v>
      </c>
      <c r="BI98" s="232">
        <f>IF(N98="nulová",J98,0)</f>
        <v>0</v>
      </c>
      <c r="BJ98" s="19" t="s">
        <v>23</v>
      </c>
      <c r="BK98" s="232">
        <f>ROUND(I98*H98,2)</f>
        <v>0</v>
      </c>
      <c r="BL98" s="19" t="s">
        <v>272</v>
      </c>
      <c r="BM98" s="231" t="s">
        <v>3613</v>
      </c>
    </row>
    <row r="99" s="2" customFormat="1" ht="16.5" customHeight="1">
      <c r="A99" s="40"/>
      <c r="B99" s="41"/>
      <c r="C99" s="220" t="s">
        <v>28</v>
      </c>
      <c r="D99" s="220" t="s">
        <v>201</v>
      </c>
      <c r="E99" s="221" t="s">
        <v>3614</v>
      </c>
      <c r="F99" s="222" t="s">
        <v>3615</v>
      </c>
      <c r="G99" s="223" t="s">
        <v>549</v>
      </c>
      <c r="H99" s="224">
        <v>250</v>
      </c>
      <c r="I99" s="225"/>
      <c r="J99" s="226">
        <f>ROUND(I99*H99,2)</f>
        <v>0</v>
      </c>
      <c r="K99" s="222" t="s">
        <v>205</v>
      </c>
      <c r="L99" s="46"/>
      <c r="M99" s="227" t="s">
        <v>22</v>
      </c>
      <c r="N99" s="228" t="s">
        <v>49</v>
      </c>
      <c r="O99" s="86"/>
      <c r="P99" s="229">
        <f>O99*H99</f>
        <v>0</v>
      </c>
      <c r="Q99" s="229">
        <v>0</v>
      </c>
      <c r="R99" s="229">
        <f>Q99*H99</f>
        <v>0</v>
      </c>
      <c r="S99" s="229">
        <v>0.014919999999999999</v>
      </c>
      <c r="T99" s="230">
        <f>S99*H99</f>
        <v>3.73</v>
      </c>
      <c r="U99" s="40"/>
      <c r="V99" s="40"/>
      <c r="W99" s="40"/>
      <c r="X99" s="40"/>
      <c r="Y99" s="40"/>
      <c r="Z99" s="40"/>
      <c r="AA99" s="40"/>
      <c r="AB99" s="40"/>
      <c r="AC99" s="40"/>
      <c r="AD99" s="40"/>
      <c r="AE99" s="40"/>
      <c r="AR99" s="231" t="s">
        <v>272</v>
      </c>
      <c r="AT99" s="231" t="s">
        <v>201</v>
      </c>
      <c r="AU99" s="231" t="s">
        <v>87</v>
      </c>
      <c r="AY99" s="19" t="s">
        <v>199</v>
      </c>
      <c r="BE99" s="232">
        <f>IF(N99="základní",J99,0)</f>
        <v>0</v>
      </c>
      <c r="BF99" s="232">
        <f>IF(N99="snížená",J99,0)</f>
        <v>0</v>
      </c>
      <c r="BG99" s="232">
        <f>IF(N99="zákl. přenesená",J99,0)</f>
        <v>0</v>
      </c>
      <c r="BH99" s="232">
        <f>IF(N99="sníž. přenesená",J99,0)</f>
        <v>0</v>
      </c>
      <c r="BI99" s="232">
        <f>IF(N99="nulová",J99,0)</f>
        <v>0</v>
      </c>
      <c r="BJ99" s="19" t="s">
        <v>23</v>
      </c>
      <c r="BK99" s="232">
        <f>ROUND(I99*H99,2)</f>
        <v>0</v>
      </c>
      <c r="BL99" s="19" t="s">
        <v>272</v>
      </c>
      <c r="BM99" s="231" t="s">
        <v>3616</v>
      </c>
    </row>
    <row r="100" s="2" customFormat="1" ht="16.5" customHeight="1">
      <c r="A100" s="40"/>
      <c r="B100" s="41"/>
      <c r="C100" s="220" t="s">
        <v>248</v>
      </c>
      <c r="D100" s="220" t="s">
        <v>201</v>
      </c>
      <c r="E100" s="221" t="s">
        <v>3617</v>
      </c>
      <c r="F100" s="222" t="s">
        <v>3618</v>
      </c>
      <c r="G100" s="223" t="s">
        <v>549</v>
      </c>
      <c r="H100" s="224">
        <v>180</v>
      </c>
      <c r="I100" s="225"/>
      <c r="J100" s="226">
        <f>ROUND(I100*H100,2)</f>
        <v>0</v>
      </c>
      <c r="K100" s="222" t="s">
        <v>205</v>
      </c>
      <c r="L100" s="46"/>
      <c r="M100" s="227" t="s">
        <v>22</v>
      </c>
      <c r="N100" s="228" t="s">
        <v>49</v>
      </c>
      <c r="O100" s="86"/>
      <c r="P100" s="229">
        <f>O100*H100</f>
        <v>0</v>
      </c>
      <c r="Q100" s="229">
        <v>0</v>
      </c>
      <c r="R100" s="229">
        <f>Q100*H100</f>
        <v>0</v>
      </c>
      <c r="S100" s="229">
        <v>0.0020999999999999999</v>
      </c>
      <c r="T100" s="230">
        <f>S100*H100</f>
        <v>0.378</v>
      </c>
      <c r="U100" s="40"/>
      <c r="V100" s="40"/>
      <c r="W100" s="40"/>
      <c r="X100" s="40"/>
      <c r="Y100" s="40"/>
      <c r="Z100" s="40"/>
      <c r="AA100" s="40"/>
      <c r="AB100" s="40"/>
      <c r="AC100" s="40"/>
      <c r="AD100" s="40"/>
      <c r="AE100" s="40"/>
      <c r="AR100" s="231" t="s">
        <v>272</v>
      </c>
      <c r="AT100" s="231" t="s">
        <v>201</v>
      </c>
      <c r="AU100" s="231" t="s">
        <v>87</v>
      </c>
      <c r="AY100" s="19" t="s">
        <v>199</v>
      </c>
      <c r="BE100" s="232">
        <f>IF(N100="základní",J100,0)</f>
        <v>0</v>
      </c>
      <c r="BF100" s="232">
        <f>IF(N100="snížená",J100,0)</f>
        <v>0</v>
      </c>
      <c r="BG100" s="232">
        <f>IF(N100="zákl. přenesená",J100,0)</f>
        <v>0</v>
      </c>
      <c r="BH100" s="232">
        <f>IF(N100="sníž. přenesená",J100,0)</f>
        <v>0</v>
      </c>
      <c r="BI100" s="232">
        <f>IF(N100="nulová",J100,0)</f>
        <v>0</v>
      </c>
      <c r="BJ100" s="19" t="s">
        <v>23</v>
      </c>
      <c r="BK100" s="232">
        <f>ROUND(I100*H100,2)</f>
        <v>0</v>
      </c>
      <c r="BL100" s="19" t="s">
        <v>272</v>
      </c>
      <c r="BM100" s="231" t="s">
        <v>3619</v>
      </c>
    </row>
    <row r="101" s="2" customFormat="1" ht="16.5" customHeight="1">
      <c r="A101" s="40"/>
      <c r="B101" s="41"/>
      <c r="C101" s="220" t="s">
        <v>253</v>
      </c>
      <c r="D101" s="220" t="s">
        <v>201</v>
      </c>
      <c r="E101" s="221" t="s">
        <v>3620</v>
      </c>
      <c r="F101" s="222" t="s">
        <v>3621</v>
      </c>
      <c r="G101" s="223" t="s">
        <v>549</v>
      </c>
      <c r="H101" s="224">
        <v>15</v>
      </c>
      <c r="I101" s="225"/>
      <c r="J101" s="226">
        <f>ROUND(I101*H101,2)</f>
        <v>0</v>
      </c>
      <c r="K101" s="222" t="s">
        <v>205</v>
      </c>
      <c r="L101" s="46"/>
      <c r="M101" s="227" t="s">
        <v>22</v>
      </c>
      <c r="N101" s="228" t="s">
        <v>49</v>
      </c>
      <c r="O101" s="86"/>
      <c r="P101" s="229">
        <f>O101*H101</f>
        <v>0</v>
      </c>
      <c r="Q101" s="229">
        <v>0.00125</v>
      </c>
      <c r="R101" s="229">
        <f>Q101*H101</f>
        <v>0.018749999999999999</v>
      </c>
      <c r="S101" s="229">
        <v>0</v>
      </c>
      <c r="T101" s="230">
        <f>S101*H101</f>
        <v>0</v>
      </c>
      <c r="U101" s="40"/>
      <c r="V101" s="40"/>
      <c r="W101" s="40"/>
      <c r="X101" s="40"/>
      <c r="Y101" s="40"/>
      <c r="Z101" s="40"/>
      <c r="AA101" s="40"/>
      <c r="AB101" s="40"/>
      <c r="AC101" s="40"/>
      <c r="AD101" s="40"/>
      <c r="AE101" s="40"/>
      <c r="AR101" s="231" t="s">
        <v>272</v>
      </c>
      <c r="AT101" s="231" t="s">
        <v>201</v>
      </c>
      <c r="AU101" s="231" t="s">
        <v>87</v>
      </c>
      <c r="AY101" s="19" t="s">
        <v>199</v>
      </c>
      <c r="BE101" s="232">
        <f>IF(N101="základní",J101,0)</f>
        <v>0</v>
      </c>
      <c r="BF101" s="232">
        <f>IF(N101="snížená",J101,0)</f>
        <v>0</v>
      </c>
      <c r="BG101" s="232">
        <f>IF(N101="zákl. přenesená",J101,0)</f>
        <v>0</v>
      </c>
      <c r="BH101" s="232">
        <f>IF(N101="sníž. přenesená",J101,0)</f>
        <v>0</v>
      </c>
      <c r="BI101" s="232">
        <f>IF(N101="nulová",J101,0)</f>
        <v>0</v>
      </c>
      <c r="BJ101" s="19" t="s">
        <v>23</v>
      </c>
      <c r="BK101" s="232">
        <f>ROUND(I101*H101,2)</f>
        <v>0</v>
      </c>
      <c r="BL101" s="19" t="s">
        <v>272</v>
      </c>
      <c r="BM101" s="231" t="s">
        <v>3622</v>
      </c>
    </row>
    <row r="102" s="2" customFormat="1" ht="16.5" customHeight="1">
      <c r="A102" s="40"/>
      <c r="B102" s="41"/>
      <c r="C102" s="220" t="s">
        <v>258</v>
      </c>
      <c r="D102" s="220" t="s">
        <v>201</v>
      </c>
      <c r="E102" s="221" t="s">
        <v>3623</v>
      </c>
      <c r="F102" s="222" t="s">
        <v>3624</v>
      </c>
      <c r="G102" s="223" t="s">
        <v>549</v>
      </c>
      <c r="H102" s="224">
        <v>66</v>
      </c>
      <c r="I102" s="225"/>
      <c r="J102" s="226">
        <f>ROUND(I102*H102,2)</f>
        <v>0</v>
      </c>
      <c r="K102" s="222" t="s">
        <v>205</v>
      </c>
      <c r="L102" s="46"/>
      <c r="M102" s="227" t="s">
        <v>22</v>
      </c>
      <c r="N102" s="228" t="s">
        <v>49</v>
      </c>
      <c r="O102" s="86"/>
      <c r="P102" s="229">
        <f>O102*H102</f>
        <v>0</v>
      </c>
      <c r="Q102" s="229">
        <v>0.0017600000000000001</v>
      </c>
      <c r="R102" s="229">
        <f>Q102*H102</f>
        <v>0.11616</v>
      </c>
      <c r="S102" s="229">
        <v>0</v>
      </c>
      <c r="T102" s="230">
        <f>S102*H102</f>
        <v>0</v>
      </c>
      <c r="U102" s="40"/>
      <c r="V102" s="40"/>
      <c r="W102" s="40"/>
      <c r="X102" s="40"/>
      <c r="Y102" s="40"/>
      <c r="Z102" s="40"/>
      <c r="AA102" s="40"/>
      <c r="AB102" s="40"/>
      <c r="AC102" s="40"/>
      <c r="AD102" s="40"/>
      <c r="AE102" s="40"/>
      <c r="AR102" s="231" t="s">
        <v>272</v>
      </c>
      <c r="AT102" s="231" t="s">
        <v>201</v>
      </c>
      <c r="AU102" s="231" t="s">
        <v>87</v>
      </c>
      <c r="AY102" s="19" t="s">
        <v>199</v>
      </c>
      <c r="BE102" s="232">
        <f>IF(N102="základní",J102,0)</f>
        <v>0</v>
      </c>
      <c r="BF102" s="232">
        <f>IF(N102="snížená",J102,0)</f>
        <v>0</v>
      </c>
      <c r="BG102" s="232">
        <f>IF(N102="zákl. přenesená",J102,0)</f>
        <v>0</v>
      </c>
      <c r="BH102" s="232">
        <f>IF(N102="sníž. přenesená",J102,0)</f>
        <v>0</v>
      </c>
      <c r="BI102" s="232">
        <f>IF(N102="nulová",J102,0)</f>
        <v>0</v>
      </c>
      <c r="BJ102" s="19" t="s">
        <v>23</v>
      </c>
      <c r="BK102" s="232">
        <f>ROUND(I102*H102,2)</f>
        <v>0</v>
      </c>
      <c r="BL102" s="19" t="s">
        <v>272</v>
      </c>
      <c r="BM102" s="231" t="s">
        <v>3625</v>
      </c>
    </row>
    <row r="103" s="2" customFormat="1" ht="16.5" customHeight="1">
      <c r="A103" s="40"/>
      <c r="B103" s="41"/>
      <c r="C103" s="220" t="s">
        <v>263</v>
      </c>
      <c r="D103" s="220" t="s">
        <v>201</v>
      </c>
      <c r="E103" s="221" t="s">
        <v>3626</v>
      </c>
      <c r="F103" s="222" t="s">
        <v>3627</v>
      </c>
      <c r="G103" s="223" t="s">
        <v>549</v>
      </c>
      <c r="H103" s="224">
        <v>22</v>
      </c>
      <c r="I103" s="225"/>
      <c r="J103" s="226">
        <f>ROUND(I103*H103,2)</f>
        <v>0</v>
      </c>
      <c r="K103" s="222" t="s">
        <v>205</v>
      </c>
      <c r="L103" s="46"/>
      <c r="M103" s="227" t="s">
        <v>22</v>
      </c>
      <c r="N103" s="228" t="s">
        <v>49</v>
      </c>
      <c r="O103" s="86"/>
      <c r="P103" s="229">
        <f>O103*H103</f>
        <v>0</v>
      </c>
      <c r="Q103" s="229">
        <v>0.0027699999999999999</v>
      </c>
      <c r="R103" s="229">
        <f>Q103*H103</f>
        <v>0.060939999999999994</v>
      </c>
      <c r="S103" s="229">
        <v>0</v>
      </c>
      <c r="T103" s="230">
        <f>S103*H103</f>
        <v>0</v>
      </c>
      <c r="U103" s="40"/>
      <c r="V103" s="40"/>
      <c r="W103" s="40"/>
      <c r="X103" s="40"/>
      <c r="Y103" s="40"/>
      <c r="Z103" s="40"/>
      <c r="AA103" s="40"/>
      <c r="AB103" s="40"/>
      <c r="AC103" s="40"/>
      <c r="AD103" s="40"/>
      <c r="AE103" s="40"/>
      <c r="AR103" s="231" t="s">
        <v>272</v>
      </c>
      <c r="AT103" s="231" t="s">
        <v>201</v>
      </c>
      <c r="AU103" s="231" t="s">
        <v>87</v>
      </c>
      <c r="AY103" s="19" t="s">
        <v>199</v>
      </c>
      <c r="BE103" s="232">
        <f>IF(N103="základní",J103,0)</f>
        <v>0</v>
      </c>
      <c r="BF103" s="232">
        <f>IF(N103="snížená",J103,0)</f>
        <v>0</v>
      </c>
      <c r="BG103" s="232">
        <f>IF(N103="zákl. přenesená",J103,0)</f>
        <v>0</v>
      </c>
      <c r="BH103" s="232">
        <f>IF(N103="sníž. přenesená",J103,0)</f>
        <v>0</v>
      </c>
      <c r="BI103" s="232">
        <f>IF(N103="nulová",J103,0)</f>
        <v>0</v>
      </c>
      <c r="BJ103" s="19" t="s">
        <v>23</v>
      </c>
      <c r="BK103" s="232">
        <f>ROUND(I103*H103,2)</f>
        <v>0</v>
      </c>
      <c r="BL103" s="19" t="s">
        <v>272</v>
      </c>
      <c r="BM103" s="231" t="s">
        <v>3628</v>
      </c>
    </row>
    <row r="104" s="2" customFormat="1" ht="16.5" customHeight="1">
      <c r="A104" s="40"/>
      <c r="B104" s="41"/>
      <c r="C104" s="220" t="s">
        <v>8</v>
      </c>
      <c r="D104" s="220" t="s">
        <v>201</v>
      </c>
      <c r="E104" s="221" t="s">
        <v>3629</v>
      </c>
      <c r="F104" s="222" t="s">
        <v>3630</v>
      </c>
      <c r="G104" s="223" t="s">
        <v>549</v>
      </c>
      <c r="H104" s="224">
        <v>13</v>
      </c>
      <c r="I104" s="225"/>
      <c r="J104" s="226">
        <f>ROUND(I104*H104,2)</f>
        <v>0</v>
      </c>
      <c r="K104" s="222" t="s">
        <v>205</v>
      </c>
      <c r="L104" s="46"/>
      <c r="M104" s="227" t="s">
        <v>22</v>
      </c>
      <c r="N104" s="228" t="s">
        <v>49</v>
      </c>
      <c r="O104" s="86"/>
      <c r="P104" s="229">
        <f>O104*H104</f>
        <v>0</v>
      </c>
      <c r="Q104" s="229">
        <v>0.0044000000000000003</v>
      </c>
      <c r="R104" s="229">
        <f>Q104*H104</f>
        <v>0.057200000000000001</v>
      </c>
      <c r="S104" s="229">
        <v>0</v>
      </c>
      <c r="T104" s="230">
        <f>S104*H104</f>
        <v>0</v>
      </c>
      <c r="U104" s="40"/>
      <c r="V104" s="40"/>
      <c r="W104" s="40"/>
      <c r="X104" s="40"/>
      <c r="Y104" s="40"/>
      <c r="Z104" s="40"/>
      <c r="AA104" s="40"/>
      <c r="AB104" s="40"/>
      <c r="AC104" s="40"/>
      <c r="AD104" s="40"/>
      <c r="AE104" s="40"/>
      <c r="AR104" s="231" t="s">
        <v>272</v>
      </c>
      <c r="AT104" s="231" t="s">
        <v>201</v>
      </c>
      <c r="AU104" s="231" t="s">
        <v>87</v>
      </c>
      <c r="AY104" s="19" t="s">
        <v>199</v>
      </c>
      <c r="BE104" s="232">
        <f>IF(N104="základní",J104,0)</f>
        <v>0</v>
      </c>
      <c r="BF104" s="232">
        <f>IF(N104="snížená",J104,0)</f>
        <v>0</v>
      </c>
      <c r="BG104" s="232">
        <f>IF(N104="zákl. přenesená",J104,0)</f>
        <v>0</v>
      </c>
      <c r="BH104" s="232">
        <f>IF(N104="sníž. přenesená",J104,0)</f>
        <v>0</v>
      </c>
      <c r="BI104" s="232">
        <f>IF(N104="nulová",J104,0)</f>
        <v>0</v>
      </c>
      <c r="BJ104" s="19" t="s">
        <v>23</v>
      </c>
      <c r="BK104" s="232">
        <f>ROUND(I104*H104,2)</f>
        <v>0</v>
      </c>
      <c r="BL104" s="19" t="s">
        <v>272</v>
      </c>
      <c r="BM104" s="231" t="s">
        <v>3631</v>
      </c>
    </row>
    <row r="105" s="2" customFormat="1" ht="16.5" customHeight="1">
      <c r="A105" s="40"/>
      <c r="B105" s="41"/>
      <c r="C105" s="220" t="s">
        <v>272</v>
      </c>
      <c r="D105" s="220" t="s">
        <v>201</v>
      </c>
      <c r="E105" s="221" t="s">
        <v>3632</v>
      </c>
      <c r="F105" s="222" t="s">
        <v>3633</v>
      </c>
      <c r="G105" s="223" t="s">
        <v>549</v>
      </c>
      <c r="H105" s="224">
        <v>49</v>
      </c>
      <c r="I105" s="225"/>
      <c r="J105" s="226">
        <f>ROUND(I105*H105,2)</f>
        <v>0</v>
      </c>
      <c r="K105" s="222" t="s">
        <v>205</v>
      </c>
      <c r="L105" s="46"/>
      <c r="M105" s="227" t="s">
        <v>22</v>
      </c>
      <c r="N105" s="228" t="s">
        <v>49</v>
      </c>
      <c r="O105" s="86"/>
      <c r="P105" s="229">
        <f>O105*H105</f>
        <v>0</v>
      </c>
      <c r="Q105" s="229">
        <v>0.00029</v>
      </c>
      <c r="R105" s="229">
        <f>Q105*H105</f>
        <v>0.01421</v>
      </c>
      <c r="S105" s="229">
        <v>0</v>
      </c>
      <c r="T105" s="230">
        <f>S105*H105</f>
        <v>0</v>
      </c>
      <c r="U105" s="40"/>
      <c r="V105" s="40"/>
      <c r="W105" s="40"/>
      <c r="X105" s="40"/>
      <c r="Y105" s="40"/>
      <c r="Z105" s="40"/>
      <c r="AA105" s="40"/>
      <c r="AB105" s="40"/>
      <c r="AC105" s="40"/>
      <c r="AD105" s="40"/>
      <c r="AE105" s="40"/>
      <c r="AR105" s="231" t="s">
        <v>272</v>
      </c>
      <c r="AT105" s="231" t="s">
        <v>201</v>
      </c>
      <c r="AU105" s="231" t="s">
        <v>87</v>
      </c>
      <c r="AY105" s="19" t="s">
        <v>199</v>
      </c>
      <c r="BE105" s="232">
        <f>IF(N105="základní",J105,0)</f>
        <v>0</v>
      </c>
      <c r="BF105" s="232">
        <f>IF(N105="snížená",J105,0)</f>
        <v>0</v>
      </c>
      <c r="BG105" s="232">
        <f>IF(N105="zákl. přenesená",J105,0)</f>
        <v>0</v>
      </c>
      <c r="BH105" s="232">
        <f>IF(N105="sníž. přenesená",J105,0)</f>
        <v>0</v>
      </c>
      <c r="BI105" s="232">
        <f>IF(N105="nulová",J105,0)</f>
        <v>0</v>
      </c>
      <c r="BJ105" s="19" t="s">
        <v>23</v>
      </c>
      <c r="BK105" s="232">
        <f>ROUND(I105*H105,2)</f>
        <v>0</v>
      </c>
      <c r="BL105" s="19" t="s">
        <v>272</v>
      </c>
      <c r="BM105" s="231" t="s">
        <v>3634</v>
      </c>
    </row>
    <row r="106" s="2" customFormat="1" ht="16.5" customHeight="1">
      <c r="A106" s="40"/>
      <c r="B106" s="41"/>
      <c r="C106" s="220" t="s">
        <v>276</v>
      </c>
      <c r="D106" s="220" t="s">
        <v>201</v>
      </c>
      <c r="E106" s="221" t="s">
        <v>3635</v>
      </c>
      <c r="F106" s="222" t="s">
        <v>3636</v>
      </c>
      <c r="G106" s="223" t="s">
        <v>549</v>
      </c>
      <c r="H106" s="224">
        <v>65</v>
      </c>
      <c r="I106" s="225"/>
      <c r="J106" s="226">
        <f>ROUND(I106*H106,2)</f>
        <v>0</v>
      </c>
      <c r="K106" s="222" t="s">
        <v>205</v>
      </c>
      <c r="L106" s="46"/>
      <c r="M106" s="227" t="s">
        <v>22</v>
      </c>
      <c r="N106" s="228" t="s">
        <v>49</v>
      </c>
      <c r="O106" s="86"/>
      <c r="P106" s="229">
        <f>O106*H106</f>
        <v>0</v>
      </c>
      <c r="Q106" s="229">
        <v>0.00035</v>
      </c>
      <c r="R106" s="229">
        <f>Q106*H106</f>
        <v>0.022749999999999999</v>
      </c>
      <c r="S106" s="229">
        <v>0</v>
      </c>
      <c r="T106" s="230">
        <f>S106*H106</f>
        <v>0</v>
      </c>
      <c r="U106" s="40"/>
      <c r="V106" s="40"/>
      <c r="W106" s="40"/>
      <c r="X106" s="40"/>
      <c r="Y106" s="40"/>
      <c r="Z106" s="40"/>
      <c r="AA106" s="40"/>
      <c r="AB106" s="40"/>
      <c r="AC106" s="40"/>
      <c r="AD106" s="40"/>
      <c r="AE106" s="40"/>
      <c r="AR106" s="231" t="s">
        <v>272</v>
      </c>
      <c r="AT106" s="231" t="s">
        <v>201</v>
      </c>
      <c r="AU106" s="231" t="s">
        <v>87</v>
      </c>
      <c r="AY106" s="19" t="s">
        <v>199</v>
      </c>
      <c r="BE106" s="232">
        <f>IF(N106="základní",J106,0)</f>
        <v>0</v>
      </c>
      <c r="BF106" s="232">
        <f>IF(N106="snížená",J106,0)</f>
        <v>0</v>
      </c>
      <c r="BG106" s="232">
        <f>IF(N106="zákl. přenesená",J106,0)</f>
        <v>0</v>
      </c>
      <c r="BH106" s="232">
        <f>IF(N106="sníž. přenesená",J106,0)</f>
        <v>0</v>
      </c>
      <c r="BI106" s="232">
        <f>IF(N106="nulová",J106,0)</f>
        <v>0</v>
      </c>
      <c r="BJ106" s="19" t="s">
        <v>23</v>
      </c>
      <c r="BK106" s="232">
        <f>ROUND(I106*H106,2)</f>
        <v>0</v>
      </c>
      <c r="BL106" s="19" t="s">
        <v>272</v>
      </c>
      <c r="BM106" s="231" t="s">
        <v>3637</v>
      </c>
    </row>
    <row r="107" s="2" customFormat="1" ht="16.5" customHeight="1">
      <c r="A107" s="40"/>
      <c r="B107" s="41"/>
      <c r="C107" s="220" t="s">
        <v>282</v>
      </c>
      <c r="D107" s="220" t="s">
        <v>201</v>
      </c>
      <c r="E107" s="221" t="s">
        <v>3638</v>
      </c>
      <c r="F107" s="222" t="s">
        <v>3639</v>
      </c>
      <c r="G107" s="223" t="s">
        <v>549</v>
      </c>
      <c r="H107" s="224">
        <v>54</v>
      </c>
      <c r="I107" s="225"/>
      <c r="J107" s="226">
        <f>ROUND(I107*H107,2)</f>
        <v>0</v>
      </c>
      <c r="K107" s="222" t="s">
        <v>205</v>
      </c>
      <c r="L107" s="46"/>
      <c r="M107" s="227" t="s">
        <v>22</v>
      </c>
      <c r="N107" s="228" t="s">
        <v>49</v>
      </c>
      <c r="O107" s="86"/>
      <c r="P107" s="229">
        <f>O107*H107</f>
        <v>0</v>
      </c>
      <c r="Q107" s="229">
        <v>0.00056999999999999998</v>
      </c>
      <c r="R107" s="229">
        <f>Q107*H107</f>
        <v>0.030779999999999998</v>
      </c>
      <c r="S107" s="229">
        <v>0</v>
      </c>
      <c r="T107" s="230">
        <f>S107*H107</f>
        <v>0</v>
      </c>
      <c r="U107" s="40"/>
      <c r="V107" s="40"/>
      <c r="W107" s="40"/>
      <c r="X107" s="40"/>
      <c r="Y107" s="40"/>
      <c r="Z107" s="40"/>
      <c r="AA107" s="40"/>
      <c r="AB107" s="40"/>
      <c r="AC107" s="40"/>
      <c r="AD107" s="40"/>
      <c r="AE107" s="40"/>
      <c r="AR107" s="231" t="s">
        <v>272</v>
      </c>
      <c r="AT107" s="231" t="s">
        <v>201</v>
      </c>
      <c r="AU107" s="231" t="s">
        <v>87</v>
      </c>
      <c r="AY107" s="19" t="s">
        <v>199</v>
      </c>
      <c r="BE107" s="232">
        <f>IF(N107="základní",J107,0)</f>
        <v>0</v>
      </c>
      <c r="BF107" s="232">
        <f>IF(N107="snížená",J107,0)</f>
        <v>0</v>
      </c>
      <c r="BG107" s="232">
        <f>IF(N107="zákl. přenesená",J107,0)</f>
        <v>0</v>
      </c>
      <c r="BH107" s="232">
        <f>IF(N107="sníž. přenesená",J107,0)</f>
        <v>0</v>
      </c>
      <c r="BI107" s="232">
        <f>IF(N107="nulová",J107,0)</f>
        <v>0</v>
      </c>
      <c r="BJ107" s="19" t="s">
        <v>23</v>
      </c>
      <c r="BK107" s="232">
        <f>ROUND(I107*H107,2)</f>
        <v>0</v>
      </c>
      <c r="BL107" s="19" t="s">
        <v>272</v>
      </c>
      <c r="BM107" s="231" t="s">
        <v>3640</v>
      </c>
    </row>
    <row r="108" s="2" customFormat="1" ht="16.5" customHeight="1">
      <c r="A108" s="40"/>
      <c r="B108" s="41"/>
      <c r="C108" s="220" t="s">
        <v>289</v>
      </c>
      <c r="D108" s="220" t="s">
        <v>201</v>
      </c>
      <c r="E108" s="221" t="s">
        <v>3641</v>
      </c>
      <c r="F108" s="222" t="s">
        <v>3642</v>
      </c>
      <c r="G108" s="223" t="s">
        <v>549</v>
      </c>
      <c r="H108" s="224">
        <v>40</v>
      </c>
      <c r="I108" s="225"/>
      <c r="J108" s="226">
        <f>ROUND(I108*H108,2)</f>
        <v>0</v>
      </c>
      <c r="K108" s="222" t="s">
        <v>205</v>
      </c>
      <c r="L108" s="46"/>
      <c r="M108" s="227" t="s">
        <v>22</v>
      </c>
      <c r="N108" s="228" t="s">
        <v>49</v>
      </c>
      <c r="O108" s="86"/>
      <c r="P108" s="229">
        <f>O108*H108</f>
        <v>0</v>
      </c>
      <c r="Q108" s="229">
        <v>0.00114</v>
      </c>
      <c r="R108" s="229">
        <f>Q108*H108</f>
        <v>0.045600000000000002</v>
      </c>
      <c r="S108" s="229">
        <v>0</v>
      </c>
      <c r="T108" s="230">
        <f>S108*H108</f>
        <v>0</v>
      </c>
      <c r="U108" s="40"/>
      <c r="V108" s="40"/>
      <c r="W108" s="40"/>
      <c r="X108" s="40"/>
      <c r="Y108" s="40"/>
      <c r="Z108" s="40"/>
      <c r="AA108" s="40"/>
      <c r="AB108" s="40"/>
      <c r="AC108" s="40"/>
      <c r="AD108" s="40"/>
      <c r="AE108" s="40"/>
      <c r="AR108" s="231" t="s">
        <v>272</v>
      </c>
      <c r="AT108" s="231" t="s">
        <v>201</v>
      </c>
      <c r="AU108" s="231" t="s">
        <v>87</v>
      </c>
      <c r="AY108" s="19" t="s">
        <v>199</v>
      </c>
      <c r="BE108" s="232">
        <f>IF(N108="základní",J108,0)</f>
        <v>0</v>
      </c>
      <c r="BF108" s="232">
        <f>IF(N108="snížená",J108,0)</f>
        <v>0</v>
      </c>
      <c r="BG108" s="232">
        <f>IF(N108="zákl. přenesená",J108,0)</f>
        <v>0</v>
      </c>
      <c r="BH108" s="232">
        <f>IF(N108="sníž. přenesená",J108,0)</f>
        <v>0</v>
      </c>
      <c r="BI108" s="232">
        <f>IF(N108="nulová",J108,0)</f>
        <v>0</v>
      </c>
      <c r="BJ108" s="19" t="s">
        <v>23</v>
      </c>
      <c r="BK108" s="232">
        <f>ROUND(I108*H108,2)</f>
        <v>0</v>
      </c>
      <c r="BL108" s="19" t="s">
        <v>272</v>
      </c>
      <c r="BM108" s="231" t="s">
        <v>3643</v>
      </c>
    </row>
    <row r="109" s="2" customFormat="1" ht="16.5" customHeight="1">
      <c r="A109" s="40"/>
      <c r="B109" s="41"/>
      <c r="C109" s="220" t="s">
        <v>294</v>
      </c>
      <c r="D109" s="220" t="s">
        <v>201</v>
      </c>
      <c r="E109" s="221" t="s">
        <v>3644</v>
      </c>
      <c r="F109" s="222" t="s">
        <v>3645</v>
      </c>
      <c r="G109" s="223" t="s">
        <v>549</v>
      </c>
      <c r="H109" s="224">
        <v>22</v>
      </c>
      <c r="I109" s="225"/>
      <c r="J109" s="226">
        <f>ROUND(I109*H109,2)</f>
        <v>0</v>
      </c>
      <c r="K109" s="222" t="s">
        <v>205</v>
      </c>
      <c r="L109" s="46"/>
      <c r="M109" s="227" t="s">
        <v>22</v>
      </c>
      <c r="N109" s="228" t="s">
        <v>49</v>
      </c>
      <c r="O109" s="86"/>
      <c r="P109" s="229">
        <f>O109*H109</f>
        <v>0</v>
      </c>
      <c r="Q109" s="229">
        <v>0.00054000000000000001</v>
      </c>
      <c r="R109" s="229">
        <f>Q109*H109</f>
        <v>0.01188</v>
      </c>
      <c r="S109" s="229">
        <v>0</v>
      </c>
      <c r="T109" s="230">
        <f>S109*H109</f>
        <v>0</v>
      </c>
      <c r="U109" s="40"/>
      <c r="V109" s="40"/>
      <c r="W109" s="40"/>
      <c r="X109" s="40"/>
      <c r="Y109" s="40"/>
      <c r="Z109" s="40"/>
      <c r="AA109" s="40"/>
      <c r="AB109" s="40"/>
      <c r="AC109" s="40"/>
      <c r="AD109" s="40"/>
      <c r="AE109" s="40"/>
      <c r="AR109" s="231" t="s">
        <v>272</v>
      </c>
      <c r="AT109" s="231" t="s">
        <v>201</v>
      </c>
      <c r="AU109" s="231" t="s">
        <v>87</v>
      </c>
      <c r="AY109" s="19" t="s">
        <v>199</v>
      </c>
      <c r="BE109" s="232">
        <f>IF(N109="základní",J109,0)</f>
        <v>0</v>
      </c>
      <c r="BF109" s="232">
        <f>IF(N109="snížená",J109,0)</f>
        <v>0</v>
      </c>
      <c r="BG109" s="232">
        <f>IF(N109="zákl. přenesená",J109,0)</f>
        <v>0</v>
      </c>
      <c r="BH109" s="232">
        <f>IF(N109="sníž. přenesená",J109,0)</f>
        <v>0</v>
      </c>
      <c r="BI109" s="232">
        <f>IF(N109="nulová",J109,0)</f>
        <v>0</v>
      </c>
      <c r="BJ109" s="19" t="s">
        <v>23</v>
      </c>
      <c r="BK109" s="232">
        <f>ROUND(I109*H109,2)</f>
        <v>0</v>
      </c>
      <c r="BL109" s="19" t="s">
        <v>272</v>
      </c>
      <c r="BM109" s="231" t="s">
        <v>3646</v>
      </c>
    </row>
    <row r="110" s="2" customFormat="1" ht="16.5" customHeight="1">
      <c r="A110" s="40"/>
      <c r="B110" s="41"/>
      <c r="C110" s="220" t="s">
        <v>7</v>
      </c>
      <c r="D110" s="220" t="s">
        <v>201</v>
      </c>
      <c r="E110" s="221" t="s">
        <v>3647</v>
      </c>
      <c r="F110" s="222" t="s">
        <v>3648</v>
      </c>
      <c r="G110" s="223" t="s">
        <v>549</v>
      </c>
      <c r="H110" s="224">
        <v>198</v>
      </c>
      <c r="I110" s="225"/>
      <c r="J110" s="226">
        <f>ROUND(I110*H110,2)</f>
        <v>0</v>
      </c>
      <c r="K110" s="222" t="s">
        <v>205</v>
      </c>
      <c r="L110" s="46"/>
      <c r="M110" s="227" t="s">
        <v>22</v>
      </c>
      <c r="N110" s="228" t="s">
        <v>49</v>
      </c>
      <c r="O110" s="86"/>
      <c r="P110" s="229">
        <f>O110*H110</f>
        <v>0</v>
      </c>
      <c r="Q110" s="229">
        <v>0.0010399999999999999</v>
      </c>
      <c r="R110" s="229">
        <f>Q110*H110</f>
        <v>0.20591999999999999</v>
      </c>
      <c r="S110" s="229">
        <v>0</v>
      </c>
      <c r="T110" s="230">
        <f>S110*H110</f>
        <v>0</v>
      </c>
      <c r="U110" s="40"/>
      <c r="V110" s="40"/>
      <c r="W110" s="40"/>
      <c r="X110" s="40"/>
      <c r="Y110" s="40"/>
      <c r="Z110" s="40"/>
      <c r="AA110" s="40"/>
      <c r="AB110" s="40"/>
      <c r="AC110" s="40"/>
      <c r="AD110" s="40"/>
      <c r="AE110" s="40"/>
      <c r="AR110" s="231" t="s">
        <v>272</v>
      </c>
      <c r="AT110" s="231" t="s">
        <v>201</v>
      </c>
      <c r="AU110" s="231" t="s">
        <v>87</v>
      </c>
      <c r="AY110" s="19" t="s">
        <v>199</v>
      </c>
      <c r="BE110" s="232">
        <f>IF(N110="základní",J110,0)</f>
        <v>0</v>
      </c>
      <c r="BF110" s="232">
        <f>IF(N110="snížená",J110,0)</f>
        <v>0</v>
      </c>
      <c r="BG110" s="232">
        <f>IF(N110="zákl. přenesená",J110,0)</f>
        <v>0</v>
      </c>
      <c r="BH110" s="232">
        <f>IF(N110="sníž. přenesená",J110,0)</f>
        <v>0</v>
      </c>
      <c r="BI110" s="232">
        <f>IF(N110="nulová",J110,0)</f>
        <v>0</v>
      </c>
      <c r="BJ110" s="19" t="s">
        <v>23</v>
      </c>
      <c r="BK110" s="232">
        <f>ROUND(I110*H110,2)</f>
        <v>0</v>
      </c>
      <c r="BL110" s="19" t="s">
        <v>272</v>
      </c>
      <c r="BM110" s="231" t="s">
        <v>3649</v>
      </c>
    </row>
    <row r="111" s="2" customFormat="1" ht="16.5" customHeight="1">
      <c r="A111" s="40"/>
      <c r="B111" s="41"/>
      <c r="C111" s="220" t="s">
        <v>304</v>
      </c>
      <c r="D111" s="220" t="s">
        <v>201</v>
      </c>
      <c r="E111" s="221" t="s">
        <v>3650</v>
      </c>
      <c r="F111" s="222" t="s">
        <v>3651</v>
      </c>
      <c r="G111" s="223" t="s">
        <v>549</v>
      </c>
      <c r="H111" s="224">
        <v>24</v>
      </c>
      <c r="I111" s="225"/>
      <c r="J111" s="226">
        <f>ROUND(I111*H111,2)</f>
        <v>0</v>
      </c>
      <c r="K111" s="222" t="s">
        <v>205</v>
      </c>
      <c r="L111" s="46"/>
      <c r="M111" s="227" t="s">
        <v>22</v>
      </c>
      <c r="N111" s="228" t="s">
        <v>49</v>
      </c>
      <c r="O111" s="86"/>
      <c r="P111" s="229">
        <f>O111*H111</f>
        <v>0</v>
      </c>
      <c r="Q111" s="229">
        <v>0.0018500000000000001</v>
      </c>
      <c r="R111" s="229">
        <f>Q111*H111</f>
        <v>0.044400000000000002</v>
      </c>
      <c r="S111" s="229">
        <v>0</v>
      </c>
      <c r="T111" s="230">
        <f>S111*H111</f>
        <v>0</v>
      </c>
      <c r="U111" s="40"/>
      <c r="V111" s="40"/>
      <c r="W111" s="40"/>
      <c r="X111" s="40"/>
      <c r="Y111" s="40"/>
      <c r="Z111" s="40"/>
      <c r="AA111" s="40"/>
      <c r="AB111" s="40"/>
      <c r="AC111" s="40"/>
      <c r="AD111" s="40"/>
      <c r="AE111" s="40"/>
      <c r="AR111" s="231" t="s">
        <v>272</v>
      </c>
      <c r="AT111" s="231" t="s">
        <v>201</v>
      </c>
      <c r="AU111" s="231" t="s">
        <v>87</v>
      </c>
      <c r="AY111" s="19" t="s">
        <v>199</v>
      </c>
      <c r="BE111" s="232">
        <f>IF(N111="základní",J111,0)</f>
        <v>0</v>
      </c>
      <c r="BF111" s="232">
        <f>IF(N111="snížená",J111,0)</f>
        <v>0</v>
      </c>
      <c r="BG111" s="232">
        <f>IF(N111="zákl. přenesená",J111,0)</f>
        <v>0</v>
      </c>
      <c r="BH111" s="232">
        <f>IF(N111="sníž. přenesená",J111,0)</f>
        <v>0</v>
      </c>
      <c r="BI111" s="232">
        <f>IF(N111="nulová",J111,0)</f>
        <v>0</v>
      </c>
      <c r="BJ111" s="19" t="s">
        <v>23</v>
      </c>
      <c r="BK111" s="232">
        <f>ROUND(I111*H111,2)</f>
        <v>0</v>
      </c>
      <c r="BL111" s="19" t="s">
        <v>272</v>
      </c>
      <c r="BM111" s="231" t="s">
        <v>3652</v>
      </c>
    </row>
    <row r="112" s="2" customFormat="1" ht="16.5" customHeight="1">
      <c r="A112" s="40"/>
      <c r="B112" s="41"/>
      <c r="C112" s="220" t="s">
        <v>310</v>
      </c>
      <c r="D112" s="220" t="s">
        <v>201</v>
      </c>
      <c r="E112" s="221" t="s">
        <v>3653</v>
      </c>
      <c r="F112" s="222" t="s">
        <v>3654</v>
      </c>
      <c r="G112" s="223" t="s">
        <v>549</v>
      </c>
      <c r="H112" s="224">
        <v>30</v>
      </c>
      <c r="I112" s="225"/>
      <c r="J112" s="226">
        <f>ROUND(I112*H112,2)</f>
        <v>0</v>
      </c>
      <c r="K112" s="222" t="s">
        <v>205</v>
      </c>
      <c r="L112" s="46"/>
      <c r="M112" s="227" t="s">
        <v>22</v>
      </c>
      <c r="N112" s="228" t="s">
        <v>49</v>
      </c>
      <c r="O112" s="86"/>
      <c r="P112" s="229">
        <f>O112*H112</f>
        <v>0</v>
      </c>
      <c r="Q112" s="229">
        <v>0.0030000000000000001</v>
      </c>
      <c r="R112" s="229">
        <f>Q112*H112</f>
        <v>0.089999999999999997</v>
      </c>
      <c r="S112" s="229">
        <v>0</v>
      </c>
      <c r="T112" s="230">
        <f>S112*H112</f>
        <v>0</v>
      </c>
      <c r="U112" s="40"/>
      <c r="V112" s="40"/>
      <c r="W112" s="40"/>
      <c r="X112" s="40"/>
      <c r="Y112" s="40"/>
      <c r="Z112" s="40"/>
      <c r="AA112" s="40"/>
      <c r="AB112" s="40"/>
      <c r="AC112" s="40"/>
      <c r="AD112" s="40"/>
      <c r="AE112" s="40"/>
      <c r="AR112" s="231" t="s">
        <v>272</v>
      </c>
      <c r="AT112" s="231" t="s">
        <v>201</v>
      </c>
      <c r="AU112" s="231" t="s">
        <v>87</v>
      </c>
      <c r="AY112" s="19" t="s">
        <v>199</v>
      </c>
      <c r="BE112" s="232">
        <f>IF(N112="základní",J112,0)</f>
        <v>0</v>
      </c>
      <c r="BF112" s="232">
        <f>IF(N112="snížená",J112,0)</f>
        <v>0</v>
      </c>
      <c r="BG112" s="232">
        <f>IF(N112="zákl. přenesená",J112,0)</f>
        <v>0</v>
      </c>
      <c r="BH112" s="232">
        <f>IF(N112="sníž. přenesená",J112,0)</f>
        <v>0</v>
      </c>
      <c r="BI112" s="232">
        <f>IF(N112="nulová",J112,0)</f>
        <v>0</v>
      </c>
      <c r="BJ112" s="19" t="s">
        <v>23</v>
      </c>
      <c r="BK112" s="232">
        <f>ROUND(I112*H112,2)</f>
        <v>0</v>
      </c>
      <c r="BL112" s="19" t="s">
        <v>272</v>
      </c>
      <c r="BM112" s="231" t="s">
        <v>3655</v>
      </c>
    </row>
    <row r="113" s="2" customFormat="1" ht="16.5" customHeight="1">
      <c r="A113" s="40"/>
      <c r="B113" s="41"/>
      <c r="C113" s="220" t="s">
        <v>315</v>
      </c>
      <c r="D113" s="220" t="s">
        <v>201</v>
      </c>
      <c r="E113" s="221" t="s">
        <v>3656</v>
      </c>
      <c r="F113" s="222" t="s">
        <v>3657</v>
      </c>
      <c r="G113" s="223" t="s">
        <v>333</v>
      </c>
      <c r="H113" s="224">
        <v>53</v>
      </c>
      <c r="I113" s="225"/>
      <c r="J113" s="226">
        <f>ROUND(I113*H113,2)</f>
        <v>0</v>
      </c>
      <c r="K113" s="222" t="s">
        <v>205</v>
      </c>
      <c r="L113" s="46"/>
      <c r="M113" s="227" t="s">
        <v>22</v>
      </c>
      <c r="N113" s="228" t="s">
        <v>49</v>
      </c>
      <c r="O113" s="86"/>
      <c r="P113" s="229">
        <f>O113*H113</f>
        <v>0</v>
      </c>
      <c r="Q113" s="229">
        <v>0</v>
      </c>
      <c r="R113" s="229">
        <f>Q113*H113</f>
        <v>0</v>
      </c>
      <c r="S113" s="229">
        <v>0</v>
      </c>
      <c r="T113" s="230">
        <f>S113*H113</f>
        <v>0</v>
      </c>
      <c r="U113" s="40"/>
      <c r="V113" s="40"/>
      <c r="W113" s="40"/>
      <c r="X113" s="40"/>
      <c r="Y113" s="40"/>
      <c r="Z113" s="40"/>
      <c r="AA113" s="40"/>
      <c r="AB113" s="40"/>
      <c r="AC113" s="40"/>
      <c r="AD113" s="40"/>
      <c r="AE113" s="40"/>
      <c r="AR113" s="231" t="s">
        <v>272</v>
      </c>
      <c r="AT113" s="231" t="s">
        <v>201</v>
      </c>
      <c r="AU113" s="231" t="s">
        <v>87</v>
      </c>
      <c r="AY113" s="19" t="s">
        <v>199</v>
      </c>
      <c r="BE113" s="232">
        <f>IF(N113="základní",J113,0)</f>
        <v>0</v>
      </c>
      <c r="BF113" s="232">
        <f>IF(N113="snížená",J113,0)</f>
        <v>0</v>
      </c>
      <c r="BG113" s="232">
        <f>IF(N113="zákl. přenesená",J113,0)</f>
        <v>0</v>
      </c>
      <c r="BH113" s="232">
        <f>IF(N113="sníž. přenesená",J113,0)</f>
        <v>0</v>
      </c>
      <c r="BI113" s="232">
        <f>IF(N113="nulová",J113,0)</f>
        <v>0</v>
      </c>
      <c r="BJ113" s="19" t="s">
        <v>23</v>
      </c>
      <c r="BK113" s="232">
        <f>ROUND(I113*H113,2)</f>
        <v>0</v>
      </c>
      <c r="BL113" s="19" t="s">
        <v>272</v>
      </c>
      <c r="BM113" s="231" t="s">
        <v>3658</v>
      </c>
    </row>
    <row r="114" s="2" customFormat="1" ht="16.5" customHeight="1">
      <c r="A114" s="40"/>
      <c r="B114" s="41"/>
      <c r="C114" s="220" t="s">
        <v>319</v>
      </c>
      <c r="D114" s="220" t="s">
        <v>201</v>
      </c>
      <c r="E114" s="221" t="s">
        <v>3659</v>
      </c>
      <c r="F114" s="222" t="s">
        <v>3660</v>
      </c>
      <c r="G114" s="223" t="s">
        <v>333</v>
      </c>
      <c r="H114" s="224">
        <v>26</v>
      </c>
      <c r="I114" s="225"/>
      <c r="J114" s="226">
        <f>ROUND(I114*H114,2)</f>
        <v>0</v>
      </c>
      <c r="K114" s="222" t="s">
        <v>205</v>
      </c>
      <c r="L114" s="46"/>
      <c r="M114" s="227" t="s">
        <v>22</v>
      </c>
      <c r="N114" s="228" t="s">
        <v>49</v>
      </c>
      <c r="O114" s="86"/>
      <c r="P114" s="229">
        <f>O114*H114</f>
        <v>0</v>
      </c>
      <c r="Q114" s="229">
        <v>0</v>
      </c>
      <c r="R114" s="229">
        <f>Q114*H114</f>
        <v>0</v>
      </c>
      <c r="S114" s="229">
        <v>0</v>
      </c>
      <c r="T114" s="230">
        <f>S114*H114</f>
        <v>0</v>
      </c>
      <c r="U114" s="40"/>
      <c r="V114" s="40"/>
      <c r="W114" s="40"/>
      <c r="X114" s="40"/>
      <c r="Y114" s="40"/>
      <c r="Z114" s="40"/>
      <c r="AA114" s="40"/>
      <c r="AB114" s="40"/>
      <c r="AC114" s="40"/>
      <c r="AD114" s="40"/>
      <c r="AE114" s="40"/>
      <c r="AR114" s="231" t="s">
        <v>272</v>
      </c>
      <c r="AT114" s="231" t="s">
        <v>201</v>
      </c>
      <c r="AU114" s="231" t="s">
        <v>87</v>
      </c>
      <c r="AY114" s="19" t="s">
        <v>199</v>
      </c>
      <c r="BE114" s="232">
        <f>IF(N114="základní",J114,0)</f>
        <v>0</v>
      </c>
      <c r="BF114" s="232">
        <f>IF(N114="snížená",J114,0)</f>
        <v>0</v>
      </c>
      <c r="BG114" s="232">
        <f>IF(N114="zákl. přenesená",J114,0)</f>
        <v>0</v>
      </c>
      <c r="BH114" s="232">
        <f>IF(N114="sníž. přenesená",J114,0)</f>
        <v>0</v>
      </c>
      <c r="BI114" s="232">
        <f>IF(N114="nulová",J114,0)</f>
        <v>0</v>
      </c>
      <c r="BJ114" s="19" t="s">
        <v>23</v>
      </c>
      <c r="BK114" s="232">
        <f>ROUND(I114*H114,2)</f>
        <v>0</v>
      </c>
      <c r="BL114" s="19" t="s">
        <v>272</v>
      </c>
      <c r="BM114" s="231" t="s">
        <v>3661</v>
      </c>
    </row>
    <row r="115" s="2" customFormat="1" ht="16.5" customHeight="1">
      <c r="A115" s="40"/>
      <c r="B115" s="41"/>
      <c r="C115" s="220" t="s">
        <v>324</v>
      </c>
      <c r="D115" s="220" t="s">
        <v>201</v>
      </c>
      <c r="E115" s="221" t="s">
        <v>3662</v>
      </c>
      <c r="F115" s="222" t="s">
        <v>3663</v>
      </c>
      <c r="G115" s="223" t="s">
        <v>333</v>
      </c>
      <c r="H115" s="224">
        <v>20</v>
      </c>
      <c r="I115" s="225"/>
      <c r="J115" s="226">
        <f>ROUND(I115*H115,2)</f>
        <v>0</v>
      </c>
      <c r="K115" s="222" t="s">
        <v>205</v>
      </c>
      <c r="L115" s="46"/>
      <c r="M115" s="227" t="s">
        <v>22</v>
      </c>
      <c r="N115" s="228" t="s">
        <v>49</v>
      </c>
      <c r="O115" s="86"/>
      <c r="P115" s="229">
        <f>O115*H115</f>
        <v>0</v>
      </c>
      <c r="Q115" s="229">
        <v>0</v>
      </c>
      <c r="R115" s="229">
        <f>Q115*H115</f>
        <v>0</v>
      </c>
      <c r="S115" s="229">
        <v>0</v>
      </c>
      <c r="T115" s="230">
        <f>S115*H115</f>
        <v>0</v>
      </c>
      <c r="U115" s="40"/>
      <c r="V115" s="40"/>
      <c r="W115" s="40"/>
      <c r="X115" s="40"/>
      <c r="Y115" s="40"/>
      <c r="Z115" s="40"/>
      <c r="AA115" s="40"/>
      <c r="AB115" s="40"/>
      <c r="AC115" s="40"/>
      <c r="AD115" s="40"/>
      <c r="AE115" s="40"/>
      <c r="AR115" s="231" t="s">
        <v>272</v>
      </c>
      <c r="AT115" s="231" t="s">
        <v>201</v>
      </c>
      <c r="AU115" s="231" t="s">
        <v>87</v>
      </c>
      <c r="AY115" s="19" t="s">
        <v>199</v>
      </c>
      <c r="BE115" s="232">
        <f>IF(N115="základní",J115,0)</f>
        <v>0</v>
      </c>
      <c r="BF115" s="232">
        <f>IF(N115="snížená",J115,0)</f>
        <v>0</v>
      </c>
      <c r="BG115" s="232">
        <f>IF(N115="zákl. přenesená",J115,0)</f>
        <v>0</v>
      </c>
      <c r="BH115" s="232">
        <f>IF(N115="sníž. přenesená",J115,0)</f>
        <v>0</v>
      </c>
      <c r="BI115" s="232">
        <f>IF(N115="nulová",J115,0)</f>
        <v>0</v>
      </c>
      <c r="BJ115" s="19" t="s">
        <v>23</v>
      </c>
      <c r="BK115" s="232">
        <f>ROUND(I115*H115,2)</f>
        <v>0</v>
      </c>
      <c r="BL115" s="19" t="s">
        <v>272</v>
      </c>
      <c r="BM115" s="231" t="s">
        <v>3664</v>
      </c>
    </row>
    <row r="116" s="2" customFormat="1" ht="16.5" customHeight="1">
      <c r="A116" s="40"/>
      <c r="B116" s="41"/>
      <c r="C116" s="220" t="s">
        <v>330</v>
      </c>
      <c r="D116" s="220" t="s">
        <v>201</v>
      </c>
      <c r="E116" s="221" t="s">
        <v>3665</v>
      </c>
      <c r="F116" s="222" t="s">
        <v>3666</v>
      </c>
      <c r="G116" s="223" t="s">
        <v>333</v>
      </c>
      <c r="H116" s="224">
        <v>5</v>
      </c>
      <c r="I116" s="225"/>
      <c r="J116" s="226">
        <f>ROUND(I116*H116,2)</f>
        <v>0</v>
      </c>
      <c r="K116" s="222" t="s">
        <v>205</v>
      </c>
      <c r="L116" s="46"/>
      <c r="M116" s="227" t="s">
        <v>22</v>
      </c>
      <c r="N116" s="228" t="s">
        <v>49</v>
      </c>
      <c r="O116" s="86"/>
      <c r="P116" s="229">
        <f>O116*H116</f>
        <v>0</v>
      </c>
      <c r="Q116" s="229">
        <v>0</v>
      </c>
      <c r="R116" s="229">
        <f>Q116*H116</f>
        <v>0</v>
      </c>
      <c r="S116" s="229">
        <v>0.027560000000000001</v>
      </c>
      <c r="T116" s="230">
        <f>S116*H116</f>
        <v>0.13780000000000001</v>
      </c>
      <c r="U116" s="40"/>
      <c r="V116" s="40"/>
      <c r="W116" s="40"/>
      <c r="X116" s="40"/>
      <c r="Y116" s="40"/>
      <c r="Z116" s="40"/>
      <c r="AA116" s="40"/>
      <c r="AB116" s="40"/>
      <c r="AC116" s="40"/>
      <c r="AD116" s="40"/>
      <c r="AE116" s="40"/>
      <c r="AR116" s="231" t="s">
        <v>272</v>
      </c>
      <c r="AT116" s="231" t="s">
        <v>201</v>
      </c>
      <c r="AU116" s="231" t="s">
        <v>87</v>
      </c>
      <c r="AY116" s="19" t="s">
        <v>199</v>
      </c>
      <c r="BE116" s="232">
        <f>IF(N116="základní",J116,0)</f>
        <v>0</v>
      </c>
      <c r="BF116" s="232">
        <f>IF(N116="snížená",J116,0)</f>
        <v>0</v>
      </c>
      <c r="BG116" s="232">
        <f>IF(N116="zákl. přenesená",J116,0)</f>
        <v>0</v>
      </c>
      <c r="BH116" s="232">
        <f>IF(N116="sníž. přenesená",J116,0)</f>
        <v>0</v>
      </c>
      <c r="BI116" s="232">
        <f>IF(N116="nulová",J116,0)</f>
        <v>0</v>
      </c>
      <c r="BJ116" s="19" t="s">
        <v>23</v>
      </c>
      <c r="BK116" s="232">
        <f>ROUND(I116*H116,2)</f>
        <v>0</v>
      </c>
      <c r="BL116" s="19" t="s">
        <v>272</v>
      </c>
      <c r="BM116" s="231" t="s">
        <v>3667</v>
      </c>
    </row>
    <row r="117" s="2" customFormat="1" ht="16.5" customHeight="1">
      <c r="A117" s="40"/>
      <c r="B117" s="41"/>
      <c r="C117" s="220" t="s">
        <v>337</v>
      </c>
      <c r="D117" s="220" t="s">
        <v>201</v>
      </c>
      <c r="E117" s="221" t="s">
        <v>3668</v>
      </c>
      <c r="F117" s="222" t="s">
        <v>3669</v>
      </c>
      <c r="G117" s="223" t="s">
        <v>333</v>
      </c>
      <c r="H117" s="224">
        <v>6</v>
      </c>
      <c r="I117" s="225"/>
      <c r="J117" s="226">
        <f>ROUND(I117*H117,2)</f>
        <v>0</v>
      </c>
      <c r="K117" s="222" t="s">
        <v>205</v>
      </c>
      <c r="L117" s="46"/>
      <c r="M117" s="227" t="s">
        <v>22</v>
      </c>
      <c r="N117" s="228" t="s">
        <v>49</v>
      </c>
      <c r="O117" s="86"/>
      <c r="P117" s="229">
        <f>O117*H117</f>
        <v>0</v>
      </c>
      <c r="Q117" s="229">
        <v>0.0010100000000000001</v>
      </c>
      <c r="R117" s="229">
        <f>Q117*H117</f>
        <v>0.0060600000000000003</v>
      </c>
      <c r="S117" s="229">
        <v>0</v>
      </c>
      <c r="T117" s="230">
        <f>S117*H117</f>
        <v>0</v>
      </c>
      <c r="U117" s="40"/>
      <c r="V117" s="40"/>
      <c r="W117" s="40"/>
      <c r="X117" s="40"/>
      <c r="Y117" s="40"/>
      <c r="Z117" s="40"/>
      <c r="AA117" s="40"/>
      <c r="AB117" s="40"/>
      <c r="AC117" s="40"/>
      <c r="AD117" s="40"/>
      <c r="AE117" s="40"/>
      <c r="AR117" s="231" t="s">
        <v>272</v>
      </c>
      <c r="AT117" s="231" t="s">
        <v>201</v>
      </c>
      <c r="AU117" s="231" t="s">
        <v>87</v>
      </c>
      <c r="AY117" s="19" t="s">
        <v>199</v>
      </c>
      <c r="BE117" s="232">
        <f>IF(N117="základní",J117,0)</f>
        <v>0</v>
      </c>
      <c r="BF117" s="232">
        <f>IF(N117="snížená",J117,0)</f>
        <v>0</v>
      </c>
      <c r="BG117" s="232">
        <f>IF(N117="zákl. přenesená",J117,0)</f>
        <v>0</v>
      </c>
      <c r="BH117" s="232">
        <f>IF(N117="sníž. přenesená",J117,0)</f>
        <v>0</v>
      </c>
      <c r="BI117" s="232">
        <f>IF(N117="nulová",J117,0)</f>
        <v>0</v>
      </c>
      <c r="BJ117" s="19" t="s">
        <v>23</v>
      </c>
      <c r="BK117" s="232">
        <f>ROUND(I117*H117,2)</f>
        <v>0</v>
      </c>
      <c r="BL117" s="19" t="s">
        <v>272</v>
      </c>
      <c r="BM117" s="231" t="s">
        <v>3670</v>
      </c>
    </row>
    <row r="118" s="2" customFormat="1" ht="21.75" customHeight="1">
      <c r="A118" s="40"/>
      <c r="B118" s="41"/>
      <c r="C118" s="220" t="s">
        <v>342</v>
      </c>
      <c r="D118" s="220" t="s">
        <v>201</v>
      </c>
      <c r="E118" s="221" t="s">
        <v>3671</v>
      </c>
      <c r="F118" s="222" t="s">
        <v>3672</v>
      </c>
      <c r="G118" s="223" t="s">
        <v>333</v>
      </c>
      <c r="H118" s="224">
        <v>6</v>
      </c>
      <c r="I118" s="225"/>
      <c r="J118" s="226">
        <f>ROUND(I118*H118,2)</f>
        <v>0</v>
      </c>
      <c r="K118" s="222" t="s">
        <v>205</v>
      </c>
      <c r="L118" s="46"/>
      <c r="M118" s="227" t="s">
        <v>22</v>
      </c>
      <c r="N118" s="228" t="s">
        <v>49</v>
      </c>
      <c r="O118" s="86"/>
      <c r="P118" s="229">
        <f>O118*H118</f>
        <v>0</v>
      </c>
      <c r="Q118" s="229">
        <v>0.010189999999999999</v>
      </c>
      <c r="R118" s="229">
        <f>Q118*H118</f>
        <v>0.06114</v>
      </c>
      <c r="S118" s="229">
        <v>0</v>
      </c>
      <c r="T118" s="230">
        <f>S118*H118</f>
        <v>0</v>
      </c>
      <c r="U118" s="40"/>
      <c r="V118" s="40"/>
      <c r="W118" s="40"/>
      <c r="X118" s="40"/>
      <c r="Y118" s="40"/>
      <c r="Z118" s="40"/>
      <c r="AA118" s="40"/>
      <c r="AB118" s="40"/>
      <c r="AC118" s="40"/>
      <c r="AD118" s="40"/>
      <c r="AE118" s="40"/>
      <c r="AR118" s="231" t="s">
        <v>272</v>
      </c>
      <c r="AT118" s="231" t="s">
        <v>201</v>
      </c>
      <c r="AU118" s="231" t="s">
        <v>87</v>
      </c>
      <c r="AY118" s="19" t="s">
        <v>199</v>
      </c>
      <c r="BE118" s="232">
        <f>IF(N118="základní",J118,0)</f>
        <v>0</v>
      </c>
      <c r="BF118" s="232">
        <f>IF(N118="snížená",J118,0)</f>
        <v>0</v>
      </c>
      <c r="BG118" s="232">
        <f>IF(N118="zákl. přenesená",J118,0)</f>
        <v>0</v>
      </c>
      <c r="BH118" s="232">
        <f>IF(N118="sníž. přenesená",J118,0)</f>
        <v>0</v>
      </c>
      <c r="BI118" s="232">
        <f>IF(N118="nulová",J118,0)</f>
        <v>0</v>
      </c>
      <c r="BJ118" s="19" t="s">
        <v>23</v>
      </c>
      <c r="BK118" s="232">
        <f>ROUND(I118*H118,2)</f>
        <v>0</v>
      </c>
      <c r="BL118" s="19" t="s">
        <v>272</v>
      </c>
      <c r="BM118" s="231" t="s">
        <v>3673</v>
      </c>
    </row>
    <row r="119" s="2" customFormat="1" ht="16.5" customHeight="1">
      <c r="A119" s="40"/>
      <c r="B119" s="41"/>
      <c r="C119" s="220" t="s">
        <v>350</v>
      </c>
      <c r="D119" s="220" t="s">
        <v>201</v>
      </c>
      <c r="E119" s="221" t="s">
        <v>3674</v>
      </c>
      <c r="F119" s="222" t="s">
        <v>3675</v>
      </c>
      <c r="G119" s="223" t="s">
        <v>333</v>
      </c>
      <c r="H119" s="224">
        <v>2</v>
      </c>
      <c r="I119" s="225"/>
      <c r="J119" s="226">
        <f>ROUND(I119*H119,2)</f>
        <v>0</v>
      </c>
      <c r="K119" s="222" t="s">
        <v>205</v>
      </c>
      <c r="L119" s="46"/>
      <c r="M119" s="227" t="s">
        <v>22</v>
      </c>
      <c r="N119" s="228" t="s">
        <v>49</v>
      </c>
      <c r="O119" s="86"/>
      <c r="P119" s="229">
        <f>O119*H119</f>
        <v>0</v>
      </c>
      <c r="Q119" s="229">
        <v>0.0054000000000000003</v>
      </c>
      <c r="R119" s="229">
        <f>Q119*H119</f>
        <v>0.010800000000000001</v>
      </c>
      <c r="S119" s="229">
        <v>0</v>
      </c>
      <c r="T119" s="230">
        <f>S119*H119</f>
        <v>0</v>
      </c>
      <c r="U119" s="40"/>
      <c r="V119" s="40"/>
      <c r="W119" s="40"/>
      <c r="X119" s="40"/>
      <c r="Y119" s="40"/>
      <c r="Z119" s="40"/>
      <c r="AA119" s="40"/>
      <c r="AB119" s="40"/>
      <c r="AC119" s="40"/>
      <c r="AD119" s="40"/>
      <c r="AE119" s="40"/>
      <c r="AR119" s="231" t="s">
        <v>272</v>
      </c>
      <c r="AT119" s="231" t="s">
        <v>201</v>
      </c>
      <c r="AU119" s="231" t="s">
        <v>87</v>
      </c>
      <c r="AY119" s="19" t="s">
        <v>199</v>
      </c>
      <c r="BE119" s="232">
        <f>IF(N119="základní",J119,0)</f>
        <v>0</v>
      </c>
      <c r="BF119" s="232">
        <f>IF(N119="snížená",J119,0)</f>
        <v>0</v>
      </c>
      <c r="BG119" s="232">
        <f>IF(N119="zákl. přenesená",J119,0)</f>
        <v>0</v>
      </c>
      <c r="BH119" s="232">
        <f>IF(N119="sníž. přenesená",J119,0)</f>
        <v>0</v>
      </c>
      <c r="BI119" s="232">
        <f>IF(N119="nulová",J119,0)</f>
        <v>0</v>
      </c>
      <c r="BJ119" s="19" t="s">
        <v>23</v>
      </c>
      <c r="BK119" s="232">
        <f>ROUND(I119*H119,2)</f>
        <v>0</v>
      </c>
      <c r="BL119" s="19" t="s">
        <v>272</v>
      </c>
      <c r="BM119" s="231" t="s">
        <v>3676</v>
      </c>
    </row>
    <row r="120" s="2" customFormat="1" ht="16.5" customHeight="1">
      <c r="A120" s="40"/>
      <c r="B120" s="41"/>
      <c r="C120" s="220" t="s">
        <v>362</v>
      </c>
      <c r="D120" s="220" t="s">
        <v>201</v>
      </c>
      <c r="E120" s="221" t="s">
        <v>3677</v>
      </c>
      <c r="F120" s="222" t="s">
        <v>3678</v>
      </c>
      <c r="G120" s="223" t="s">
        <v>333</v>
      </c>
      <c r="H120" s="224">
        <v>50</v>
      </c>
      <c r="I120" s="225"/>
      <c r="J120" s="226">
        <f>ROUND(I120*H120,2)</f>
        <v>0</v>
      </c>
      <c r="K120" s="222" t="s">
        <v>205</v>
      </c>
      <c r="L120" s="46"/>
      <c r="M120" s="227" t="s">
        <v>22</v>
      </c>
      <c r="N120" s="228" t="s">
        <v>49</v>
      </c>
      <c r="O120" s="86"/>
      <c r="P120" s="229">
        <f>O120*H120</f>
        <v>0</v>
      </c>
      <c r="Q120" s="229">
        <v>0</v>
      </c>
      <c r="R120" s="229">
        <f>Q120*H120</f>
        <v>0</v>
      </c>
      <c r="S120" s="229">
        <v>0.0030999999999999999</v>
      </c>
      <c r="T120" s="230">
        <f>S120*H120</f>
        <v>0.155</v>
      </c>
      <c r="U120" s="40"/>
      <c r="V120" s="40"/>
      <c r="W120" s="40"/>
      <c r="X120" s="40"/>
      <c r="Y120" s="40"/>
      <c r="Z120" s="40"/>
      <c r="AA120" s="40"/>
      <c r="AB120" s="40"/>
      <c r="AC120" s="40"/>
      <c r="AD120" s="40"/>
      <c r="AE120" s="40"/>
      <c r="AR120" s="231" t="s">
        <v>272</v>
      </c>
      <c r="AT120" s="231" t="s">
        <v>201</v>
      </c>
      <c r="AU120" s="231" t="s">
        <v>87</v>
      </c>
      <c r="AY120" s="19" t="s">
        <v>199</v>
      </c>
      <c r="BE120" s="232">
        <f>IF(N120="základní",J120,0)</f>
        <v>0</v>
      </c>
      <c r="BF120" s="232">
        <f>IF(N120="snížená",J120,0)</f>
        <v>0</v>
      </c>
      <c r="BG120" s="232">
        <f>IF(N120="zákl. přenesená",J120,0)</f>
        <v>0</v>
      </c>
      <c r="BH120" s="232">
        <f>IF(N120="sníž. přenesená",J120,0)</f>
        <v>0</v>
      </c>
      <c r="BI120" s="232">
        <f>IF(N120="nulová",J120,0)</f>
        <v>0</v>
      </c>
      <c r="BJ120" s="19" t="s">
        <v>23</v>
      </c>
      <c r="BK120" s="232">
        <f>ROUND(I120*H120,2)</f>
        <v>0</v>
      </c>
      <c r="BL120" s="19" t="s">
        <v>272</v>
      </c>
      <c r="BM120" s="231" t="s">
        <v>3679</v>
      </c>
    </row>
    <row r="121" s="2" customFormat="1" ht="16.5" customHeight="1">
      <c r="A121" s="40"/>
      <c r="B121" s="41"/>
      <c r="C121" s="220" t="s">
        <v>367</v>
      </c>
      <c r="D121" s="220" t="s">
        <v>201</v>
      </c>
      <c r="E121" s="221" t="s">
        <v>3680</v>
      </c>
      <c r="F121" s="222" t="s">
        <v>3681</v>
      </c>
      <c r="G121" s="223" t="s">
        <v>333</v>
      </c>
      <c r="H121" s="224">
        <v>1</v>
      </c>
      <c r="I121" s="225"/>
      <c r="J121" s="226">
        <f>ROUND(I121*H121,2)</f>
        <v>0</v>
      </c>
      <c r="K121" s="222" t="s">
        <v>205</v>
      </c>
      <c r="L121" s="46"/>
      <c r="M121" s="227" t="s">
        <v>22</v>
      </c>
      <c r="N121" s="228" t="s">
        <v>49</v>
      </c>
      <c r="O121" s="86"/>
      <c r="P121" s="229">
        <f>O121*H121</f>
        <v>0</v>
      </c>
      <c r="Q121" s="229">
        <v>0</v>
      </c>
      <c r="R121" s="229">
        <f>Q121*H121</f>
        <v>0</v>
      </c>
      <c r="S121" s="229">
        <v>0.0021199999999999999</v>
      </c>
      <c r="T121" s="230">
        <f>S121*H121</f>
        <v>0.0021199999999999999</v>
      </c>
      <c r="U121" s="40"/>
      <c r="V121" s="40"/>
      <c r="W121" s="40"/>
      <c r="X121" s="40"/>
      <c r="Y121" s="40"/>
      <c r="Z121" s="40"/>
      <c r="AA121" s="40"/>
      <c r="AB121" s="40"/>
      <c r="AC121" s="40"/>
      <c r="AD121" s="40"/>
      <c r="AE121" s="40"/>
      <c r="AR121" s="231" t="s">
        <v>272</v>
      </c>
      <c r="AT121" s="231" t="s">
        <v>201</v>
      </c>
      <c r="AU121" s="231" t="s">
        <v>87</v>
      </c>
      <c r="AY121" s="19" t="s">
        <v>199</v>
      </c>
      <c r="BE121" s="232">
        <f>IF(N121="základní",J121,0)</f>
        <v>0</v>
      </c>
      <c r="BF121" s="232">
        <f>IF(N121="snížená",J121,0)</f>
        <v>0</v>
      </c>
      <c r="BG121" s="232">
        <f>IF(N121="zákl. přenesená",J121,0)</f>
        <v>0</v>
      </c>
      <c r="BH121" s="232">
        <f>IF(N121="sníž. přenesená",J121,0)</f>
        <v>0</v>
      </c>
      <c r="BI121" s="232">
        <f>IF(N121="nulová",J121,0)</f>
        <v>0</v>
      </c>
      <c r="BJ121" s="19" t="s">
        <v>23</v>
      </c>
      <c r="BK121" s="232">
        <f>ROUND(I121*H121,2)</f>
        <v>0</v>
      </c>
      <c r="BL121" s="19" t="s">
        <v>272</v>
      </c>
      <c r="BM121" s="231" t="s">
        <v>3682</v>
      </c>
    </row>
    <row r="122" s="2" customFormat="1" ht="16.5" customHeight="1">
      <c r="A122" s="40"/>
      <c r="B122" s="41"/>
      <c r="C122" s="220" t="s">
        <v>374</v>
      </c>
      <c r="D122" s="220" t="s">
        <v>201</v>
      </c>
      <c r="E122" s="221" t="s">
        <v>3683</v>
      </c>
      <c r="F122" s="222" t="s">
        <v>3684</v>
      </c>
      <c r="G122" s="223" t="s">
        <v>333</v>
      </c>
      <c r="H122" s="224">
        <v>6</v>
      </c>
      <c r="I122" s="225"/>
      <c r="J122" s="226">
        <f>ROUND(I122*H122,2)</f>
        <v>0</v>
      </c>
      <c r="K122" s="222" t="s">
        <v>205</v>
      </c>
      <c r="L122" s="46"/>
      <c r="M122" s="227" t="s">
        <v>22</v>
      </c>
      <c r="N122" s="228" t="s">
        <v>49</v>
      </c>
      <c r="O122" s="86"/>
      <c r="P122" s="229">
        <f>O122*H122</f>
        <v>0</v>
      </c>
      <c r="Q122" s="229">
        <v>0.00029</v>
      </c>
      <c r="R122" s="229">
        <f>Q122*H122</f>
        <v>0.00174</v>
      </c>
      <c r="S122" s="229">
        <v>0</v>
      </c>
      <c r="T122" s="230">
        <f>S122*H122</f>
        <v>0</v>
      </c>
      <c r="U122" s="40"/>
      <c r="V122" s="40"/>
      <c r="W122" s="40"/>
      <c r="X122" s="40"/>
      <c r="Y122" s="40"/>
      <c r="Z122" s="40"/>
      <c r="AA122" s="40"/>
      <c r="AB122" s="40"/>
      <c r="AC122" s="40"/>
      <c r="AD122" s="40"/>
      <c r="AE122" s="40"/>
      <c r="AR122" s="231" t="s">
        <v>272</v>
      </c>
      <c r="AT122" s="231" t="s">
        <v>201</v>
      </c>
      <c r="AU122" s="231" t="s">
        <v>87</v>
      </c>
      <c r="AY122" s="19" t="s">
        <v>199</v>
      </c>
      <c r="BE122" s="232">
        <f>IF(N122="základní",J122,0)</f>
        <v>0</v>
      </c>
      <c r="BF122" s="232">
        <f>IF(N122="snížená",J122,0)</f>
        <v>0</v>
      </c>
      <c r="BG122" s="232">
        <f>IF(N122="zákl. přenesená",J122,0)</f>
        <v>0</v>
      </c>
      <c r="BH122" s="232">
        <f>IF(N122="sníž. přenesená",J122,0)</f>
        <v>0</v>
      </c>
      <c r="BI122" s="232">
        <f>IF(N122="nulová",J122,0)</f>
        <v>0</v>
      </c>
      <c r="BJ122" s="19" t="s">
        <v>23</v>
      </c>
      <c r="BK122" s="232">
        <f>ROUND(I122*H122,2)</f>
        <v>0</v>
      </c>
      <c r="BL122" s="19" t="s">
        <v>272</v>
      </c>
      <c r="BM122" s="231" t="s">
        <v>3685</v>
      </c>
    </row>
    <row r="123" s="2" customFormat="1" ht="16.5" customHeight="1">
      <c r="A123" s="40"/>
      <c r="B123" s="41"/>
      <c r="C123" s="220" t="s">
        <v>379</v>
      </c>
      <c r="D123" s="220" t="s">
        <v>201</v>
      </c>
      <c r="E123" s="221" t="s">
        <v>3686</v>
      </c>
      <c r="F123" s="222" t="s">
        <v>3687</v>
      </c>
      <c r="G123" s="223" t="s">
        <v>333</v>
      </c>
      <c r="H123" s="224">
        <v>3</v>
      </c>
      <c r="I123" s="225"/>
      <c r="J123" s="226">
        <f>ROUND(I123*H123,2)</f>
        <v>0</v>
      </c>
      <c r="K123" s="222" t="s">
        <v>205</v>
      </c>
      <c r="L123" s="46"/>
      <c r="M123" s="227" t="s">
        <v>22</v>
      </c>
      <c r="N123" s="228" t="s">
        <v>49</v>
      </c>
      <c r="O123" s="86"/>
      <c r="P123" s="229">
        <f>O123*H123</f>
        <v>0</v>
      </c>
      <c r="Q123" s="229">
        <v>0.00051000000000000004</v>
      </c>
      <c r="R123" s="229">
        <f>Q123*H123</f>
        <v>0.0015300000000000001</v>
      </c>
      <c r="S123" s="229">
        <v>0</v>
      </c>
      <c r="T123" s="230">
        <f>S123*H123</f>
        <v>0</v>
      </c>
      <c r="U123" s="40"/>
      <c r="V123" s="40"/>
      <c r="W123" s="40"/>
      <c r="X123" s="40"/>
      <c r="Y123" s="40"/>
      <c r="Z123" s="40"/>
      <c r="AA123" s="40"/>
      <c r="AB123" s="40"/>
      <c r="AC123" s="40"/>
      <c r="AD123" s="40"/>
      <c r="AE123" s="40"/>
      <c r="AR123" s="231" t="s">
        <v>272</v>
      </c>
      <c r="AT123" s="231" t="s">
        <v>201</v>
      </c>
      <c r="AU123" s="231" t="s">
        <v>87</v>
      </c>
      <c r="AY123" s="19" t="s">
        <v>199</v>
      </c>
      <c r="BE123" s="232">
        <f>IF(N123="základní",J123,0)</f>
        <v>0</v>
      </c>
      <c r="BF123" s="232">
        <f>IF(N123="snížená",J123,0)</f>
        <v>0</v>
      </c>
      <c r="BG123" s="232">
        <f>IF(N123="zákl. přenesená",J123,0)</f>
        <v>0</v>
      </c>
      <c r="BH123" s="232">
        <f>IF(N123="sníž. přenesená",J123,0)</f>
        <v>0</v>
      </c>
      <c r="BI123" s="232">
        <f>IF(N123="nulová",J123,0)</f>
        <v>0</v>
      </c>
      <c r="BJ123" s="19" t="s">
        <v>23</v>
      </c>
      <c r="BK123" s="232">
        <f>ROUND(I123*H123,2)</f>
        <v>0</v>
      </c>
      <c r="BL123" s="19" t="s">
        <v>272</v>
      </c>
      <c r="BM123" s="231" t="s">
        <v>3688</v>
      </c>
    </row>
    <row r="124" s="2" customFormat="1" ht="16.5" customHeight="1">
      <c r="A124" s="40"/>
      <c r="B124" s="41"/>
      <c r="C124" s="220" t="s">
        <v>384</v>
      </c>
      <c r="D124" s="220" t="s">
        <v>201</v>
      </c>
      <c r="E124" s="221" t="s">
        <v>3689</v>
      </c>
      <c r="F124" s="222" t="s">
        <v>3690</v>
      </c>
      <c r="G124" s="223" t="s">
        <v>333</v>
      </c>
      <c r="H124" s="224">
        <v>4</v>
      </c>
      <c r="I124" s="225"/>
      <c r="J124" s="226">
        <f>ROUND(I124*H124,2)</f>
        <v>0</v>
      </c>
      <c r="K124" s="222" t="s">
        <v>205</v>
      </c>
      <c r="L124" s="46"/>
      <c r="M124" s="227" t="s">
        <v>22</v>
      </c>
      <c r="N124" s="228" t="s">
        <v>49</v>
      </c>
      <c r="O124" s="86"/>
      <c r="P124" s="229">
        <f>O124*H124</f>
        <v>0</v>
      </c>
      <c r="Q124" s="229">
        <v>6.0000000000000002E-05</v>
      </c>
      <c r="R124" s="229">
        <f>Q124*H124</f>
        <v>0.00024000000000000001</v>
      </c>
      <c r="S124" s="229">
        <v>0</v>
      </c>
      <c r="T124" s="230">
        <f>S124*H124</f>
        <v>0</v>
      </c>
      <c r="U124" s="40"/>
      <c r="V124" s="40"/>
      <c r="W124" s="40"/>
      <c r="X124" s="40"/>
      <c r="Y124" s="40"/>
      <c r="Z124" s="40"/>
      <c r="AA124" s="40"/>
      <c r="AB124" s="40"/>
      <c r="AC124" s="40"/>
      <c r="AD124" s="40"/>
      <c r="AE124" s="40"/>
      <c r="AR124" s="231" t="s">
        <v>272</v>
      </c>
      <c r="AT124" s="231" t="s">
        <v>201</v>
      </c>
      <c r="AU124" s="231" t="s">
        <v>87</v>
      </c>
      <c r="AY124" s="19" t="s">
        <v>199</v>
      </c>
      <c r="BE124" s="232">
        <f>IF(N124="základní",J124,0)</f>
        <v>0</v>
      </c>
      <c r="BF124" s="232">
        <f>IF(N124="snížená",J124,0)</f>
        <v>0</v>
      </c>
      <c r="BG124" s="232">
        <f>IF(N124="zákl. přenesená",J124,0)</f>
        <v>0</v>
      </c>
      <c r="BH124" s="232">
        <f>IF(N124="sníž. přenesená",J124,0)</f>
        <v>0</v>
      </c>
      <c r="BI124" s="232">
        <f>IF(N124="nulová",J124,0)</f>
        <v>0</v>
      </c>
      <c r="BJ124" s="19" t="s">
        <v>23</v>
      </c>
      <c r="BK124" s="232">
        <f>ROUND(I124*H124,2)</f>
        <v>0</v>
      </c>
      <c r="BL124" s="19" t="s">
        <v>272</v>
      </c>
      <c r="BM124" s="231" t="s">
        <v>3691</v>
      </c>
    </row>
    <row r="125" s="2" customFormat="1" ht="16.5" customHeight="1">
      <c r="A125" s="40"/>
      <c r="B125" s="41"/>
      <c r="C125" s="220" t="s">
        <v>390</v>
      </c>
      <c r="D125" s="220" t="s">
        <v>201</v>
      </c>
      <c r="E125" s="221" t="s">
        <v>3692</v>
      </c>
      <c r="F125" s="222" t="s">
        <v>3693</v>
      </c>
      <c r="G125" s="223" t="s">
        <v>549</v>
      </c>
      <c r="H125" s="224">
        <v>533</v>
      </c>
      <c r="I125" s="225"/>
      <c r="J125" s="226">
        <f>ROUND(I125*H125,2)</f>
        <v>0</v>
      </c>
      <c r="K125" s="222" t="s">
        <v>205</v>
      </c>
      <c r="L125" s="46"/>
      <c r="M125" s="227" t="s">
        <v>22</v>
      </c>
      <c r="N125" s="228" t="s">
        <v>49</v>
      </c>
      <c r="O125" s="86"/>
      <c r="P125" s="229">
        <f>O125*H125</f>
        <v>0</v>
      </c>
      <c r="Q125" s="229">
        <v>0</v>
      </c>
      <c r="R125" s="229">
        <f>Q125*H125</f>
        <v>0</v>
      </c>
      <c r="S125" s="229">
        <v>0</v>
      </c>
      <c r="T125" s="230">
        <f>S125*H125</f>
        <v>0</v>
      </c>
      <c r="U125" s="40"/>
      <c r="V125" s="40"/>
      <c r="W125" s="40"/>
      <c r="X125" s="40"/>
      <c r="Y125" s="40"/>
      <c r="Z125" s="40"/>
      <c r="AA125" s="40"/>
      <c r="AB125" s="40"/>
      <c r="AC125" s="40"/>
      <c r="AD125" s="40"/>
      <c r="AE125" s="40"/>
      <c r="AR125" s="231" t="s">
        <v>272</v>
      </c>
      <c r="AT125" s="231" t="s">
        <v>201</v>
      </c>
      <c r="AU125" s="231" t="s">
        <v>87</v>
      </c>
      <c r="AY125" s="19" t="s">
        <v>199</v>
      </c>
      <c r="BE125" s="232">
        <f>IF(N125="základní",J125,0)</f>
        <v>0</v>
      </c>
      <c r="BF125" s="232">
        <f>IF(N125="snížená",J125,0)</f>
        <v>0</v>
      </c>
      <c r="BG125" s="232">
        <f>IF(N125="zákl. přenesená",J125,0)</f>
        <v>0</v>
      </c>
      <c r="BH125" s="232">
        <f>IF(N125="sníž. přenesená",J125,0)</f>
        <v>0</v>
      </c>
      <c r="BI125" s="232">
        <f>IF(N125="nulová",J125,0)</f>
        <v>0</v>
      </c>
      <c r="BJ125" s="19" t="s">
        <v>23</v>
      </c>
      <c r="BK125" s="232">
        <f>ROUND(I125*H125,2)</f>
        <v>0</v>
      </c>
      <c r="BL125" s="19" t="s">
        <v>272</v>
      </c>
      <c r="BM125" s="231" t="s">
        <v>3694</v>
      </c>
    </row>
    <row r="126" s="2" customFormat="1" ht="16.5" customHeight="1">
      <c r="A126" s="40"/>
      <c r="B126" s="41"/>
      <c r="C126" s="220" t="s">
        <v>398</v>
      </c>
      <c r="D126" s="220" t="s">
        <v>201</v>
      </c>
      <c r="E126" s="221" t="s">
        <v>3695</v>
      </c>
      <c r="F126" s="222" t="s">
        <v>3696</v>
      </c>
      <c r="G126" s="223" t="s">
        <v>549</v>
      </c>
      <c r="H126" s="224">
        <v>65</v>
      </c>
      <c r="I126" s="225"/>
      <c r="J126" s="226">
        <f>ROUND(I126*H126,2)</f>
        <v>0</v>
      </c>
      <c r="K126" s="222" t="s">
        <v>205</v>
      </c>
      <c r="L126" s="46"/>
      <c r="M126" s="227" t="s">
        <v>22</v>
      </c>
      <c r="N126" s="228" t="s">
        <v>49</v>
      </c>
      <c r="O126" s="86"/>
      <c r="P126" s="229">
        <f>O126*H126</f>
        <v>0</v>
      </c>
      <c r="Q126" s="229">
        <v>0</v>
      </c>
      <c r="R126" s="229">
        <f>Q126*H126</f>
        <v>0</v>
      </c>
      <c r="S126" s="229">
        <v>0</v>
      </c>
      <c r="T126" s="230">
        <f>S126*H126</f>
        <v>0</v>
      </c>
      <c r="U126" s="40"/>
      <c r="V126" s="40"/>
      <c r="W126" s="40"/>
      <c r="X126" s="40"/>
      <c r="Y126" s="40"/>
      <c r="Z126" s="40"/>
      <c r="AA126" s="40"/>
      <c r="AB126" s="40"/>
      <c r="AC126" s="40"/>
      <c r="AD126" s="40"/>
      <c r="AE126" s="40"/>
      <c r="AR126" s="231" t="s">
        <v>272</v>
      </c>
      <c r="AT126" s="231" t="s">
        <v>201</v>
      </c>
      <c r="AU126" s="231" t="s">
        <v>87</v>
      </c>
      <c r="AY126" s="19" t="s">
        <v>199</v>
      </c>
      <c r="BE126" s="232">
        <f>IF(N126="základní",J126,0)</f>
        <v>0</v>
      </c>
      <c r="BF126" s="232">
        <f>IF(N126="snížená",J126,0)</f>
        <v>0</v>
      </c>
      <c r="BG126" s="232">
        <f>IF(N126="zákl. přenesená",J126,0)</f>
        <v>0</v>
      </c>
      <c r="BH126" s="232">
        <f>IF(N126="sníž. přenesená",J126,0)</f>
        <v>0</v>
      </c>
      <c r="BI126" s="232">
        <f>IF(N126="nulová",J126,0)</f>
        <v>0</v>
      </c>
      <c r="BJ126" s="19" t="s">
        <v>23</v>
      </c>
      <c r="BK126" s="232">
        <f>ROUND(I126*H126,2)</f>
        <v>0</v>
      </c>
      <c r="BL126" s="19" t="s">
        <v>272</v>
      </c>
      <c r="BM126" s="231" t="s">
        <v>3697</v>
      </c>
    </row>
    <row r="127" s="2" customFormat="1" ht="21.75" customHeight="1">
      <c r="A127" s="40"/>
      <c r="B127" s="41"/>
      <c r="C127" s="220" t="s">
        <v>406</v>
      </c>
      <c r="D127" s="220" t="s">
        <v>201</v>
      </c>
      <c r="E127" s="221" t="s">
        <v>3698</v>
      </c>
      <c r="F127" s="222" t="s">
        <v>3699</v>
      </c>
      <c r="G127" s="223" t="s">
        <v>279</v>
      </c>
      <c r="H127" s="224">
        <v>1.5</v>
      </c>
      <c r="I127" s="225"/>
      <c r="J127" s="226">
        <f>ROUND(I127*H127,2)</f>
        <v>0</v>
      </c>
      <c r="K127" s="222" t="s">
        <v>205</v>
      </c>
      <c r="L127" s="46"/>
      <c r="M127" s="227" t="s">
        <v>22</v>
      </c>
      <c r="N127" s="228" t="s">
        <v>49</v>
      </c>
      <c r="O127" s="86"/>
      <c r="P127" s="229">
        <f>O127*H127</f>
        <v>0</v>
      </c>
      <c r="Q127" s="229">
        <v>0</v>
      </c>
      <c r="R127" s="229">
        <f>Q127*H127</f>
        <v>0</v>
      </c>
      <c r="S127" s="229">
        <v>0</v>
      </c>
      <c r="T127" s="230">
        <f>S127*H127</f>
        <v>0</v>
      </c>
      <c r="U127" s="40"/>
      <c r="V127" s="40"/>
      <c r="W127" s="40"/>
      <c r="X127" s="40"/>
      <c r="Y127" s="40"/>
      <c r="Z127" s="40"/>
      <c r="AA127" s="40"/>
      <c r="AB127" s="40"/>
      <c r="AC127" s="40"/>
      <c r="AD127" s="40"/>
      <c r="AE127" s="40"/>
      <c r="AR127" s="231" t="s">
        <v>272</v>
      </c>
      <c r="AT127" s="231" t="s">
        <v>201</v>
      </c>
      <c r="AU127" s="231" t="s">
        <v>87</v>
      </c>
      <c r="AY127" s="19" t="s">
        <v>199</v>
      </c>
      <c r="BE127" s="232">
        <f>IF(N127="základní",J127,0)</f>
        <v>0</v>
      </c>
      <c r="BF127" s="232">
        <f>IF(N127="snížená",J127,0)</f>
        <v>0</v>
      </c>
      <c r="BG127" s="232">
        <f>IF(N127="zákl. přenesená",J127,0)</f>
        <v>0</v>
      </c>
      <c r="BH127" s="232">
        <f>IF(N127="sníž. přenesená",J127,0)</f>
        <v>0</v>
      </c>
      <c r="BI127" s="232">
        <f>IF(N127="nulová",J127,0)</f>
        <v>0</v>
      </c>
      <c r="BJ127" s="19" t="s">
        <v>23</v>
      </c>
      <c r="BK127" s="232">
        <f>ROUND(I127*H127,2)</f>
        <v>0</v>
      </c>
      <c r="BL127" s="19" t="s">
        <v>272</v>
      </c>
      <c r="BM127" s="231" t="s">
        <v>3700</v>
      </c>
    </row>
    <row r="128" s="2" customFormat="1" ht="16.5" customHeight="1">
      <c r="A128" s="40"/>
      <c r="B128" s="41"/>
      <c r="C128" s="220" t="s">
        <v>412</v>
      </c>
      <c r="D128" s="220" t="s">
        <v>201</v>
      </c>
      <c r="E128" s="221" t="s">
        <v>3701</v>
      </c>
      <c r="F128" s="222" t="s">
        <v>3702</v>
      </c>
      <c r="G128" s="223" t="s">
        <v>333</v>
      </c>
      <c r="H128" s="224">
        <v>2</v>
      </c>
      <c r="I128" s="225"/>
      <c r="J128" s="226">
        <f>ROUND(I128*H128,2)</f>
        <v>0</v>
      </c>
      <c r="K128" s="222" t="s">
        <v>22</v>
      </c>
      <c r="L128" s="46"/>
      <c r="M128" s="227" t="s">
        <v>22</v>
      </c>
      <c r="N128" s="228" t="s">
        <v>49</v>
      </c>
      <c r="O128" s="86"/>
      <c r="P128" s="229">
        <f>O128*H128</f>
        <v>0</v>
      </c>
      <c r="Q128" s="229">
        <v>0</v>
      </c>
      <c r="R128" s="229">
        <f>Q128*H128</f>
        <v>0</v>
      </c>
      <c r="S128" s="229">
        <v>0</v>
      </c>
      <c r="T128" s="230">
        <f>S128*H128</f>
        <v>0</v>
      </c>
      <c r="U128" s="40"/>
      <c r="V128" s="40"/>
      <c r="W128" s="40"/>
      <c r="X128" s="40"/>
      <c r="Y128" s="40"/>
      <c r="Z128" s="40"/>
      <c r="AA128" s="40"/>
      <c r="AB128" s="40"/>
      <c r="AC128" s="40"/>
      <c r="AD128" s="40"/>
      <c r="AE128" s="40"/>
      <c r="AR128" s="231" t="s">
        <v>272</v>
      </c>
      <c r="AT128" s="231" t="s">
        <v>201</v>
      </c>
      <c r="AU128" s="231" t="s">
        <v>87</v>
      </c>
      <c r="AY128" s="19" t="s">
        <v>199</v>
      </c>
      <c r="BE128" s="232">
        <f>IF(N128="základní",J128,0)</f>
        <v>0</v>
      </c>
      <c r="BF128" s="232">
        <f>IF(N128="snížená",J128,0)</f>
        <v>0</v>
      </c>
      <c r="BG128" s="232">
        <f>IF(N128="zákl. přenesená",J128,0)</f>
        <v>0</v>
      </c>
      <c r="BH128" s="232">
        <f>IF(N128="sníž. přenesená",J128,0)</f>
        <v>0</v>
      </c>
      <c r="BI128" s="232">
        <f>IF(N128="nulová",J128,0)</f>
        <v>0</v>
      </c>
      <c r="BJ128" s="19" t="s">
        <v>23</v>
      </c>
      <c r="BK128" s="232">
        <f>ROUND(I128*H128,2)</f>
        <v>0</v>
      </c>
      <c r="BL128" s="19" t="s">
        <v>272</v>
      </c>
      <c r="BM128" s="231" t="s">
        <v>3703</v>
      </c>
    </row>
    <row r="129" s="2" customFormat="1" ht="16.5" customHeight="1">
      <c r="A129" s="40"/>
      <c r="B129" s="41"/>
      <c r="C129" s="220" t="s">
        <v>417</v>
      </c>
      <c r="D129" s="220" t="s">
        <v>201</v>
      </c>
      <c r="E129" s="221" t="s">
        <v>3704</v>
      </c>
      <c r="F129" s="222" t="s">
        <v>3705</v>
      </c>
      <c r="G129" s="223" t="s">
        <v>333</v>
      </c>
      <c r="H129" s="224">
        <v>4</v>
      </c>
      <c r="I129" s="225"/>
      <c r="J129" s="226">
        <f>ROUND(I129*H129,2)</f>
        <v>0</v>
      </c>
      <c r="K129" s="222" t="s">
        <v>22</v>
      </c>
      <c r="L129" s="46"/>
      <c r="M129" s="227" t="s">
        <v>22</v>
      </c>
      <c r="N129" s="228" t="s">
        <v>49</v>
      </c>
      <c r="O129" s="86"/>
      <c r="P129" s="229">
        <f>O129*H129</f>
        <v>0</v>
      </c>
      <c r="Q129" s="229">
        <v>0</v>
      </c>
      <c r="R129" s="229">
        <f>Q129*H129</f>
        <v>0</v>
      </c>
      <c r="S129" s="229">
        <v>0</v>
      </c>
      <c r="T129" s="230">
        <f>S129*H129</f>
        <v>0</v>
      </c>
      <c r="U129" s="40"/>
      <c r="V129" s="40"/>
      <c r="W129" s="40"/>
      <c r="X129" s="40"/>
      <c r="Y129" s="40"/>
      <c r="Z129" s="40"/>
      <c r="AA129" s="40"/>
      <c r="AB129" s="40"/>
      <c r="AC129" s="40"/>
      <c r="AD129" s="40"/>
      <c r="AE129" s="40"/>
      <c r="AR129" s="231" t="s">
        <v>272</v>
      </c>
      <c r="AT129" s="231" t="s">
        <v>201</v>
      </c>
      <c r="AU129" s="231" t="s">
        <v>87</v>
      </c>
      <c r="AY129" s="19" t="s">
        <v>199</v>
      </c>
      <c r="BE129" s="232">
        <f>IF(N129="základní",J129,0)</f>
        <v>0</v>
      </c>
      <c r="BF129" s="232">
        <f>IF(N129="snížená",J129,0)</f>
        <v>0</v>
      </c>
      <c r="BG129" s="232">
        <f>IF(N129="zákl. přenesená",J129,0)</f>
        <v>0</v>
      </c>
      <c r="BH129" s="232">
        <f>IF(N129="sníž. přenesená",J129,0)</f>
        <v>0</v>
      </c>
      <c r="BI129" s="232">
        <f>IF(N129="nulová",J129,0)</f>
        <v>0</v>
      </c>
      <c r="BJ129" s="19" t="s">
        <v>23</v>
      </c>
      <c r="BK129" s="232">
        <f>ROUND(I129*H129,2)</f>
        <v>0</v>
      </c>
      <c r="BL129" s="19" t="s">
        <v>272</v>
      </c>
      <c r="BM129" s="231" t="s">
        <v>3706</v>
      </c>
    </row>
    <row r="130" s="2" customFormat="1" ht="21.75" customHeight="1">
      <c r="A130" s="40"/>
      <c r="B130" s="41"/>
      <c r="C130" s="220" t="s">
        <v>425</v>
      </c>
      <c r="D130" s="220" t="s">
        <v>201</v>
      </c>
      <c r="E130" s="221" t="s">
        <v>3707</v>
      </c>
      <c r="F130" s="222" t="s">
        <v>3708</v>
      </c>
      <c r="G130" s="223" t="s">
        <v>549</v>
      </c>
      <c r="H130" s="224">
        <v>115</v>
      </c>
      <c r="I130" s="225"/>
      <c r="J130" s="226">
        <f>ROUND(I130*H130,2)</f>
        <v>0</v>
      </c>
      <c r="K130" s="222" t="s">
        <v>22</v>
      </c>
      <c r="L130" s="46"/>
      <c r="M130" s="227" t="s">
        <v>22</v>
      </c>
      <c r="N130" s="228" t="s">
        <v>49</v>
      </c>
      <c r="O130" s="86"/>
      <c r="P130" s="229">
        <f>O130*H130</f>
        <v>0</v>
      </c>
      <c r="Q130" s="229">
        <v>0</v>
      </c>
      <c r="R130" s="229">
        <f>Q130*H130</f>
        <v>0</v>
      </c>
      <c r="S130" s="229">
        <v>0</v>
      </c>
      <c r="T130" s="230">
        <f>S130*H130</f>
        <v>0</v>
      </c>
      <c r="U130" s="40"/>
      <c r="V130" s="40"/>
      <c r="W130" s="40"/>
      <c r="X130" s="40"/>
      <c r="Y130" s="40"/>
      <c r="Z130" s="40"/>
      <c r="AA130" s="40"/>
      <c r="AB130" s="40"/>
      <c r="AC130" s="40"/>
      <c r="AD130" s="40"/>
      <c r="AE130" s="40"/>
      <c r="AR130" s="231" t="s">
        <v>272</v>
      </c>
      <c r="AT130" s="231" t="s">
        <v>201</v>
      </c>
      <c r="AU130" s="231" t="s">
        <v>87</v>
      </c>
      <c r="AY130" s="19" t="s">
        <v>199</v>
      </c>
      <c r="BE130" s="232">
        <f>IF(N130="základní",J130,0)</f>
        <v>0</v>
      </c>
      <c r="BF130" s="232">
        <f>IF(N130="snížená",J130,0)</f>
        <v>0</v>
      </c>
      <c r="BG130" s="232">
        <f>IF(N130="zákl. přenesená",J130,0)</f>
        <v>0</v>
      </c>
      <c r="BH130" s="232">
        <f>IF(N130="sníž. přenesená",J130,0)</f>
        <v>0</v>
      </c>
      <c r="BI130" s="232">
        <f>IF(N130="nulová",J130,0)</f>
        <v>0</v>
      </c>
      <c r="BJ130" s="19" t="s">
        <v>23</v>
      </c>
      <c r="BK130" s="232">
        <f>ROUND(I130*H130,2)</f>
        <v>0</v>
      </c>
      <c r="BL130" s="19" t="s">
        <v>272</v>
      </c>
      <c r="BM130" s="231" t="s">
        <v>3709</v>
      </c>
    </row>
    <row r="131" s="2" customFormat="1" ht="33" customHeight="1">
      <c r="A131" s="40"/>
      <c r="B131" s="41"/>
      <c r="C131" s="220" t="s">
        <v>431</v>
      </c>
      <c r="D131" s="220" t="s">
        <v>201</v>
      </c>
      <c r="E131" s="221" t="s">
        <v>3710</v>
      </c>
      <c r="F131" s="222" t="s">
        <v>3711</v>
      </c>
      <c r="G131" s="223" t="s">
        <v>549</v>
      </c>
      <c r="H131" s="224">
        <v>115</v>
      </c>
      <c r="I131" s="225"/>
      <c r="J131" s="226">
        <f>ROUND(I131*H131,2)</f>
        <v>0</v>
      </c>
      <c r="K131" s="222" t="s">
        <v>22</v>
      </c>
      <c r="L131" s="46"/>
      <c r="M131" s="227" t="s">
        <v>22</v>
      </c>
      <c r="N131" s="228" t="s">
        <v>49</v>
      </c>
      <c r="O131" s="86"/>
      <c r="P131" s="229">
        <f>O131*H131</f>
        <v>0</v>
      </c>
      <c r="Q131" s="229">
        <v>0</v>
      </c>
      <c r="R131" s="229">
        <f>Q131*H131</f>
        <v>0</v>
      </c>
      <c r="S131" s="229">
        <v>0</v>
      </c>
      <c r="T131" s="230">
        <f>S131*H131</f>
        <v>0</v>
      </c>
      <c r="U131" s="40"/>
      <c r="V131" s="40"/>
      <c r="W131" s="40"/>
      <c r="X131" s="40"/>
      <c r="Y131" s="40"/>
      <c r="Z131" s="40"/>
      <c r="AA131" s="40"/>
      <c r="AB131" s="40"/>
      <c r="AC131" s="40"/>
      <c r="AD131" s="40"/>
      <c r="AE131" s="40"/>
      <c r="AR131" s="231" t="s">
        <v>272</v>
      </c>
      <c r="AT131" s="231" t="s">
        <v>201</v>
      </c>
      <c r="AU131" s="231" t="s">
        <v>87</v>
      </c>
      <c r="AY131" s="19" t="s">
        <v>199</v>
      </c>
      <c r="BE131" s="232">
        <f>IF(N131="základní",J131,0)</f>
        <v>0</v>
      </c>
      <c r="BF131" s="232">
        <f>IF(N131="snížená",J131,0)</f>
        <v>0</v>
      </c>
      <c r="BG131" s="232">
        <f>IF(N131="zákl. přenesená",J131,0)</f>
        <v>0</v>
      </c>
      <c r="BH131" s="232">
        <f>IF(N131="sníž. přenesená",J131,0)</f>
        <v>0</v>
      </c>
      <c r="BI131" s="232">
        <f>IF(N131="nulová",J131,0)</f>
        <v>0</v>
      </c>
      <c r="BJ131" s="19" t="s">
        <v>23</v>
      </c>
      <c r="BK131" s="232">
        <f>ROUND(I131*H131,2)</f>
        <v>0</v>
      </c>
      <c r="BL131" s="19" t="s">
        <v>272</v>
      </c>
      <c r="BM131" s="231" t="s">
        <v>3712</v>
      </c>
    </row>
    <row r="132" s="2" customFormat="1" ht="16.5" customHeight="1">
      <c r="A132" s="40"/>
      <c r="B132" s="41"/>
      <c r="C132" s="220" t="s">
        <v>437</v>
      </c>
      <c r="D132" s="220" t="s">
        <v>201</v>
      </c>
      <c r="E132" s="221" t="s">
        <v>3713</v>
      </c>
      <c r="F132" s="222" t="s">
        <v>3714</v>
      </c>
      <c r="G132" s="223" t="s">
        <v>333</v>
      </c>
      <c r="H132" s="224">
        <v>12</v>
      </c>
      <c r="I132" s="225"/>
      <c r="J132" s="226">
        <f>ROUND(I132*H132,2)</f>
        <v>0</v>
      </c>
      <c r="K132" s="222" t="s">
        <v>22</v>
      </c>
      <c r="L132" s="46"/>
      <c r="M132" s="227" t="s">
        <v>22</v>
      </c>
      <c r="N132" s="228" t="s">
        <v>49</v>
      </c>
      <c r="O132" s="86"/>
      <c r="P132" s="229">
        <f>O132*H132</f>
        <v>0</v>
      </c>
      <c r="Q132" s="229">
        <v>0</v>
      </c>
      <c r="R132" s="229">
        <f>Q132*H132</f>
        <v>0</v>
      </c>
      <c r="S132" s="229">
        <v>0</v>
      </c>
      <c r="T132" s="230">
        <f>S132*H132</f>
        <v>0</v>
      </c>
      <c r="U132" s="40"/>
      <c r="V132" s="40"/>
      <c r="W132" s="40"/>
      <c r="X132" s="40"/>
      <c r="Y132" s="40"/>
      <c r="Z132" s="40"/>
      <c r="AA132" s="40"/>
      <c r="AB132" s="40"/>
      <c r="AC132" s="40"/>
      <c r="AD132" s="40"/>
      <c r="AE132" s="40"/>
      <c r="AR132" s="231" t="s">
        <v>272</v>
      </c>
      <c r="AT132" s="231" t="s">
        <v>201</v>
      </c>
      <c r="AU132" s="231" t="s">
        <v>87</v>
      </c>
      <c r="AY132" s="19" t="s">
        <v>199</v>
      </c>
      <c r="BE132" s="232">
        <f>IF(N132="základní",J132,0)</f>
        <v>0</v>
      </c>
      <c r="BF132" s="232">
        <f>IF(N132="snížená",J132,0)</f>
        <v>0</v>
      </c>
      <c r="BG132" s="232">
        <f>IF(N132="zákl. přenesená",J132,0)</f>
        <v>0</v>
      </c>
      <c r="BH132" s="232">
        <f>IF(N132="sníž. přenesená",J132,0)</f>
        <v>0</v>
      </c>
      <c r="BI132" s="232">
        <f>IF(N132="nulová",J132,0)</f>
        <v>0</v>
      </c>
      <c r="BJ132" s="19" t="s">
        <v>23</v>
      </c>
      <c r="BK132" s="232">
        <f>ROUND(I132*H132,2)</f>
        <v>0</v>
      </c>
      <c r="BL132" s="19" t="s">
        <v>272</v>
      </c>
      <c r="BM132" s="231" t="s">
        <v>3715</v>
      </c>
    </row>
    <row r="133" s="2" customFormat="1" ht="16.5" customHeight="1">
      <c r="A133" s="40"/>
      <c r="B133" s="41"/>
      <c r="C133" s="220" t="s">
        <v>463</v>
      </c>
      <c r="D133" s="220" t="s">
        <v>201</v>
      </c>
      <c r="E133" s="221" t="s">
        <v>3716</v>
      </c>
      <c r="F133" s="222" t="s">
        <v>3717</v>
      </c>
      <c r="G133" s="223" t="s">
        <v>333</v>
      </c>
      <c r="H133" s="224">
        <v>140</v>
      </c>
      <c r="I133" s="225"/>
      <c r="J133" s="226">
        <f>ROUND(I133*H133,2)</f>
        <v>0</v>
      </c>
      <c r="K133" s="222" t="s">
        <v>22</v>
      </c>
      <c r="L133" s="46"/>
      <c r="M133" s="227" t="s">
        <v>22</v>
      </c>
      <c r="N133" s="228" t="s">
        <v>49</v>
      </c>
      <c r="O133" s="86"/>
      <c r="P133" s="229">
        <f>O133*H133</f>
        <v>0</v>
      </c>
      <c r="Q133" s="229">
        <v>0</v>
      </c>
      <c r="R133" s="229">
        <f>Q133*H133</f>
        <v>0</v>
      </c>
      <c r="S133" s="229">
        <v>0</v>
      </c>
      <c r="T133" s="230">
        <f>S133*H133</f>
        <v>0</v>
      </c>
      <c r="U133" s="40"/>
      <c r="V133" s="40"/>
      <c r="W133" s="40"/>
      <c r="X133" s="40"/>
      <c r="Y133" s="40"/>
      <c r="Z133" s="40"/>
      <c r="AA133" s="40"/>
      <c r="AB133" s="40"/>
      <c r="AC133" s="40"/>
      <c r="AD133" s="40"/>
      <c r="AE133" s="40"/>
      <c r="AR133" s="231" t="s">
        <v>272</v>
      </c>
      <c r="AT133" s="231" t="s">
        <v>201</v>
      </c>
      <c r="AU133" s="231" t="s">
        <v>87</v>
      </c>
      <c r="AY133" s="19" t="s">
        <v>199</v>
      </c>
      <c r="BE133" s="232">
        <f>IF(N133="základní",J133,0)</f>
        <v>0</v>
      </c>
      <c r="BF133" s="232">
        <f>IF(N133="snížená",J133,0)</f>
        <v>0</v>
      </c>
      <c r="BG133" s="232">
        <f>IF(N133="zákl. přenesená",J133,0)</f>
        <v>0</v>
      </c>
      <c r="BH133" s="232">
        <f>IF(N133="sníž. přenesená",J133,0)</f>
        <v>0</v>
      </c>
      <c r="BI133" s="232">
        <f>IF(N133="nulová",J133,0)</f>
        <v>0</v>
      </c>
      <c r="BJ133" s="19" t="s">
        <v>23</v>
      </c>
      <c r="BK133" s="232">
        <f>ROUND(I133*H133,2)</f>
        <v>0</v>
      </c>
      <c r="BL133" s="19" t="s">
        <v>272</v>
      </c>
      <c r="BM133" s="231" t="s">
        <v>3718</v>
      </c>
    </row>
    <row r="134" s="2" customFormat="1" ht="16.5" customHeight="1">
      <c r="A134" s="40"/>
      <c r="B134" s="41"/>
      <c r="C134" s="220" t="s">
        <v>470</v>
      </c>
      <c r="D134" s="220" t="s">
        <v>201</v>
      </c>
      <c r="E134" s="221" t="s">
        <v>3719</v>
      </c>
      <c r="F134" s="222" t="s">
        <v>3720</v>
      </c>
      <c r="G134" s="223" t="s">
        <v>3721</v>
      </c>
      <c r="H134" s="224">
        <v>1</v>
      </c>
      <c r="I134" s="225"/>
      <c r="J134" s="226">
        <f>ROUND(I134*H134,2)</f>
        <v>0</v>
      </c>
      <c r="K134" s="222" t="s">
        <v>22</v>
      </c>
      <c r="L134" s="46"/>
      <c r="M134" s="227" t="s">
        <v>22</v>
      </c>
      <c r="N134" s="228" t="s">
        <v>49</v>
      </c>
      <c r="O134" s="86"/>
      <c r="P134" s="229">
        <f>O134*H134</f>
        <v>0</v>
      </c>
      <c r="Q134" s="229">
        <v>0</v>
      </c>
      <c r="R134" s="229">
        <f>Q134*H134</f>
        <v>0</v>
      </c>
      <c r="S134" s="229">
        <v>0</v>
      </c>
      <c r="T134" s="230">
        <f>S134*H134</f>
        <v>0</v>
      </c>
      <c r="U134" s="40"/>
      <c r="V134" s="40"/>
      <c r="W134" s="40"/>
      <c r="X134" s="40"/>
      <c r="Y134" s="40"/>
      <c r="Z134" s="40"/>
      <c r="AA134" s="40"/>
      <c r="AB134" s="40"/>
      <c r="AC134" s="40"/>
      <c r="AD134" s="40"/>
      <c r="AE134" s="40"/>
      <c r="AR134" s="231" t="s">
        <v>272</v>
      </c>
      <c r="AT134" s="231" t="s">
        <v>201</v>
      </c>
      <c r="AU134" s="231" t="s">
        <v>87</v>
      </c>
      <c r="AY134" s="19" t="s">
        <v>199</v>
      </c>
      <c r="BE134" s="232">
        <f>IF(N134="základní",J134,0)</f>
        <v>0</v>
      </c>
      <c r="BF134" s="232">
        <f>IF(N134="snížená",J134,0)</f>
        <v>0</v>
      </c>
      <c r="BG134" s="232">
        <f>IF(N134="zákl. přenesená",J134,0)</f>
        <v>0</v>
      </c>
      <c r="BH134" s="232">
        <f>IF(N134="sníž. přenesená",J134,0)</f>
        <v>0</v>
      </c>
      <c r="BI134" s="232">
        <f>IF(N134="nulová",J134,0)</f>
        <v>0</v>
      </c>
      <c r="BJ134" s="19" t="s">
        <v>23</v>
      </c>
      <c r="BK134" s="232">
        <f>ROUND(I134*H134,2)</f>
        <v>0</v>
      </c>
      <c r="BL134" s="19" t="s">
        <v>272</v>
      </c>
      <c r="BM134" s="231" t="s">
        <v>3722</v>
      </c>
    </row>
    <row r="135" s="2" customFormat="1" ht="16.5" customHeight="1">
      <c r="A135" s="40"/>
      <c r="B135" s="41"/>
      <c r="C135" s="220" t="s">
        <v>476</v>
      </c>
      <c r="D135" s="220" t="s">
        <v>201</v>
      </c>
      <c r="E135" s="221" t="s">
        <v>3723</v>
      </c>
      <c r="F135" s="222" t="s">
        <v>3724</v>
      </c>
      <c r="G135" s="223" t="s">
        <v>1235</v>
      </c>
      <c r="H135" s="224">
        <v>90</v>
      </c>
      <c r="I135" s="225"/>
      <c r="J135" s="226">
        <f>ROUND(I135*H135,2)</f>
        <v>0</v>
      </c>
      <c r="K135" s="222" t="s">
        <v>22</v>
      </c>
      <c r="L135" s="46"/>
      <c r="M135" s="227" t="s">
        <v>22</v>
      </c>
      <c r="N135" s="228" t="s">
        <v>49</v>
      </c>
      <c r="O135" s="86"/>
      <c r="P135" s="229">
        <f>O135*H135</f>
        <v>0</v>
      </c>
      <c r="Q135" s="229">
        <v>0</v>
      </c>
      <c r="R135" s="229">
        <f>Q135*H135</f>
        <v>0</v>
      </c>
      <c r="S135" s="229">
        <v>0</v>
      </c>
      <c r="T135" s="230">
        <f>S135*H135</f>
        <v>0</v>
      </c>
      <c r="U135" s="40"/>
      <c r="V135" s="40"/>
      <c r="W135" s="40"/>
      <c r="X135" s="40"/>
      <c r="Y135" s="40"/>
      <c r="Z135" s="40"/>
      <c r="AA135" s="40"/>
      <c r="AB135" s="40"/>
      <c r="AC135" s="40"/>
      <c r="AD135" s="40"/>
      <c r="AE135" s="40"/>
      <c r="AR135" s="231" t="s">
        <v>272</v>
      </c>
      <c r="AT135" s="231" t="s">
        <v>201</v>
      </c>
      <c r="AU135" s="231" t="s">
        <v>87</v>
      </c>
      <c r="AY135" s="19" t="s">
        <v>199</v>
      </c>
      <c r="BE135" s="232">
        <f>IF(N135="základní",J135,0)</f>
        <v>0</v>
      </c>
      <c r="BF135" s="232">
        <f>IF(N135="snížená",J135,0)</f>
        <v>0</v>
      </c>
      <c r="BG135" s="232">
        <f>IF(N135="zákl. přenesená",J135,0)</f>
        <v>0</v>
      </c>
      <c r="BH135" s="232">
        <f>IF(N135="sníž. přenesená",J135,0)</f>
        <v>0</v>
      </c>
      <c r="BI135" s="232">
        <f>IF(N135="nulová",J135,0)</f>
        <v>0</v>
      </c>
      <c r="BJ135" s="19" t="s">
        <v>23</v>
      </c>
      <c r="BK135" s="232">
        <f>ROUND(I135*H135,2)</f>
        <v>0</v>
      </c>
      <c r="BL135" s="19" t="s">
        <v>272</v>
      </c>
      <c r="BM135" s="231" t="s">
        <v>3725</v>
      </c>
    </row>
    <row r="136" s="2" customFormat="1" ht="16.5" customHeight="1">
      <c r="A136" s="40"/>
      <c r="B136" s="41"/>
      <c r="C136" s="220" t="s">
        <v>480</v>
      </c>
      <c r="D136" s="220" t="s">
        <v>201</v>
      </c>
      <c r="E136" s="221" t="s">
        <v>3726</v>
      </c>
      <c r="F136" s="222" t="s">
        <v>3727</v>
      </c>
      <c r="G136" s="223" t="s">
        <v>549</v>
      </c>
      <c r="H136" s="224">
        <v>150</v>
      </c>
      <c r="I136" s="225"/>
      <c r="J136" s="226">
        <f>ROUND(I136*H136,2)</f>
        <v>0</v>
      </c>
      <c r="K136" s="222" t="s">
        <v>22</v>
      </c>
      <c r="L136" s="46"/>
      <c r="M136" s="227" t="s">
        <v>22</v>
      </c>
      <c r="N136" s="228" t="s">
        <v>49</v>
      </c>
      <c r="O136" s="86"/>
      <c r="P136" s="229">
        <f>O136*H136</f>
        <v>0</v>
      </c>
      <c r="Q136" s="229">
        <v>0</v>
      </c>
      <c r="R136" s="229">
        <f>Q136*H136</f>
        <v>0</v>
      </c>
      <c r="S136" s="229">
        <v>0</v>
      </c>
      <c r="T136" s="230">
        <f>S136*H136</f>
        <v>0</v>
      </c>
      <c r="U136" s="40"/>
      <c r="V136" s="40"/>
      <c r="W136" s="40"/>
      <c r="X136" s="40"/>
      <c r="Y136" s="40"/>
      <c r="Z136" s="40"/>
      <c r="AA136" s="40"/>
      <c r="AB136" s="40"/>
      <c r="AC136" s="40"/>
      <c r="AD136" s="40"/>
      <c r="AE136" s="40"/>
      <c r="AR136" s="231" t="s">
        <v>272</v>
      </c>
      <c r="AT136" s="231" t="s">
        <v>201</v>
      </c>
      <c r="AU136" s="231" t="s">
        <v>87</v>
      </c>
      <c r="AY136" s="19" t="s">
        <v>199</v>
      </c>
      <c r="BE136" s="232">
        <f>IF(N136="základní",J136,0)</f>
        <v>0</v>
      </c>
      <c r="BF136" s="232">
        <f>IF(N136="snížená",J136,0)</f>
        <v>0</v>
      </c>
      <c r="BG136" s="232">
        <f>IF(N136="zákl. přenesená",J136,0)</f>
        <v>0</v>
      </c>
      <c r="BH136" s="232">
        <f>IF(N136="sníž. přenesená",J136,0)</f>
        <v>0</v>
      </c>
      <c r="BI136" s="232">
        <f>IF(N136="nulová",J136,0)</f>
        <v>0</v>
      </c>
      <c r="BJ136" s="19" t="s">
        <v>23</v>
      </c>
      <c r="BK136" s="232">
        <f>ROUND(I136*H136,2)</f>
        <v>0</v>
      </c>
      <c r="BL136" s="19" t="s">
        <v>272</v>
      </c>
      <c r="BM136" s="231" t="s">
        <v>3728</v>
      </c>
    </row>
    <row r="137" s="2" customFormat="1" ht="21.75" customHeight="1">
      <c r="A137" s="40"/>
      <c r="B137" s="41"/>
      <c r="C137" s="220" t="s">
        <v>490</v>
      </c>
      <c r="D137" s="220" t="s">
        <v>201</v>
      </c>
      <c r="E137" s="221" t="s">
        <v>3729</v>
      </c>
      <c r="F137" s="222" t="s">
        <v>3730</v>
      </c>
      <c r="G137" s="223" t="s">
        <v>279</v>
      </c>
      <c r="H137" s="224">
        <v>0.85199999999999998</v>
      </c>
      <c r="I137" s="225"/>
      <c r="J137" s="226">
        <f>ROUND(I137*H137,2)</f>
        <v>0</v>
      </c>
      <c r="K137" s="222" t="s">
        <v>205</v>
      </c>
      <c r="L137" s="46"/>
      <c r="M137" s="227" t="s">
        <v>22</v>
      </c>
      <c r="N137" s="228" t="s">
        <v>49</v>
      </c>
      <c r="O137" s="86"/>
      <c r="P137" s="229">
        <f>O137*H137</f>
        <v>0</v>
      </c>
      <c r="Q137" s="229">
        <v>0</v>
      </c>
      <c r="R137" s="229">
        <f>Q137*H137</f>
        <v>0</v>
      </c>
      <c r="S137" s="229">
        <v>0</v>
      </c>
      <c r="T137" s="230">
        <f>S137*H137</f>
        <v>0</v>
      </c>
      <c r="U137" s="40"/>
      <c r="V137" s="40"/>
      <c r="W137" s="40"/>
      <c r="X137" s="40"/>
      <c r="Y137" s="40"/>
      <c r="Z137" s="40"/>
      <c r="AA137" s="40"/>
      <c r="AB137" s="40"/>
      <c r="AC137" s="40"/>
      <c r="AD137" s="40"/>
      <c r="AE137" s="40"/>
      <c r="AR137" s="231" t="s">
        <v>272</v>
      </c>
      <c r="AT137" s="231" t="s">
        <v>201</v>
      </c>
      <c r="AU137" s="231" t="s">
        <v>87</v>
      </c>
      <c r="AY137" s="19" t="s">
        <v>199</v>
      </c>
      <c r="BE137" s="232">
        <f>IF(N137="základní",J137,0)</f>
        <v>0</v>
      </c>
      <c r="BF137" s="232">
        <f>IF(N137="snížená",J137,0)</f>
        <v>0</v>
      </c>
      <c r="BG137" s="232">
        <f>IF(N137="zákl. přenesená",J137,0)</f>
        <v>0</v>
      </c>
      <c r="BH137" s="232">
        <f>IF(N137="sníž. přenesená",J137,0)</f>
        <v>0</v>
      </c>
      <c r="BI137" s="232">
        <f>IF(N137="nulová",J137,0)</f>
        <v>0</v>
      </c>
      <c r="BJ137" s="19" t="s">
        <v>23</v>
      </c>
      <c r="BK137" s="232">
        <f>ROUND(I137*H137,2)</f>
        <v>0</v>
      </c>
      <c r="BL137" s="19" t="s">
        <v>272</v>
      </c>
      <c r="BM137" s="231" t="s">
        <v>3731</v>
      </c>
    </row>
    <row r="138" s="2" customFormat="1" ht="21.75" customHeight="1">
      <c r="A138" s="40"/>
      <c r="B138" s="41"/>
      <c r="C138" s="220" t="s">
        <v>507</v>
      </c>
      <c r="D138" s="220" t="s">
        <v>201</v>
      </c>
      <c r="E138" s="221" t="s">
        <v>3732</v>
      </c>
      <c r="F138" s="222" t="s">
        <v>3733</v>
      </c>
      <c r="G138" s="223" t="s">
        <v>279</v>
      </c>
      <c r="H138" s="224">
        <v>0.85199999999999998</v>
      </c>
      <c r="I138" s="225"/>
      <c r="J138" s="226">
        <f>ROUND(I138*H138,2)</f>
        <v>0</v>
      </c>
      <c r="K138" s="222" t="s">
        <v>205</v>
      </c>
      <c r="L138" s="46"/>
      <c r="M138" s="227" t="s">
        <v>22</v>
      </c>
      <c r="N138" s="228" t="s">
        <v>49</v>
      </c>
      <c r="O138" s="86"/>
      <c r="P138" s="229">
        <f>O138*H138</f>
        <v>0</v>
      </c>
      <c r="Q138" s="229">
        <v>0</v>
      </c>
      <c r="R138" s="229">
        <f>Q138*H138</f>
        <v>0</v>
      </c>
      <c r="S138" s="229">
        <v>0</v>
      </c>
      <c r="T138" s="230">
        <f>S138*H138</f>
        <v>0</v>
      </c>
      <c r="U138" s="40"/>
      <c r="V138" s="40"/>
      <c r="W138" s="40"/>
      <c r="X138" s="40"/>
      <c r="Y138" s="40"/>
      <c r="Z138" s="40"/>
      <c r="AA138" s="40"/>
      <c r="AB138" s="40"/>
      <c r="AC138" s="40"/>
      <c r="AD138" s="40"/>
      <c r="AE138" s="40"/>
      <c r="AR138" s="231" t="s">
        <v>272</v>
      </c>
      <c r="AT138" s="231" t="s">
        <v>201</v>
      </c>
      <c r="AU138" s="231" t="s">
        <v>87</v>
      </c>
      <c r="AY138" s="19" t="s">
        <v>199</v>
      </c>
      <c r="BE138" s="232">
        <f>IF(N138="základní",J138,0)</f>
        <v>0</v>
      </c>
      <c r="BF138" s="232">
        <f>IF(N138="snížená",J138,0)</f>
        <v>0</v>
      </c>
      <c r="BG138" s="232">
        <f>IF(N138="zákl. přenesená",J138,0)</f>
        <v>0</v>
      </c>
      <c r="BH138" s="232">
        <f>IF(N138="sníž. přenesená",J138,0)</f>
        <v>0</v>
      </c>
      <c r="BI138" s="232">
        <f>IF(N138="nulová",J138,0)</f>
        <v>0</v>
      </c>
      <c r="BJ138" s="19" t="s">
        <v>23</v>
      </c>
      <c r="BK138" s="232">
        <f>ROUND(I138*H138,2)</f>
        <v>0</v>
      </c>
      <c r="BL138" s="19" t="s">
        <v>272</v>
      </c>
      <c r="BM138" s="231" t="s">
        <v>3734</v>
      </c>
    </row>
    <row r="139" s="12" customFormat="1" ht="22.8" customHeight="1">
      <c r="A139" s="12"/>
      <c r="B139" s="204"/>
      <c r="C139" s="205"/>
      <c r="D139" s="206" t="s">
        <v>77</v>
      </c>
      <c r="E139" s="218" t="s">
        <v>3735</v>
      </c>
      <c r="F139" s="218" t="s">
        <v>3736</v>
      </c>
      <c r="G139" s="205"/>
      <c r="H139" s="205"/>
      <c r="I139" s="208"/>
      <c r="J139" s="219">
        <f>BK139</f>
        <v>0</v>
      </c>
      <c r="K139" s="205"/>
      <c r="L139" s="210"/>
      <c r="M139" s="211"/>
      <c r="N139" s="212"/>
      <c r="O139" s="212"/>
      <c r="P139" s="213">
        <f>SUM(P140:P198)</f>
        <v>0</v>
      </c>
      <c r="Q139" s="212"/>
      <c r="R139" s="213">
        <f>SUM(R140:R198)</f>
        <v>2.4407499999999995</v>
      </c>
      <c r="S139" s="212"/>
      <c r="T139" s="214">
        <f>SUM(T140:T198)</f>
        <v>2.2192400000000001</v>
      </c>
      <c r="U139" s="12"/>
      <c r="V139" s="12"/>
      <c r="W139" s="12"/>
      <c r="X139" s="12"/>
      <c r="Y139" s="12"/>
      <c r="Z139" s="12"/>
      <c r="AA139" s="12"/>
      <c r="AB139" s="12"/>
      <c r="AC139" s="12"/>
      <c r="AD139" s="12"/>
      <c r="AE139" s="12"/>
      <c r="AR139" s="215" t="s">
        <v>87</v>
      </c>
      <c r="AT139" s="216" t="s">
        <v>77</v>
      </c>
      <c r="AU139" s="216" t="s">
        <v>23</v>
      </c>
      <c r="AY139" s="215" t="s">
        <v>199</v>
      </c>
      <c r="BK139" s="217">
        <f>SUM(BK140:BK198)</f>
        <v>0</v>
      </c>
    </row>
    <row r="140" s="2" customFormat="1" ht="16.5" customHeight="1">
      <c r="A140" s="40"/>
      <c r="B140" s="41"/>
      <c r="C140" s="220" t="s">
        <v>512</v>
      </c>
      <c r="D140" s="220" t="s">
        <v>201</v>
      </c>
      <c r="E140" s="221" t="s">
        <v>3737</v>
      </c>
      <c r="F140" s="222" t="s">
        <v>3738</v>
      </c>
      <c r="G140" s="223" t="s">
        <v>549</v>
      </c>
      <c r="H140" s="224">
        <v>18</v>
      </c>
      <c r="I140" s="225"/>
      <c r="J140" s="226">
        <f>ROUND(I140*H140,2)</f>
        <v>0</v>
      </c>
      <c r="K140" s="222" t="s">
        <v>205</v>
      </c>
      <c r="L140" s="46"/>
      <c r="M140" s="227" t="s">
        <v>22</v>
      </c>
      <c r="N140" s="228" t="s">
        <v>49</v>
      </c>
      <c r="O140" s="86"/>
      <c r="P140" s="229">
        <f>O140*H140</f>
        <v>0</v>
      </c>
      <c r="Q140" s="229">
        <v>0.0030899999999999999</v>
      </c>
      <c r="R140" s="229">
        <f>Q140*H140</f>
        <v>0.055619999999999996</v>
      </c>
      <c r="S140" s="229">
        <v>0</v>
      </c>
      <c r="T140" s="230">
        <f>S140*H140</f>
        <v>0</v>
      </c>
      <c r="U140" s="40"/>
      <c r="V140" s="40"/>
      <c r="W140" s="40"/>
      <c r="X140" s="40"/>
      <c r="Y140" s="40"/>
      <c r="Z140" s="40"/>
      <c r="AA140" s="40"/>
      <c r="AB140" s="40"/>
      <c r="AC140" s="40"/>
      <c r="AD140" s="40"/>
      <c r="AE140" s="40"/>
      <c r="AR140" s="231" t="s">
        <v>272</v>
      </c>
      <c r="AT140" s="231" t="s">
        <v>201</v>
      </c>
      <c r="AU140" s="231" t="s">
        <v>87</v>
      </c>
      <c r="AY140" s="19" t="s">
        <v>199</v>
      </c>
      <c r="BE140" s="232">
        <f>IF(N140="základní",J140,0)</f>
        <v>0</v>
      </c>
      <c r="BF140" s="232">
        <f>IF(N140="snížená",J140,0)</f>
        <v>0</v>
      </c>
      <c r="BG140" s="232">
        <f>IF(N140="zákl. přenesená",J140,0)</f>
        <v>0</v>
      </c>
      <c r="BH140" s="232">
        <f>IF(N140="sníž. přenesená",J140,0)</f>
        <v>0</v>
      </c>
      <c r="BI140" s="232">
        <f>IF(N140="nulová",J140,0)</f>
        <v>0</v>
      </c>
      <c r="BJ140" s="19" t="s">
        <v>23</v>
      </c>
      <c r="BK140" s="232">
        <f>ROUND(I140*H140,2)</f>
        <v>0</v>
      </c>
      <c r="BL140" s="19" t="s">
        <v>272</v>
      </c>
      <c r="BM140" s="231" t="s">
        <v>3739</v>
      </c>
    </row>
    <row r="141" s="2" customFormat="1" ht="16.5" customHeight="1">
      <c r="A141" s="40"/>
      <c r="B141" s="41"/>
      <c r="C141" s="220" t="s">
        <v>517</v>
      </c>
      <c r="D141" s="220" t="s">
        <v>201</v>
      </c>
      <c r="E141" s="221" t="s">
        <v>3740</v>
      </c>
      <c r="F141" s="222" t="s">
        <v>3741</v>
      </c>
      <c r="G141" s="223" t="s">
        <v>549</v>
      </c>
      <c r="H141" s="224">
        <v>45</v>
      </c>
      <c r="I141" s="225"/>
      <c r="J141" s="226">
        <f>ROUND(I141*H141,2)</f>
        <v>0</v>
      </c>
      <c r="K141" s="222" t="s">
        <v>205</v>
      </c>
      <c r="L141" s="46"/>
      <c r="M141" s="227" t="s">
        <v>22</v>
      </c>
      <c r="N141" s="228" t="s">
        <v>49</v>
      </c>
      <c r="O141" s="86"/>
      <c r="P141" s="229">
        <f>O141*H141</f>
        <v>0</v>
      </c>
      <c r="Q141" s="229">
        <v>0.0045100000000000001</v>
      </c>
      <c r="R141" s="229">
        <f>Q141*H141</f>
        <v>0.20295000000000002</v>
      </c>
      <c r="S141" s="229">
        <v>0</v>
      </c>
      <c r="T141" s="230">
        <f>S141*H141</f>
        <v>0</v>
      </c>
      <c r="U141" s="40"/>
      <c r="V141" s="40"/>
      <c r="W141" s="40"/>
      <c r="X141" s="40"/>
      <c r="Y141" s="40"/>
      <c r="Z141" s="40"/>
      <c r="AA141" s="40"/>
      <c r="AB141" s="40"/>
      <c r="AC141" s="40"/>
      <c r="AD141" s="40"/>
      <c r="AE141" s="40"/>
      <c r="AR141" s="231" t="s">
        <v>272</v>
      </c>
      <c r="AT141" s="231" t="s">
        <v>201</v>
      </c>
      <c r="AU141" s="231" t="s">
        <v>87</v>
      </c>
      <c r="AY141" s="19" t="s">
        <v>199</v>
      </c>
      <c r="BE141" s="232">
        <f>IF(N141="základní",J141,0)</f>
        <v>0</v>
      </c>
      <c r="BF141" s="232">
        <f>IF(N141="snížená",J141,0)</f>
        <v>0</v>
      </c>
      <c r="BG141" s="232">
        <f>IF(N141="zákl. přenesená",J141,0)</f>
        <v>0</v>
      </c>
      <c r="BH141" s="232">
        <f>IF(N141="sníž. přenesená",J141,0)</f>
        <v>0</v>
      </c>
      <c r="BI141" s="232">
        <f>IF(N141="nulová",J141,0)</f>
        <v>0</v>
      </c>
      <c r="BJ141" s="19" t="s">
        <v>23</v>
      </c>
      <c r="BK141" s="232">
        <f>ROUND(I141*H141,2)</f>
        <v>0</v>
      </c>
      <c r="BL141" s="19" t="s">
        <v>272</v>
      </c>
      <c r="BM141" s="231" t="s">
        <v>3742</v>
      </c>
    </row>
    <row r="142" s="2" customFormat="1" ht="16.5" customHeight="1">
      <c r="A142" s="40"/>
      <c r="B142" s="41"/>
      <c r="C142" s="220" t="s">
        <v>522</v>
      </c>
      <c r="D142" s="220" t="s">
        <v>201</v>
      </c>
      <c r="E142" s="221" t="s">
        <v>3743</v>
      </c>
      <c r="F142" s="222" t="s">
        <v>3744</v>
      </c>
      <c r="G142" s="223" t="s">
        <v>549</v>
      </c>
      <c r="H142" s="224">
        <v>35</v>
      </c>
      <c r="I142" s="225"/>
      <c r="J142" s="226">
        <f>ROUND(I142*H142,2)</f>
        <v>0</v>
      </c>
      <c r="K142" s="222" t="s">
        <v>205</v>
      </c>
      <c r="L142" s="46"/>
      <c r="M142" s="227" t="s">
        <v>22</v>
      </c>
      <c r="N142" s="228" t="s">
        <v>49</v>
      </c>
      <c r="O142" s="86"/>
      <c r="P142" s="229">
        <f>O142*H142</f>
        <v>0</v>
      </c>
      <c r="Q142" s="229">
        <v>0.0051799999999999997</v>
      </c>
      <c r="R142" s="229">
        <f>Q142*H142</f>
        <v>0.18129999999999999</v>
      </c>
      <c r="S142" s="229">
        <v>0</v>
      </c>
      <c r="T142" s="230">
        <f>S142*H142</f>
        <v>0</v>
      </c>
      <c r="U142" s="40"/>
      <c r="V142" s="40"/>
      <c r="W142" s="40"/>
      <c r="X142" s="40"/>
      <c r="Y142" s="40"/>
      <c r="Z142" s="40"/>
      <c r="AA142" s="40"/>
      <c r="AB142" s="40"/>
      <c r="AC142" s="40"/>
      <c r="AD142" s="40"/>
      <c r="AE142" s="40"/>
      <c r="AR142" s="231" t="s">
        <v>272</v>
      </c>
      <c r="AT142" s="231" t="s">
        <v>201</v>
      </c>
      <c r="AU142" s="231" t="s">
        <v>87</v>
      </c>
      <c r="AY142" s="19" t="s">
        <v>199</v>
      </c>
      <c r="BE142" s="232">
        <f>IF(N142="základní",J142,0)</f>
        <v>0</v>
      </c>
      <c r="BF142" s="232">
        <f>IF(N142="snížená",J142,0)</f>
        <v>0</v>
      </c>
      <c r="BG142" s="232">
        <f>IF(N142="zákl. přenesená",J142,0)</f>
        <v>0</v>
      </c>
      <c r="BH142" s="232">
        <f>IF(N142="sníž. přenesená",J142,0)</f>
        <v>0</v>
      </c>
      <c r="BI142" s="232">
        <f>IF(N142="nulová",J142,0)</f>
        <v>0</v>
      </c>
      <c r="BJ142" s="19" t="s">
        <v>23</v>
      </c>
      <c r="BK142" s="232">
        <f>ROUND(I142*H142,2)</f>
        <v>0</v>
      </c>
      <c r="BL142" s="19" t="s">
        <v>272</v>
      </c>
      <c r="BM142" s="231" t="s">
        <v>3745</v>
      </c>
    </row>
    <row r="143" s="2" customFormat="1" ht="16.5" customHeight="1">
      <c r="A143" s="40"/>
      <c r="B143" s="41"/>
      <c r="C143" s="220" t="s">
        <v>528</v>
      </c>
      <c r="D143" s="220" t="s">
        <v>201</v>
      </c>
      <c r="E143" s="221" t="s">
        <v>3746</v>
      </c>
      <c r="F143" s="222" t="s">
        <v>3747</v>
      </c>
      <c r="G143" s="223" t="s">
        <v>549</v>
      </c>
      <c r="H143" s="224">
        <v>550</v>
      </c>
      <c r="I143" s="225"/>
      <c r="J143" s="226">
        <f>ROUND(I143*H143,2)</f>
        <v>0</v>
      </c>
      <c r="K143" s="222" t="s">
        <v>205</v>
      </c>
      <c r="L143" s="46"/>
      <c r="M143" s="227" t="s">
        <v>22</v>
      </c>
      <c r="N143" s="228" t="s">
        <v>49</v>
      </c>
      <c r="O143" s="86"/>
      <c r="P143" s="229">
        <f>O143*H143</f>
        <v>0</v>
      </c>
      <c r="Q143" s="229">
        <v>0</v>
      </c>
      <c r="R143" s="229">
        <f>Q143*H143</f>
        <v>0</v>
      </c>
      <c r="S143" s="229">
        <v>0.0021299999999999999</v>
      </c>
      <c r="T143" s="230">
        <f>S143*H143</f>
        <v>1.1715</v>
      </c>
      <c r="U143" s="40"/>
      <c r="V143" s="40"/>
      <c r="W143" s="40"/>
      <c r="X143" s="40"/>
      <c r="Y143" s="40"/>
      <c r="Z143" s="40"/>
      <c r="AA143" s="40"/>
      <c r="AB143" s="40"/>
      <c r="AC143" s="40"/>
      <c r="AD143" s="40"/>
      <c r="AE143" s="40"/>
      <c r="AR143" s="231" t="s">
        <v>272</v>
      </c>
      <c r="AT143" s="231" t="s">
        <v>201</v>
      </c>
      <c r="AU143" s="231" t="s">
        <v>87</v>
      </c>
      <c r="AY143" s="19" t="s">
        <v>199</v>
      </c>
      <c r="BE143" s="232">
        <f>IF(N143="základní",J143,0)</f>
        <v>0</v>
      </c>
      <c r="BF143" s="232">
        <f>IF(N143="snížená",J143,0)</f>
        <v>0</v>
      </c>
      <c r="BG143" s="232">
        <f>IF(N143="zákl. přenesená",J143,0)</f>
        <v>0</v>
      </c>
      <c r="BH143" s="232">
        <f>IF(N143="sníž. přenesená",J143,0)</f>
        <v>0</v>
      </c>
      <c r="BI143" s="232">
        <f>IF(N143="nulová",J143,0)</f>
        <v>0</v>
      </c>
      <c r="BJ143" s="19" t="s">
        <v>23</v>
      </c>
      <c r="BK143" s="232">
        <f>ROUND(I143*H143,2)</f>
        <v>0</v>
      </c>
      <c r="BL143" s="19" t="s">
        <v>272</v>
      </c>
      <c r="BM143" s="231" t="s">
        <v>3748</v>
      </c>
    </row>
    <row r="144" s="2" customFormat="1" ht="16.5" customHeight="1">
      <c r="A144" s="40"/>
      <c r="B144" s="41"/>
      <c r="C144" s="220" t="s">
        <v>536</v>
      </c>
      <c r="D144" s="220" t="s">
        <v>201</v>
      </c>
      <c r="E144" s="221" t="s">
        <v>3749</v>
      </c>
      <c r="F144" s="222" t="s">
        <v>3750</v>
      </c>
      <c r="G144" s="223" t="s">
        <v>549</v>
      </c>
      <c r="H144" s="224">
        <v>180</v>
      </c>
      <c r="I144" s="225"/>
      <c r="J144" s="226">
        <f>ROUND(I144*H144,2)</f>
        <v>0</v>
      </c>
      <c r="K144" s="222" t="s">
        <v>205</v>
      </c>
      <c r="L144" s="46"/>
      <c r="M144" s="227" t="s">
        <v>22</v>
      </c>
      <c r="N144" s="228" t="s">
        <v>49</v>
      </c>
      <c r="O144" s="86"/>
      <c r="P144" s="229">
        <f>O144*H144</f>
        <v>0</v>
      </c>
      <c r="Q144" s="229">
        <v>0</v>
      </c>
      <c r="R144" s="229">
        <f>Q144*H144</f>
        <v>0</v>
      </c>
      <c r="S144" s="229">
        <v>0.0049699999999999996</v>
      </c>
      <c r="T144" s="230">
        <f>S144*H144</f>
        <v>0.89459999999999995</v>
      </c>
      <c r="U144" s="40"/>
      <c r="V144" s="40"/>
      <c r="W144" s="40"/>
      <c r="X144" s="40"/>
      <c r="Y144" s="40"/>
      <c r="Z144" s="40"/>
      <c r="AA144" s="40"/>
      <c r="AB144" s="40"/>
      <c r="AC144" s="40"/>
      <c r="AD144" s="40"/>
      <c r="AE144" s="40"/>
      <c r="AR144" s="231" t="s">
        <v>272</v>
      </c>
      <c r="AT144" s="231" t="s">
        <v>201</v>
      </c>
      <c r="AU144" s="231" t="s">
        <v>87</v>
      </c>
      <c r="AY144" s="19" t="s">
        <v>199</v>
      </c>
      <c r="BE144" s="232">
        <f>IF(N144="základní",J144,0)</f>
        <v>0</v>
      </c>
      <c r="BF144" s="232">
        <f>IF(N144="snížená",J144,0)</f>
        <v>0</v>
      </c>
      <c r="BG144" s="232">
        <f>IF(N144="zákl. přenesená",J144,0)</f>
        <v>0</v>
      </c>
      <c r="BH144" s="232">
        <f>IF(N144="sníž. přenesená",J144,0)</f>
        <v>0</v>
      </c>
      <c r="BI144" s="232">
        <f>IF(N144="nulová",J144,0)</f>
        <v>0</v>
      </c>
      <c r="BJ144" s="19" t="s">
        <v>23</v>
      </c>
      <c r="BK144" s="232">
        <f>ROUND(I144*H144,2)</f>
        <v>0</v>
      </c>
      <c r="BL144" s="19" t="s">
        <v>272</v>
      </c>
      <c r="BM144" s="231" t="s">
        <v>3751</v>
      </c>
    </row>
    <row r="145" s="2" customFormat="1" ht="16.5" customHeight="1">
      <c r="A145" s="40"/>
      <c r="B145" s="41"/>
      <c r="C145" s="220" t="s">
        <v>546</v>
      </c>
      <c r="D145" s="220" t="s">
        <v>201</v>
      </c>
      <c r="E145" s="221" t="s">
        <v>3752</v>
      </c>
      <c r="F145" s="222" t="s">
        <v>3753</v>
      </c>
      <c r="G145" s="223" t="s">
        <v>333</v>
      </c>
      <c r="H145" s="224">
        <v>60</v>
      </c>
      <c r="I145" s="225"/>
      <c r="J145" s="226">
        <f>ROUND(I145*H145,2)</f>
        <v>0</v>
      </c>
      <c r="K145" s="222" t="s">
        <v>205</v>
      </c>
      <c r="L145" s="46"/>
      <c r="M145" s="227" t="s">
        <v>22</v>
      </c>
      <c r="N145" s="228" t="s">
        <v>49</v>
      </c>
      <c r="O145" s="86"/>
      <c r="P145" s="229">
        <f>O145*H145</f>
        <v>0</v>
      </c>
      <c r="Q145" s="229">
        <v>0</v>
      </c>
      <c r="R145" s="229">
        <f>Q145*H145</f>
        <v>0</v>
      </c>
      <c r="S145" s="229">
        <v>0.00087000000000000001</v>
      </c>
      <c r="T145" s="230">
        <f>S145*H145</f>
        <v>0.052200000000000003</v>
      </c>
      <c r="U145" s="40"/>
      <c r="V145" s="40"/>
      <c r="W145" s="40"/>
      <c r="X145" s="40"/>
      <c r="Y145" s="40"/>
      <c r="Z145" s="40"/>
      <c r="AA145" s="40"/>
      <c r="AB145" s="40"/>
      <c r="AC145" s="40"/>
      <c r="AD145" s="40"/>
      <c r="AE145" s="40"/>
      <c r="AR145" s="231" t="s">
        <v>272</v>
      </c>
      <c r="AT145" s="231" t="s">
        <v>201</v>
      </c>
      <c r="AU145" s="231" t="s">
        <v>87</v>
      </c>
      <c r="AY145" s="19" t="s">
        <v>199</v>
      </c>
      <c r="BE145" s="232">
        <f>IF(N145="základní",J145,0)</f>
        <v>0</v>
      </c>
      <c r="BF145" s="232">
        <f>IF(N145="snížená",J145,0)</f>
        <v>0</v>
      </c>
      <c r="BG145" s="232">
        <f>IF(N145="zákl. přenesená",J145,0)</f>
        <v>0</v>
      </c>
      <c r="BH145" s="232">
        <f>IF(N145="sníž. přenesená",J145,0)</f>
        <v>0</v>
      </c>
      <c r="BI145" s="232">
        <f>IF(N145="nulová",J145,0)</f>
        <v>0</v>
      </c>
      <c r="BJ145" s="19" t="s">
        <v>23</v>
      </c>
      <c r="BK145" s="232">
        <f>ROUND(I145*H145,2)</f>
        <v>0</v>
      </c>
      <c r="BL145" s="19" t="s">
        <v>272</v>
      </c>
      <c r="BM145" s="231" t="s">
        <v>3754</v>
      </c>
    </row>
    <row r="146" s="2" customFormat="1" ht="16.5" customHeight="1">
      <c r="A146" s="40"/>
      <c r="B146" s="41"/>
      <c r="C146" s="220" t="s">
        <v>556</v>
      </c>
      <c r="D146" s="220" t="s">
        <v>201</v>
      </c>
      <c r="E146" s="221" t="s">
        <v>3755</v>
      </c>
      <c r="F146" s="222" t="s">
        <v>3756</v>
      </c>
      <c r="G146" s="223" t="s">
        <v>333</v>
      </c>
      <c r="H146" s="224">
        <v>122</v>
      </c>
      <c r="I146" s="225"/>
      <c r="J146" s="226">
        <f>ROUND(I146*H146,2)</f>
        <v>0</v>
      </c>
      <c r="K146" s="222" t="s">
        <v>205</v>
      </c>
      <c r="L146" s="46"/>
      <c r="M146" s="227" t="s">
        <v>22</v>
      </c>
      <c r="N146" s="228" t="s">
        <v>49</v>
      </c>
      <c r="O146" s="86"/>
      <c r="P146" s="229">
        <f>O146*H146</f>
        <v>0</v>
      </c>
      <c r="Q146" s="229">
        <v>0</v>
      </c>
      <c r="R146" s="229">
        <f>Q146*H146</f>
        <v>0</v>
      </c>
      <c r="S146" s="229">
        <v>0.00022000000000000001</v>
      </c>
      <c r="T146" s="230">
        <f>S146*H146</f>
        <v>0.026839999999999999</v>
      </c>
      <c r="U146" s="40"/>
      <c r="V146" s="40"/>
      <c r="W146" s="40"/>
      <c r="X146" s="40"/>
      <c r="Y146" s="40"/>
      <c r="Z146" s="40"/>
      <c r="AA146" s="40"/>
      <c r="AB146" s="40"/>
      <c r="AC146" s="40"/>
      <c r="AD146" s="40"/>
      <c r="AE146" s="40"/>
      <c r="AR146" s="231" t="s">
        <v>272</v>
      </c>
      <c r="AT146" s="231" t="s">
        <v>201</v>
      </c>
      <c r="AU146" s="231" t="s">
        <v>87</v>
      </c>
      <c r="AY146" s="19" t="s">
        <v>199</v>
      </c>
      <c r="BE146" s="232">
        <f>IF(N146="základní",J146,0)</f>
        <v>0</v>
      </c>
      <c r="BF146" s="232">
        <f>IF(N146="snížená",J146,0)</f>
        <v>0</v>
      </c>
      <c r="BG146" s="232">
        <f>IF(N146="zákl. přenesená",J146,0)</f>
        <v>0</v>
      </c>
      <c r="BH146" s="232">
        <f>IF(N146="sníž. přenesená",J146,0)</f>
        <v>0</v>
      </c>
      <c r="BI146" s="232">
        <f>IF(N146="nulová",J146,0)</f>
        <v>0</v>
      </c>
      <c r="BJ146" s="19" t="s">
        <v>23</v>
      </c>
      <c r="BK146" s="232">
        <f>ROUND(I146*H146,2)</f>
        <v>0</v>
      </c>
      <c r="BL146" s="19" t="s">
        <v>272</v>
      </c>
      <c r="BM146" s="231" t="s">
        <v>3757</v>
      </c>
    </row>
    <row r="147" s="2" customFormat="1" ht="16.5" customHeight="1">
      <c r="A147" s="40"/>
      <c r="B147" s="41"/>
      <c r="C147" s="220" t="s">
        <v>562</v>
      </c>
      <c r="D147" s="220" t="s">
        <v>201</v>
      </c>
      <c r="E147" s="221" t="s">
        <v>3758</v>
      </c>
      <c r="F147" s="222" t="s">
        <v>3759</v>
      </c>
      <c r="G147" s="223" t="s">
        <v>549</v>
      </c>
      <c r="H147" s="224">
        <v>50</v>
      </c>
      <c r="I147" s="225"/>
      <c r="J147" s="226">
        <f>ROUND(I147*H147,2)</f>
        <v>0</v>
      </c>
      <c r="K147" s="222" t="s">
        <v>205</v>
      </c>
      <c r="L147" s="46"/>
      <c r="M147" s="227" t="s">
        <v>22</v>
      </c>
      <c r="N147" s="228" t="s">
        <v>49</v>
      </c>
      <c r="O147" s="86"/>
      <c r="P147" s="229">
        <f>O147*H147</f>
        <v>0</v>
      </c>
      <c r="Q147" s="229">
        <v>0</v>
      </c>
      <c r="R147" s="229">
        <f>Q147*H147</f>
        <v>0</v>
      </c>
      <c r="S147" s="229">
        <v>0.00027999999999999998</v>
      </c>
      <c r="T147" s="230">
        <f>S147*H147</f>
        <v>0.013999999999999999</v>
      </c>
      <c r="U147" s="40"/>
      <c r="V147" s="40"/>
      <c r="W147" s="40"/>
      <c r="X147" s="40"/>
      <c r="Y147" s="40"/>
      <c r="Z147" s="40"/>
      <c r="AA147" s="40"/>
      <c r="AB147" s="40"/>
      <c r="AC147" s="40"/>
      <c r="AD147" s="40"/>
      <c r="AE147" s="40"/>
      <c r="AR147" s="231" t="s">
        <v>272</v>
      </c>
      <c r="AT147" s="231" t="s">
        <v>201</v>
      </c>
      <c r="AU147" s="231" t="s">
        <v>87</v>
      </c>
      <c r="AY147" s="19" t="s">
        <v>199</v>
      </c>
      <c r="BE147" s="232">
        <f>IF(N147="základní",J147,0)</f>
        <v>0</v>
      </c>
      <c r="BF147" s="232">
        <f>IF(N147="snížená",J147,0)</f>
        <v>0</v>
      </c>
      <c r="BG147" s="232">
        <f>IF(N147="zákl. přenesená",J147,0)</f>
        <v>0</v>
      </c>
      <c r="BH147" s="232">
        <f>IF(N147="sníž. přenesená",J147,0)</f>
        <v>0</v>
      </c>
      <c r="BI147" s="232">
        <f>IF(N147="nulová",J147,0)</f>
        <v>0</v>
      </c>
      <c r="BJ147" s="19" t="s">
        <v>23</v>
      </c>
      <c r="BK147" s="232">
        <f>ROUND(I147*H147,2)</f>
        <v>0</v>
      </c>
      <c r="BL147" s="19" t="s">
        <v>272</v>
      </c>
      <c r="BM147" s="231" t="s">
        <v>3760</v>
      </c>
    </row>
    <row r="148" s="2" customFormat="1" ht="16.5" customHeight="1">
      <c r="A148" s="40"/>
      <c r="B148" s="41"/>
      <c r="C148" s="220" t="s">
        <v>567</v>
      </c>
      <c r="D148" s="220" t="s">
        <v>201</v>
      </c>
      <c r="E148" s="221" t="s">
        <v>3761</v>
      </c>
      <c r="F148" s="222" t="s">
        <v>3762</v>
      </c>
      <c r="G148" s="223" t="s">
        <v>549</v>
      </c>
      <c r="H148" s="224">
        <v>40</v>
      </c>
      <c r="I148" s="225"/>
      <c r="J148" s="226">
        <f>ROUND(I148*H148,2)</f>
        <v>0</v>
      </c>
      <c r="K148" s="222" t="s">
        <v>205</v>
      </c>
      <c r="L148" s="46"/>
      <c r="M148" s="227" t="s">
        <v>22</v>
      </c>
      <c r="N148" s="228" t="s">
        <v>49</v>
      </c>
      <c r="O148" s="86"/>
      <c r="P148" s="229">
        <f>O148*H148</f>
        <v>0</v>
      </c>
      <c r="Q148" s="229">
        <v>0</v>
      </c>
      <c r="R148" s="229">
        <f>Q148*H148</f>
        <v>0</v>
      </c>
      <c r="S148" s="229">
        <v>0.00029</v>
      </c>
      <c r="T148" s="230">
        <f>S148*H148</f>
        <v>0.011599999999999999</v>
      </c>
      <c r="U148" s="40"/>
      <c r="V148" s="40"/>
      <c r="W148" s="40"/>
      <c r="X148" s="40"/>
      <c r="Y148" s="40"/>
      <c r="Z148" s="40"/>
      <c r="AA148" s="40"/>
      <c r="AB148" s="40"/>
      <c r="AC148" s="40"/>
      <c r="AD148" s="40"/>
      <c r="AE148" s="40"/>
      <c r="AR148" s="231" t="s">
        <v>272</v>
      </c>
      <c r="AT148" s="231" t="s">
        <v>201</v>
      </c>
      <c r="AU148" s="231" t="s">
        <v>87</v>
      </c>
      <c r="AY148" s="19" t="s">
        <v>199</v>
      </c>
      <c r="BE148" s="232">
        <f>IF(N148="základní",J148,0)</f>
        <v>0</v>
      </c>
      <c r="BF148" s="232">
        <f>IF(N148="snížená",J148,0)</f>
        <v>0</v>
      </c>
      <c r="BG148" s="232">
        <f>IF(N148="zákl. přenesená",J148,0)</f>
        <v>0</v>
      </c>
      <c r="BH148" s="232">
        <f>IF(N148="sníž. přenesená",J148,0)</f>
        <v>0</v>
      </c>
      <c r="BI148" s="232">
        <f>IF(N148="nulová",J148,0)</f>
        <v>0</v>
      </c>
      <c r="BJ148" s="19" t="s">
        <v>23</v>
      </c>
      <c r="BK148" s="232">
        <f>ROUND(I148*H148,2)</f>
        <v>0</v>
      </c>
      <c r="BL148" s="19" t="s">
        <v>272</v>
      </c>
      <c r="BM148" s="231" t="s">
        <v>3763</v>
      </c>
    </row>
    <row r="149" s="2" customFormat="1" ht="16.5" customHeight="1">
      <c r="A149" s="40"/>
      <c r="B149" s="41"/>
      <c r="C149" s="220" t="s">
        <v>580</v>
      </c>
      <c r="D149" s="220" t="s">
        <v>201</v>
      </c>
      <c r="E149" s="221" t="s">
        <v>3764</v>
      </c>
      <c r="F149" s="222" t="s">
        <v>3765</v>
      </c>
      <c r="G149" s="223" t="s">
        <v>549</v>
      </c>
      <c r="H149" s="224">
        <v>177</v>
      </c>
      <c r="I149" s="225"/>
      <c r="J149" s="226">
        <f>ROUND(I149*H149,2)</f>
        <v>0</v>
      </c>
      <c r="K149" s="222" t="s">
        <v>22</v>
      </c>
      <c r="L149" s="46"/>
      <c r="M149" s="227" t="s">
        <v>22</v>
      </c>
      <c r="N149" s="228" t="s">
        <v>49</v>
      </c>
      <c r="O149" s="86"/>
      <c r="P149" s="229">
        <f>O149*H149</f>
        <v>0</v>
      </c>
      <c r="Q149" s="229">
        <v>0.00077999999999999999</v>
      </c>
      <c r="R149" s="229">
        <f>Q149*H149</f>
        <v>0.13805999999999999</v>
      </c>
      <c r="S149" s="229">
        <v>0</v>
      </c>
      <c r="T149" s="230">
        <f>S149*H149</f>
        <v>0</v>
      </c>
      <c r="U149" s="40"/>
      <c r="V149" s="40"/>
      <c r="W149" s="40"/>
      <c r="X149" s="40"/>
      <c r="Y149" s="40"/>
      <c r="Z149" s="40"/>
      <c r="AA149" s="40"/>
      <c r="AB149" s="40"/>
      <c r="AC149" s="40"/>
      <c r="AD149" s="40"/>
      <c r="AE149" s="40"/>
      <c r="AR149" s="231" t="s">
        <v>272</v>
      </c>
      <c r="AT149" s="231" t="s">
        <v>201</v>
      </c>
      <c r="AU149" s="231" t="s">
        <v>87</v>
      </c>
      <c r="AY149" s="19" t="s">
        <v>199</v>
      </c>
      <c r="BE149" s="232">
        <f>IF(N149="základní",J149,0)</f>
        <v>0</v>
      </c>
      <c r="BF149" s="232">
        <f>IF(N149="snížená",J149,0)</f>
        <v>0</v>
      </c>
      <c r="BG149" s="232">
        <f>IF(N149="zákl. přenesená",J149,0)</f>
        <v>0</v>
      </c>
      <c r="BH149" s="232">
        <f>IF(N149="sníž. přenesená",J149,0)</f>
        <v>0</v>
      </c>
      <c r="BI149" s="232">
        <f>IF(N149="nulová",J149,0)</f>
        <v>0</v>
      </c>
      <c r="BJ149" s="19" t="s">
        <v>23</v>
      </c>
      <c r="BK149" s="232">
        <f>ROUND(I149*H149,2)</f>
        <v>0</v>
      </c>
      <c r="BL149" s="19" t="s">
        <v>272</v>
      </c>
      <c r="BM149" s="231" t="s">
        <v>3766</v>
      </c>
    </row>
    <row r="150" s="2" customFormat="1" ht="16.5" customHeight="1">
      <c r="A150" s="40"/>
      <c r="B150" s="41"/>
      <c r="C150" s="220" t="s">
        <v>587</v>
      </c>
      <c r="D150" s="220" t="s">
        <v>201</v>
      </c>
      <c r="E150" s="221" t="s">
        <v>3767</v>
      </c>
      <c r="F150" s="222" t="s">
        <v>3768</v>
      </c>
      <c r="G150" s="223" t="s">
        <v>549</v>
      </c>
      <c r="H150" s="224">
        <v>584</v>
      </c>
      <c r="I150" s="225"/>
      <c r="J150" s="226">
        <f>ROUND(I150*H150,2)</f>
        <v>0</v>
      </c>
      <c r="K150" s="222" t="s">
        <v>22</v>
      </c>
      <c r="L150" s="46"/>
      <c r="M150" s="227" t="s">
        <v>22</v>
      </c>
      <c r="N150" s="228" t="s">
        <v>49</v>
      </c>
      <c r="O150" s="86"/>
      <c r="P150" s="229">
        <f>O150*H150</f>
        <v>0</v>
      </c>
      <c r="Q150" s="229">
        <v>0.00096000000000000002</v>
      </c>
      <c r="R150" s="229">
        <f>Q150*H150</f>
        <v>0.56064000000000003</v>
      </c>
      <c r="S150" s="229">
        <v>0</v>
      </c>
      <c r="T150" s="230">
        <f>S150*H150</f>
        <v>0</v>
      </c>
      <c r="U150" s="40"/>
      <c r="V150" s="40"/>
      <c r="W150" s="40"/>
      <c r="X150" s="40"/>
      <c r="Y150" s="40"/>
      <c r="Z150" s="40"/>
      <c r="AA150" s="40"/>
      <c r="AB150" s="40"/>
      <c r="AC150" s="40"/>
      <c r="AD150" s="40"/>
      <c r="AE150" s="40"/>
      <c r="AR150" s="231" t="s">
        <v>272</v>
      </c>
      <c r="AT150" s="231" t="s">
        <v>201</v>
      </c>
      <c r="AU150" s="231" t="s">
        <v>87</v>
      </c>
      <c r="AY150" s="19" t="s">
        <v>199</v>
      </c>
      <c r="BE150" s="232">
        <f>IF(N150="základní",J150,0)</f>
        <v>0</v>
      </c>
      <c r="BF150" s="232">
        <f>IF(N150="snížená",J150,0)</f>
        <v>0</v>
      </c>
      <c r="BG150" s="232">
        <f>IF(N150="zákl. přenesená",J150,0)</f>
        <v>0</v>
      </c>
      <c r="BH150" s="232">
        <f>IF(N150="sníž. přenesená",J150,0)</f>
        <v>0</v>
      </c>
      <c r="BI150" s="232">
        <f>IF(N150="nulová",J150,0)</f>
        <v>0</v>
      </c>
      <c r="BJ150" s="19" t="s">
        <v>23</v>
      </c>
      <c r="BK150" s="232">
        <f>ROUND(I150*H150,2)</f>
        <v>0</v>
      </c>
      <c r="BL150" s="19" t="s">
        <v>272</v>
      </c>
      <c r="BM150" s="231" t="s">
        <v>3769</v>
      </c>
    </row>
    <row r="151" s="2" customFormat="1" ht="16.5" customHeight="1">
      <c r="A151" s="40"/>
      <c r="B151" s="41"/>
      <c r="C151" s="220" t="s">
        <v>591</v>
      </c>
      <c r="D151" s="220" t="s">
        <v>201</v>
      </c>
      <c r="E151" s="221" t="s">
        <v>3770</v>
      </c>
      <c r="F151" s="222" t="s">
        <v>3771</v>
      </c>
      <c r="G151" s="223" t="s">
        <v>549</v>
      </c>
      <c r="H151" s="224">
        <v>215</v>
      </c>
      <c r="I151" s="225"/>
      <c r="J151" s="226">
        <f>ROUND(I151*H151,2)</f>
        <v>0</v>
      </c>
      <c r="K151" s="222" t="s">
        <v>22</v>
      </c>
      <c r="L151" s="46"/>
      <c r="M151" s="227" t="s">
        <v>22</v>
      </c>
      <c r="N151" s="228" t="s">
        <v>49</v>
      </c>
      <c r="O151" s="86"/>
      <c r="P151" s="229">
        <f>O151*H151</f>
        <v>0</v>
      </c>
      <c r="Q151" s="229">
        <v>0.00125</v>
      </c>
      <c r="R151" s="229">
        <f>Q151*H151</f>
        <v>0.26874999999999999</v>
      </c>
      <c r="S151" s="229">
        <v>0</v>
      </c>
      <c r="T151" s="230">
        <f>S151*H151</f>
        <v>0</v>
      </c>
      <c r="U151" s="40"/>
      <c r="V151" s="40"/>
      <c r="W151" s="40"/>
      <c r="X151" s="40"/>
      <c r="Y151" s="40"/>
      <c r="Z151" s="40"/>
      <c r="AA151" s="40"/>
      <c r="AB151" s="40"/>
      <c r="AC151" s="40"/>
      <c r="AD151" s="40"/>
      <c r="AE151" s="40"/>
      <c r="AR151" s="231" t="s">
        <v>272</v>
      </c>
      <c r="AT151" s="231" t="s">
        <v>201</v>
      </c>
      <c r="AU151" s="231" t="s">
        <v>87</v>
      </c>
      <c r="AY151" s="19" t="s">
        <v>199</v>
      </c>
      <c r="BE151" s="232">
        <f>IF(N151="základní",J151,0)</f>
        <v>0</v>
      </c>
      <c r="BF151" s="232">
        <f>IF(N151="snížená",J151,0)</f>
        <v>0</v>
      </c>
      <c r="BG151" s="232">
        <f>IF(N151="zákl. přenesená",J151,0)</f>
        <v>0</v>
      </c>
      <c r="BH151" s="232">
        <f>IF(N151="sníž. přenesená",J151,0)</f>
        <v>0</v>
      </c>
      <c r="BI151" s="232">
        <f>IF(N151="nulová",J151,0)</f>
        <v>0</v>
      </c>
      <c r="BJ151" s="19" t="s">
        <v>23</v>
      </c>
      <c r="BK151" s="232">
        <f>ROUND(I151*H151,2)</f>
        <v>0</v>
      </c>
      <c r="BL151" s="19" t="s">
        <v>272</v>
      </c>
      <c r="BM151" s="231" t="s">
        <v>3772</v>
      </c>
    </row>
    <row r="152" s="2" customFormat="1" ht="16.5" customHeight="1">
      <c r="A152" s="40"/>
      <c r="B152" s="41"/>
      <c r="C152" s="220" t="s">
        <v>606</v>
      </c>
      <c r="D152" s="220" t="s">
        <v>201</v>
      </c>
      <c r="E152" s="221" t="s">
        <v>3773</v>
      </c>
      <c r="F152" s="222" t="s">
        <v>3774</v>
      </c>
      <c r="G152" s="223" t="s">
        <v>549</v>
      </c>
      <c r="H152" s="224">
        <v>96</v>
      </c>
      <c r="I152" s="225"/>
      <c r="J152" s="226">
        <f>ROUND(I152*H152,2)</f>
        <v>0</v>
      </c>
      <c r="K152" s="222" t="s">
        <v>22</v>
      </c>
      <c r="L152" s="46"/>
      <c r="M152" s="227" t="s">
        <v>22</v>
      </c>
      <c r="N152" s="228" t="s">
        <v>49</v>
      </c>
      <c r="O152" s="86"/>
      <c r="P152" s="229">
        <f>O152*H152</f>
        <v>0</v>
      </c>
      <c r="Q152" s="229">
        <v>0.0025600000000000002</v>
      </c>
      <c r="R152" s="229">
        <f>Q152*H152</f>
        <v>0.24576000000000003</v>
      </c>
      <c r="S152" s="229">
        <v>0</v>
      </c>
      <c r="T152" s="230">
        <f>S152*H152</f>
        <v>0</v>
      </c>
      <c r="U152" s="40"/>
      <c r="V152" s="40"/>
      <c r="W152" s="40"/>
      <c r="X152" s="40"/>
      <c r="Y152" s="40"/>
      <c r="Z152" s="40"/>
      <c r="AA152" s="40"/>
      <c r="AB152" s="40"/>
      <c r="AC152" s="40"/>
      <c r="AD152" s="40"/>
      <c r="AE152" s="40"/>
      <c r="AR152" s="231" t="s">
        <v>272</v>
      </c>
      <c r="AT152" s="231" t="s">
        <v>201</v>
      </c>
      <c r="AU152" s="231" t="s">
        <v>87</v>
      </c>
      <c r="AY152" s="19" t="s">
        <v>199</v>
      </c>
      <c r="BE152" s="232">
        <f>IF(N152="základní",J152,0)</f>
        <v>0</v>
      </c>
      <c r="BF152" s="232">
        <f>IF(N152="snížená",J152,0)</f>
        <v>0</v>
      </c>
      <c r="BG152" s="232">
        <f>IF(N152="zákl. přenesená",J152,0)</f>
        <v>0</v>
      </c>
      <c r="BH152" s="232">
        <f>IF(N152="sníž. přenesená",J152,0)</f>
        <v>0</v>
      </c>
      <c r="BI152" s="232">
        <f>IF(N152="nulová",J152,0)</f>
        <v>0</v>
      </c>
      <c r="BJ152" s="19" t="s">
        <v>23</v>
      </c>
      <c r="BK152" s="232">
        <f>ROUND(I152*H152,2)</f>
        <v>0</v>
      </c>
      <c r="BL152" s="19" t="s">
        <v>272</v>
      </c>
      <c r="BM152" s="231" t="s">
        <v>3775</v>
      </c>
    </row>
    <row r="153" s="2" customFormat="1" ht="16.5" customHeight="1">
      <c r="A153" s="40"/>
      <c r="B153" s="41"/>
      <c r="C153" s="220" t="s">
        <v>614</v>
      </c>
      <c r="D153" s="220" t="s">
        <v>201</v>
      </c>
      <c r="E153" s="221" t="s">
        <v>3776</v>
      </c>
      <c r="F153" s="222" t="s">
        <v>3777</v>
      </c>
      <c r="G153" s="223" t="s">
        <v>549</v>
      </c>
      <c r="H153" s="224">
        <v>28</v>
      </c>
      <c r="I153" s="225"/>
      <c r="J153" s="226">
        <f>ROUND(I153*H153,2)</f>
        <v>0</v>
      </c>
      <c r="K153" s="222" t="s">
        <v>22</v>
      </c>
      <c r="L153" s="46"/>
      <c r="M153" s="227" t="s">
        <v>22</v>
      </c>
      <c r="N153" s="228" t="s">
        <v>49</v>
      </c>
      <c r="O153" s="86"/>
      <c r="P153" s="229">
        <f>O153*H153</f>
        <v>0</v>
      </c>
      <c r="Q153" s="229">
        <v>0.00364</v>
      </c>
      <c r="R153" s="229">
        <f>Q153*H153</f>
        <v>0.10192</v>
      </c>
      <c r="S153" s="229">
        <v>0</v>
      </c>
      <c r="T153" s="230">
        <f>S153*H153</f>
        <v>0</v>
      </c>
      <c r="U153" s="40"/>
      <c r="V153" s="40"/>
      <c r="W153" s="40"/>
      <c r="X153" s="40"/>
      <c r="Y153" s="40"/>
      <c r="Z153" s="40"/>
      <c r="AA153" s="40"/>
      <c r="AB153" s="40"/>
      <c r="AC153" s="40"/>
      <c r="AD153" s="40"/>
      <c r="AE153" s="40"/>
      <c r="AR153" s="231" t="s">
        <v>272</v>
      </c>
      <c r="AT153" s="231" t="s">
        <v>201</v>
      </c>
      <c r="AU153" s="231" t="s">
        <v>87</v>
      </c>
      <c r="AY153" s="19" t="s">
        <v>199</v>
      </c>
      <c r="BE153" s="232">
        <f>IF(N153="základní",J153,0)</f>
        <v>0</v>
      </c>
      <c r="BF153" s="232">
        <f>IF(N153="snížená",J153,0)</f>
        <v>0</v>
      </c>
      <c r="BG153" s="232">
        <f>IF(N153="zákl. přenesená",J153,0)</f>
        <v>0</v>
      </c>
      <c r="BH153" s="232">
        <f>IF(N153="sníž. přenesená",J153,0)</f>
        <v>0</v>
      </c>
      <c r="BI153" s="232">
        <f>IF(N153="nulová",J153,0)</f>
        <v>0</v>
      </c>
      <c r="BJ153" s="19" t="s">
        <v>23</v>
      </c>
      <c r="BK153" s="232">
        <f>ROUND(I153*H153,2)</f>
        <v>0</v>
      </c>
      <c r="BL153" s="19" t="s">
        <v>272</v>
      </c>
      <c r="BM153" s="231" t="s">
        <v>3778</v>
      </c>
    </row>
    <row r="154" s="2" customFormat="1" ht="21.75" customHeight="1">
      <c r="A154" s="40"/>
      <c r="B154" s="41"/>
      <c r="C154" s="220" t="s">
        <v>619</v>
      </c>
      <c r="D154" s="220" t="s">
        <v>201</v>
      </c>
      <c r="E154" s="221" t="s">
        <v>3779</v>
      </c>
      <c r="F154" s="222" t="s">
        <v>3780</v>
      </c>
      <c r="G154" s="223" t="s">
        <v>333</v>
      </c>
      <c r="H154" s="224">
        <v>6</v>
      </c>
      <c r="I154" s="225"/>
      <c r="J154" s="226">
        <f>ROUND(I154*H154,2)</f>
        <v>0</v>
      </c>
      <c r="K154" s="222" t="s">
        <v>205</v>
      </c>
      <c r="L154" s="46"/>
      <c r="M154" s="227" t="s">
        <v>22</v>
      </c>
      <c r="N154" s="228" t="s">
        <v>49</v>
      </c>
      <c r="O154" s="86"/>
      <c r="P154" s="229">
        <f>O154*H154</f>
        <v>0</v>
      </c>
      <c r="Q154" s="229">
        <v>0.00091</v>
      </c>
      <c r="R154" s="229">
        <f>Q154*H154</f>
        <v>0.0054599999999999996</v>
      </c>
      <c r="S154" s="229">
        <v>0</v>
      </c>
      <c r="T154" s="230">
        <f>S154*H154</f>
        <v>0</v>
      </c>
      <c r="U154" s="40"/>
      <c r="V154" s="40"/>
      <c r="W154" s="40"/>
      <c r="X154" s="40"/>
      <c r="Y154" s="40"/>
      <c r="Z154" s="40"/>
      <c r="AA154" s="40"/>
      <c r="AB154" s="40"/>
      <c r="AC154" s="40"/>
      <c r="AD154" s="40"/>
      <c r="AE154" s="40"/>
      <c r="AR154" s="231" t="s">
        <v>272</v>
      </c>
      <c r="AT154" s="231" t="s">
        <v>201</v>
      </c>
      <c r="AU154" s="231" t="s">
        <v>87</v>
      </c>
      <c r="AY154" s="19" t="s">
        <v>199</v>
      </c>
      <c r="BE154" s="232">
        <f>IF(N154="základní",J154,0)</f>
        <v>0</v>
      </c>
      <c r="BF154" s="232">
        <f>IF(N154="snížená",J154,0)</f>
        <v>0</v>
      </c>
      <c r="BG154" s="232">
        <f>IF(N154="zákl. přenesená",J154,0)</f>
        <v>0</v>
      </c>
      <c r="BH154" s="232">
        <f>IF(N154="sníž. přenesená",J154,0)</f>
        <v>0</v>
      </c>
      <c r="BI154" s="232">
        <f>IF(N154="nulová",J154,0)</f>
        <v>0</v>
      </c>
      <c r="BJ154" s="19" t="s">
        <v>23</v>
      </c>
      <c r="BK154" s="232">
        <f>ROUND(I154*H154,2)</f>
        <v>0</v>
      </c>
      <c r="BL154" s="19" t="s">
        <v>272</v>
      </c>
      <c r="BM154" s="231" t="s">
        <v>3781</v>
      </c>
    </row>
    <row r="155" s="2" customFormat="1" ht="21.75" customHeight="1">
      <c r="A155" s="40"/>
      <c r="B155" s="41"/>
      <c r="C155" s="220" t="s">
        <v>625</v>
      </c>
      <c r="D155" s="220" t="s">
        <v>201</v>
      </c>
      <c r="E155" s="221" t="s">
        <v>3782</v>
      </c>
      <c r="F155" s="222" t="s">
        <v>3783</v>
      </c>
      <c r="G155" s="223" t="s">
        <v>333</v>
      </c>
      <c r="H155" s="224">
        <v>8</v>
      </c>
      <c r="I155" s="225"/>
      <c r="J155" s="226">
        <f>ROUND(I155*H155,2)</f>
        <v>0</v>
      </c>
      <c r="K155" s="222" t="s">
        <v>205</v>
      </c>
      <c r="L155" s="46"/>
      <c r="M155" s="227" t="s">
        <v>22</v>
      </c>
      <c r="N155" s="228" t="s">
        <v>49</v>
      </c>
      <c r="O155" s="86"/>
      <c r="P155" s="229">
        <f>O155*H155</f>
        <v>0</v>
      </c>
      <c r="Q155" s="229">
        <v>0.00117</v>
      </c>
      <c r="R155" s="229">
        <f>Q155*H155</f>
        <v>0.0093600000000000003</v>
      </c>
      <c r="S155" s="229">
        <v>0</v>
      </c>
      <c r="T155" s="230">
        <f>S155*H155</f>
        <v>0</v>
      </c>
      <c r="U155" s="40"/>
      <c r="V155" s="40"/>
      <c r="W155" s="40"/>
      <c r="X155" s="40"/>
      <c r="Y155" s="40"/>
      <c r="Z155" s="40"/>
      <c r="AA155" s="40"/>
      <c r="AB155" s="40"/>
      <c r="AC155" s="40"/>
      <c r="AD155" s="40"/>
      <c r="AE155" s="40"/>
      <c r="AR155" s="231" t="s">
        <v>272</v>
      </c>
      <c r="AT155" s="231" t="s">
        <v>201</v>
      </c>
      <c r="AU155" s="231" t="s">
        <v>87</v>
      </c>
      <c r="AY155" s="19" t="s">
        <v>199</v>
      </c>
      <c r="BE155" s="232">
        <f>IF(N155="základní",J155,0)</f>
        <v>0</v>
      </c>
      <c r="BF155" s="232">
        <f>IF(N155="snížená",J155,0)</f>
        <v>0</v>
      </c>
      <c r="BG155" s="232">
        <f>IF(N155="zákl. přenesená",J155,0)</f>
        <v>0</v>
      </c>
      <c r="BH155" s="232">
        <f>IF(N155="sníž. přenesená",J155,0)</f>
        <v>0</v>
      </c>
      <c r="BI155" s="232">
        <f>IF(N155="nulová",J155,0)</f>
        <v>0</v>
      </c>
      <c r="BJ155" s="19" t="s">
        <v>23</v>
      </c>
      <c r="BK155" s="232">
        <f>ROUND(I155*H155,2)</f>
        <v>0</v>
      </c>
      <c r="BL155" s="19" t="s">
        <v>272</v>
      </c>
      <c r="BM155" s="231" t="s">
        <v>3784</v>
      </c>
    </row>
    <row r="156" s="2" customFormat="1" ht="21.75" customHeight="1">
      <c r="A156" s="40"/>
      <c r="B156" s="41"/>
      <c r="C156" s="220" t="s">
        <v>634</v>
      </c>
      <c r="D156" s="220" t="s">
        <v>201</v>
      </c>
      <c r="E156" s="221" t="s">
        <v>3785</v>
      </c>
      <c r="F156" s="222" t="s">
        <v>3786</v>
      </c>
      <c r="G156" s="223" t="s">
        <v>333</v>
      </c>
      <c r="H156" s="224">
        <v>6</v>
      </c>
      <c r="I156" s="225"/>
      <c r="J156" s="226">
        <f>ROUND(I156*H156,2)</f>
        <v>0</v>
      </c>
      <c r="K156" s="222" t="s">
        <v>205</v>
      </c>
      <c r="L156" s="46"/>
      <c r="M156" s="227" t="s">
        <v>22</v>
      </c>
      <c r="N156" s="228" t="s">
        <v>49</v>
      </c>
      <c r="O156" s="86"/>
      <c r="P156" s="229">
        <f>O156*H156</f>
        <v>0</v>
      </c>
      <c r="Q156" s="229">
        <v>0.00108</v>
      </c>
      <c r="R156" s="229">
        <f>Q156*H156</f>
        <v>0.0064799999999999996</v>
      </c>
      <c r="S156" s="229">
        <v>0</v>
      </c>
      <c r="T156" s="230">
        <f>S156*H156</f>
        <v>0</v>
      </c>
      <c r="U156" s="40"/>
      <c r="V156" s="40"/>
      <c r="W156" s="40"/>
      <c r="X156" s="40"/>
      <c r="Y156" s="40"/>
      <c r="Z156" s="40"/>
      <c r="AA156" s="40"/>
      <c r="AB156" s="40"/>
      <c r="AC156" s="40"/>
      <c r="AD156" s="40"/>
      <c r="AE156" s="40"/>
      <c r="AR156" s="231" t="s">
        <v>272</v>
      </c>
      <c r="AT156" s="231" t="s">
        <v>201</v>
      </c>
      <c r="AU156" s="231" t="s">
        <v>87</v>
      </c>
      <c r="AY156" s="19" t="s">
        <v>199</v>
      </c>
      <c r="BE156" s="232">
        <f>IF(N156="základní",J156,0)</f>
        <v>0</v>
      </c>
      <c r="BF156" s="232">
        <f>IF(N156="snížená",J156,0)</f>
        <v>0</v>
      </c>
      <c r="BG156" s="232">
        <f>IF(N156="zákl. přenesená",J156,0)</f>
        <v>0</v>
      </c>
      <c r="BH156" s="232">
        <f>IF(N156="sníž. přenesená",J156,0)</f>
        <v>0</v>
      </c>
      <c r="BI156" s="232">
        <f>IF(N156="nulová",J156,0)</f>
        <v>0</v>
      </c>
      <c r="BJ156" s="19" t="s">
        <v>23</v>
      </c>
      <c r="BK156" s="232">
        <f>ROUND(I156*H156,2)</f>
        <v>0</v>
      </c>
      <c r="BL156" s="19" t="s">
        <v>272</v>
      </c>
      <c r="BM156" s="231" t="s">
        <v>3787</v>
      </c>
    </row>
    <row r="157" s="2" customFormat="1" ht="21.75" customHeight="1">
      <c r="A157" s="40"/>
      <c r="B157" s="41"/>
      <c r="C157" s="220" t="s">
        <v>643</v>
      </c>
      <c r="D157" s="220" t="s">
        <v>201</v>
      </c>
      <c r="E157" s="221" t="s">
        <v>3788</v>
      </c>
      <c r="F157" s="222" t="s">
        <v>3789</v>
      </c>
      <c r="G157" s="223" t="s">
        <v>333</v>
      </c>
      <c r="H157" s="224">
        <v>6</v>
      </c>
      <c r="I157" s="225"/>
      <c r="J157" s="226">
        <f>ROUND(I157*H157,2)</f>
        <v>0</v>
      </c>
      <c r="K157" s="222" t="s">
        <v>205</v>
      </c>
      <c r="L157" s="46"/>
      <c r="M157" s="227" t="s">
        <v>22</v>
      </c>
      <c r="N157" s="228" t="s">
        <v>49</v>
      </c>
      <c r="O157" s="86"/>
      <c r="P157" s="229">
        <f>O157*H157</f>
        <v>0</v>
      </c>
      <c r="Q157" s="229">
        <v>0.0014499999999999999</v>
      </c>
      <c r="R157" s="229">
        <f>Q157*H157</f>
        <v>0.0086999999999999994</v>
      </c>
      <c r="S157" s="229">
        <v>0</v>
      </c>
      <c r="T157" s="230">
        <f>S157*H157</f>
        <v>0</v>
      </c>
      <c r="U157" s="40"/>
      <c r="V157" s="40"/>
      <c r="W157" s="40"/>
      <c r="X157" s="40"/>
      <c r="Y157" s="40"/>
      <c r="Z157" s="40"/>
      <c r="AA157" s="40"/>
      <c r="AB157" s="40"/>
      <c r="AC157" s="40"/>
      <c r="AD157" s="40"/>
      <c r="AE157" s="40"/>
      <c r="AR157" s="231" t="s">
        <v>272</v>
      </c>
      <c r="AT157" s="231" t="s">
        <v>201</v>
      </c>
      <c r="AU157" s="231" t="s">
        <v>87</v>
      </c>
      <c r="AY157" s="19" t="s">
        <v>199</v>
      </c>
      <c r="BE157" s="232">
        <f>IF(N157="základní",J157,0)</f>
        <v>0</v>
      </c>
      <c r="BF157" s="232">
        <f>IF(N157="snížená",J157,0)</f>
        <v>0</v>
      </c>
      <c r="BG157" s="232">
        <f>IF(N157="zákl. přenesená",J157,0)</f>
        <v>0</v>
      </c>
      <c r="BH157" s="232">
        <f>IF(N157="sníž. přenesená",J157,0)</f>
        <v>0</v>
      </c>
      <c r="BI157" s="232">
        <f>IF(N157="nulová",J157,0)</f>
        <v>0</v>
      </c>
      <c r="BJ157" s="19" t="s">
        <v>23</v>
      </c>
      <c r="BK157" s="232">
        <f>ROUND(I157*H157,2)</f>
        <v>0</v>
      </c>
      <c r="BL157" s="19" t="s">
        <v>272</v>
      </c>
      <c r="BM157" s="231" t="s">
        <v>3790</v>
      </c>
    </row>
    <row r="158" s="2" customFormat="1" ht="21.75" customHeight="1">
      <c r="A158" s="40"/>
      <c r="B158" s="41"/>
      <c r="C158" s="220" t="s">
        <v>647</v>
      </c>
      <c r="D158" s="220" t="s">
        <v>201</v>
      </c>
      <c r="E158" s="221" t="s">
        <v>3791</v>
      </c>
      <c r="F158" s="222" t="s">
        <v>3792</v>
      </c>
      <c r="G158" s="223" t="s">
        <v>333</v>
      </c>
      <c r="H158" s="224">
        <v>6</v>
      </c>
      <c r="I158" s="225"/>
      <c r="J158" s="226">
        <f>ROUND(I158*H158,2)</f>
        <v>0</v>
      </c>
      <c r="K158" s="222" t="s">
        <v>205</v>
      </c>
      <c r="L158" s="46"/>
      <c r="M158" s="227" t="s">
        <v>22</v>
      </c>
      <c r="N158" s="228" t="s">
        <v>49</v>
      </c>
      <c r="O158" s="86"/>
      <c r="P158" s="229">
        <f>O158*H158</f>
        <v>0</v>
      </c>
      <c r="Q158" s="229">
        <v>0.0021800000000000001</v>
      </c>
      <c r="R158" s="229">
        <f>Q158*H158</f>
        <v>0.013080000000000001</v>
      </c>
      <c r="S158" s="229">
        <v>0</v>
      </c>
      <c r="T158" s="230">
        <f>S158*H158</f>
        <v>0</v>
      </c>
      <c r="U158" s="40"/>
      <c r="V158" s="40"/>
      <c r="W158" s="40"/>
      <c r="X158" s="40"/>
      <c r="Y158" s="40"/>
      <c r="Z158" s="40"/>
      <c r="AA158" s="40"/>
      <c r="AB158" s="40"/>
      <c r="AC158" s="40"/>
      <c r="AD158" s="40"/>
      <c r="AE158" s="40"/>
      <c r="AR158" s="231" t="s">
        <v>272</v>
      </c>
      <c r="AT158" s="231" t="s">
        <v>201</v>
      </c>
      <c r="AU158" s="231" t="s">
        <v>87</v>
      </c>
      <c r="AY158" s="19" t="s">
        <v>199</v>
      </c>
      <c r="BE158" s="232">
        <f>IF(N158="základní",J158,0)</f>
        <v>0</v>
      </c>
      <c r="BF158" s="232">
        <f>IF(N158="snížená",J158,0)</f>
        <v>0</v>
      </c>
      <c r="BG158" s="232">
        <f>IF(N158="zákl. přenesená",J158,0)</f>
        <v>0</v>
      </c>
      <c r="BH158" s="232">
        <f>IF(N158="sníž. přenesená",J158,0)</f>
        <v>0</v>
      </c>
      <c r="BI158" s="232">
        <f>IF(N158="nulová",J158,0)</f>
        <v>0</v>
      </c>
      <c r="BJ158" s="19" t="s">
        <v>23</v>
      </c>
      <c r="BK158" s="232">
        <f>ROUND(I158*H158,2)</f>
        <v>0</v>
      </c>
      <c r="BL158" s="19" t="s">
        <v>272</v>
      </c>
      <c r="BM158" s="231" t="s">
        <v>3793</v>
      </c>
    </row>
    <row r="159" s="2" customFormat="1" ht="21.75" customHeight="1">
      <c r="A159" s="40"/>
      <c r="B159" s="41"/>
      <c r="C159" s="220" t="s">
        <v>656</v>
      </c>
      <c r="D159" s="220" t="s">
        <v>201</v>
      </c>
      <c r="E159" s="221" t="s">
        <v>3794</v>
      </c>
      <c r="F159" s="222" t="s">
        <v>3795</v>
      </c>
      <c r="G159" s="223" t="s">
        <v>549</v>
      </c>
      <c r="H159" s="224">
        <v>589</v>
      </c>
      <c r="I159" s="225"/>
      <c r="J159" s="226">
        <f>ROUND(I159*H159,2)</f>
        <v>0</v>
      </c>
      <c r="K159" s="222" t="s">
        <v>205</v>
      </c>
      <c r="L159" s="46"/>
      <c r="M159" s="227" t="s">
        <v>22</v>
      </c>
      <c r="N159" s="228" t="s">
        <v>49</v>
      </c>
      <c r="O159" s="86"/>
      <c r="P159" s="229">
        <f>O159*H159</f>
        <v>0</v>
      </c>
      <c r="Q159" s="229">
        <v>6.9999999999999994E-05</v>
      </c>
      <c r="R159" s="229">
        <f>Q159*H159</f>
        <v>0.041229999999999996</v>
      </c>
      <c r="S159" s="229">
        <v>0</v>
      </c>
      <c r="T159" s="230">
        <f>S159*H159</f>
        <v>0</v>
      </c>
      <c r="U159" s="40"/>
      <c r="V159" s="40"/>
      <c r="W159" s="40"/>
      <c r="X159" s="40"/>
      <c r="Y159" s="40"/>
      <c r="Z159" s="40"/>
      <c r="AA159" s="40"/>
      <c r="AB159" s="40"/>
      <c r="AC159" s="40"/>
      <c r="AD159" s="40"/>
      <c r="AE159" s="40"/>
      <c r="AR159" s="231" t="s">
        <v>272</v>
      </c>
      <c r="AT159" s="231" t="s">
        <v>201</v>
      </c>
      <c r="AU159" s="231" t="s">
        <v>87</v>
      </c>
      <c r="AY159" s="19" t="s">
        <v>199</v>
      </c>
      <c r="BE159" s="232">
        <f>IF(N159="základní",J159,0)</f>
        <v>0</v>
      </c>
      <c r="BF159" s="232">
        <f>IF(N159="snížená",J159,0)</f>
        <v>0</v>
      </c>
      <c r="BG159" s="232">
        <f>IF(N159="zákl. přenesená",J159,0)</f>
        <v>0</v>
      </c>
      <c r="BH159" s="232">
        <f>IF(N159="sníž. přenesená",J159,0)</f>
        <v>0</v>
      </c>
      <c r="BI159" s="232">
        <f>IF(N159="nulová",J159,0)</f>
        <v>0</v>
      </c>
      <c r="BJ159" s="19" t="s">
        <v>23</v>
      </c>
      <c r="BK159" s="232">
        <f>ROUND(I159*H159,2)</f>
        <v>0</v>
      </c>
      <c r="BL159" s="19" t="s">
        <v>272</v>
      </c>
      <c r="BM159" s="231" t="s">
        <v>3796</v>
      </c>
    </row>
    <row r="160" s="2" customFormat="1" ht="21.75" customHeight="1">
      <c r="A160" s="40"/>
      <c r="B160" s="41"/>
      <c r="C160" s="220" t="s">
        <v>660</v>
      </c>
      <c r="D160" s="220" t="s">
        <v>201</v>
      </c>
      <c r="E160" s="221" t="s">
        <v>3797</v>
      </c>
      <c r="F160" s="222" t="s">
        <v>3798</v>
      </c>
      <c r="G160" s="223" t="s">
        <v>549</v>
      </c>
      <c r="H160" s="224">
        <v>18</v>
      </c>
      <c r="I160" s="225"/>
      <c r="J160" s="226">
        <f>ROUND(I160*H160,2)</f>
        <v>0</v>
      </c>
      <c r="K160" s="222" t="s">
        <v>205</v>
      </c>
      <c r="L160" s="46"/>
      <c r="M160" s="227" t="s">
        <v>22</v>
      </c>
      <c r="N160" s="228" t="s">
        <v>49</v>
      </c>
      <c r="O160" s="86"/>
      <c r="P160" s="229">
        <f>O160*H160</f>
        <v>0</v>
      </c>
      <c r="Q160" s="229">
        <v>0.00016000000000000001</v>
      </c>
      <c r="R160" s="229">
        <f>Q160*H160</f>
        <v>0.0028800000000000002</v>
      </c>
      <c r="S160" s="229">
        <v>0</v>
      </c>
      <c r="T160" s="230">
        <f>S160*H160</f>
        <v>0</v>
      </c>
      <c r="U160" s="40"/>
      <c r="V160" s="40"/>
      <c r="W160" s="40"/>
      <c r="X160" s="40"/>
      <c r="Y160" s="40"/>
      <c r="Z160" s="40"/>
      <c r="AA160" s="40"/>
      <c r="AB160" s="40"/>
      <c r="AC160" s="40"/>
      <c r="AD160" s="40"/>
      <c r="AE160" s="40"/>
      <c r="AR160" s="231" t="s">
        <v>272</v>
      </c>
      <c r="AT160" s="231" t="s">
        <v>201</v>
      </c>
      <c r="AU160" s="231" t="s">
        <v>87</v>
      </c>
      <c r="AY160" s="19" t="s">
        <v>199</v>
      </c>
      <c r="BE160" s="232">
        <f>IF(N160="základní",J160,0)</f>
        <v>0</v>
      </c>
      <c r="BF160" s="232">
        <f>IF(N160="snížená",J160,0)</f>
        <v>0</v>
      </c>
      <c r="BG160" s="232">
        <f>IF(N160="zákl. přenesená",J160,0)</f>
        <v>0</v>
      </c>
      <c r="BH160" s="232">
        <f>IF(N160="sníž. přenesená",J160,0)</f>
        <v>0</v>
      </c>
      <c r="BI160" s="232">
        <f>IF(N160="nulová",J160,0)</f>
        <v>0</v>
      </c>
      <c r="BJ160" s="19" t="s">
        <v>23</v>
      </c>
      <c r="BK160" s="232">
        <f>ROUND(I160*H160,2)</f>
        <v>0</v>
      </c>
      <c r="BL160" s="19" t="s">
        <v>272</v>
      </c>
      <c r="BM160" s="231" t="s">
        <v>3799</v>
      </c>
    </row>
    <row r="161" s="2" customFormat="1" ht="16.5" customHeight="1">
      <c r="A161" s="40"/>
      <c r="B161" s="41"/>
      <c r="C161" s="220" t="s">
        <v>670</v>
      </c>
      <c r="D161" s="220" t="s">
        <v>201</v>
      </c>
      <c r="E161" s="221" t="s">
        <v>3800</v>
      </c>
      <c r="F161" s="222" t="s">
        <v>3801</v>
      </c>
      <c r="G161" s="223" t="s">
        <v>549</v>
      </c>
      <c r="H161" s="224">
        <v>184</v>
      </c>
      <c r="I161" s="225"/>
      <c r="J161" s="226">
        <f>ROUND(I161*H161,2)</f>
        <v>0</v>
      </c>
      <c r="K161" s="222" t="s">
        <v>205</v>
      </c>
      <c r="L161" s="46"/>
      <c r="M161" s="227" t="s">
        <v>22</v>
      </c>
      <c r="N161" s="228" t="s">
        <v>49</v>
      </c>
      <c r="O161" s="86"/>
      <c r="P161" s="229">
        <f>O161*H161</f>
        <v>0</v>
      </c>
      <c r="Q161" s="229">
        <v>0.00021000000000000001</v>
      </c>
      <c r="R161" s="229">
        <f>Q161*H161</f>
        <v>0.038640000000000001</v>
      </c>
      <c r="S161" s="229">
        <v>0</v>
      </c>
      <c r="T161" s="230">
        <f>S161*H161</f>
        <v>0</v>
      </c>
      <c r="U161" s="40"/>
      <c r="V161" s="40"/>
      <c r="W161" s="40"/>
      <c r="X161" s="40"/>
      <c r="Y161" s="40"/>
      <c r="Z161" s="40"/>
      <c r="AA161" s="40"/>
      <c r="AB161" s="40"/>
      <c r="AC161" s="40"/>
      <c r="AD161" s="40"/>
      <c r="AE161" s="40"/>
      <c r="AR161" s="231" t="s">
        <v>272</v>
      </c>
      <c r="AT161" s="231" t="s">
        <v>201</v>
      </c>
      <c r="AU161" s="231" t="s">
        <v>87</v>
      </c>
      <c r="AY161" s="19" t="s">
        <v>199</v>
      </c>
      <c r="BE161" s="232">
        <f>IF(N161="základní",J161,0)</f>
        <v>0</v>
      </c>
      <c r="BF161" s="232">
        <f>IF(N161="snížená",J161,0)</f>
        <v>0</v>
      </c>
      <c r="BG161" s="232">
        <f>IF(N161="zákl. přenesená",J161,0)</f>
        <v>0</v>
      </c>
      <c r="BH161" s="232">
        <f>IF(N161="sníž. přenesená",J161,0)</f>
        <v>0</v>
      </c>
      <c r="BI161" s="232">
        <f>IF(N161="nulová",J161,0)</f>
        <v>0</v>
      </c>
      <c r="BJ161" s="19" t="s">
        <v>23</v>
      </c>
      <c r="BK161" s="232">
        <f>ROUND(I161*H161,2)</f>
        <v>0</v>
      </c>
      <c r="BL161" s="19" t="s">
        <v>272</v>
      </c>
      <c r="BM161" s="231" t="s">
        <v>3802</v>
      </c>
    </row>
    <row r="162" s="2" customFormat="1" ht="16.5" customHeight="1">
      <c r="A162" s="40"/>
      <c r="B162" s="41"/>
      <c r="C162" s="220" t="s">
        <v>676</v>
      </c>
      <c r="D162" s="220" t="s">
        <v>201</v>
      </c>
      <c r="E162" s="221" t="s">
        <v>3803</v>
      </c>
      <c r="F162" s="222" t="s">
        <v>3804</v>
      </c>
      <c r="G162" s="223" t="s">
        <v>549</v>
      </c>
      <c r="H162" s="224">
        <v>197</v>
      </c>
      <c r="I162" s="225"/>
      <c r="J162" s="226">
        <f>ROUND(I162*H162,2)</f>
        <v>0</v>
      </c>
      <c r="K162" s="222" t="s">
        <v>205</v>
      </c>
      <c r="L162" s="46"/>
      <c r="M162" s="227" t="s">
        <v>22</v>
      </c>
      <c r="N162" s="228" t="s">
        <v>49</v>
      </c>
      <c r="O162" s="86"/>
      <c r="P162" s="229">
        <f>O162*H162</f>
        <v>0</v>
      </c>
      <c r="Q162" s="229">
        <v>0.00025999999999999998</v>
      </c>
      <c r="R162" s="229">
        <f>Q162*H162</f>
        <v>0.051219999999999995</v>
      </c>
      <c r="S162" s="229">
        <v>0</v>
      </c>
      <c r="T162" s="230">
        <f>S162*H162</f>
        <v>0</v>
      </c>
      <c r="U162" s="40"/>
      <c r="V162" s="40"/>
      <c r="W162" s="40"/>
      <c r="X162" s="40"/>
      <c r="Y162" s="40"/>
      <c r="Z162" s="40"/>
      <c r="AA162" s="40"/>
      <c r="AB162" s="40"/>
      <c r="AC162" s="40"/>
      <c r="AD162" s="40"/>
      <c r="AE162" s="40"/>
      <c r="AR162" s="231" t="s">
        <v>272</v>
      </c>
      <c r="AT162" s="231" t="s">
        <v>201</v>
      </c>
      <c r="AU162" s="231" t="s">
        <v>87</v>
      </c>
      <c r="AY162" s="19" t="s">
        <v>199</v>
      </c>
      <c r="BE162" s="232">
        <f>IF(N162="základní",J162,0)</f>
        <v>0</v>
      </c>
      <c r="BF162" s="232">
        <f>IF(N162="snížená",J162,0)</f>
        <v>0</v>
      </c>
      <c r="BG162" s="232">
        <f>IF(N162="zákl. přenesená",J162,0)</f>
        <v>0</v>
      </c>
      <c r="BH162" s="232">
        <f>IF(N162="sníž. přenesená",J162,0)</f>
        <v>0</v>
      </c>
      <c r="BI162" s="232">
        <f>IF(N162="nulová",J162,0)</f>
        <v>0</v>
      </c>
      <c r="BJ162" s="19" t="s">
        <v>23</v>
      </c>
      <c r="BK162" s="232">
        <f>ROUND(I162*H162,2)</f>
        <v>0</v>
      </c>
      <c r="BL162" s="19" t="s">
        <v>272</v>
      </c>
      <c r="BM162" s="231" t="s">
        <v>3805</v>
      </c>
    </row>
    <row r="163" s="2" customFormat="1" ht="16.5" customHeight="1">
      <c r="A163" s="40"/>
      <c r="B163" s="41"/>
      <c r="C163" s="220" t="s">
        <v>683</v>
      </c>
      <c r="D163" s="220" t="s">
        <v>201</v>
      </c>
      <c r="E163" s="221" t="s">
        <v>3806</v>
      </c>
      <c r="F163" s="222" t="s">
        <v>3807</v>
      </c>
      <c r="G163" s="223" t="s">
        <v>549</v>
      </c>
      <c r="H163" s="224">
        <v>96</v>
      </c>
      <c r="I163" s="225"/>
      <c r="J163" s="226">
        <f>ROUND(I163*H163,2)</f>
        <v>0</v>
      </c>
      <c r="K163" s="222" t="s">
        <v>205</v>
      </c>
      <c r="L163" s="46"/>
      <c r="M163" s="227" t="s">
        <v>22</v>
      </c>
      <c r="N163" s="228" t="s">
        <v>49</v>
      </c>
      <c r="O163" s="86"/>
      <c r="P163" s="229">
        <f>O163*H163</f>
        <v>0</v>
      </c>
      <c r="Q163" s="229">
        <v>0.00029</v>
      </c>
      <c r="R163" s="229">
        <f>Q163*H163</f>
        <v>0.02784</v>
      </c>
      <c r="S163" s="229">
        <v>0</v>
      </c>
      <c r="T163" s="230">
        <f>S163*H163</f>
        <v>0</v>
      </c>
      <c r="U163" s="40"/>
      <c r="V163" s="40"/>
      <c r="W163" s="40"/>
      <c r="X163" s="40"/>
      <c r="Y163" s="40"/>
      <c r="Z163" s="40"/>
      <c r="AA163" s="40"/>
      <c r="AB163" s="40"/>
      <c r="AC163" s="40"/>
      <c r="AD163" s="40"/>
      <c r="AE163" s="40"/>
      <c r="AR163" s="231" t="s">
        <v>272</v>
      </c>
      <c r="AT163" s="231" t="s">
        <v>201</v>
      </c>
      <c r="AU163" s="231" t="s">
        <v>87</v>
      </c>
      <c r="AY163" s="19" t="s">
        <v>199</v>
      </c>
      <c r="BE163" s="232">
        <f>IF(N163="základní",J163,0)</f>
        <v>0</v>
      </c>
      <c r="BF163" s="232">
        <f>IF(N163="snížená",J163,0)</f>
        <v>0</v>
      </c>
      <c r="BG163" s="232">
        <f>IF(N163="zákl. přenesená",J163,0)</f>
        <v>0</v>
      </c>
      <c r="BH163" s="232">
        <f>IF(N163="sníž. přenesená",J163,0)</f>
        <v>0</v>
      </c>
      <c r="BI163" s="232">
        <f>IF(N163="nulová",J163,0)</f>
        <v>0</v>
      </c>
      <c r="BJ163" s="19" t="s">
        <v>23</v>
      </c>
      <c r="BK163" s="232">
        <f>ROUND(I163*H163,2)</f>
        <v>0</v>
      </c>
      <c r="BL163" s="19" t="s">
        <v>272</v>
      </c>
      <c r="BM163" s="231" t="s">
        <v>3808</v>
      </c>
    </row>
    <row r="164" s="2" customFormat="1" ht="16.5" customHeight="1">
      <c r="A164" s="40"/>
      <c r="B164" s="41"/>
      <c r="C164" s="220" t="s">
        <v>688</v>
      </c>
      <c r="D164" s="220" t="s">
        <v>201</v>
      </c>
      <c r="E164" s="221" t="s">
        <v>3809</v>
      </c>
      <c r="F164" s="222" t="s">
        <v>3810</v>
      </c>
      <c r="G164" s="223" t="s">
        <v>549</v>
      </c>
      <c r="H164" s="224">
        <v>28</v>
      </c>
      <c r="I164" s="225"/>
      <c r="J164" s="226">
        <f>ROUND(I164*H164,2)</f>
        <v>0</v>
      </c>
      <c r="K164" s="222" t="s">
        <v>205</v>
      </c>
      <c r="L164" s="46"/>
      <c r="M164" s="227" t="s">
        <v>22</v>
      </c>
      <c r="N164" s="228" t="s">
        <v>49</v>
      </c>
      <c r="O164" s="86"/>
      <c r="P164" s="229">
        <f>O164*H164</f>
        <v>0</v>
      </c>
      <c r="Q164" s="229">
        <v>0.00042999999999999999</v>
      </c>
      <c r="R164" s="229">
        <f>Q164*H164</f>
        <v>0.01204</v>
      </c>
      <c r="S164" s="229">
        <v>0</v>
      </c>
      <c r="T164" s="230">
        <f>S164*H164</f>
        <v>0</v>
      </c>
      <c r="U164" s="40"/>
      <c r="V164" s="40"/>
      <c r="W164" s="40"/>
      <c r="X164" s="40"/>
      <c r="Y164" s="40"/>
      <c r="Z164" s="40"/>
      <c r="AA164" s="40"/>
      <c r="AB164" s="40"/>
      <c r="AC164" s="40"/>
      <c r="AD164" s="40"/>
      <c r="AE164" s="40"/>
      <c r="AR164" s="231" t="s">
        <v>272</v>
      </c>
      <c r="AT164" s="231" t="s">
        <v>201</v>
      </c>
      <c r="AU164" s="231" t="s">
        <v>87</v>
      </c>
      <c r="AY164" s="19" t="s">
        <v>199</v>
      </c>
      <c r="BE164" s="232">
        <f>IF(N164="základní",J164,0)</f>
        <v>0</v>
      </c>
      <c r="BF164" s="232">
        <f>IF(N164="snížená",J164,0)</f>
        <v>0</v>
      </c>
      <c r="BG164" s="232">
        <f>IF(N164="zákl. přenesená",J164,0)</f>
        <v>0</v>
      </c>
      <c r="BH164" s="232">
        <f>IF(N164="sníž. přenesená",J164,0)</f>
        <v>0</v>
      </c>
      <c r="BI164" s="232">
        <f>IF(N164="nulová",J164,0)</f>
        <v>0</v>
      </c>
      <c r="BJ164" s="19" t="s">
        <v>23</v>
      </c>
      <c r="BK164" s="232">
        <f>ROUND(I164*H164,2)</f>
        <v>0</v>
      </c>
      <c r="BL164" s="19" t="s">
        <v>272</v>
      </c>
      <c r="BM164" s="231" t="s">
        <v>3811</v>
      </c>
    </row>
    <row r="165" s="2" customFormat="1" ht="16.5" customHeight="1">
      <c r="A165" s="40"/>
      <c r="B165" s="41"/>
      <c r="C165" s="220" t="s">
        <v>693</v>
      </c>
      <c r="D165" s="220" t="s">
        <v>201</v>
      </c>
      <c r="E165" s="221" t="s">
        <v>3812</v>
      </c>
      <c r="F165" s="222" t="s">
        <v>3813</v>
      </c>
      <c r="G165" s="223" t="s">
        <v>333</v>
      </c>
      <c r="H165" s="224">
        <v>162</v>
      </c>
      <c r="I165" s="225"/>
      <c r="J165" s="226">
        <f>ROUND(I165*H165,2)</f>
        <v>0</v>
      </c>
      <c r="K165" s="222" t="s">
        <v>205</v>
      </c>
      <c r="L165" s="46"/>
      <c r="M165" s="227" t="s">
        <v>22</v>
      </c>
      <c r="N165" s="228" t="s">
        <v>49</v>
      </c>
      <c r="O165" s="86"/>
      <c r="P165" s="229">
        <f>O165*H165</f>
        <v>0</v>
      </c>
      <c r="Q165" s="229">
        <v>0</v>
      </c>
      <c r="R165" s="229">
        <f>Q165*H165</f>
        <v>0</v>
      </c>
      <c r="S165" s="229">
        <v>0</v>
      </c>
      <c r="T165" s="230">
        <f>S165*H165</f>
        <v>0</v>
      </c>
      <c r="U165" s="40"/>
      <c r="V165" s="40"/>
      <c r="W165" s="40"/>
      <c r="X165" s="40"/>
      <c r="Y165" s="40"/>
      <c r="Z165" s="40"/>
      <c r="AA165" s="40"/>
      <c r="AB165" s="40"/>
      <c r="AC165" s="40"/>
      <c r="AD165" s="40"/>
      <c r="AE165" s="40"/>
      <c r="AR165" s="231" t="s">
        <v>272</v>
      </c>
      <c r="AT165" s="231" t="s">
        <v>201</v>
      </c>
      <c r="AU165" s="231" t="s">
        <v>87</v>
      </c>
      <c r="AY165" s="19" t="s">
        <v>199</v>
      </c>
      <c r="BE165" s="232">
        <f>IF(N165="základní",J165,0)</f>
        <v>0</v>
      </c>
      <c r="BF165" s="232">
        <f>IF(N165="snížená",J165,0)</f>
        <v>0</v>
      </c>
      <c r="BG165" s="232">
        <f>IF(N165="zákl. přenesená",J165,0)</f>
        <v>0</v>
      </c>
      <c r="BH165" s="232">
        <f>IF(N165="sníž. přenesená",J165,0)</f>
        <v>0</v>
      </c>
      <c r="BI165" s="232">
        <f>IF(N165="nulová",J165,0)</f>
        <v>0</v>
      </c>
      <c r="BJ165" s="19" t="s">
        <v>23</v>
      </c>
      <c r="BK165" s="232">
        <f>ROUND(I165*H165,2)</f>
        <v>0</v>
      </c>
      <c r="BL165" s="19" t="s">
        <v>272</v>
      </c>
      <c r="BM165" s="231" t="s">
        <v>3814</v>
      </c>
    </row>
    <row r="166" s="2" customFormat="1" ht="16.5" customHeight="1">
      <c r="A166" s="40"/>
      <c r="B166" s="41"/>
      <c r="C166" s="220" t="s">
        <v>698</v>
      </c>
      <c r="D166" s="220" t="s">
        <v>201</v>
      </c>
      <c r="E166" s="221" t="s">
        <v>3815</v>
      </c>
      <c r="F166" s="222" t="s">
        <v>3816</v>
      </c>
      <c r="G166" s="223" t="s">
        <v>333</v>
      </c>
      <c r="H166" s="224">
        <v>162</v>
      </c>
      <c r="I166" s="225"/>
      <c r="J166" s="226">
        <f>ROUND(I166*H166,2)</f>
        <v>0</v>
      </c>
      <c r="K166" s="222" t="s">
        <v>205</v>
      </c>
      <c r="L166" s="46"/>
      <c r="M166" s="227" t="s">
        <v>22</v>
      </c>
      <c r="N166" s="228" t="s">
        <v>49</v>
      </c>
      <c r="O166" s="86"/>
      <c r="P166" s="229">
        <f>O166*H166</f>
        <v>0</v>
      </c>
      <c r="Q166" s="229">
        <v>0.00012999999999999999</v>
      </c>
      <c r="R166" s="229">
        <f>Q166*H166</f>
        <v>0.021059999999999999</v>
      </c>
      <c r="S166" s="229">
        <v>0</v>
      </c>
      <c r="T166" s="230">
        <f>S166*H166</f>
        <v>0</v>
      </c>
      <c r="U166" s="40"/>
      <c r="V166" s="40"/>
      <c r="W166" s="40"/>
      <c r="X166" s="40"/>
      <c r="Y166" s="40"/>
      <c r="Z166" s="40"/>
      <c r="AA166" s="40"/>
      <c r="AB166" s="40"/>
      <c r="AC166" s="40"/>
      <c r="AD166" s="40"/>
      <c r="AE166" s="40"/>
      <c r="AR166" s="231" t="s">
        <v>272</v>
      </c>
      <c r="AT166" s="231" t="s">
        <v>201</v>
      </c>
      <c r="AU166" s="231" t="s">
        <v>87</v>
      </c>
      <c r="AY166" s="19" t="s">
        <v>199</v>
      </c>
      <c r="BE166" s="232">
        <f>IF(N166="základní",J166,0)</f>
        <v>0</v>
      </c>
      <c r="BF166" s="232">
        <f>IF(N166="snížená",J166,0)</f>
        <v>0</v>
      </c>
      <c r="BG166" s="232">
        <f>IF(N166="zákl. přenesená",J166,0)</f>
        <v>0</v>
      </c>
      <c r="BH166" s="232">
        <f>IF(N166="sníž. přenesená",J166,0)</f>
        <v>0</v>
      </c>
      <c r="BI166" s="232">
        <f>IF(N166="nulová",J166,0)</f>
        <v>0</v>
      </c>
      <c r="BJ166" s="19" t="s">
        <v>23</v>
      </c>
      <c r="BK166" s="232">
        <f>ROUND(I166*H166,2)</f>
        <v>0</v>
      </c>
      <c r="BL166" s="19" t="s">
        <v>272</v>
      </c>
      <c r="BM166" s="231" t="s">
        <v>3817</v>
      </c>
    </row>
    <row r="167" s="2" customFormat="1" ht="16.5" customHeight="1">
      <c r="A167" s="40"/>
      <c r="B167" s="41"/>
      <c r="C167" s="220" t="s">
        <v>714</v>
      </c>
      <c r="D167" s="220" t="s">
        <v>201</v>
      </c>
      <c r="E167" s="221" t="s">
        <v>3818</v>
      </c>
      <c r="F167" s="222" t="s">
        <v>3819</v>
      </c>
      <c r="G167" s="223" t="s">
        <v>333</v>
      </c>
      <c r="H167" s="224">
        <v>6</v>
      </c>
      <c r="I167" s="225"/>
      <c r="J167" s="226">
        <f>ROUND(I167*H167,2)</f>
        <v>0</v>
      </c>
      <c r="K167" s="222" t="s">
        <v>205</v>
      </c>
      <c r="L167" s="46"/>
      <c r="M167" s="227" t="s">
        <v>22</v>
      </c>
      <c r="N167" s="228" t="s">
        <v>49</v>
      </c>
      <c r="O167" s="86"/>
      <c r="P167" s="229">
        <f>O167*H167</f>
        <v>0</v>
      </c>
      <c r="Q167" s="229">
        <v>0.00022000000000000001</v>
      </c>
      <c r="R167" s="229">
        <f>Q167*H167</f>
        <v>0.00132</v>
      </c>
      <c r="S167" s="229">
        <v>0</v>
      </c>
      <c r="T167" s="230">
        <f>S167*H167</f>
        <v>0</v>
      </c>
      <c r="U167" s="40"/>
      <c r="V167" s="40"/>
      <c r="W167" s="40"/>
      <c r="X167" s="40"/>
      <c r="Y167" s="40"/>
      <c r="Z167" s="40"/>
      <c r="AA167" s="40"/>
      <c r="AB167" s="40"/>
      <c r="AC167" s="40"/>
      <c r="AD167" s="40"/>
      <c r="AE167" s="40"/>
      <c r="AR167" s="231" t="s">
        <v>272</v>
      </c>
      <c r="AT167" s="231" t="s">
        <v>201</v>
      </c>
      <c r="AU167" s="231" t="s">
        <v>87</v>
      </c>
      <c r="AY167" s="19" t="s">
        <v>199</v>
      </c>
      <c r="BE167" s="232">
        <f>IF(N167="základní",J167,0)</f>
        <v>0</v>
      </c>
      <c r="BF167" s="232">
        <f>IF(N167="snížená",J167,0)</f>
        <v>0</v>
      </c>
      <c r="BG167" s="232">
        <f>IF(N167="zákl. přenesená",J167,0)</f>
        <v>0</v>
      </c>
      <c r="BH167" s="232">
        <f>IF(N167="sníž. přenesená",J167,0)</f>
        <v>0</v>
      </c>
      <c r="BI167" s="232">
        <f>IF(N167="nulová",J167,0)</f>
        <v>0</v>
      </c>
      <c r="BJ167" s="19" t="s">
        <v>23</v>
      </c>
      <c r="BK167" s="232">
        <f>ROUND(I167*H167,2)</f>
        <v>0</v>
      </c>
      <c r="BL167" s="19" t="s">
        <v>272</v>
      </c>
      <c r="BM167" s="231" t="s">
        <v>3820</v>
      </c>
    </row>
    <row r="168" s="2" customFormat="1" ht="21.75" customHeight="1">
      <c r="A168" s="40"/>
      <c r="B168" s="41"/>
      <c r="C168" s="220" t="s">
        <v>719</v>
      </c>
      <c r="D168" s="220" t="s">
        <v>201</v>
      </c>
      <c r="E168" s="221" t="s">
        <v>3821</v>
      </c>
      <c r="F168" s="222" t="s">
        <v>3822</v>
      </c>
      <c r="G168" s="223" t="s">
        <v>333</v>
      </c>
      <c r="H168" s="224">
        <v>4</v>
      </c>
      <c r="I168" s="225"/>
      <c r="J168" s="226">
        <f>ROUND(I168*H168,2)</f>
        <v>0</v>
      </c>
      <c r="K168" s="222" t="s">
        <v>205</v>
      </c>
      <c r="L168" s="46"/>
      <c r="M168" s="227" t="s">
        <v>22</v>
      </c>
      <c r="N168" s="228" t="s">
        <v>49</v>
      </c>
      <c r="O168" s="86"/>
      <c r="P168" s="229">
        <f>O168*H168</f>
        <v>0</v>
      </c>
      <c r="Q168" s="229">
        <v>0.00036000000000000002</v>
      </c>
      <c r="R168" s="229">
        <f>Q168*H168</f>
        <v>0.0014400000000000001</v>
      </c>
      <c r="S168" s="229">
        <v>0</v>
      </c>
      <c r="T168" s="230">
        <f>S168*H168</f>
        <v>0</v>
      </c>
      <c r="U168" s="40"/>
      <c r="V168" s="40"/>
      <c r="W168" s="40"/>
      <c r="X168" s="40"/>
      <c r="Y168" s="40"/>
      <c r="Z168" s="40"/>
      <c r="AA168" s="40"/>
      <c r="AB168" s="40"/>
      <c r="AC168" s="40"/>
      <c r="AD168" s="40"/>
      <c r="AE168" s="40"/>
      <c r="AR168" s="231" t="s">
        <v>272</v>
      </c>
      <c r="AT168" s="231" t="s">
        <v>201</v>
      </c>
      <c r="AU168" s="231" t="s">
        <v>87</v>
      </c>
      <c r="AY168" s="19" t="s">
        <v>199</v>
      </c>
      <c r="BE168" s="232">
        <f>IF(N168="základní",J168,0)</f>
        <v>0</v>
      </c>
      <c r="BF168" s="232">
        <f>IF(N168="snížená",J168,0)</f>
        <v>0</v>
      </c>
      <c r="BG168" s="232">
        <f>IF(N168="zákl. přenesená",J168,0)</f>
        <v>0</v>
      </c>
      <c r="BH168" s="232">
        <f>IF(N168="sníž. přenesená",J168,0)</f>
        <v>0</v>
      </c>
      <c r="BI168" s="232">
        <f>IF(N168="nulová",J168,0)</f>
        <v>0</v>
      </c>
      <c r="BJ168" s="19" t="s">
        <v>23</v>
      </c>
      <c r="BK168" s="232">
        <f>ROUND(I168*H168,2)</f>
        <v>0</v>
      </c>
      <c r="BL168" s="19" t="s">
        <v>272</v>
      </c>
      <c r="BM168" s="231" t="s">
        <v>3823</v>
      </c>
    </row>
    <row r="169" s="2" customFormat="1" ht="16.5" customHeight="1">
      <c r="A169" s="40"/>
      <c r="B169" s="41"/>
      <c r="C169" s="220" t="s">
        <v>724</v>
      </c>
      <c r="D169" s="220" t="s">
        <v>201</v>
      </c>
      <c r="E169" s="221" t="s">
        <v>3824</v>
      </c>
      <c r="F169" s="222" t="s">
        <v>3825</v>
      </c>
      <c r="G169" s="223" t="s">
        <v>333</v>
      </c>
      <c r="H169" s="224">
        <v>20</v>
      </c>
      <c r="I169" s="225"/>
      <c r="J169" s="226">
        <f>ROUND(I169*H169,2)</f>
        <v>0</v>
      </c>
      <c r="K169" s="222" t="s">
        <v>205</v>
      </c>
      <c r="L169" s="46"/>
      <c r="M169" s="227" t="s">
        <v>22</v>
      </c>
      <c r="N169" s="228" t="s">
        <v>49</v>
      </c>
      <c r="O169" s="86"/>
      <c r="P169" s="229">
        <f>O169*H169</f>
        <v>0</v>
      </c>
      <c r="Q169" s="229">
        <v>0</v>
      </c>
      <c r="R169" s="229">
        <f>Q169*H169</f>
        <v>0</v>
      </c>
      <c r="S169" s="229">
        <v>0.00068999999999999997</v>
      </c>
      <c r="T169" s="230">
        <f>S169*H169</f>
        <v>0.0138</v>
      </c>
      <c r="U169" s="40"/>
      <c r="V169" s="40"/>
      <c r="W169" s="40"/>
      <c r="X169" s="40"/>
      <c r="Y169" s="40"/>
      <c r="Z169" s="40"/>
      <c r="AA169" s="40"/>
      <c r="AB169" s="40"/>
      <c r="AC169" s="40"/>
      <c r="AD169" s="40"/>
      <c r="AE169" s="40"/>
      <c r="AR169" s="231" t="s">
        <v>272</v>
      </c>
      <c r="AT169" s="231" t="s">
        <v>201</v>
      </c>
      <c r="AU169" s="231" t="s">
        <v>87</v>
      </c>
      <c r="AY169" s="19" t="s">
        <v>199</v>
      </c>
      <c r="BE169" s="232">
        <f>IF(N169="základní",J169,0)</f>
        <v>0</v>
      </c>
      <c r="BF169" s="232">
        <f>IF(N169="snížená",J169,0)</f>
        <v>0</v>
      </c>
      <c r="BG169" s="232">
        <f>IF(N169="zákl. přenesená",J169,0)</f>
        <v>0</v>
      </c>
      <c r="BH169" s="232">
        <f>IF(N169="sníž. přenesená",J169,0)</f>
        <v>0</v>
      </c>
      <c r="BI169" s="232">
        <f>IF(N169="nulová",J169,0)</f>
        <v>0</v>
      </c>
      <c r="BJ169" s="19" t="s">
        <v>23</v>
      </c>
      <c r="BK169" s="232">
        <f>ROUND(I169*H169,2)</f>
        <v>0</v>
      </c>
      <c r="BL169" s="19" t="s">
        <v>272</v>
      </c>
      <c r="BM169" s="231" t="s">
        <v>3826</v>
      </c>
    </row>
    <row r="170" s="2" customFormat="1" ht="16.5" customHeight="1">
      <c r="A170" s="40"/>
      <c r="B170" s="41"/>
      <c r="C170" s="220" t="s">
        <v>733</v>
      </c>
      <c r="D170" s="220" t="s">
        <v>201</v>
      </c>
      <c r="E170" s="221" t="s">
        <v>3827</v>
      </c>
      <c r="F170" s="222" t="s">
        <v>3828</v>
      </c>
      <c r="G170" s="223" t="s">
        <v>333</v>
      </c>
      <c r="H170" s="224">
        <v>24</v>
      </c>
      <c r="I170" s="225"/>
      <c r="J170" s="226">
        <f>ROUND(I170*H170,2)</f>
        <v>0</v>
      </c>
      <c r="K170" s="222" t="s">
        <v>205</v>
      </c>
      <c r="L170" s="46"/>
      <c r="M170" s="227" t="s">
        <v>22</v>
      </c>
      <c r="N170" s="228" t="s">
        <v>49</v>
      </c>
      <c r="O170" s="86"/>
      <c r="P170" s="229">
        <f>O170*H170</f>
        <v>0</v>
      </c>
      <c r="Q170" s="229">
        <v>0</v>
      </c>
      <c r="R170" s="229">
        <f>Q170*H170</f>
        <v>0</v>
      </c>
      <c r="S170" s="229">
        <v>0.00052999999999999998</v>
      </c>
      <c r="T170" s="230">
        <f>S170*H170</f>
        <v>0.012719999999999999</v>
      </c>
      <c r="U170" s="40"/>
      <c r="V170" s="40"/>
      <c r="W170" s="40"/>
      <c r="X170" s="40"/>
      <c r="Y170" s="40"/>
      <c r="Z170" s="40"/>
      <c r="AA170" s="40"/>
      <c r="AB170" s="40"/>
      <c r="AC170" s="40"/>
      <c r="AD170" s="40"/>
      <c r="AE170" s="40"/>
      <c r="AR170" s="231" t="s">
        <v>272</v>
      </c>
      <c r="AT170" s="231" t="s">
        <v>201</v>
      </c>
      <c r="AU170" s="231" t="s">
        <v>87</v>
      </c>
      <c r="AY170" s="19" t="s">
        <v>199</v>
      </c>
      <c r="BE170" s="232">
        <f>IF(N170="základní",J170,0)</f>
        <v>0</v>
      </c>
      <c r="BF170" s="232">
        <f>IF(N170="snížená",J170,0)</f>
        <v>0</v>
      </c>
      <c r="BG170" s="232">
        <f>IF(N170="zákl. přenesená",J170,0)</f>
        <v>0</v>
      </c>
      <c r="BH170" s="232">
        <f>IF(N170="sníž. přenesená",J170,0)</f>
        <v>0</v>
      </c>
      <c r="BI170" s="232">
        <f>IF(N170="nulová",J170,0)</f>
        <v>0</v>
      </c>
      <c r="BJ170" s="19" t="s">
        <v>23</v>
      </c>
      <c r="BK170" s="232">
        <f>ROUND(I170*H170,2)</f>
        <v>0</v>
      </c>
      <c r="BL170" s="19" t="s">
        <v>272</v>
      </c>
      <c r="BM170" s="231" t="s">
        <v>3829</v>
      </c>
    </row>
    <row r="171" s="2" customFormat="1" ht="16.5" customHeight="1">
      <c r="A171" s="40"/>
      <c r="B171" s="41"/>
      <c r="C171" s="220" t="s">
        <v>739</v>
      </c>
      <c r="D171" s="220" t="s">
        <v>201</v>
      </c>
      <c r="E171" s="221" t="s">
        <v>3830</v>
      </c>
      <c r="F171" s="222" t="s">
        <v>3831</v>
      </c>
      <c r="G171" s="223" t="s">
        <v>333</v>
      </c>
      <c r="H171" s="224">
        <v>12</v>
      </c>
      <c r="I171" s="225"/>
      <c r="J171" s="226">
        <f>ROUND(I171*H171,2)</f>
        <v>0</v>
      </c>
      <c r="K171" s="222" t="s">
        <v>205</v>
      </c>
      <c r="L171" s="46"/>
      <c r="M171" s="227" t="s">
        <v>22</v>
      </c>
      <c r="N171" s="228" t="s">
        <v>49</v>
      </c>
      <c r="O171" s="86"/>
      <c r="P171" s="229">
        <f>O171*H171</f>
        <v>0</v>
      </c>
      <c r="Q171" s="229">
        <v>0</v>
      </c>
      <c r="R171" s="229">
        <f>Q171*H171</f>
        <v>0</v>
      </c>
      <c r="S171" s="229">
        <v>0.00123</v>
      </c>
      <c r="T171" s="230">
        <f>S171*H171</f>
        <v>0.014759999999999999</v>
      </c>
      <c r="U171" s="40"/>
      <c r="V171" s="40"/>
      <c r="W171" s="40"/>
      <c r="X171" s="40"/>
      <c r="Y171" s="40"/>
      <c r="Z171" s="40"/>
      <c r="AA171" s="40"/>
      <c r="AB171" s="40"/>
      <c r="AC171" s="40"/>
      <c r="AD171" s="40"/>
      <c r="AE171" s="40"/>
      <c r="AR171" s="231" t="s">
        <v>272</v>
      </c>
      <c r="AT171" s="231" t="s">
        <v>201</v>
      </c>
      <c r="AU171" s="231" t="s">
        <v>87</v>
      </c>
      <c r="AY171" s="19" t="s">
        <v>199</v>
      </c>
      <c r="BE171" s="232">
        <f>IF(N171="základní",J171,0)</f>
        <v>0</v>
      </c>
      <c r="BF171" s="232">
        <f>IF(N171="snížená",J171,0)</f>
        <v>0</v>
      </c>
      <c r="BG171" s="232">
        <f>IF(N171="zákl. přenesená",J171,0)</f>
        <v>0</v>
      </c>
      <c r="BH171" s="232">
        <f>IF(N171="sníž. přenesená",J171,0)</f>
        <v>0</v>
      </c>
      <c r="BI171" s="232">
        <f>IF(N171="nulová",J171,0)</f>
        <v>0</v>
      </c>
      <c r="BJ171" s="19" t="s">
        <v>23</v>
      </c>
      <c r="BK171" s="232">
        <f>ROUND(I171*H171,2)</f>
        <v>0</v>
      </c>
      <c r="BL171" s="19" t="s">
        <v>272</v>
      </c>
      <c r="BM171" s="231" t="s">
        <v>3832</v>
      </c>
    </row>
    <row r="172" s="2" customFormat="1" ht="16.5" customHeight="1">
      <c r="A172" s="40"/>
      <c r="B172" s="41"/>
      <c r="C172" s="220" t="s">
        <v>744</v>
      </c>
      <c r="D172" s="220" t="s">
        <v>201</v>
      </c>
      <c r="E172" s="221" t="s">
        <v>3833</v>
      </c>
      <c r="F172" s="222" t="s">
        <v>3834</v>
      </c>
      <c r="G172" s="223" t="s">
        <v>333</v>
      </c>
      <c r="H172" s="224">
        <v>26</v>
      </c>
      <c r="I172" s="225"/>
      <c r="J172" s="226">
        <f>ROUND(I172*H172,2)</f>
        <v>0</v>
      </c>
      <c r="K172" s="222" t="s">
        <v>205</v>
      </c>
      <c r="L172" s="46"/>
      <c r="M172" s="227" t="s">
        <v>22</v>
      </c>
      <c r="N172" s="228" t="s">
        <v>49</v>
      </c>
      <c r="O172" s="86"/>
      <c r="P172" s="229">
        <f>O172*H172</f>
        <v>0</v>
      </c>
      <c r="Q172" s="229">
        <v>0.00022000000000000001</v>
      </c>
      <c r="R172" s="229">
        <f>Q172*H172</f>
        <v>0.0057200000000000003</v>
      </c>
      <c r="S172" s="229">
        <v>0</v>
      </c>
      <c r="T172" s="230">
        <f>S172*H172</f>
        <v>0</v>
      </c>
      <c r="U172" s="40"/>
      <c r="V172" s="40"/>
      <c r="W172" s="40"/>
      <c r="X172" s="40"/>
      <c r="Y172" s="40"/>
      <c r="Z172" s="40"/>
      <c r="AA172" s="40"/>
      <c r="AB172" s="40"/>
      <c r="AC172" s="40"/>
      <c r="AD172" s="40"/>
      <c r="AE172" s="40"/>
      <c r="AR172" s="231" t="s">
        <v>272</v>
      </c>
      <c r="AT172" s="231" t="s">
        <v>201</v>
      </c>
      <c r="AU172" s="231" t="s">
        <v>87</v>
      </c>
      <c r="AY172" s="19" t="s">
        <v>199</v>
      </c>
      <c r="BE172" s="232">
        <f>IF(N172="základní",J172,0)</f>
        <v>0</v>
      </c>
      <c r="BF172" s="232">
        <f>IF(N172="snížená",J172,0)</f>
        <v>0</v>
      </c>
      <c r="BG172" s="232">
        <f>IF(N172="zákl. přenesená",J172,0)</f>
        <v>0</v>
      </c>
      <c r="BH172" s="232">
        <f>IF(N172="sníž. přenesená",J172,0)</f>
        <v>0</v>
      </c>
      <c r="BI172" s="232">
        <f>IF(N172="nulová",J172,0)</f>
        <v>0</v>
      </c>
      <c r="BJ172" s="19" t="s">
        <v>23</v>
      </c>
      <c r="BK172" s="232">
        <f>ROUND(I172*H172,2)</f>
        <v>0</v>
      </c>
      <c r="BL172" s="19" t="s">
        <v>272</v>
      </c>
      <c r="BM172" s="231" t="s">
        <v>3835</v>
      </c>
    </row>
    <row r="173" s="2" customFormat="1" ht="16.5" customHeight="1">
      <c r="A173" s="40"/>
      <c r="B173" s="41"/>
      <c r="C173" s="220" t="s">
        <v>749</v>
      </c>
      <c r="D173" s="220" t="s">
        <v>201</v>
      </c>
      <c r="E173" s="221" t="s">
        <v>3836</v>
      </c>
      <c r="F173" s="222" t="s">
        <v>3837</v>
      </c>
      <c r="G173" s="223" t="s">
        <v>333</v>
      </c>
      <c r="H173" s="224">
        <v>1</v>
      </c>
      <c r="I173" s="225"/>
      <c r="J173" s="226">
        <f>ROUND(I173*H173,2)</f>
        <v>0</v>
      </c>
      <c r="K173" s="222" t="s">
        <v>22</v>
      </c>
      <c r="L173" s="46"/>
      <c r="M173" s="227" t="s">
        <v>22</v>
      </c>
      <c r="N173" s="228" t="s">
        <v>49</v>
      </c>
      <c r="O173" s="86"/>
      <c r="P173" s="229">
        <f>O173*H173</f>
        <v>0</v>
      </c>
      <c r="Q173" s="229">
        <v>0</v>
      </c>
      <c r="R173" s="229">
        <f>Q173*H173</f>
        <v>0</v>
      </c>
      <c r="S173" s="229">
        <v>0</v>
      </c>
      <c r="T173" s="230">
        <f>S173*H173</f>
        <v>0</v>
      </c>
      <c r="U173" s="40"/>
      <c r="V173" s="40"/>
      <c r="W173" s="40"/>
      <c r="X173" s="40"/>
      <c r="Y173" s="40"/>
      <c r="Z173" s="40"/>
      <c r="AA173" s="40"/>
      <c r="AB173" s="40"/>
      <c r="AC173" s="40"/>
      <c r="AD173" s="40"/>
      <c r="AE173" s="40"/>
      <c r="AR173" s="231" t="s">
        <v>272</v>
      </c>
      <c r="AT173" s="231" t="s">
        <v>201</v>
      </c>
      <c r="AU173" s="231" t="s">
        <v>87</v>
      </c>
      <c r="AY173" s="19" t="s">
        <v>199</v>
      </c>
      <c r="BE173" s="232">
        <f>IF(N173="základní",J173,0)</f>
        <v>0</v>
      </c>
      <c r="BF173" s="232">
        <f>IF(N173="snížená",J173,0)</f>
        <v>0</v>
      </c>
      <c r="BG173" s="232">
        <f>IF(N173="zákl. přenesená",J173,0)</f>
        <v>0</v>
      </c>
      <c r="BH173" s="232">
        <f>IF(N173="sníž. přenesená",J173,0)</f>
        <v>0</v>
      </c>
      <c r="BI173" s="232">
        <f>IF(N173="nulová",J173,0)</f>
        <v>0</v>
      </c>
      <c r="BJ173" s="19" t="s">
        <v>23</v>
      </c>
      <c r="BK173" s="232">
        <f>ROUND(I173*H173,2)</f>
        <v>0</v>
      </c>
      <c r="BL173" s="19" t="s">
        <v>272</v>
      </c>
      <c r="BM173" s="231" t="s">
        <v>3838</v>
      </c>
    </row>
    <row r="174" s="2" customFormat="1" ht="16.5" customHeight="1">
      <c r="A174" s="40"/>
      <c r="B174" s="41"/>
      <c r="C174" s="220" t="s">
        <v>769</v>
      </c>
      <c r="D174" s="220" t="s">
        <v>201</v>
      </c>
      <c r="E174" s="221" t="s">
        <v>3839</v>
      </c>
      <c r="F174" s="222" t="s">
        <v>3840</v>
      </c>
      <c r="G174" s="223" t="s">
        <v>333</v>
      </c>
      <c r="H174" s="224">
        <v>1</v>
      </c>
      <c r="I174" s="225"/>
      <c r="J174" s="226">
        <f>ROUND(I174*H174,2)</f>
        <v>0</v>
      </c>
      <c r="K174" s="222" t="s">
        <v>205</v>
      </c>
      <c r="L174" s="46"/>
      <c r="M174" s="227" t="s">
        <v>22</v>
      </c>
      <c r="N174" s="228" t="s">
        <v>49</v>
      </c>
      <c r="O174" s="86"/>
      <c r="P174" s="229">
        <f>O174*H174</f>
        <v>0</v>
      </c>
      <c r="Q174" s="229">
        <v>0.00012</v>
      </c>
      <c r="R174" s="229">
        <f>Q174*H174</f>
        <v>0.00012</v>
      </c>
      <c r="S174" s="229">
        <v>0</v>
      </c>
      <c r="T174" s="230">
        <f>S174*H174</f>
        <v>0</v>
      </c>
      <c r="U174" s="40"/>
      <c r="V174" s="40"/>
      <c r="W174" s="40"/>
      <c r="X174" s="40"/>
      <c r="Y174" s="40"/>
      <c r="Z174" s="40"/>
      <c r="AA174" s="40"/>
      <c r="AB174" s="40"/>
      <c r="AC174" s="40"/>
      <c r="AD174" s="40"/>
      <c r="AE174" s="40"/>
      <c r="AR174" s="231" t="s">
        <v>272</v>
      </c>
      <c r="AT174" s="231" t="s">
        <v>201</v>
      </c>
      <c r="AU174" s="231" t="s">
        <v>87</v>
      </c>
      <c r="AY174" s="19" t="s">
        <v>199</v>
      </c>
      <c r="BE174" s="232">
        <f>IF(N174="základní",J174,0)</f>
        <v>0</v>
      </c>
      <c r="BF174" s="232">
        <f>IF(N174="snížená",J174,0)</f>
        <v>0</v>
      </c>
      <c r="BG174" s="232">
        <f>IF(N174="zákl. přenesená",J174,0)</f>
        <v>0</v>
      </c>
      <c r="BH174" s="232">
        <f>IF(N174="sníž. přenesená",J174,0)</f>
        <v>0</v>
      </c>
      <c r="BI174" s="232">
        <f>IF(N174="nulová",J174,0)</f>
        <v>0</v>
      </c>
      <c r="BJ174" s="19" t="s">
        <v>23</v>
      </c>
      <c r="BK174" s="232">
        <f>ROUND(I174*H174,2)</f>
        <v>0</v>
      </c>
      <c r="BL174" s="19" t="s">
        <v>272</v>
      </c>
      <c r="BM174" s="231" t="s">
        <v>3841</v>
      </c>
    </row>
    <row r="175" s="2" customFormat="1" ht="16.5" customHeight="1">
      <c r="A175" s="40"/>
      <c r="B175" s="41"/>
      <c r="C175" s="220" t="s">
        <v>788</v>
      </c>
      <c r="D175" s="220" t="s">
        <v>201</v>
      </c>
      <c r="E175" s="221" t="s">
        <v>3842</v>
      </c>
      <c r="F175" s="222" t="s">
        <v>3843</v>
      </c>
      <c r="G175" s="223" t="s">
        <v>333</v>
      </c>
      <c r="H175" s="224">
        <v>1</v>
      </c>
      <c r="I175" s="225"/>
      <c r="J175" s="226">
        <f>ROUND(I175*H175,2)</f>
        <v>0</v>
      </c>
      <c r="K175" s="222" t="s">
        <v>205</v>
      </c>
      <c r="L175" s="46"/>
      <c r="M175" s="227" t="s">
        <v>22</v>
      </c>
      <c r="N175" s="228" t="s">
        <v>49</v>
      </c>
      <c r="O175" s="86"/>
      <c r="P175" s="229">
        <f>O175*H175</f>
        <v>0</v>
      </c>
      <c r="Q175" s="229">
        <v>0.00017000000000000001</v>
      </c>
      <c r="R175" s="229">
        <f>Q175*H175</f>
        <v>0.00017000000000000001</v>
      </c>
      <c r="S175" s="229">
        <v>0</v>
      </c>
      <c r="T175" s="230">
        <f>S175*H175</f>
        <v>0</v>
      </c>
      <c r="U175" s="40"/>
      <c r="V175" s="40"/>
      <c r="W175" s="40"/>
      <c r="X175" s="40"/>
      <c r="Y175" s="40"/>
      <c r="Z175" s="40"/>
      <c r="AA175" s="40"/>
      <c r="AB175" s="40"/>
      <c r="AC175" s="40"/>
      <c r="AD175" s="40"/>
      <c r="AE175" s="40"/>
      <c r="AR175" s="231" t="s">
        <v>272</v>
      </c>
      <c r="AT175" s="231" t="s">
        <v>201</v>
      </c>
      <c r="AU175" s="231" t="s">
        <v>87</v>
      </c>
      <c r="AY175" s="19" t="s">
        <v>199</v>
      </c>
      <c r="BE175" s="232">
        <f>IF(N175="základní",J175,0)</f>
        <v>0</v>
      </c>
      <c r="BF175" s="232">
        <f>IF(N175="snížená",J175,0)</f>
        <v>0</v>
      </c>
      <c r="BG175" s="232">
        <f>IF(N175="zákl. přenesená",J175,0)</f>
        <v>0</v>
      </c>
      <c r="BH175" s="232">
        <f>IF(N175="sníž. přenesená",J175,0)</f>
        <v>0</v>
      </c>
      <c r="BI175" s="232">
        <f>IF(N175="nulová",J175,0)</f>
        <v>0</v>
      </c>
      <c r="BJ175" s="19" t="s">
        <v>23</v>
      </c>
      <c r="BK175" s="232">
        <f>ROUND(I175*H175,2)</f>
        <v>0</v>
      </c>
      <c r="BL175" s="19" t="s">
        <v>272</v>
      </c>
      <c r="BM175" s="231" t="s">
        <v>3844</v>
      </c>
    </row>
    <row r="176" s="2" customFormat="1" ht="16.5" customHeight="1">
      <c r="A176" s="40"/>
      <c r="B176" s="41"/>
      <c r="C176" s="220" t="s">
        <v>793</v>
      </c>
      <c r="D176" s="220" t="s">
        <v>201</v>
      </c>
      <c r="E176" s="221" t="s">
        <v>3845</v>
      </c>
      <c r="F176" s="222" t="s">
        <v>3846</v>
      </c>
      <c r="G176" s="223" t="s">
        <v>333</v>
      </c>
      <c r="H176" s="224">
        <v>1</v>
      </c>
      <c r="I176" s="225"/>
      <c r="J176" s="226">
        <f>ROUND(I176*H176,2)</f>
        <v>0</v>
      </c>
      <c r="K176" s="222" t="s">
        <v>205</v>
      </c>
      <c r="L176" s="46"/>
      <c r="M176" s="227" t="s">
        <v>22</v>
      </c>
      <c r="N176" s="228" t="s">
        <v>49</v>
      </c>
      <c r="O176" s="86"/>
      <c r="P176" s="229">
        <f>O176*H176</f>
        <v>0</v>
      </c>
      <c r="Q176" s="229">
        <v>0.00036000000000000002</v>
      </c>
      <c r="R176" s="229">
        <f>Q176*H176</f>
        <v>0.00036000000000000002</v>
      </c>
      <c r="S176" s="229">
        <v>0</v>
      </c>
      <c r="T176" s="230">
        <f>S176*H176</f>
        <v>0</v>
      </c>
      <c r="U176" s="40"/>
      <c r="V176" s="40"/>
      <c r="W176" s="40"/>
      <c r="X176" s="40"/>
      <c r="Y176" s="40"/>
      <c r="Z176" s="40"/>
      <c r="AA176" s="40"/>
      <c r="AB176" s="40"/>
      <c r="AC176" s="40"/>
      <c r="AD176" s="40"/>
      <c r="AE176" s="40"/>
      <c r="AR176" s="231" t="s">
        <v>272</v>
      </c>
      <c r="AT176" s="231" t="s">
        <v>201</v>
      </c>
      <c r="AU176" s="231" t="s">
        <v>87</v>
      </c>
      <c r="AY176" s="19" t="s">
        <v>199</v>
      </c>
      <c r="BE176" s="232">
        <f>IF(N176="základní",J176,0)</f>
        <v>0</v>
      </c>
      <c r="BF176" s="232">
        <f>IF(N176="snížená",J176,0)</f>
        <v>0</v>
      </c>
      <c r="BG176" s="232">
        <f>IF(N176="zákl. přenesená",J176,0)</f>
        <v>0</v>
      </c>
      <c r="BH176" s="232">
        <f>IF(N176="sníž. přenesená",J176,0)</f>
        <v>0</v>
      </c>
      <c r="BI176" s="232">
        <f>IF(N176="nulová",J176,0)</f>
        <v>0</v>
      </c>
      <c r="BJ176" s="19" t="s">
        <v>23</v>
      </c>
      <c r="BK176" s="232">
        <f>ROUND(I176*H176,2)</f>
        <v>0</v>
      </c>
      <c r="BL176" s="19" t="s">
        <v>272</v>
      </c>
      <c r="BM176" s="231" t="s">
        <v>3847</v>
      </c>
    </row>
    <row r="177" s="2" customFormat="1" ht="16.5" customHeight="1">
      <c r="A177" s="40"/>
      <c r="B177" s="41"/>
      <c r="C177" s="220" t="s">
        <v>824</v>
      </c>
      <c r="D177" s="220" t="s">
        <v>201</v>
      </c>
      <c r="E177" s="221" t="s">
        <v>3848</v>
      </c>
      <c r="F177" s="222" t="s">
        <v>3849</v>
      </c>
      <c r="G177" s="223" t="s">
        <v>333</v>
      </c>
      <c r="H177" s="224">
        <v>1</v>
      </c>
      <c r="I177" s="225"/>
      <c r="J177" s="226">
        <f>ROUND(I177*H177,2)</f>
        <v>0</v>
      </c>
      <c r="K177" s="222" t="s">
        <v>205</v>
      </c>
      <c r="L177" s="46"/>
      <c r="M177" s="227" t="s">
        <v>22</v>
      </c>
      <c r="N177" s="228" t="s">
        <v>49</v>
      </c>
      <c r="O177" s="86"/>
      <c r="P177" s="229">
        <f>O177*H177</f>
        <v>0</v>
      </c>
      <c r="Q177" s="229">
        <v>0.00050000000000000001</v>
      </c>
      <c r="R177" s="229">
        <f>Q177*H177</f>
        <v>0.00050000000000000001</v>
      </c>
      <c r="S177" s="229">
        <v>0</v>
      </c>
      <c r="T177" s="230">
        <f>S177*H177</f>
        <v>0</v>
      </c>
      <c r="U177" s="40"/>
      <c r="V177" s="40"/>
      <c r="W177" s="40"/>
      <c r="X177" s="40"/>
      <c r="Y177" s="40"/>
      <c r="Z177" s="40"/>
      <c r="AA177" s="40"/>
      <c r="AB177" s="40"/>
      <c r="AC177" s="40"/>
      <c r="AD177" s="40"/>
      <c r="AE177" s="40"/>
      <c r="AR177" s="231" t="s">
        <v>272</v>
      </c>
      <c r="AT177" s="231" t="s">
        <v>201</v>
      </c>
      <c r="AU177" s="231" t="s">
        <v>87</v>
      </c>
      <c r="AY177" s="19" t="s">
        <v>199</v>
      </c>
      <c r="BE177" s="232">
        <f>IF(N177="základní",J177,0)</f>
        <v>0</v>
      </c>
      <c r="BF177" s="232">
        <f>IF(N177="snížená",J177,0)</f>
        <v>0</v>
      </c>
      <c r="BG177" s="232">
        <f>IF(N177="zákl. přenesená",J177,0)</f>
        <v>0</v>
      </c>
      <c r="BH177" s="232">
        <f>IF(N177="sníž. přenesená",J177,0)</f>
        <v>0</v>
      </c>
      <c r="BI177" s="232">
        <f>IF(N177="nulová",J177,0)</f>
        <v>0</v>
      </c>
      <c r="BJ177" s="19" t="s">
        <v>23</v>
      </c>
      <c r="BK177" s="232">
        <f>ROUND(I177*H177,2)</f>
        <v>0</v>
      </c>
      <c r="BL177" s="19" t="s">
        <v>272</v>
      </c>
      <c r="BM177" s="231" t="s">
        <v>3850</v>
      </c>
    </row>
    <row r="178" s="2" customFormat="1" ht="16.5" customHeight="1">
      <c r="A178" s="40"/>
      <c r="B178" s="41"/>
      <c r="C178" s="220" t="s">
        <v>829</v>
      </c>
      <c r="D178" s="220" t="s">
        <v>201</v>
      </c>
      <c r="E178" s="221" t="s">
        <v>3851</v>
      </c>
      <c r="F178" s="222" t="s">
        <v>3852</v>
      </c>
      <c r="G178" s="223" t="s">
        <v>333</v>
      </c>
      <c r="H178" s="224">
        <v>1</v>
      </c>
      <c r="I178" s="225"/>
      <c r="J178" s="226">
        <f>ROUND(I178*H178,2)</f>
        <v>0</v>
      </c>
      <c r="K178" s="222" t="s">
        <v>205</v>
      </c>
      <c r="L178" s="46"/>
      <c r="M178" s="227" t="s">
        <v>22</v>
      </c>
      <c r="N178" s="228" t="s">
        <v>49</v>
      </c>
      <c r="O178" s="86"/>
      <c r="P178" s="229">
        <f>O178*H178</f>
        <v>0</v>
      </c>
      <c r="Q178" s="229">
        <v>0.0034499999999999999</v>
      </c>
      <c r="R178" s="229">
        <f>Q178*H178</f>
        <v>0.0034499999999999999</v>
      </c>
      <c r="S178" s="229">
        <v>0</v>
      </c>
      <c r="T178" s="230">
        <f>S178*H178</f>
        <v>0</v>
      </c>
      <c r="U178" s="40"/>
      <c r="V178" s="40"/>
      <c r="W178" s="40"/>
      <c r="X178" s="40"/>
      <c r="Y178" s="40"/>
      <c r="Z178" s="40"/>
      <c r="AA178" s="40"/>
      <c r="AB178" s="40"/>
      <c r="AC178" s="40"/>
      <c r="AD178" s="40"/>
      <c r="AE178" s="40"/>
      <c r="AR178" s="231" t="s">
        <v>272</v>
      </c>
      <c r="AT178" s="231" t="s">
        <v>201</v>
      </c>
      <c r="AU178" s="231" t="s">
        <v>87</v>
      </c>
      <c r="AY178" s="19" t="s">
        <v>199</v>
      </c>
      <c r="BE178" s="232">
        <f>IF(N178="základní",J178,0)</f>
        <v>0</v>
      </c>
      <c r="BF178" s="232">
        <f>IF(N178="snížená",J178,0)</f>
        <v>0</v>
      </c>
      <c r="BG178" s="232">
        <f>IF(N178="zákl. přenesená",J178,0)</f>
        <v>0</v>
      </c>
      <c r="BH178" s="232">
        <f>IF(N178="sníž. přenesená",J178,0)</f>
        <v>0</v>
      </c>
      <c r="BI178" s="232">
        <f>IF(N178="nulová",J178,0)</f>
        <v>0</v>
      </c>
      <c r="BJ178" s="19" t="s">
        <v>23</v>
      </c>
      <c r="BK178" s="232">
        <f>ROUND(I178*H178,2)</f>
        <v>0</v>
      </c>
      <c r="BL178" s="19" t="s">
        <v>272</v>
      </c>
      <c r="BM178" s="231" t="s">
        <v>3853</v>
      </c>
    </row>
    <row r="179" s="2" customFormat="1" ht="16.5" customHeight="1">
      <c r="A179" s="40"/>
      <c r="B179" s="41"/>
      <c r="C179" s="220" t="s">
        <v>840</v>
      </c>
      <c r="D179" s="220" t="s">
        <v>201</v>
      </c>
      <c r="E179" s="221" t="s">
        <v>3854</v>
      </c>
      <c r="F179" s="222" t="s">
        <v>3855</v>
      </c>
      <c r="G179" s="223" t="s">
        <v>333</v>
      </c>
      <c r="H179" s="224">
        <v>1</v>
      </c>
      <c r="I179" s="225"/>
      <c r="J179" s="226">
        <f>ROUND(I179*H179,2)</f>
        <v>0</v>
      </c>
      <c r="K179" s="222" t="s">
        <v>205</v>
      </c>
      <c r="L179" s="46"/>
      <c r="M179" s="227" t="s">
        <v>22</v>
      </c>
      <c r="N179" s="228" t="s">
        <v>49</v>
      </c>
      <c r="O179" s="86"/>
      <c r="P179" s="229">
        <f>O179*H179</f>
        <v>0</v>
      </c>
      <c r="Q179" s="229">
        <v>0.00025999999999999998</v>
      </c>
      <c r="R179" s="229">
        <f>Q179*H179</f>
        <v>0.00025999999999999998</v>
      </c>
      <c r="S179" s="229">
        <v>0</v>
      </c>
      <c r="T179" s="230">
        <f>S179*H179</f>
        <v>0</v>
      </c>
      <c r="U179" s="40"/>
      <c r="V179" s="40"/>
      <c r="W179" s="40"/>
      <c r="X179" s="40"/>
      <c r="Y179" s="40"/>
      <c r="Z179" s="40"/>
      <c r="AA179" s="40"/>
      <c r="AB179" s="40"/>
      <c r="AC179" s="40"/>
      <c r="AD179" s="40"/>
      <c r="AE179" s="40"/>
      <c r="AR179" s="231" t="s">
        <v>272</v>
      </c>
      <c r="AT179" s="231" t="s">
        <v>201</v>
      </c>
      <c r="AU179" s="231" t="s">
        <v>87</v>
      </c>
      <c r="AY179" s="19" t="s">
        <v>199</v>
      </c>
      <c r="BE179" s="232">
        <f>IF(N179="základní",J179,0)</f>
        <v>0</v>
      </c>
      <c r="BF179" s="232">
        <f>IF(N179="snížená",J179,0)</f>
        <v>0</v>
      </c>
      <c r="BG179" s="232">
        <f>IF(N179="zákl. přenesená",J179,0)</f>
        <v>0</v>
      </c>
      <c r="BH179" s="232">
        <f>IF(N179="sníž. přenesená",J179,0)</f>
        <v>0</v>
      </c>
      <c r="BI179" s="232">
        <f>IF(N179="nulová",J179,0)</f>
        <v>0</v>
      </c>
      <c r="BJ179" s="19" t="s">
        <v>23</v>
      </c>
      <c r="BK179" s="232">
        <f>ROUND(I179*H179,2)</f>
        <v>0</v>
      </c>
      <c r="BL179" s="19" t="s">
        <v>272</v>
      </c>
      <c r="BM179" s="231" t="s">
        <v>3856</v>
      </c>
    </row>
    <row r="180" s="2" customFormat="1" ht="16.5" customHeight="1">
      <c r="A180" s="40"/>
      <c r="B180" s="41"/>
      <c r="C180" s="220" t="s">
        <v>847</v>
      </c>
      <c r="D180" s="220" t="s">
        <v>201</v>
      </c>
      <c r="E180" s="221" t="s">
        <v>3857</v>
      </c>
      <c r="F180" s="222" t="s">
        <v>3858</v>
      </c>
      <c r="G180" s="223" t="s">
        <v>333</v>
      </c>
      <c r="H180" s="224">
        <v>7</v>
      </c>
      <c r="I180" s="225"/>
      <c r="J180" s="226">
        <f>ROUND(I180*H180,2)</f>
        <v>0</v>
      </c>
      <c r="K180" s="222" t="s">
        <v>205</v>
      </c>
      <c r="L180" s="46"/>
      <c r="M180" s="227" t="s">
        <v>22</v>
      </c>
      <c r="N180" s="228" t="s">
        <v>49</v>
      </c>
      <c r="O180" s="86"/>
      <c r="P180" s="229">
        <f>O180*H180</f>
        <v>0</v>
      </c>
      <c r="Q180" s="229">
        <v>0.00040000000000000002</v>
      </c>
      <c r="R180" s="229">
        <f>Q180*H180</f>
        <v>0.0028</v>
      </c>
      <c r="S180" s="229">
        <v>0</v>
      </c>
      <c r="T180" s="230">
        <f>S180*H180</f>
        <v>0</v>
      </c>
      <c r="U180" s="40"/>
      <c r="V180" s="40"/>
      <c r="W180" s="40"/>
      <c r="X180" s="40"/>
      <c r="Y180" s="40"/>
      <c r="Z180" s="40"/>
      <c r="AA180" s="40"/>
      <c r="AB180" s="40"/>
      <c r="AC180" s="40"/>
      <c r="AD180" s="40"/>
      <c r="AE180" s="40"/>
      <c r="AR180" s="231" t="s">
        <v>272</v>
      </c>
      <c r="AT180" s="231" t="s">
        <v>201</v>
      </c>
      <c r="AU180" s="231" t="s">
        <v>87</v>
      </c>
      <c r="AY180" s="19" t="s">
        <v>199</v>
      </c>
      <c r="BE180" s="232">
        <f>IF(N180="základní",J180,0)</f>
        <v>0</v>
      </c>
      <c r="BF180" s="232">
        <f>IF(N180="snížená",J180,0)</f>
        <v>0</v>
      </c>
      <c r="BG180" s="232">
        <f>IF(N180="zákl. přenesená",J180,0)</f>
        <v>0</v>
      </c>
      <c r="BH180" s="232">
        <f>IF(N180="sníž. přenesená",J180,0)</f>
        <v>0</v>
      </c>
      <c r="BI180" s="232">
        <f>IF(N180="nulová",J180,0)</f>
        <v>0</v>
      </c>
      <c r="BJ180" s="19" t="s">
        <v>23</v>
      </c>
      <c r="BK180" s="232">
        <f>ROUND(I180*H180,2)</f>
        <v>0</v>
      </c>
      <c r="BL180" s="19" t="s">
        <v>272</v>
      </c>
      <c r="BM180" s="231" t="s">
        <v>3859</v>
      </c>
    </row>
    <row r="181" s="2" customFormat="1" ht="16.5" customHeight="1">
      <c r="A181" s="40"/>
      <c r="B181" s="41"/>
      <c r="C181" s="220" t="s">
        <v>852</v>
      </c>
      <c r="D181" s="220" t="s">
        <v>201</v>
      </c>
      <c r="E181" s="221" t="s">
        <v>3860</v>
      </c>
      <c r="F181" s="222" t="s">
        <v>3861</v>
      </c>
      <c r="G181" s="223" t="s">
        <v>333</v>
      </c>
      <c r="H181" s="224">
        <v>10</v>
      </c>
      <c r="I181" s="225"/>
      <c r="J181" s="226">
        <f>ROUND(I181*H181,2)</f>
        <v>0</v>
      </c>
      <c r="K181" s="222" t="s">
        <v>205</v>
      </c>
      <c r="L181" s="46"/>
      <c r="M181" s="227" t="s">
        <v>22</v>
      </c>
      <c r="N181" s="228" t="s">
        <v>49</v>
      </c>
      <c r="O181" s="86"/>
      <c r="P181" s="229">
        <f>O181*H181</f>
        <v>0</v>
      </c>
      <c r="Q181" s="229">
        <v>0.00063000000000000003</v>
      </c>
      <c r="R181" s="229">
        <f>Q181*H181</f>
        <v>0.0063</v>
      </c>
      <c r="S181" s="229">
        <v>0</v>
      </c>
      <c r="T181" s="230">
        <f>S181*H181</f>
        <v>0</v>
      </c>
      <c r="U181" s="40"/>
      <c r="V181" s="40"/>
      <c r="W181" s="40"/>
      <c r="X181" s="40"/>
      <c r="Y181" s="40"/>
      <c r="Z181" s="40"/>
      <c r="AA181" s="40"/>
      <c r="AB181" s="40"/>
      <c r="AC181" s="40"/>
      <c r="AD181" s="40"/>
      <c r="AE181" s="40"/>
      <c r="AR181" s="231" t="s">
        <v>272</v>
      </c>
      <c r="AT181" s="231" t="s">
        <v>201</v>
      </c>
      <c r="AU181" s="231" t="s">
        <v>87</v>
      </c>
      <c r="AY181" s="19" t="s">
        <v>199</v>
      </c>
      <c r="BE181" s="232">
        <f>IF(N181="základní",J181,0)</f>
        <v>0</v>
      </c>
      <c r="BF181" s="232">
        <f>IF(N181="snížená",J181,0)</f>
        <v>0</v>
      </c>
      <c r="BG181" s="232">
        <f>IF(N181="zákl. přenesená",J181,0)</f>
        <v>0</v>
      </c>
      <c r="BH181" s="232">
        <f>IF(N181="sníž. přenesená",J181,0)</f>
        <v>0</v>
      </c>
      <c r="BI181" s="232">
        <f>IF(N181="nulová",J181,0)</f>
        <v>0</v>
      </c>
      <c r="BJ181" s="19" t="s">
        <v>23</v>
      </c>
      <c r="BK181" s="232">
        <f>ROUND(I181*H181,2)</f>
        <v>0</v>
      </c>
      <c r="BL181" s="19" t="s">
        <v>272</v>
      </c>
      <c r="BM181" s="231" t="s">
        <v>3862</v>
      </c>
    </row>
    <row r="182" s="2" customFormat="1" ht="16.5" customHeight="1">
      <c r="A182" s="40"/>
      <c r="B182" s="41"/>
      <c r="C182" s="220" t="s">
        <v>865</v>
      </c>
      <c r="D182" s="220" t="s">
        <v>201</v>
      </c>
      <c r="E182" s="221" t="s">
        <v>3863</v>
      </c>
      <c r="F182" s="222" t="s">
        <v>3864</v>
      </c>
      <c r="G182" s="223" t="s">
        <v>333</v>
      </c>
      <c r="H182" s="224">
        <v>3</v>
      </c>
      <c r="I182" s="225"/>
      <c r="J182" s="226">
        <f>ROUND(I182*H182,2)</f>
        <v>0</v>
      </c>
      <c r="K182" s="222" t="s">
        <v>205</v>
      </c>
      <c r="L182" s="46"/>
      <c r="M182" s="227" t="s">
        <v>22</v>
      </c>
      <c r="N182" s="228" t="s">
        <v>49</v>
      </c>
      <c r="O182" s="86"/>
      <c r="P182" s="229">
        <f>O182*H182</f>
        <v>0</v>
      </c>
      <c r="Q182" s="229">
        <v>0.00089999999999999998</v>
      </c>
      <c r="R182" s="229">
        <f>Q182*H182</f>
        <v>0.0027000000000000001</v>
      </c>
      <c r="S182" s="229">
        <v>0</v>
      </c>
      <c r="T182" s="230">
        <f>S182*H182</f>
        <v>0</v>
      </c>
      <c r="U182" s="40"/>
      <c r="V182" s="40"/>
      <c r="W182" s="40"/>
      <c r="X182" s="40"/>
      <c r="Y182" s="40"/>
      <c r="Z182" s="40"/>
      <c r="AA182" s="40"/>
      <c r="AB182" s="40"/>
      <c r="AC182" s="40"/>
      <c r="AD182" s="40"/>
      <c r="AE182" s="40"/>
      <c r="AR182" s="231" t="s">
        <v>272</v>
      </c>
      <c r="AT182" s="231" t="s">
        <v>201</v>
      </c>
      <c r="AU182" s="231" t="s">
        <v>87</v>
      </c>
      <c r="AY182" s="19" t="s">
        <v>199</v>
      </c>
      <c r="BE182" s="232">
        <f>IF(N182="základní",J182,0)</f>
        <v>0</v>
      </c>
      <c r="BF182" s="232">
        <f>IF(N182="snížená",J182,0)</f>
        <v>0</v>
      </c>
      <c r="BG182" s="232">
        <f>IF(N182="zákl. přenesená",J182,0)</f>
        <v>0</v>
      </c>
      <c r="BH182" s="232">
        <f>IF(N182="sníž. přenesená",J182,0)</f>
        <v>0</v>
      </c>
      <c r="BI182" s="232">
        <f>IF(N182="nulová",J182,0)</f>
        <v>0</v>
      </c>
      <c r="BJ182" s="19" t="s">
        <v>23</v>
      </c>
      <c r="BK182" s="232">
        <f>ROUND(I182*H182,2)</f>
        <v>0</v>
      </c>
      <c r="BL182" s="19" t="s">
        <v>272</v>
      </c>
      <c r="BM182" s="231" t="s">
        <v>3865</v>
      </c>
    </row>
    <row r="183" s="2" customFormat="1" ht="16.5" customHeight="1">
      <c r="A183" s="40"/>
      <c r="B183" s="41"/>
      <c r="C183" s="220" t="s">
        <v>875</v>
      </c>
      <c r="D183" s="220" t="s">
        <v>201</v>
      </c>
      <c r="E183" s="221" t="s">
        <v>3866</v>
      </c>
      <c r="F183" s="222" t="s">
        <v>3867</v>
      </c>
      <c r="G183" s="223" t="s">
        <v>333</v>
      </c>
      <c r="H183" s="224">
        <v>2</v>
      </c>
      <c r="I183" s="225"/>
      <c r="J183" s="226">
        <f>ROUND(I183*H183,2)</f>
        <v>0</v>
      </c>
      <c r="K183" s="222" t="s">
        <v>205</v>
      </c>
      <c r="L183" s="46"/>
      <c r="M183" s="227" t="s">
        <v>22</v>
      </c>
      <c r="N183" s="228" t="s">
        <v>49</v>
      </c>
      <c r="O183" s="86"/>
      <c r="P183" s="229">
        <f>O183*H183</f>
        <v>0</v>
      </c>
      <c r="Q183" s="229">
        <v>0.00132</v>
      </c>
      <c r="R183" s="229">
        <f>Q183*H183</f>
        <v>0.00264</v>
      </c>
      <c r="S183" s="229">
        <v>0</v>
      </c>
      <c r="T183" s="230">
        <f>S183*H183</f>
        <v>0</v>
      </c>
      <c r="U183" s="40"/>
      <c r="V183" s="40"/>
      <c r="W183" s="40"/>
      <c r="X183" s="40"/>
      <c r="Y183" s="40"/>
      <c r="Z183" s="40"/>
      <c r="AA183" s="40"/>
      <c r="AB183" s="40"/>
      <c r="AC183" s="40"/>
      <c r="AD183" s="40"/>
      <c r="AE183" s="40"/>
      <c r="AR183" s="231" t="s">
        <v>272</v>
      </c>
      <c r="AT183" s="231" t="s">
        <v>201</v>
      </c>
      <c r="AU183" s="231" t="s">
        <v>87</v>
      </c>
      <c r="AY183" s="19" t="s">
        <v>199</v>
      </c>
      <c r="BE183" s="232">
        <f>IF(N183="základní",J183,0)</f>
        <v>0</v>
      </c>
      <c r="BF183" s="232">
        <f>IF(N183="snížená",J183,0)</f>
        <v>0</v>
      </c>
      <c r="BG183" s="232">
        <f>IF(N183="zákl. přenesená",J183,0)</f>
        <v>0</v>
      </c>
      <c r="BH183" s="232">
        <f>IF(N183="sníž. přenesená",J183,0)</f>
        <v>0</v>
      </c>
      <c r="BI183" s="232">
        <f>IF(N183="nulová",J183,0)</f>
        <v>0</v>
      </c>
      <c r="BJ183" s="19" t="s">
        <v>23</v>
      </c>
      <c r="BK183" s="232">
        <f>ROUND(I183*H183,2)</f>
        <v>0</v>
      </c>
      <c r="BL183" s="19" t="s">
        <v>272</v>
      </c>
      <c r="BM183" s="231" t="s">
        <v>3868</v>
      </c>
    </row>
    <row r="184" s="2" customFormat="1" ht="16.5" customHeight="1">
      <c r="A184" s="40"/>
      <c r="B184" s="41"/>
      <c r="C184" s="220" t="s">
        <v>881</v>
      </c>
      <c r="D184" s="220" t="s">
        <v>201</v>
      </c>
      <c r="E184" s="221" t="s">
        <v>3869</v>
      </c>
      <c r="F184" s="222" t="s">
        <v>3870</v>
      </c>
      <c r="G184" s="223" t="s">
        <v>333</v>
      </c>
      <c r="H184" s="224">
        <v>1</v>
      </c>
      <c r="I184" s="225"/>
      <c r="J184" s="226">
        <f>ROUND(I184*H184,2)</f>
        <v>0</v>
      </c>
      <c r="K184" s="222" t="s">
        <v>205</v>
      </c>
      <c r="L184" s="46"/>
      <c r="M184" s="227" t="s">
        <v>22</v>
      </c>
      <c r="N184" s="228" t="s">
        <v>49</v>
      </c>
      <c r="O184" s="86"/>
      <c r="P184" s="229">
        <f>O184*H184</f>
        <v>0</v>
      </c>
      <c r="Q184" s="229">
        <v>0.00014999999999999999</v>
      </c>
      <c r="R184" s="229">
        <f>Q184*H184</f>
        <v>0.00014999999999999999</v>
      </c>
      <c r="S184" s="229">
        <v>0</v>
      </c>
      <c r="T184" s="230">
        <f>S184*H184</f>
        <v>0</v>
      </c>
      <c r="U184" s="40"/>
      <c r="V184" s="40"/>
      <c r="W184" s="40"/>
      <c r="X184" s="40"/>
      <c r="Y184" s="40"/>
      <c r="Z184" s="40"/>
      <c r="AA184" s="40"/>
      <c r="AB184" s="40"/>
      <c r="AC184" s="40"/>
      <c r="AD184" s="40"/>
      <c r="AE184" s="40"/>
      <c r="AR184" s="231" t="s">
        <v>272</v>
      </c>
      <c r="AT184" s="231" t="s">
        <v>201</v>
      </c>
      <c r="AU184" s="231" t="s">
        <v>87</v>
      </c>
      <c r="AY184" s="19" t="s">
        <v>199</v>
      </c>
      <c r="BE184" s="232">
        <f>IF(N184="základní",J184,0)</f>
        <v>0</v>
      </c>
      <c r="BF184" s="232">
        <f>IF(N184="snížená",J184,0)</f>
        <v>0</v>
      </c>
      <c r="BG184" s="232">
        <f>IF(N184="zákl. přenesená",J184,0)</f>
        <v>0</v>
      </c>
      <c r="BH184" s="232">
        <f>IF(N184="sníž. přenesená",J184,0)</f>
        <v>0</v>
      </c>
      <c r="BI184" s="232">
        <f>IF(N184="nulová",J184,0)</f>
        <v>0</v>
      </c>
      <c r="BJ184" s="19" t="s">
        <v>23</v>
      </c>
      <c r="BK184" s="232">
        <f>ROUND(I184*H184,2)</f>
        <v>0</v>
      </c>
      <c r="BL184" s="19" t="s">
        <v>272</v>
      </c>
      <c r="BM184" s="231" t="s">
        <v>3871</v>
      </c>
    </row>
    <row r="185" s="2" customFormat="1" ht="16.5" customHeight="1">
      <c r="A185" s="40"/>
      <c r="B185" s="41"/>
      <c r="C185" s="220" t="s">
        <v>887</v>
      </c>
      <c r="D185" s="220" t="s">
        <v>201</v>
      </c>
      <c r="E185" s="221" t="s">
        <v>3872</v>
      </c>
      <c r="F185" s="222" t="s">
        <v>3873</v>
      </c>
      <c r="G185" s="223" t="s">
        <v>333</v>
      </c>
      <c r="H185" s="224">
        <v>1</v>
      </c>
      <c r="I185" s="225"/>
      <c r="J185" s="226">
        <f>ROUND(I185*H185,2)</f>
        <v>0</v>
      </c>
      <c r="K185" s="222" t="s">
        <v>205</v>
      </c>
      <c r="L185" s="46"/>
      <c r="M185" s="227" t="s">
        <v>22</v>
      </c>
      <c r="N185" s="228" t="s">
        <v>49</v>
      </c>
      <c r="O185" s="86"/>
      <c r="P185" s="229">
        <f>O185*H185</f>
        <v>0</v>
      </c>
      <c r="Q185" s="229">
        <v>0.00016000000000000001</v>
      </c>
      <c r="R185" s="229">
        <f>Q185*H185</f>
        <v>0.00016000000000000001</v>
      </c>
      <c r="S185" s="229">
        <v>0</v>
      </c>
      <c r="T185" s="230">
        <f>S185*H185</f>
        <v>0</v>
      </c>
      <c r="U185" s="40"/>
      <c r="V185" s="40"/>
      <c r="W185" s="40"/>
      <c r="X185" s="40"/>
      <c r="Y185" s="40"/>
      <c r="Z185" s="40"/>
      <c r="AA185" s="40"/>
      <c r="AB185" s="40"/>
      <c r="AC185" s="40"/>
      <c r="AD185" s="40"/>
      <c r="AE185" s="40"/>
      <c r="AR185" s="231" t="s">
        <v>272</v>
      </c>
      <c r="AT185" s="231" t="s">
        <v>201</v>
      </c>
      <c r="AU185" s="231" t="s">
        <v>87</v>
      </c>
      <c r="AY185" s="19" t="s">
        <v>199</v>
      </c>
      <c r="BE185" s="232">
        <f>IF(N185="základní",J185,0)</f>
        <v>0</v>
      </c>
      <c r="BF185" s="232">
        <f>IF(N185="snížená",J185,0)</f>
        <v>0</v>
      </c>
      <c r="BG185" s="232">
        <f>IF(N185="zákl. přenesená",J185,0)</f>
        <v>0</v>
      </c>
      <c r="BH185" s="232">
        <f>IF(N185="sníž. přenesená",J185,0)</f>
        <v>0</v>
      </c>
      <c r="BI185" s="232">
        <f>IF(N185="nulová",J185,0)</f>
        <v>0</v>
      </c>
      <c r="BJ185" s="19" t="s">
        <v>23</v>
      </c>
      <c r="BK185" s="232">
        <f>ROUND(I185*H185,2)</f>
        <v>0</v>
      </c>
      <c r="BL185" s="19" t="s">
        <v>272</v>
      </c>
      <c r="BM185" s="231" t="s">
        <v>3874</v>
      </c>
    </row>
    <row r="186" s="2" customFormat="1" ht="16.5" customHeight="1">
      <c r="A186" s="40"/>
      <c r="B186" s="41"/>
      <c r="C186" s="220" t="s">
        <v>910</v>
      </c>
      <c r="D186" s="220" t="s">
        <v>201</v>
      </c>
      <c r="E186" s="221" t="s">
        <v>3875</v>
      </c>
      <c r="F186" s="222" t="s">
        <v>3876</v>
      </c>
      <c r="G186" s="223" t="s">
        <v>333</v>
      </c>
      <c r="H186" s="224">
        <v>1</v>
      </c>
      <c r="I186" s="225"/>
      <c r="J186" s="226">
        <f>ROUND(I186*H186,2)</f>
        <v>0</v>
      </c>
      <c r="K186" s="222" t="s">
        <v>205</v>
      </c>
      <c r="L186" s="46"/>
      <c r="M186" s="227" t="s">
        <v>22</v>
      </c>
      <c r="N186" s="228" t="s">
        <v>49</v>
      </c>
      <c r="O186" s="86"/>
      <c r="P186" s="229">
        <f>O186*H186</f>
        <v>0</v>
      </c>
      <c r="Q186" s="229">
        <v>0.00031</v>
      </c>
      <c r="R186" s="229">
        <f>Q186*H186</f>
        <v>0.00031</v>
      </c>
      <c r="S186" s="229">
        <v>0</v>
      </c>
      <c r="T186" s="230">
        <f>S186*H186</f>
        <v>0</v>
      </c>
      <c r="U186" s="40"/>
      <c r="V186" s="40"/>
      <c r="W186" s="40"/>
      <c r="X186" s="40"/>
      <c r="Y186" s="40"/>
      <c r="Z186" s="40"/>
      <c r="AA186" s="40"/>
      <c r="AB186" s="40"/>
      <c r="AC186" s="40"/>
      <c r="AD186" s="40"/>
      <c r="AE186" s="40"/>
      <c r="AR186" s="231" t="s">
        <v>272</v>
      </c>
      <c r="AT186" s="231" t="s">
        <v>201</v>
      </c>
      <c r="AU186" s="231" t="s">
        <v>87</v>
      </c>
      <c r="AY186" s="19" t="s">
        <v>199</v>
      </c>
      <c r="BE186" s="232">
        <f>IF(N186="základní",J186,0)</f>
        <v>0</v>
      </c>
      <c r="BF186" s="232">
        <f>IF(N186="snížená",J186,0)</f>
        <v>0</v>
      </c>
      <c r="BG186" s="232">
        <f>IF(N186="zákl. přenesená",J186,0)</f>
        <v>0</v>
      </c>
      <c r="BH186" s="232">
        <f>IF(N186="sníž. přenesená",J186,0)</f>
        <v>0</v>
      </c>
      <c r="BI186" s="232">
        <f>IF(N186="nulová",J186,0)</f>
        <v>0</v>
      </c>
      <c r="BJ186" s="19" t="s">
        <v>23</v>
      </c>
      <c r="BK186" s="232">
        <f>ROUND(I186*H186,2)</f>
        <v>0</v>
      </c>
      <c r="BL186" s="19" t="s">
        <v>272</v>
      </c>
      <c r="BM186" s="231" t="s">
        <v>3877</v>
      </c>
    </row>
    <row r="187" s="2" customFormat="1" ht="16.5" customHeight="1">
      <c r="A187" s="40"/>
      <c r="B187" s="41"/>
      <c r="C187" s="220" t="s">
        <v>930</v>
      </c>
      <c r="D187" s="220" t="s">
        <v>201</v>
      </c>
      <c r="E187" s="221" t="s">
        <v>3878</v>
      </c>
      <c r="F187" s="222" t="s">
        <v>3879</v>
      </c>
      <c r="G187" s="223" t="s">
        <v>3880</v>
      </c>
      <c r="H187" s="224">
        <v>6</v>
      </c>
      <c r="I187" s="225"/>
      <c r="J187" s="226">
        <f>ROUND(I187*H187,2)</f>
        <v>0</v>
      </c>
      <c r="K187" s="222" t="s">
        <v>205</v>
      </c>
      <c r="L187" s="46"/>
      <c r="M187" s="227" t="s">
        <v>22</v>
      </c>
      <c r="N187" s="228" t="s">
        <v>49</v>
      </c>
      <c r="O187" s="86"/>
      <c r="P187" s="229">
        <f>O187*H187</f>
        <v>0</v>
      </c>
      <c r="Q187" s="229">
        <v>0.029139999999999999</v>
      </c>
      <c r="R187" s="229">
        <f>Q187*H187</f>
        <v>0.17484</v>
      </c>
      <c r="S187" s="229">
        <v>0</v>
      </c>
      <c r="T187" s="230">
        <f>S187*H187</f>
        <v>0</v>
      </c>
      <c r="U187" s="40"/>
      <c r="V187" s="40"/>
      <c r="W187" s="40"/>
      <c r="X187" s="40"/>
      <c r="Y187" s="40"/>
      <c r="Z187" s="40"/>
      <c r="AA187" s="40"/>
      <c r="AB187" s="40"/>
      <c r="AC187" s="40"/>
      <c r="AD187" s="40"/>
      <c r="AE187" s="40"/>
      <c r="AR187" s="231" t="s">
        <v>272</v>
      </c>
      <c r="AT187" s="231" t="s">
        <v>201</v>
      </c>
      <c r="AU187" s="231" t="s">
        <v>87</v>
      </c>
      <c r="AY187" s="19" t="s">
        <v>199</v>
      </c>
      <c r="BE187" s="232">
        <f>IF(N187="základní",J187,0)</f>
        <v>0</v>
      </c>
      <c r="BF187" s="232">
        <f>IF(N187="snížená",J187,0)</f>
        <v>0</v>
      </c>
      <c r="BG187" s="232">
        <f>IF(N187="zákl. přenesená",J187,0)</f>
        <v>0</v>
      </c>
      <c r="BH187" s="232">
        <f>IF(N187="sníž. přenesená",J187,0)</f>
        <v>0</v>
      </c>
      <c r="BI187" s="232">
        <f>IF(N187="nulová",J187,0)</f>
        <v>0</v>
      </c>
      <c r="BJ187" s="19" t="s">
        <v>23</v>
      </c>
      <c r="BK187" s="232">
        <f>ROUND(I187*H187,2)</f>
        <v>0</v>
      </c>
      <c r="BL187" s="19" t="s">
        <v>272</v>
      </c>
      <c r="BM187" s="231" t="s">
        <v>3881</v>
      </c>
    </row>
    <row r="188" s="2" customFormat="1" ht="16.5" customHeight="1">
      <c r="A188" s="40"/>
      <c r="B188" s="41"/>
      <c r="C188" s="220" t="s">
        <v>935</v>
      </c>
      <c r="D188" s="220" t="s">
        <v>201</v>
      </c>
      <c r="E188" s="221" t="s">
        <v>3882</v>
      </c>
      <c r="F188" s="222" t="s">
        <v>3883</v>
      </c>
      <c r="G188" s="223" t="s">
        <v>333</v>
      </c>
      <c r="H188" s="224">
        <v>1</v>
      </c>
      <c r="I188" s="225"/>
      <c r="J188" s="226">
        <f>ROUND(I188*H188,2)</f>
        <v>0</v>
      </c>
      <c r="K188" s="222" t="s">
        <v>205</v>
      </c>
      <c r="L188" s="46"/>
      <c r="M188" s="227" t="s">
        <v>22</v>
      </c>
      <c r="N188" s="228" t="s">
        <v>49</v>
      </c>
      <c r="O188" s="86"/>
      <c r="P188" s="229">
        <f>O188*H188</f>
        <v>0</v>
      </c>
      <c r="Q188" s="229">
        <v>0</v>
      </c>
      <c r="R188" s="229">
        <f>Q188*H188</f>
        <v>0</v>
      </c>
      <c r="S188" s="229">
        <v>0.0072199999999999999</v>
      </c>
      <c r="T188" s="230">
        <f>S188*H188</f>
        <v>0.0072199999999999999</v>
      </c>
      <c r="U188" s="40"/>
      <c r="V188" s="40"/>
      <c r="W188" s="40"/>
      <c r="X188" s="40"/>
      <c r="Y188" s="40"/>
      <c r="Z188" s="40"/>
      <c r="AA188" s="40"/>
      <c r="AB188" s="40"/>
      <c r="AC188" s="40"/>
      <c r="AD188" s="40"/>
      <c r="AE188" s="40"/>
      <c r="AR188" s="231" t="s">
        <v>272</v>
      </c>
      <c r="AT188" s="231" t="s">
        <v>201</v>
      </c>
      <c r="AU188" s="231" t="s">
        <v>87</v>
      </c>
      <c r="AY188" s="19" t="s">
        <v>199</v>
      </c>
      <c r="BE188" s="232">
        <f>IF(N188="základní",J188,0)</f>
        <v>0</v>
      </c>
      <c r="BF188" s="232">
        <f>IF(N188="snížená",J188,0)</f>
        <v>0</v>
      </c>
      <c r="BG188" s="232">
        <f>IF(N188="zákl. přenesená",J188,0)</f>
        <v>0</v>
      </c>
      <c r="BH188" s="232">
        <f>IF(N188="sníž. přenesená",J188,0)</f>
        <v>0</v>
      </c>
      <c r="BI188" s="232">
        <f>IF(N188="nulová",J188,0)</f>
        <v>0</v>
      </c>
      <c r="BJ188" s="19" t="s">
        <v>23</v>
      </c>
      <c r="BK188" s="232">
        <f>ROUND(I188*H188,2)</f>
        <v>0</v>
      </c>
      <c r="BL188" s="19" t="s">
        <v>272</v>
      </c>
      <c r="BM188" s="231" t="s">
        <v>3884</v>
      </c>
    </row>
    <row r="189" s="2" customFormat="1" ht="16.5" customHeight="1">
      <c r="A189" s="40"/>
      <c r="B189" s="41"/>
      <c r="C189" s="220" t="s">
        <v>942</v>
      </c>
      <c r="D189" s="220" t="s">
        <v>201</v>
      </c>
      <c r="E189" s="221" t="s">
        <v>3885</v>
      </c>
      <c r="F189" s="222" t="s">
        <v>3886</v>
      </c>
      <c r="G189" s="223" t="s">
        <v>333</v>
      </c>
      <c r="H189" s="224">
        <v>1</v>
      </c>
      <c r="I189" s="225"/>
      <c r="J189" s="226">
        <f>ROUND(I189*H189,2)</f>
        <v>0</v>
      </c>
      <c r="K189" s="222" t="s">
        <v>205</v>
      </c>
      <c r="L189" s="46"/>
      <c r="M189" s="227" t="s">
        <v>22</v>
      </c>
      <c r="N189" s="228" t="s">
        <v>49</v>
      </c>
      <c r="O189" s="86"/>
      <c r="P189" s="229">
        <f>O189*H189</f>
        <v>0</v>
      </c>
      <c r="Q189" s="229">
        <v>0.0049199999999999999</v>
      </c>
      <c r="R189" s="229">
        <f>Q189*H189</f>
        <v>0.0049199999999999999</v>
      </c>
      <c r="S189" s="229">
        <v>0</v>
      </c>
      <c r="T189" s="230">
        <f>S189*H189</f>
        <v>0</v>
      </c>
      <c r="U189" s="40"/>
      <c r="V189" s="40"/>
      <c r="W189" s="40"/>
      <c r="X189" s="40"/>
      <c r="Y189" s="40"/>
      <c r="Z189" s="40"/>
      <c r="AA189" s="40"/>
      <c r="AB189" s="40"/>
      <c r="AC189" s="40"/>
      <c r="AD189" s="40"/>
      <c r="AE189" s="40"/>
      <c r="AR189" s="231" t="s">
        <v>272</v>
      </c>
      <c r="AT189" s="231" t="s">
        <v>201</v>
      </c>
      <c r="AU189" s="231" t="s">
        <v>87</v>
      </c>
      <c r="AY189" s="19" t="s">
        <v>199</v>
      </c>
      <c r="BE189" s="232">
        <f>IF(N189="základní",J189,0)</f>
        <v>0</v>
      </c>
      <c r="BF189" s="232">
        <f>IF(N189="snížená",J189,0)</f>
        <v>0</v>
      </c>
      <c r="BG189" s="232">
        <f>IF(N189="zákl. přenesená",J189,0)</f>
        <v>0</v>
      </c>
      <c r="BH189" s="232">
        <f>IF(N189="sníž. přenesená",J189,0)</f>
        <v>0</v>
      </c>
      <c r="BI189" s="232">
        <f>IF(N189="nulová",J189,0)</f>
        <v>0</v>
      </c>
      <c r="BJ189" s="19" t="s">
        <v>23</v>
      </c>
      <c r="BK189" s="232">
        <f>ROUND(I189*H189,2)</f>
        <v>0</v>
      </c>
      <c r="BL189" s="19" t="s">
        <v>272</v>
      </c>
      <c r="BM189" s="231" t="s">
        <v>3887</v>
      </c>
    </row>
    <row r="190" s="2" customFormat="1" ht="21.75" customHeight="1">
      <c r="A190" s="40"/>
      <c r="B190" s="41"/>
      <c r="C190" s="220" t="s">
        <v>29</v>
      </c>
      <c r="D190" s="220" t="s">
        <v>201</v>
      </c>
      <c r="E190" s="221" t="s">
        <v>3888</v>
      </c>
      <c r="F190" s="222" t="s">
        <v>3889</v>
      </c>
      <c r="G190" s="223" t="s">
        <v>549</v>
      </c>
      <c r="H190" s="224">
        <v>1198</v>
      </c>
      <c r="I190" s="225"/>
      <c r="J190" s="226">
        <f>ROUND(I190*H190,2)</f>
        <v>0</v>
      </c>
      <c r="K190" s="222" t="s">
        <v>205</v>
      </c>
      <c r="L190" s="46"/>
      <c r="M190" s="227" t="s">
        <v>22</v>
      </c>
      <c r="N190" s="228" t="s">
        <v>49</v>
      </c>
      <c r="O190" s="86"/>
      <c r="P190" s="229">
        <f>O190*H190</f>
        <v>0</v>
      </c>
      <c r="Q190" s="229">
        <v>0.00019000000000000001</v>
      </c>
      <c r="R190" s="229">
        <f>Q190*H190</f>
        <v>0.22762000000000002</v>
      </c>
      <c r="S190" s="229">
        <v>0</v>
      </c>
      <c r="T190" s="230">
        <f>S190*H190</f>
        <v>0</v>
      </c>
      <c r="U190" s="40"/>
      <c r="V190" s="40"/>
      <c r="W190" s="40"/>
      <c r="X190" s="40"/>
      <c r="Y190" s="40"/>
      <c r="Z190" s="40"/>
      <c r="AA190" s="40"/>
      <c r="AB190" s="40"/>
      <c r="AC190" s="40"/>
      <c r="AD190" s="40"/>
      <c r="AE190" s="40"/>
      <c r="AR190" s="231" t="s">
        <v>272</v>
      </c>
      <c r="AT190" s="231" t="s">
        <v>201</v>
      </c>
      <c r="AU190" s="231" t="s">
        <v>87</v>
      </c>
      <c r="AY190" s="19" t="s">
        <v>199</v>
      </c>
      <c r="BE190" s="232">
        <f>IF(N190="základní",J190,0)</f>
        <v>0</v>
      </c>
      <c r="BF190" s="232">
        <f>IF(N190="snížená",J190,0)</f>
        <v>0</v>
      </c>
      <c r="BG190" s="232">
        <f>IF(N190="zákl. přenesená",J190,0)</f>
        <v>0</v>
      </c>
      <c r="BH190" s="232">
        <f>IF(N190="sníž. přenesená",J190,0)</f>
        <v>0</v>
      </c>
      <c r="BI190" s="232">
        <f>IF(N190="nulová",J190,0)</f>
        <v>0</v>
      </c>
      <c r="BJ190" s="19" t="s">
        <v>23</v>
      </c>
      <c r="BK190" s="232">
        <f>ROUND(I190*H190,2)</f>
        <v>0</v>
      </c>
      <c r="BL190" s="19" t="s">
        <v>272</v>
      </c>
      <c r="BM190" s="231" t="s">
        <v>3890</v>
      </c>
    </row>
    <row r="191" s="2" customFormat="1" ht="16.5" customHeight="1">
      <c r="A191" s="40"/>
      <c r="B191" s="41"/>
      <c r="C191" s="220" t="s">
        <v>961</v>
      </c>
      <c r="D191" s="220" t="s">
        <v>201</v>
      </c>
      <c r="E191" s="221" t="s">
        <v>3891</v>
      </c>
      <c r="F191" s="222" t="s">
        <v>3892</v>
      </c>
      <c r="G191" s="223" t="s">
        <v>549</v>
      </c>
      <c r="H191" s="224">
        <v>1198</v>
      </c>
      <c r="I191" s="225"/>
      <c r="J191" s="226">
        <f>ROUND(I191*H191,2)</f>
        <v>0</v>
      </c>
      <c r="K191" s="222" t="s">
        <v>205</v>
      </c>
      <c r="L191" s="46"/>
      <c r="M191" s="227" t="s">
        <v>22</v>
      </c>
      <c r="N191" s="228" t="s">
        <v>49</v>
      </c>
      <c r="O191" s="86"/>
      <c r="P191" s="229">
        <f>O191*H191</f>
        <v>0</v>
      </c>
      <c r="Q191" s="229">
        <v>1.0000000000000001E-05</v>
      </c>
      <c r="R191" s="229">
        <f>Q191*H191</f>
        <v>0.011980000000000001</v>
      </c>
      <c r="S191" s="229">
        <v>0</v>
      </c>
      <c r="T191" s="230">
        <f>S191*H191</f>
        <v>0</v>
      </c>
      <c r="U191" s="40"/>
      <c r="V191" s="40"/>
      <c r="W191" s="40"/>
      <c r="X191" s="40"/>
      <c r="Y191" s="40"/>
      <c r="Z191" s="40"/>
      <c r="AA191" s="40"/>
      <c r="AB191" s="40"/>
      <c r="AC191" s="40"/>
      <c r="AD191" s="40"/>
      <c r="AE191" s="40"/>
      <c r="AR191" s="231" t="s">
        <v>272</v>
      </c>
      <c r="AT191" s="231" t="s">
        <v>201</v>
      </c>
      <c r="AU191" s="231" t="s">
        <v>87</v>
      </c>
      <c r="AY191" s="19" t="s">
        <v>199</v>
      </c>
      <c r="BE191" s="232">
        <f>IF(N191="základní",J191,0)</f>
        <v>0</v>
      </c>
      <c r="BF191" s="232">
        <f>IF(N191="snížená",J191,0)</f>
        <v>0</v>
      </c>
      <c r="BG191" s="232">
        <f>IF(N191="zákl. přenesená",J191,0)</f>
        <v>0</v>
      </c>
      <c r="BH191" s="232">
        <f>IF(N191="sníž. přenesená",J191,0)</f>
        <v>0</v>
      </c>
      <c r="BI191" s="232">
        <f>IF(N191="nulová",J191,0)</f>
        <v>0</v>
      </c>
      <c r="BJ191" s="19" t="s">
        <v>23</v>
      </c>
      <c r="BK191" s="232">
        <f>ROUND(I191*H191,2)</f>
        <v>0</v>
      </c>
      <c r="BL191" s="19" t="s">
        <v>272</v>
      </c>
      <c r="BM191" s="231" t="s">
        <v>3893</v>
      </c>
    </row>
    <row r="192" s="2" customFormat="1" ht="21.75" customHeight="1">
      <c r="A192" s="40"/>
      <c r="B192" s="41"/>
      <c r="C192" s="220" t="s">
        <v>967</v>
      </c>
      <c r="D192" s="220" t="s">
        <v>201</v>
      </c>
      <c r="E192" s="221" t="s">
        <v>3894</v>
      </c>
      <c r="F192" s="222" t="s">
        <v>3895</v>
      </c>
      <c r="G192" s="223" t="s">
        <v>279</v>
      </c>
      <c r="H192" s="224">
        <v>1</v>
      </c>
      <c r="I192" s="225"/>
      <c r="J192" s="226">
        <f>ROUND(I192*H192,2)</f>
        <v>0</v>
      </c>
      <c r="K192" s="222" t="s">
        <v>205</v>
      </c>
      <c r="L192" s="46"/>
      <c r="M192" s="227" t="s">
        <v>22</v>
      </c>
      <c r="N192" s="228" t="s">
        <v>49</v>
      </c>
      <c r="O192" s="86"/>
      <c r="P192" s="229">
        <f>O192*H192</f>
        <v>0</v>
      </c>
      <c r="Q192" s="229">
        <v>0</v>
      </c>
      <c r="R192" s="229">
        <f>Q192*H192</f>
        <v>0</v>
      </c>
      <c r="S192" s="229">
        <v>0</v>
      </c>
      <c r="T192" s="230">
        <f>S192*H192</f>
        <v>0</v>
      </c>
      <c r="U192" s="40"/>
      <c r="V192" s="40"/>
      <c r="W192" s="40"/>
      <c r="X192" s="40"/>
      <c r="Y192" s="40"/>
      <c r="Z192" s="40"/>
      <c r="AA192" s="40"/>
      <c r="AB192" s="40"/>
      <c r="AC192" s="40"/>
      <c r="AD192" s="40"/>
      <c r="AE192" s="40"/>
      <c r="AR192" s="231" t="s">
        <v>272</v>
      </c>
      <c r="AT192" s="231" t="s">
        <v>201</v>
      </c>
      <c r="AU192" s="231" t="s">
        <v>87</v>
      </c>
      <c r="AY192" s="19" t="s">
        <v>199</v>
      </c>
      <c r="BE192" s="232">
        <f>IF(N192="základní",J192,0)</f>
        <v>0</v>
      </c>
      <c r="BF192" s="232">
        <f>IF(N192="snížená",J192,0)</f>
        <v>0</v>
      </c>
      <c r="BG192" s="232">
        <f>IF(N192="zákl. přenesená",J192,0)</f>
        <v>0</v>
      </c>
      <c r="BH192" s="232">
        <f>IF(N192="sníž. přenesená",J192,0)</f>
        <v>0</v>
      </c>
      <c r="BI192" s="232">
        <f>IF(N192="nulová",J192,0)</f>
        <v>0</v>
      </c>
      <c r="BJ192" s="19" t="s">
        <v>23</v>
      </c>
      <c r="BK192" s="232">
        <f>ROUND(I192*H192,2)</f>
        <v>0</v>
      </c>
      <c r="BL192" s="19" t="s">
        <v>272</v>
      </c>
      <c r="BM192" s="231" t="s">
        <v>3896</v>
      </c>
    </row>
    <row r="193" s="2" customFormat="1" ht="16.5" customHeight="1">
      <c r="A193" s="40"/>
      <c r="B193" s="41"/>
      <c r="C193" s="220" t="s">
        <v>1001</v>
      </c>
      <c r="D193" s="220" t="s">
        <v>201</v>
      </c>
      <c r="E193" s="221" t="s">
        <v>3897</v>
      </c>
      <c r="F193" s="222" t="s">
        <v>3898</v>
      </c>
      <c r="G193" s="223" t="s">
        <v>333</v>
      </c>
      <c r="H193" s="224">
        <v>5</v>
      </c>
      <c r="I193" s="225"/>
      <c r="J193" s="226">
        <f>ROUND(I193*H193,2)</f>
        <v>0</v>
      </c>
      <c r="K193" s="222" t="s">
        <v>22</v>
      </c>
      <c r="L193" s="46"/>
      <c r="M193" s="227" t="s">
        <v>22</v>
      </c>
      <c r="N193" s="228" t="s">
        <v>49</v>
      </c>
      <c r="O193" s="86"/>
      <c r="P193" s="229">
        <f>O193*H193</f>
        <v>0</v>
      </c>
      <c r="Q193" s="229">
        <v>0</v>
      </c>
      <c r="R193" s="229">
        <f>Q193*H193</f>
        <v>0</v>
      </c>
      <c r="S193" s="229">
        <v>0</v>
      </c>
      <c r="T193" s="230">
        <f>S193*H193</f>
        <v>0</v>
      </c>
      <c r="U193" s="40"/>
      <c r="V193" s="40"/>
      <c r="W193" s="40"/>
      <c r="X193" s="40"/>
      <c r="Y193" s="40"/>
      <c r="Z193" s="40"/>
      <c r="AA193" s="40"/>
      <c r="AB193" s="40"/>
      <c r="AC193" s="40"/>
      <c r="AD193" s="40"/>
      <c r="AE193" s="40"/>
      <c r="AR193" s="231" t="s">
        <v>272</v>
      </c>
      <c r="AT193" s="231" t="s">
        <v>201</v>
      </c>
      <c r="AU193" s="231" t="s">
        <v>87</v>
      </c>
      <c r="AY193" s="19" t="s">
        <v>199</v>
      </c>
      <c r="BE193" s="232">
        <f>IF(N193="základní",J193,0)</f>
        <v>0</v>
      </c>
      <c r="BF193" s="232">
        <f>IF(N193="snížená",J193,0)</f>
        <v>0</v>
      </c>
      <c r="BG193" s="232">
        <f>IF(N193="zákl. přenesená",J193,0)</f>
        <v>0</v>
      </c>
      <c r="BH193" s="232">
        <f>IF(N193="sníž. přenesená",J193,0)</f>
        <v>0</v>
      </c>
      <c r="BI193" s="232">
        <f>IF(N193="nulová",J193,0)</f>
        <v>0</v>
      </c>
      <c r="BJ193" s="19" t="s">
        <v>23</v>
      </c>
      <c r="BK193" s="232">
        <f>ROUND(I193*H193,2)</f>
        <v>0</v>
      </c>
      <c r="BL193" s="19" t="s">
        <v>272</v>
      </c>
      <c r="BM193" s="231" t="s">
        <v>3899</v>
      </c>
    </row>
    <row r="194" s="2" customFormat="1" ht="16.5" customHeight="1">
      <c r="A194" s="40"/>
      <c r="B194" s="41"/>
      <c r="C194" s="220" t="s">
        <v>1007</v>
      </c>
      <c r="D194" s="220" t="s">
        <v>201</v>
      </c>
      <c r="E194" s="221" t="s">
        <v>3900</v>
      </c>
      <c r="F194" s="222" t="s">
        <v>3901</v>
      </c>
      <c r="G194" s="223" t="s">
        <v>3721</v>
      </c>
      <c r="H194" s="224">
        <v>1</v>
      </c>
      <c r="I194" s="225"/>
      <c r="J194" s="226">
        <f>ROUND(I194*H194,2)</f>
        <v>0</v>
      </c>
      <c r="K194" s="222" t="s">
        <v>22</v>
      </c>
      <c r="L194" s="46"/>
      <c r="M194" s="227" t="s">
        <v>22</v>
      </c>
      <c r="N194" s="228" t="s">
        <v>49</v>
      </c>
      <c r="O194" s="86"/>
      <c r="P194" s="229">
        <f>O194*H194</f>
        <v>0</v>
      </c>
      <c r="Q194" s="229">
        <v>0</v>
      </c>
      <c r="R194" s="229">
        <f>Q194*H194</f>
        <v>0</v>
      </c>
      <c r="S194" s="229">
        <v>0</v>
      </c>
      <c r="T194" s="230">
        <f>S194*H194</f>
        <v>0</v>
      </c>
      <c r="U194" s="40"/>
      <c r="V194" s="40"/>
      <c r="W194" s="40"/>
      <c r="X194" s="40"/>
      <c r="Y194" s="40"/>
      <c r="Z194" s="40"/>
      <c r="AA194" s="40"/>
      <c r="AB194" s="40"/>
      <c r="AC194" s="40"/>
      <c r="AD194" s="40"/>
      <c r="AE194" s="40"/>
      <c r="AR194" s="231" t="s">
        <v>272</v>
      </c>
      <c r="AT194" s="231" t="s">
        <v>201</v>
      </c>
      <c r="AU194" s="231" t="s">
        <v>87</v>
      </c>
      <c r="AY194" s="19" t="s">
        <v>199</v>
      </c>
      <c r="BE194" s="232">
        <f>IF(N194="základní",J194,0)</f>
        <v>0</v>
      </c>
      <c r="BF194" s="232">
        <f>IF(N194="snížená",J194,0)</f>
        <v>0</v>
      </c>
      <c r="BG194" s="232">
        <f>IF(N194="zákl. přenesená",J194,0)</f>
        <v>0</v>
      </c>
      <c r="BH194" s="232">
        <f>IF(N194="sníž. přenesená",J194,0)</f>
        <v>0</v>
      </c>
      <c r="BI194" s="232">
        <f>IF(N194="nulová",J194,0)</f>
        <v>0</v>
      </c>
      <c r="BJ194" s="19" t="s">
        <v>23</v>
      </c>
      <c r="BK194" s="232">
        <f>ROUND(I194*H194,2)</f>
        <v>0</v>
      </c>
      <c r="BL194" s="19" t="s">
        <v>272</v>
      </c>
      <c r="BM194" s="231" t="s">
        <v>3902</v>
      </c>
    </row>
    <row r="195" s="2" customFormat="1" ht="16.5" customHeight="1">
      <c r="A195" s="40"/>
      <c r="B195" s="41"/>
      <c r="C195" s="220" t="s">
        <v>1013</v>
      </c>
      <c r="D195" s="220" t="s">
        <v>201</v>
      </c>
      <c r="E195" s="221" t="s">
        <v>3903</v>
      </c>
      <c r="F195" s="222" t="s">
        <v>3904</v>
      </c>
      <c r="G195" s="223" t="s">
        <v>1235</v>
      </c>
      <c r="H195" s="224">
        <v>90</v>
      </c>
      <c r="I195" s="225"/>
      <c r="J195" s="226">
        <f>ROUND(I195*H195,2)</f>
        <v>0</v>
      </c>
      <c r="K195" s="222" t="s">
        <v>22</v>
      </c>
      <c r="L195" s="46"/>
      <c r="M195" s="227" t="s">
        <v>22</v>
      </c>
      <c r="N195" s="228" t="s">
        <v>49</v>
      </c>
      <c r="O195" s="86"/>
      <c r="P195" s="229">
        <f>O195*H195</f>
        <v>0</v>
      </c>
      <c r="Q195" s="229">
        <v>0</v>
      </c>
      <c r="R195" s="229">
        <f>Q195*H195</f>
        <v>0</v>
      </c>
      <c r="S195" s="229">
        <v>0</v>
      </c>
      <c r="T195" s="230">
        <f>S195*H195</f>
        <v>0</v>
      </c>
      <c r="U195" s="40"/>
      <c r="V195" s="40"/>
      <c r="W195" s="40"/>
      <c r="X195" s="40"/>
      <c r="Y195" s="40"/>
      <c r="Z195" s="40"/>
      <c r="AA195" s="40"/>
      <c r="AB195" s="40"/>
      <c r="AC195" s="40"/>
      <c r="AD195" s="40"/>
      <c r="AE195" s="40"/>
      <c r="AR195" s="231" t="s">
        <v>272</v>
      </c>
      <c r="AT195" s="231" t="s">
        <v>201</v>
      </c>
      <c r="AU195" s="231" t="s">
        <v>87</v>
      </c>
      <c r="AY195" s="19" t="s">
        <v>199</v>
      </c>
      <c r="BE195" s="232">
        <f>IF(N195="základní",J195,0)</f>
        <v>0</v>
      </c>
      <c r="BF195" s="232">
        <f>IF(N195="snížená",J195,0)</f>
        <v>0</v>
      </c>
      <c r="BG195" s="232">
        <f>IF(N195="zákl. přenesená",J195,0)</f>
        <v>0</v>
      </c>
      <c r="BH195" s="232">
        <f>IF(N195="sníž. přenesená",J195,0)</f>
        <v>0</v>
      </c>
      <c r="BI195" s="232">
        <f>IF(N195="nulová",J195,0)</f>
        <v>0</v>
      </c>
      <c r="BJ195" s="19" t="s">
        <v>23</v>
      </c>
      <c r="BK195" s="232">
        <f>ROUND(I195*H195,2)</f>
        <v>0</v>
      </c>
      <c r="BL195" s="19" t="s">
        <v>272</v>
      </c>
      <c r="BM195" s="231" t="s">
        <v>3905</v>
      </c>
    </row>
    <row r="196" s="2" customFormat="1" ht="16.5" customHeight="1">
      <c r="A196" s="40"/>
      <c r="B196" s="41"/>
      <c r="C196" s="220" t="s">
        <v>1018</v>
      </c>
      <c r="D196" s="220" t="s">
        <v>201</v>
      </c>
      <c r="E196" s="221" t="s">
        <v>3906</v>
      </c>
      <c r="F196" s="222" t="s">
        <v>3907</v>
      </c>
      <c r="G196" s="223" t="s">
        <v>3286</v>
      </c>
      <c r="H196" s="224">
        <v>68</v>
      </c>
      <c r="I196" s="225"/>
      <c r="J196" s="226">
        <f>ROUND(I196*H196,2)</f>
        <v>0</v>
      </c>
      <c r="K196" s="222" t="s">
        <v>22</v>
      </c>
      <c r="L196" s="46"/>
      <c r="M196" s="227" t="s">
        <v>22</v>
      </c>
      <c r="N196" s="228" t="s">
        <v>49</v>
      </c>
      <c r="O196" s="86"/>
      <c r="P196" s="229">
        <f>O196*H196</f>
        <v>0</v>
      </c>
      <c r="Q196" s="229">
        <v>0</v>
      </c>
      <c r="R196" s="229">
        <f>Q196*H196</f>
        <v>0</v>
      </c>
      <c r="S196" s="229">
        <v>0</v>
      </c>
      <c r="T196" s="230">
        <f>S196*H196</f>
        <v>0</v>
      </c>
      <c r="U196" s="40"/>
      <c r="V196" s="40"/>
      <c r="W196" s="40"/>
      <c r="X196" s="40"/>
      <c r="Y196" s="40"/>
      <c r="Z196" s="40"/>
      <c r="AA196" s="40"/>
      <c r="AB196" s="40"/>
      <c r="AC196" s="40"/>
      <c r="AD196" s="40"/>
      <c r="AE196" s="40"/>
      <c r="AR196" s="231" t="s">
        <v>272</v>
      </c>
      <c r="AT196" s="231" t="s">
        <v>201</v>
      </c>
      <c r="AU196" s="231" t="s">
        <v>87</v>
      </c>
      <c r="AY196" s="19" t="s">
        <v>199</v>
      </c>
      <c r="BE196" s="232">
        <f>IF(N196="základní",J196,0)</f>
        <v>0</v>
      </c>
      <c r="BF196" s="232">
        <f>IF(N196="snížená",J196,0)</f>
        <v>0</v>
      </c>
      <c r="BG196" s="232">
        <f>IF(N196="zákl. přenesená",J196,0)</f>
        <v>0</v>
      </c>
      <c r="BH196" s="232">
        <f>IF(N196="sníž. přenesená",J196,0)</f>
        <v>0</v>
      </c>
      <c r="BI196" s="232">
        <f>IF(N196="nulová",J196,0)</f>
        <v>0</v>
      </c>
      <c r="BJ196" s="19" t="s">
        <v>23</v>
      </c>
      <c r="BK196" s="232">
        <f>ROUND(I196*H196,2)</f>
        <v>0</v>
      </c>
      <c r="BL196" s="19" t="s">
        <v>272</v>
      </c>
      <c r="BM196" s="231" t="s">
        <v>3908</v>
      </c>
    </row>
    <row r="197" s="2" customFormat="1" ht="21.75" customHeight="1">
      <c r="A197" s="40"/>
      <c r="B197" s="41"/>
      <c r="C197" s="220" t="s">
        <v>1023</v>
      </c>
      <c r="D197" s="220" t="s">
        <v>201</v>
      </c>
      <c r="E197" s="221" t="s">
        <v>3909</v>
      </c>
      <c r="F197" s="222" t="s">
        <v>3910</v>
      </c>
      <c r="G197" s="223" t="s">
        <v>279</v>
      </c>
      <c r="H197" s="224">
        <v>2.4409999999999998</v>
      </c>
      <c r="I197" s="225"/>
      <c r="J197" s="226">
        <f>ROUND(I197*H197,2)</f>
        <v>0</v>
      </c>
      <c r="K197" s="222" t="s">
        <v>205</v>
      </c>
      <c r="L197" s="46"/>
      <c r="M197" s="227" t="s">
        <v>22</v>
      </c>
      <c r="N197" s="228" t="s">
        <v>49</v>
      </c>
      <c r="O197" s="86"/>
      <c r="P197" s="229">
        <f>O197*H197</f>
        <v>0</v>
      </c>
      <c r="Q197" s="229">
        <v>0</v>
      </c>
      <c r="R197" s="229">
        <f>Q197*H197</f>
        <v>0</v>
      </c>
      <c r="S197" s="229">
        <v>0</v>
      </c>
      <c r="T197" s="230">
        <f>S197*H197</f>
        <v>0</v>
      </c>
      <c r="U197" s="40"/>
      <c r="V197" s="40"/>
      <c r="W197" s="40"/>
      <c r="X197" s="40"/>
      <c r="Y197" s="40"/>
      <c r="Z197" s="40"/>
      <c r="AA197" s="40"/>
      <c r="AB197" s="40"/>
      <c r="AC197" s="40"/>
      <c r="AD197" s="40"/>
      <c r="AE197" s="40"/>
      <c r="AR197" s="231" t="s">
        <v>272</v>
      </c>
      <c r="AT197" s="231" t="s">
        <v>201</v>
      </c>
      <c r="AU197" s="231" t="s">
        <v>87</v>
      </c>
      <c r="AY197" s="19" t="s">
        <v>199</v>
      </c>
      <c r="BE197" s="232">
        <f>IF(N197="základní",J197,0)</f>
        <v>0</v>
      </c>
      <c r="BF197" s="232">
        <f>IF(N197="snížená",J197,0)</f>
        <v>0</v>
      </c>
      <c r="BG197" s="232">
        <f>IF(N197="zákl. přenesená",J197,0)</f>
        <v>0</v>
      </c>
      <c r="BH197" s="232">
        <f>IF(N197="sníž. přenesená",J197,0)</f>
        <v>0</v>
      </c>
      <c r="BI197" s="232">
        <f>IF(N197="nulová",J197,0)</f>
        <v>0</v>
      </c>
      <c r="BJ197" s="19" t="s">
        <v>23</v>
      </c>
      <c r="BK197" s="232">
        <f>ROUND(I197*H197,2)</f>
        <v>0</v>
      </c>
      <c r="BL197" s="19" t="s">
        <v>272</v>
      </c>
      <c r="BM197" s="231" t="s">
        <v>3911</v>
      </c>
    </row>
    <row r="198" s="2" customFormat="1" ht="21.75" customHeight="1">
      <c r="A198" s="40"/>
      <c r="B198" s="41"/>
      <c r="C198" s="220" t="s">
        <v>1027</v>
      </c>
      <c r="D198" s="220" t="s">
        <v>201</v>
      </c>
      <c r="E198" s="221" t="s">
        <v>3912</v>
      </c>
      <c r="F198" s="222" t="s">
        <v>3913</v>
      </c>
      <c r="G198" s="223" t="s">
        <v>279</v>
      </c>
      <c r="H198" s="224">
        <v>2.4409999999999998</v>
      </c>
      <c r="I198" s="225"/>
      <c r="J198" s="226">
        <f>ROUND(I198*H198,2)</f>
        <v>0</v>
      </c>
      <c r="K198" s="222" t="s">
        <v>205</v>
      </c>
      <c r="L198" s="46"/>
      <c r="M198" s="227" t="s">
        <v>22</v>
      </c>
      <c r="N198" s="228" t="s">
        <v>49</v>
      </c>
      <c r="O198" s="86"/>
      <c r="P198" s="229">
        <f>O198*H198</f>
        <v>0</v>
      </c>
      <c r="Q198" s="229">
        <v>0</v>
      </c>
      <c r="R198" s="229">
        <f>Q198*H198</f>
        <v>0</v>
      </c>
      <c r="S198" s="229">
        <v>0</v>
      </c>
      <c r="T198" s="230">
        <f>S198*H198</f>
        <v>0</v>
      </c>
      <c r="U198" s="40"/>
      <c r="V198" s="40"/>
      <c r="W198" s="40"/>
      <c r="X198" s="40"/>
      <c r="Y198" s="40"/>
      <c r="Z198" s="40"/>
      <c r="AA198" s="40"/>
      <c r="AB198" s="40"/>
      <c r="AC198" s="40"/>
      <c r="AD198" s="40"/>
      <c r="AE198" s="40"/>
      <c r="AR198" s="231" t="s">
        <v>272</v>
      </c>
      <c r="AT198" s="231" t="s">
        <v>201</v>
      </c>
      <c r="AU198" s="231" t="s">
        <v>87</v>
      </c>
      <c r="AY198" s="19" t="s">
        <v>199</v>
      </c>
      <c r="BE198" s="232">
        <f>IF(N198="základní",J198,0)</f>
        <v>0</v>
      </c>
      <c r="BF198" s="232">
        <f>IF(N198="snížená",J198,0)</f>
        <v>0</v>
      </c>
      <c r="BG198" s="232">
        <f>IF(N198="zákl. přenesená",J198,0)</f>
        <v>0</v>
      </c>
      <c r="BH198" s="232">
        <f>IF(N198="sníž. přenesená",J198,0)</f>
        <v>0</v>
      </c>
      <c r="BI198" s="232">
        <f>IF(N198="nulová",J198,0)</f>
        <v>0</v>
      </c>
      <c r="BJ198" s="19" t="s">
        <v>23</v>
      </c>
      <c r="BK198" s="232">
        <f>ROUND(I198*H198,2)</f>
        <v>0</v>
      </c>
      <c r="BL198" s="19" t="s">
        <v>272</v>
      </c>
      <c r="BM198" s="231" t="s">
        <v>3914</v>
      </c>
    </row>
    <row r="199" s="12" customFormat="1" ht="22.8" customHeight="1">
      <c r="A199" s="12"/>
      <c r="B199" s="204"/>
      <c r="C199" s="205"/>
      <c r="D199" s="206" t="s">
        <v>77</v>
      </c>
      <c r="E199" s="218" t="s">
        <v>3915</v>
      </c>
      <c r="F199" s="218" t="s">
        <v>3916</v>
      </c>
      <c r="G199" s="205"/>
      <c r="H199" s="205"/>
      <c r="I199" s="208"/>
      <c r="J199" s="219">
        <f>BK199</f>
        <v>0</v>
      </c>
      <c r="K199" s="205"/>
      <c r="L199" s="210"/>
      <c r="M199" s="211"/>
      <c r="N199" s="212"/>
      <c r="O199" s="212"/>
      <c r="P199" s="213">
        <f>SUM(P200:P242)</f>
        <v>0</v>
      </c>
      <c r="Q199" s="212"/>
      <c r="R199" s="213">
        <f>SUM(R200:R242)</f>
        <v>2.0941399999999999</v>
      </c>
      <c r="S199" s="212"/>
      <c r="T199" s="214">
        <f>SUM(T200:T242)</f>
        <v>1.8776000000000004</v>
      </c>
      <c r="U199" s="12"/>
      <c r="V199" s="12"/>
      <c r="W199" s="12"/>
      <c r="X199" s="12"/>
      <c r="Y199" s="12"/>
      <c r="Z199" s="12"/>
      <c r="AA199" s="12"/>
      <c r="AB199" s="12"/>
      <c r="AC199" s="12"/>
      <c r="AD199" s="12"/>
      <c r="AE199" s="12"/>
      <c r="AR199" s="215" t="s">
        <v>87</v>
      </c>
      <c r="AT199" s="216" t="s">
        <v>77</v>
      </c>
      <c r="AU199" s="216" t="s">
        <v>23</v>
      </c>
      <c r="AY199" s="215" t="s">
        <v>199</v>
      </c>
      <c r="BK199" s="217">
        <f>SUM(BK200:BK242)</f>
        <v>0</v>
      </c>
    </row>
    <row r="200" s="2" customFormat="1" ht="16.5" customHeight="1">
      <c r="A200" s="40"/>
      <c r="B200" s="41"/>
      <c r="C200" s="220" t="s">
        <v>1032</v>
      </c>
      <c r="D200" s="220" t="s">
        <v>201</v>
      </c>
      <c r="E200" s="221" t="s">
        <v>3917</v>
      </c>
      <c r="F200" s="222" t="s">
        <v>3918</v>
      </c>
      <c r="G200" s="223" t="s">
        <v>333</v>
      </c>
      <c r="H200" s="224">
        <v>2</v>
      </c>
      <c r="I200" s="225"/>
      <c r="J200" s="226">
        <f>ROUND(I200*H200,2)</f>
        <v>0</v>
      </c>
      <c r="K200" s="222" t="s">
        <v>22</v>
      </c>
      <c r="L200" s="46"/>
      <c r="M200" s="227" t="s">
        <v>22</v>
      </c>
      <c r="N200" s="228" t="s">
        <v>49</v>
      </c>
      <c r="O200" s="86"/>
      <c r="P200" s="229">
        <f>O200*H200</f>
        <v>0</v>
      </c>
      <c r="Q200" s="229">
        <v>0</v>
      </c>
      <c r="R200" s="229">
        <f>Q200*H200</f>
        <v>0</v>
      </c>
      <c r="S200" s="229">
        <v>0</v>
      </c>
      <c r="T200" s="230">
        <f>S200*H200</f>
        <v>0</v>
      </c>
      <c r="U200" s="40"/>
      <c r="V200" s="40"/>
      <c r="W200" s="40"/>
      <c r="X200" s="40"/>
      <c r="Y200" s="40"/>
      <c r="Z200" s="40"/>
      <c r="AA200" s="40"/>
      <c r="AB200" s="40"/>
      <c r="AC200" s="40"/>
      <c r="AD200" s="40"/>
      <c r="AE200" s="40"/>
      <c r="AR200" s="231" t="s">
        <v>272</v>
      </c>
      <c r="AT200" s="231" t="s">
        <v>201</v>
      </c>
      <c r="AU200" s="231" t="s">
        <v>87</v>
      </c>
      <c r="AY200" s="19" t="s">
        <v>199</v>
      </c>
      <c r="BE200" s="232">
        <f>IF(N200="základní",J200,0)</f>
        <v>0</v>
      </c>
      <c r="BF200" s="232">
        <f>IF(N200="snížená",J200,0)</f>
        <v>0</v>
      </c>
      <c r="BG200" s="232">
        <f>IF(N200="zákl. přenesená",J200,0)</f>
        <v>0</v>
      </c>
      <c r="BH200" s="232">
        <f>IF(N200="sníž. přenesená",J200,0)</f>
        <v>0</v>
      </c>
      <c r="BI200" s="232">
        <f>IF(N200="nulová",J200,0)</f>
        <v>0</v>
      </c>
      <c r="BJ200" s="19" t="s">
        <v>23</v>
      </c>
      <c r="BK200" s="232">
        <f>ROUND(I200*H200,2)</f>
        <v>0</v>
      </c>
      <c r="BL200" s="19" t="s">
        <v>272</v>
      </c>
      <c r="BM200" s="231" t="s">
        <v>3919</v>
      </c>
    </row>
    <row r="201" s="2" customFormat="1" ht="16.5" customHeight="1">
      <c r="A201" s="40"/>
      <c r="B201" s="41"/>
      <c r="C201" s="220" t="s">
        <v>1037</v>
      </c>
      <c r="D201" s="220" t="s">
        <v>201</v>
      </c>
      <c r="E201" s="221" t="s">
        <v>3920</v>
      </c>
      <c r="F201" s="222" t="s">
        <v>3921</v>
      </c>
      <c r="G201" s="223" t="s">
        <v>3880</v>
      </c>
      <c r="H201" s="224">
        <v>15</v>
      </c>
      <c r="I201" s="225"/>
      <c r="J201" s="226">
        <f>ROUND(I201*H201,2)</f>
        <v>0</v>
      </c>
      <c r="K201" s="222" t="s">
        <v>205</v>
      </c>
      <c r="L201" s="46"/>
      <c r="M201" s="227" t="s">
        <v>22</v>
      </c>
      <c r="N201" s="228" t="s">
        <v>49</v>
      </c>
      <c r="O201" s="86"/>
      <c r="P201" s="229">
        <f>O201*H201</f>
        <v>0</v>
      </c>
      <c r="Q201" s="229">
        <v>0</v>
      </c>
      <c r="R201" s="229">
        <f>Q201*H201</f>
        <v>0</v>
      </c>
      <c r="S201" s="229">
        <v>0.034200000000000001</v>
      </c>
      <c r="T201" s="230">
        <f>S201*H201</f>
        <v>0.51300000000000001</v>
      </c>
      <c r="U201" s="40"/>
      <c r="V201" s="40"/>
      <c r="W201" s="40"/>
      <c r="X201" s="40"/>
      <c r="Y201" s="40"/>
      <c r="Z201" s="40"/>
      <c r="AA201" s="40"/>
      <c r="AB201" s="40"/>
      <c r="AC201" s="40"/>
      <c r="AD201" s="40"/>
      <c r="AE201" s="40"/>
      <c r="AR201" s="231" t="s">
        <v>272</v>
      </c>
      <c r="AT201" s="231" t="s">
        <v>201</v>
      </c>
      <c r="AU201" s="231" t="s">
        <v>87</v>
      </c>
      <c r="AY201" s="19" t="s">
        <v>199</v>
      </c>
      <c r="BE201" s="232">
        <f>IF(N201="základní",J201,0)</f>
        <v>0</v>
      </c>
      <c r="BF201" s="232">
        <f>IF(N201="snížená",J201,0)</f>
        <v>0</v>
      </c>
      <c r="BG201" s="232">
        <f>IF(N201="zákl. přenesená",J201,0)</f>
        <v>0</v>
      </c>
      <c r="BH201" s="232">
        <f>IF(N201="sníž. přenesená",J201,0)</f>
        <v>0</v>
      </c>
      <c r="BI201" s="232">
        <f>IF(N201="nulová",J201,0)</f>
        <v>0</v>
      </c>
      <c r="BJ201" s="19" t="s">
        <v>23</v>
      </c>
      <c r="BK201" s="232">
        <f>ROUND(I201*H201,2)</f>
        <v>0</v>
      </c>
      <c r="BL201" s="19" t="s">
        <v>272</v>
      </c>
      <c r="BM201" s="231" t="s">
        <v>3922</v>
      </c>
    </row>
    <row r="202" s="2" customFormat="1" ht="16.5" customHeight="1">
      <c r="A202" s="40"/>
      <c r="B202" s="41"/>
      <c r="C202" s="220" t="s">
        <v>1042</v>
      </c>
      <c r="D202" s="220" t="s">
        <v>201</v>
      </c>
      <c r="E202" s="221" t="s">
        <v>3923</v>
      </c>
      <c r="F202" s="222" t="s">
        <v>3924</v>
      </c>
      <c r="G202" s="223" t="s">
        <v>3880</v>
      </c>
      <c r="H202" s="224">
        <v>16</v>
      </c>
      <c r="I202" s="225"/>
      <c r="J202" s="226">
        <f>ROUND(I202*H202,2)</f>
        <v>0</v>
      </c>
      <c r="K202" s="222" t="s">
        <v>205</v>
      </c>
      <c r="L202" s="46"/>
      <c r="M202" s="227" t="s">
        <v>22</v>
      </c>
      <c r="N202" s="228" t="s">
        <v>49</v>
      </c>
      <c r="O202" s="86"/>
      <c r="P202" s="229">
        <f>O202*H202</f>
        <v>0</v>
      </c>
      <c r="Q202" s="229">
        <v>0.016920000000000001</v>
      </c>
      <c r="R202" s="229">
        <f>Q202*H202</f>
        <v>0.27072000000000002</v>
      </c>
      <c r="S202" s="229">
        <v>0</v>
      </c>
      <c r="T202" s="230">
        <f>S202*H202</f>
        <v>0</v>
      </c>
      <c r="U202" s="40"/>
      <c r="V202" s="40"/>
      <c r="W202" s="40"/>
      <c r="X202" s="40"/>
      <c r="Y202" s="40"/>
      <c r="Z202" s="40"/>
      <c r="AA202" s="40"/>
      <c r="AB202" s="40"/>
      <c r="AC202" s="40"/>
      <c r="AD202" s="40"/>
      <c r="AE202" s="40"/>
      <c r="AR202" s="231" t="s">
        <v>272</v>
      </c>
      <c r="AT202" s="231" t="s">
        <v>201</v>
      </c>
      <c r="AU202" s="231" t="s">
        <v>87</v>
      </c>
      <c r="AY202" s="19" t="s">
        <v>199</v>
      </c>
      <c r="BE202" s="232">
        <f>IF(N202="základní",J202,0)</f>
        <v>0</v>
      </c>
      <c r="BF202" s="232">
        <f>IF(N202="snížená",J202,0)</f>
        <v>0</v>
      </c>
      <c r="BG202" s="232">
        <f>IF(N202="zákl. přenesená",J202,0)</f>
        <v>0</v>
      </c>
      <c r="BH202" s="232">
        <f>IF(N202="sníž. přenesená",J202,0)</f>
        <v>0</v>
      </c>
      <c r="BI202" s="232">
        <f>IF(N202="nulová",J202,0)</f>
        <v>0</v>
      </c>
      <c r="BJ202" s="19" t="s">
        <v>23</v>
      </c>
      <c r="BK202" s="232">
        <f>ROUND(I202*H202,2)</f>
        <v>0</v>
      </c>
      <c r="BL202" s="19" t="s">
        <v>272</v>
      </c>
      <c r="BM202" s="231" t="s">
        <v>3925</v>
      </c>
    </row>
    <row r="203" s="2" customFormat="1" ht="16.5" customHeight="1">
      <c r="A203" s="40"/>
      <c r="B203" s="41"/>
      <c r="C203" s="220" t="s">
        <v>1048</v>
      </c>
      <c r="D203" s="220" t="s">
        <v>201</v>
      </c>
      <c r="E203" s="221" t="s">
        <v>3926</v>
      </c>
      <c r="F203" s="222" t="s">
        <v>3927</v>
      </c>
      <c r="G203" s="223" t="s">
        <v>333</v>
      </c>
      <c r="H203" s="224">
        <v>2</v>
      </c>
      <c r="I203" s="225"/>
      <c r="J203" s="226">
        <f>ROUND(I203*H203,2)</f>
        <v>0</v>
      </c>
      <c r="K203" s="222" t="s">
        <v>205</v>
      </c>
      <c r="L203" s="46"/>
      <c r="M203" s="227" t="s">
        <v>22</v>
      </c>
      <c r="N203" s="228" t="s">
        <v>49</v>
      </c>
      <c r="O203" s="86"/>
      <c r="P203" s="229">
        <f>O203*H203</f>
        <v>0</v>
      </c>
      <c r="Q203" s="229">
        <v>0.0024199999999999998</v>
      </c>
      <c r="R203" s="229">
        <f>Q203*H203</f>
        <v>0.0048399999999999997</v>
      </c>
      <c r="S203" s="229">
        <v>0</v>
      </c>
      <c r="T203" s="230">
        <f>S203*H203</f>
        <v>0</v>
      </c>
      <c r="U203" s="40"/>
      <c r="V203" s="40"/>
      <c r="W203" s="40"/>
      <c r="X203" s="40"/>
      <c r="Y203" s="40"/>
      <c r="Z203" s="40"/>
      <c r="AA203" s="40"/>
      <c r="AB203" s="40"/>
      <c r="AC203" s="40"/>
      <c r="AD203" s="40"/>
      <c r="AE203" s="40"/>
      <c r="AR203" s="231" t="s">
        <v>272</v>
      </c>
      <c r="AT203" s="231" t="s">
        <v>201</v>
      </c>
      <c r="AU203" s="231" t="s">
        <v>87</v>
      </c>
      <c r="AY203" s="19" t="s">
        <v>199</v>
      </c>
      <c r="BE203" s="232">
        <f>IF(N203="základní",J203,0)</f>
        <v>0</v>
      </c>
      <c r="BF203" s="232">
        <f>IF(N203="snížená",J203,0)</f>
        <v>0</v>
      </c>
      <c r="BG203" s="232">
        <f>IF(N203="zákl. přenesená",J203,0)</f>
        <v>0</v>
      </c>
      <c r="BH203" s="232">
        <f>IF(N203="sníž. přenesená",J203,0)</f>
        <v>0</v>
      </c>
      <c r="BI203" s="232">
        <f>IF(N203="nulová",J203,0)</f>
        <v>0</v>
      </c>
      <c r="BJ203" s="19" t="s">
        <v>23</v>
      </c>
      <c r="BK203" s="232">
        <f>ROUND(I203*H203,2)</f>
        <v>0</v>
      </c>
      <c r="BL203" s="19" t="s">
        <v>272</v>
      </c>
      <c r="BM203" s="231" t="s">
        <v>3928</v>
      </c>
    </row>
    <row r="204" s="2" customFormat="1" ht="16.5" customHeight="1">
      <c r="A204" s="40"/>
      <c r="B204" s="41"/>
      <c r="C204" s="277" t="s">
        <v>1052</v>
      </c>
      <c r="D204" s="277" t="s">
        <v>407</v>
      </c>
      <c r="E204" s="278" t="s">
        <v>3929</v>
      </c>
      <c r="F204" s="279" t="s">
        <v>3930</v>
      </c>
      <c r="G204" s="280" t="s">
        <v>333</v>
      </c>
      <c r="H204" s="281">
        <v>2</v>
      </c>
      <c r="I204" s="282"/>
      <c r="J204" s="283">
        <f>ROUND(I204*H204,2)</f>
        <v>0</v>
      </c>
      <c r="K204" s="279" t="s">
        <v>205</v>
      </c>
      <c r="L204" s="284"/>
      <c r="M204" s="285" t="s">
        <v>22</v>
      </c>
      <c r="N204" s="286" t="s">
        <v>49</v>
      </c>
      <c r="O204" s="86"/>
      <c r="P204" s="229">
        <f>O204*H204</f>
        <v>0</v>
      </c>
      <c r="Q204" s="229">
        <v>0.016</v>
      </c>
      <c r="R204" s="229">
        <f>Q204*H204</f>
        <v>0.032000000000000001</v>
      </c>
      <c r="S204" s="229">
        <v>0</v>
      </c>
      <c r="T204" s="230">
        <f>S204*H204</f>
        <v>0</v>
      </c>
      <c r="U204" s="40"/>
      <c r="V204" s="40"/>
      <c r="W204" s="40"/>
      <c r="X204" s="40"/>
      <c r="Y204" s="40"/>
      <c r="Z204" s="40"/>
      <c r="AA204" s="40"/>
      <c r="AB204" s="40"/>
      <c r="AC204" s="40"/>
      <c r="AD204" s="40"/>
      <c r="AE204" s="40"/>
      <c r="AR204" s="231" t="s">
        <v>367</v>
      </c>
      <c r="AT204" s="231" t="s">
        <v>407</v>
      </c>
      <c r="AU204" s="231" t="s">
        <v>87</v>
      </c>
      <c r="AY204" s="19" t="s">
        <v>199</v>
      </c>
      <c r="BE204" s="232">
        <f>IF(N204="základní",J204,0)</f>
        <v>0</v>
      </c>
      <c r="BF204" s="232">
        <f>IF(N204="snížená",J204,0)</f>
        <v>0</v>
      </c>
      <c r="BG204" s="232">
        <f>IF(N204="zákl. přenesená",J204,0)</f>
        <v>0</v>
      </c>
      <c r="BH204" s="232">
        <f>IF(N204="sníž. přenesená",J204,0)</f>
        <v>0</v>
      </c>
      <c r="BI204" s="232">
        <f>IF(N204="nulová",J204,0)</f>
        <v>0</v>
      </c>
      <c r="BJ204" s="19" t="s">
        <v>23</v>
      </c>
      <c r="BK204" s="232">
        <f>ROUND(I204*H204,2)</f>
        <v>0</v>
      </c>
      <c r="BL204" s="19" t="s">
        <v>272</v>
      </c>
      <c r="BM204" s="231" t="s">
        <v>3931</v>
      </c>
    </row>
    <row r="205" s="2" customFormat="1" ht="16.5" customHeight="1">
      <c r="A205" s="40"/>
      <c r="B205" s="41"/>
      <c r="C205" s="220" t="s">
        <v>1056</v>
      </c>
      <c r="D205" s="220" t="s">
        <v>201</v>
      </c>
      <c r="E205" s="221" t="s">
        <v>3932</v>
      </c>
      <c r="F205" s="222" t="s">
        <v>3933</v>
      </c>
      <c r="G205" s="223" t="s">
        <v>3880</v>
      </c>
      <c r="H205" s="224">
        <v>10</v>
      </c>
      <c r="I205" s="225"/>
      <c r="J205" s="226">
        <f>ROUND(I205*H205,2)</f>
        <v>0</v>
      </c>
      <c r="K205" s="222" t="s">
        <v>205</v>
      </c>
      <c r="L205" s="46"/>
      <c r="M205" s="227" t="s">
        <v>22</v>
      </c>
      <c r="N205" s="228" t="s">
        <v>49</v>
      </c>
      <c r="O205" s="86"/>
      <c r="P205" s="229">
        <f>O205*H205</f>
        <v>0</v>
      </c>
      <c r="Q205" s="229">
        <v>0.018079999999999999</v>
      </c>
      <c r="R205" s="229">
        <f>Q205*H205</f>
        <v>0.18079999999999999</v>
      </c>
      <c r="S205" s="229">
        <v>0</v>
      </c>
      <c r="T205" s="230">
        <f>S205*H205</f>
        <v>0</v>
      </c>
      <c r="U205" s="40"/>
      <c r="V205" s="40"/>
      <c r="W205" s="40"/>
      <c r="X205" s="40"/>
      <c r="Y205" s="40"/>
      <c r="Z205" s="40"/>
      <c r="AA205" s="40"/>
      <c r="AB205" s="40"/>
      <c r="AC205" s="40"/>
      <c r="AD205" s="40"/>
      <c r="AE205" s="40"/>
      <c r="AR205" s="231" t="s">
        <v>272</v>
      </c>
      <c r="AT205" s="231" t="s">
        <v>201</v>
      </c>
      <c r="AU205" s="231" t="s">
        <v>87</v>
      </c>
      <c r="AY205" s="19" t="s">
        <v>199</v>
      </c>
      <c r="BE205" s="232">
        <f>IF(N205="základní",J205,0)</f>
        <v>0</v>
      </c>
      <c r="BF205" s="232">
        <f>IF(N205="snížená",J205,0)</f>
        <v>0</v>
      </c>
      <c r="BG205" s="232">
        <f>IF(N205="zákl. přenesená",J205,0)</f>
        <v>0</v>
      </c>
      <c r="BH205" s="232">
        <f>IF(N205="sníž. přenesená",J205,0)</f>
        <v>0</v>
      </c>
      <c r="BI205" s="232">
        <f>IF(N205="nulová",J205,0)</f>
        <v>0</v>
      </c>
      <c r="BJ205" s="19" t="s">
        <v>23</v>
      </c>
      <c r="BK205" s="232">
        <f>ROUND(I205*H205,2)</f>
        <v>0</v>
      </c>
      <c r="BL205" s="19" t="s">
        <v>272</v>
      </c>
      <c r="BM205" s="231" t="s">
        <v>3934</v>
      </c>
    </row>
    <row r="206" s="2" customFormat="1" ht="16.5" customHeight="1">
      <c r="A206" s="40"/>
      <c r="B206" s="41"/>
      <c r="C206" s="277" t="s">
        <v>1062</v>
      </c>
      <c r="D206" s="277" t="s">
        <v>407</v>
      </c>
      <c r="E206" s="278" t="s">
        <v>3935</v>
      </c>
      <c r="F206" s="279" t="s">
        <v>3936</v>
      </c>
      <c r="G206" s="280" t="s">
        <v>333</v>
      </c>
      <c r="H206" s="281">
        <v>3</v>
      </c>
      <c r="I206" s="282"/>
      <c r="J206" s="283">
        <f>ROUND(I206*H206,2)</f>
        <v>0</v>
      </c>
      <c r="K206" s="279" t="s">
        <v>22</v>
      </c>
      <c r="L206" s="284"/>
      <c r="M206" s="285" t="s">
        <v>22</v>
      </c>
      <c r="N206" s="286" t="s">
        <v>49</v>
      </c>
      <c r="O206" s="86"/>
      <c r="P206" s="229">
        <f>O206*H206</f>
        <v>0</v>
      </c>
      <c r="Q206" s="229">
        <v>0</v>
      </c>
      <c r="R206" s="229">
        <f>Q206*H206</f>
        <v>0</v>
      </c>
      <c r="S206" s="229">
        <v>0</v>
      </c>
      <c r="T206" s="230">
        <f>S206*H206</f>
        <v>0</v>
      </c>
      <c r="U206" s="40"/>
      <c r="V206" s="40"/>
      <c r="W206" s="40"/>
      <c r="X206" s="40"/>
      <c r="Y206" s="40"/>
      <c r="Z206" s="40"/>
      <c r="AA206" s="40"/>
      <c r="AB206" s="40"/>
      <c r="AC206" s="40"/>
      <c r="AD206" s="40"/>
      <c r="AE206" s="40"/>
      <c r="AR206" s="231" t="s">
        <v>367</v>
      </c>
      <c r="AT206" s="231" t="s">
        <v>407</v>
      </c>
      <c r="AU206" s="231" t="s">
        <v>87</v>
      </c>
      <c r="AY206" s="19" t="s">
        <v>199</v>
      </c>
      <c r="BE206" s="232">
        <f>IF(N206="základní",J206,0)</f>
        <v>0</v>
      </c>
      <c r="BF206" s="232">
        <f>IF(N206="snížená",J206,0)</f>
        <v>0</v>
      </c>
      <c r="BG206" s="232">
        <f>IF(N206="zákl. přenesená",J206,0)</f>
        <v>0</v>
      </c>
      <c r="BH206" s="232">
        <f>IF(N206="sníž. přenesená",J206,0)</f>
        <v>0</v>
      </c>
      <c r="BI206" s="232">
        <f>IF(N206="nulová",J206,0)</f>
        <v>0</v>
      </c>
      <c r="BJ206" s="19" t="s">
        <v>23</v>
      </c>
      <c r="BK206" s="232">
        <f>ROUND(I206*H206,2)</f>
        <v>0</v>
      </c>
      <c r="BL206" s="19" t="s">
        <v>272</v>
      </c>
      <c r="BM206" s="231" t="s">
        <v>3937</v>
      </c>
    </row>
    <row r="207" s="2" customFormat="1" ht="16.5" customHeight="1">
      <c r="A207" s="40"/>
      <c r="B207" s="41"/>
      <c r="C207" s="220" t="s">
        <v>1067</v>
      </c>
      <c r="D207" s="220" t="s">
        <v>201</v>
      </c>
      <c r="E207" s="221" t="s">
        <v>3938</v>
      </c>
      <c r="F207" s="222" t="s">
        <v>3939</v>
      </c>
      <c r="G207" s="223" t="s">
        <v>3880</v>
      </c>
      <c r="H207" s="224">
        <v>8</v>
      </c>
      <c r="I207" s="225"/>
      <c r="J207" s="226">
        <f>ROUND(I207*H207,2)</f>
        <v>0</v>
      </c>
      <c r="K207" s="222" t="s">
        <v>205</v>
      </c>
      <c r="L207" s="46"/>
      <c r="M207" s="227" t="s">
        <v>22</v>
      </c>
      <c r="N207" s="228" t="s">
        <v>49</v>
      </c>
      <c r="O207" s="86"/>
      <c r="P207" s="229">
        <f>O207*H207</f>
        <v>0</v>
      </c>
      <c r="Q207" s="229">
        <v>0</v>
      </c>
      <c r="R207" s="229">
        <f>Q207*H207</f>
        <v>0</v>
      </c>
      <c r="S207" s="229">
        <v>0.03968</v>
      </c>
      <c r="T207" s="230">
        <f>S207*H207</f>
        <v>0.31744</v>
      </c>
      <c r="U207" s="40"/>
      <c r="V207" s="40"/>
      <c r="W207" s="40"/>
      <c r="X207" s="40"/>
      <c r="Y207" s="40"/>
      <c r="Z207" s="40"/>
      <c r="AA207" s="40"/>
      <c r="AB207" s="40"/>
      <c r="AC207" s="40"/>
      <c r="AD207" s="40"/>
      <c r="AE207" s="40"/>
      <c r="AR207" s="231" t="s">
        <v>272</v>
      </c>
      <c r="AT207" s="231" t="s">
        <v>201</v>
      </c>
      <c r="AU207" s="231" t="s">
        <v>87</v>
      </c>
      <c r="AY207" s="19" t="s">
        <v>199</v>
      </c>
      <c r="BE207" s="232">
        <f>IF(N207="základní",J207,0)</f>
        <v>0</v>
      </c>
      <c r="BF207" s="232">
        <f>IF(N207="snížená",J207,0)</f>
        <v>0</v>
      </c>
      <c r="BG207" s="232">
        <f>IF(N207="zákl. přenesená",J207,0)</f>
        <v>0</v>
      </c>
      <c r="BH207" s="232">
        <f>IF(N207="sníž. přenesená",J207,0)</f>
        <v>0</v>
      </c>
      <c r="BI207" s="232">
        <f>IF(N207="nulová",J207,0)</f>
        <v>0</v>
      </c>
      <c r="BJ207" s="19" t="s">
        <v>23</v>
      </c>
      <c r="BK207" s="232">
        <f>ROUND(I207*H207,2)</f>
        <v>0</v>
      </c>
      <c r="BL207" s="19" t="s">
        <v>272</v>
      </c>
      <c r="BM207" s="231" t="s">
        <v>3940</v>
      </c>
    </row>
    <row r="208" s="2" customFormat="1" ht="16.5" customHeight="1">
      <c r="A208" s="40"/>
      <c r="B208" s="41"/>
      <c r="C208" s="220" t="s">
        <v>1075</v>
      </c>
      <c r="D208" s="220" t="s">
        <v>201</v>
      </c>
      <c r="E208" s="221" t="s">
        <v>3941</v>
      </c>
      <c r="F208" s="222" t="s">
        <v>3942</v>
      </c>
      <c r="G208" s="223" t="s">
        <v>3880</v>
      </c>
      <c r="H208" s="224">
        <v>40</v>
      </c>
      <c r="I208" s="225"/>
      <c r="J208" s="226">
        <f>ROUND(I208*H208,2)</f>
        <v>0</v>
      </c>
      <c r="K208" s="222" t="s">
        <v>205</v>
      </c>
      <c r="L208" s="46"/>
      <c r="M208" s="227" t="s">
        <v>22</v>
      </c>
      <c r="N208" s="228" t="s">
        <v>49</v>
      </c>
      <c r="O208" s="86"/>
      <c r="P208" s="229">
        <f>O208*H208</f>
        <v>0</v>
      </c>
      <c r="Q208" s="229">
        <v>0</v>
      </c>
      <c r="R208" s="229">
        <f>Q208*H208</f>
        <v>0</v>
      </c>
      <c r="S208" s="229">
        <v>0.019460000000000002</v>
      </c>
      <c r="T208" s="230">
        <f>S208*H208</f>
        <v>0.77840000000000009</v>
      </c>
      <c r="U208" s="40"/>
      <c r="V208" s="40"/>
      <c r="W208" s="40"/>
      <c r="X208" s="40"/>
      <c r="Y208" s="40"/>
      <c r="Z208" s="40"/>
      <c r="AA208" s="40"/>
      <c r="AB208" s="40"/>
      <c r="AC208" s="40"/>
      <c r="AD208" s="40"/>
      <c r="AE208" s="40"/>
      <c r="AR208" s="231" t="s">
        <v>272</v>
      </c>
      <c r="AT208" s="231" t="s">
        <v>201</v>
      </c>
      <c r="AU208" s="231" t="s">
        <v>87</v>
      </c>
      <c r="AY208" s="19" t="s">
        <v>199</v>
      </c>
      <c r="BE208" s="232">
        <f>IF(N208="základní",J208,0)</f>
        <v>0</v>
      </c>
      <c r="BF208" s="232">
        <f>IF(N208="snížená",J208,0)</f>
        <v>0</v>
      </c>
      <c r="BG208" s="232">
        <f>IF(N208="zákl. přenesená",J208,0)</f>
        <v>0</v>
      </c>
      <c r="BH208" s="232">
        <f>IF(N208="sníž. přenesená",J208,0)</f>
        <v>0</v>
      </c>
      <c r="BI208" s="232">
        <f>IF(N208="nulová",J208,0)</f>
        <v>0</v>
      </c>
      <c r="BJ208" s="19" t="s">
        <v>23</v>
      </c>
      <c r="BK208" s="232">
        <f>ROUND(I208*H208,2)</f>
        <v>0</v>
      </c>
      <c r="BL208" s="19" t="s">
        <v>272</v>
      </c>
      <c r="BM208" s="231" t="s">
        <v>3943</v>
      </c>
    </row>
    <row r="209" s="2" customFormat="1" ht="21.75" customHeight="1">
      <c r="A209" s="40"/>
      <c r="B209" s="41"/>
      <c r="C209" s="220" t="s">
        <v>1095</v>
      </c>
      <c r="D209" s="220" t="s">
        <v>201</v>
      </c>
      <c r="E209" s="221" t="s">
        <v>3944</v>
      </c>
      <c r="F209" s="222" t="s">
        <v>3945</v>
      </c>
      <c r="G209" s="223" t="s">
        <v>3880</v>
      </c>
      <c r="H209" s="224">
        <v>49</v>
      </c>
      <c r="I209" s="225"/>
      <c r="J209" s="226">
        <f>ROUND(I209*H209,2)</f>
        <v>0</v>
      </c>
      <c r="K209" s="222" t="s">
        <v>205</v>
      </c>
      <c r="L209" s="46"/>
      <c r="M209" s="227" t="s">
        <v>22</v>
      </c>
      <c r="N209" s="228" t="s">
        <v>49</v>
      </c>
      <c r="O209" s="86"/>
      <c r="P209" s="229">
        <f>O209*H209</f>
        <v>0</v>
      </c>
      <c r="Q209" s="229">
        <v>0.025180000000000001</v>
      </c>
      <c r="R209" s="229">
        <f>Q209*H209</f>
        <v>1.2338200000000001</v>
      </c>
      <c r="S209" s="229">
        <v>0</v>
      </c>
      <c r="T209" s="230">
        <f>S209*H209</f>
        <v>0</v>
      </c>
      <c r="U209" s="40"/>
      <c r="V209" s="40"/>
      <c r="W209" s="40"/>
      <c r="X209" s="40"/>
      <c r="Y209" s="40"/>
      <c r="Z209" s="40"/>
      <c r="AA209" s="40"/>
      <c r="AB209" s="40"/>
      <c r="AC209" s="40"/>
      <c r="AD209" s="40"/>
      <c r="AE209" s="40"/>
      <c r="AR209" s="231" t="s">
        <v>272</v>
      </c>
      <c r="AT209" s="231" t="s">
        <v>201</v>
      </c>
      <c r="AU209" s="231" t="s">
        <v>87</v>
      </c>
      <c r="AY209" s="19" t="s">
        <v>199</v>
      </c>
      <c r="BE209" s="232">
        <f>IF(N209="základní",J209,0)</f>
        <v>0</v>
      </c>
      <c r="BF209" s="232">
        <f>IF(N209="snížená",J209,0)</f>
        <v>0</v>
      </c>
      <c r="BG209" s="232">
        <f>IF(N209="zákl. přenesená",J209,0)</f>
        <v>0</v>
      </c>
      <c r="BH209" s="232">
        <f>IF(N209="sníž. přenesená",J209,0)</f>
        <v>0</v>
      </c>
      <c r="BI209" s="232">
        <f>IF(N209="nulová",J209,0)</f>
        <v>0</v>
      </c>
      <c r="BJ209" s="19" t="s">
        <v>23</v>
      </c>
      <c r="BK209" s="232">
        <f>ROUND(I209*H209,2)</f>
        <v>0</v>
      </c>
      <c r="BL209" s="19" t="s">
        <v>272</v>
      </c>
      <c r="BM209" s="231" t="s">
        <v>3946</v>
      </c>
    </row>
    <row r="210" s="2" customFormat="1" ht="21.75" customHeight="1">
      <c r="A210" s="40"/>
      <c r="B210" s="41"/>
      <c r="C210" s="220" t="s">
        <v>1100</v>
      </c>
      <c r="D210" s="220" t="s">
        <v>201</v>
      </c>
      <c r="E210" s="221" t="s">
        <v>3947</v>
      </c>
      <c r="F210" s="222" t="s">
        <v>3948</v>
      </c>
      <c r="G210" s="223" t="s">
        <v>3880</v>
      </c>
      <c r="H210" s="224">
        <v>2</v>
      </c>
      <c r="I210" s="225"/>
      <c r="J210" s="226">
        <f>ROUND(I210*H210,2)</f>
        <v>0</v>
      </c>
      <c r="K210" s="222" t="s">
        <v>205</v>
      </c>
      <c r="L210" s="46"/>
      <c r="M210" s="227" t="s">
        <v>22</v>
      </c>
      <c r="N210" s="228" t="s">
        <v>49</v>
      </c>
      <c r="O210" s="86"/>
      <c r="P210" s="229">
        <f>O210*H210</f>
        <v>0</v>
      </c>
      <c r="Q210" s="229">
        <v>0.01528</v>
      </c>
      <c r="R210" s="229">
        <f>Q210*H210</f>
        <v>0.03056</v>
      </c>
      <c r="S210" s="229">
        <v>0</v>
      </c>
      <c r="T210" s="230">
        <f>S210*H210</f>
        <v>0</v>
      </c>
      <c r="U210" s="40"/>
      <c r="V210" s="40"/>
      <c r="W210" s="40"/>
      <c r="X210" s="40"/>
      <c r="Y210" s="40"/>
      <c r="Z210" s="40"/>
      <c r="AA210" s="40"/>
      <c r="AB210" s="40"/>
      <c r="AC210" s="40"/>
      <c r="AD210" s="40"/>
      <c r="AE210" s="40"/>
      <c r="AR210" s="231" t="s">
        <v>272</v>
      </c>
      <c r="AT210" s="231" t="s">
        <v>201</v>
      </c>
      <c r="AU210" s="231" t="s">
        <v>87</v>
      </c>
      <c r="AY210" s="19" t="s">
        <v>199</v>
      </c>
      <c r="BE210" s="232">
        <f>IF(N210="základní",J210,0)</f>
        <v>0</v>
      </c>
      <c r="BF210" s="232">
        <f>IF(N210="snížená",J210,0)</f>
        <v>0</v>
      </c>
      <c r="BG210" s="232">
        <f>IF(N210="zákl. přenesená",J210,0)</f>
        <v>0</v>
      </c>
      <c r="BH210" s="232">
        <f>IF(N210="sníž. přenesená",J210,0)</f>
        <v>0</v>
      </c>
      <c r="BI210" s="232">
        <f>IF(N210="nulová",J210,0)</f>
        <v>0</v>
      </c>
      <c r="BJ210" s="19" t="s">
        <v>23</v>
      </c>
      <c r="BK210" s="232">
        <f>ROUND(I210*H210,2)</f>
        <v>0</v>
      </c>
      <c r="BL210" s="19" t="s">
        <v>272</v>
      </c>
      <c r="BM210" s="231" t="s">
        <v>3949</v>
      </c>
    </row>
    <row r="211" s="2" customFormat="1" ht="16.5" customHeight="1">
      <c r="A211" s="40"/>
      <c r="B211" s="41"/>
      <c r="C211" s="220" t="s">
        <v>1116</v>
      </c>
      <c r="D211" s="220" t="s">
        <v>201</v>
      </c>
      <c r="E211" s="221" t="s">
        <v>3950</v>
      </c>
      <c r="F211" s="222" t="s">
        <v>3951</v>
      </c>
      <c r="G211" s="223" t="s">
        <v>3880</v>
      </c>
      <c r="H211" s="224">
        <v>2</v>
      </c>
      <c r="I211" s="225"/>
      <c r="J211" s="226">
        <f>ROUND(I211*H211,2)</f>
        <v>0</v>
      </c>
      <c r="K211" s="222" t="s">
        <v>205</v>
      </c>
      <c r="L211" s="46"/>
      <c r="M211" s="227" t="s">
        <v>22</v>
      </c>
      <c r="N211" s="228" t="s">
        <v>49</v>
      </c>
      <c r="O211" s="86"/>
      <c r="P211" s="229">
        <f>O211*H211</f>
        <v>0</v>
      </c>
      <c r="Q211" s="229">
        <v>0.010749999999999999</v>
      </c>
      <c r="R211" s="229">
        <f>Q211*H211</f>
        <v>0.021499999999999998</v>
      </c>
      <c r="S211" s="229">
        <v>0</v>
      </c>
      <c r="T211" s="230">
        <f>S211*H211</f>
        <v>0</v>
      </c>
      <c r="U211" s="40"/>
      <c r="V211" s="40"/>
      <c r="W211" s="40"/>
      <c r="X211" s="40"/>
      <c r="Y211" s="40"/>
      <c r="Z211" s="40"/>
      <c r="AA211" s="40"/>
      <c r="AB211" s="40"/>
      <c r="AC211" s="40"/>
      <c r="AD211" s="40"/>
      <c r="AE211" s="40"/>
      <c r="AR211" s="231" t="s">
        <v>272</v>
      </c>
      <c r="AT211" s="231" t="s">
        <v>201</v>
      </c>
      <c r="AU211" s="231" t="s">
        <v>87</v>
      </c>
      <c r="AY211" s="19" t="s">
        <v>199</v>
      </c>
      <c r="BE211" s="232">
        <f>IF(N211="základní",J211,0)</f>
        <v>0</v>
      </c>
      <c r="BF211" s="232">
        <f>IF(N211="snížená",J211,0)</f>
        <v>0</v>
      </c>
      <c r="BG211" s="232">
        <f>IF(N211="zákl. přenesená",J211,0)</f>
        <v>0</v>
      </c>
      <c r="BH211" s="232">
        <f>IF(N211="sníž. přenesená",J211,0)</f>
        <v>0</v>
      </c>
      <c r="BI211" s="232">
        <f>IF(N211="nulová",J211,0)</f>
        <v>0</v>
      </c>
      <c r="BJ211" s="19" t="s">
        <v>23</v>
      </c>
      <c r="BK211" s="232">
        <f>ROUND(I211*H211,2)</f>
        <v>0</v>
      </c>
      <c r="BL211" s="19" t="s">
        <v>272</v>
      </c>
      <c r="BM211" s="231" t="s">
        <v>3952</v>
      </c>
    </row>
    <row r="212" s="2" customFormat="1" ht="16.5" customHeight="1">
      <c r="A212" s="40"/>
      <c r="B212" s="41"/>
      <c r="C212" s="220" t="s">
        <v>1121</v>
      </c>
      <c r="D212" s="220" t="s">
        <v>201</v>
      </c>
      <c r="E212" s="221" t="s">
        <v>3953</v>
      </c>
      <c r="F212" s="222" t="s">
        <v>3954</v>
      </c>
      <c r="G212" s="223" t="s">
        <v>3880</v>
      </c>
      <c r="H212" s="224">
        <v>3</v>
      </c>
      <c r="I212" s="225"/>
      <c r="J212" s="226">
        <f>ROUND(I212*H212,2)</f>
        <v>0</v>
      </c>
      <c r="K212" s="222" t="s">
        <v>205</v>
      </c>
      <c r="L212" s="46"/>
      <c r="M212" s="227" t="s">
        <v>22</v>
      </c>
      <c r="N212" s="228" t="s">
        <v>49</v>
      </c>
      <c r="O212" s="86"/>
      <c r="P212" s="229">
        <f>O212*H212</f>
        <v>0</v>
      </c>
      <c r="Q212" s="229">
        <v>0.01745</v>
      </c>
      <c r="R212" s="229">
        <f>Q212*H212</f>
        <v>0.052350000000000001</v>
      </c>
      <c r="S212" s="229">
        <v>0</v>
      </c>
      <c r="T212" s="230">
        <f>S212*H212</f>
        <v>0</v>
      </c>
      <c r="U212" s="40"/>
      <c r="V212" s="40"/>
      <c r="W212" s="40"/>
      <c r="X212" s="40"/>
      <c r="Y212" s="40"/>
      <c r="Z212" s="40"/>
      <c r="AA212" s="40"/>
      <c r="AB212" s="40"/>
      <c r="AC212" s="40"/>
      <c r="AD212" s="40"/>
      <c r="AE212" s="40"/>
      <c r="AR212" s="231" t="s">
        <v>272</v>
      </c>
      <c r="AT212" s="231" t="s">
        <v>201</v>
      </c>
      <c r="AU212" s="231" t="s">
        <v>87</v>
      </c>
      <c r="AY212" s="19" t="s">
        <v>199</v>
      </c>
      <c r="BE212" s="232">
        <f>IF(N212="základní",J212,0)</f>
        <v>0</v>
      </c>
      <c r="BF212" s="232">
        <f>IF(N212="snížená",J212,0)</f>
        <v>0</v>
      </c>
      <c r="BG212" s="232">
        <f>IF(N212="zákl. přenesená",J212,0)</f>
        <v>0</v>
      </c>
      <c r="BH212" s="232">
        <f>IF(N212="sníž. přenesená",J212,0)</f>
        <v>0</v>
      </c>
      <c r="BI212" s="232">
        <f>IF(N212="nulová",J212,0)</f>
        <v>0</v>
      </c>
      <c r="BJ212" s="19" t="s">
        <v>23</v>
      </c>
      <c r="BK212" s="232">
        <f>ROUND(I212*H212,2)</f>
        <v>0</v>
      </c>
      <c r="BL212" s="19" t="s">
        <v>272</v>
      </c>
      <c r="BM212" s="231" t="s">
        <v>3955</v>
      </c>
    </row>
    <row r="213" s="2" customFormat="1" ht="16.5" customHeight="1">
      <c r="A213" s="40"/>
      <c r="B213" s="41"/>
      <c r="C213" s="220" t="s">
        <v>1127</v>
      </c>
      <c r="D213" s="220" t="s">
        <v>201</v>
      </c>
      <c r="E213" s="221" t="s">
        <v>3956</v>
      </c>
      <c r="F213" s="222" t="s">
        <v>3957</v>
      </c>
      <c r="G213" s="223" t="s">
        <v>3880</v>
      </c>
      <c r="H213" s="224">
        <v>1</v>
      </c>
      <c r="I213" s="225"/>
      <c r="J213" s="226">
        <f>ROUND(I213*H213,2)</f>
        <v>0</v>
      </c>
      <c r="K213" s="222" t="s">
        <v>205</v>
      </c>
      <c r="L213" s="46"/>
      <c r="M213" s="227" t="s">
        <v>22</v>
      </c>
      <c r="N213" s="228" t="s">
        <v>49</v>
      </c>
      <c r="O213" s="86"/>
      <c r="P213" s="229">
        <f>O213*H213</f>
        <v>0</v>
      </c>
      <c r="Q213" s="229">
        <v>0</v>
      </c>
      <c r="R213" s="229">
        <f>Q213*H213</f>
        <v>0</v>
      </c>
      <c r="S213" s="229">
        <v>0.087999999999999995</v>
      </c>
      <c r="T213" s="230">
        <f>S213*H213</f>
        <v>0.087999999999999995</v>
      </c>
      <c r="U213" s="40"/>
      <c r="V213" s="40"/>
      <c r="W213" s="40"/>
      <c r="X213" s="40"/>
      <c r="Y213" s="40"/>
      <c r="Z213" s="40"/>
      <c r="AA213" s="40"/>
      <c r="AB213" s="40"/>
      <c r="AC213" s="40"/>
      <c r="AD213" s="40"/>
      <c r="AE213" s="40"/>
      <c r="AR213" s="231" t="s">
        <v>272</v>
      </c>
      <c r="AT213" s="231" t="s">
        <v>201</v>
      </c>
      <c r="AU213" s="231" t="s">
        <v>87</v>
      </c>
      <c r="AY213" s="19" t="s">
        <v>199</v>
      </c>
      <c r="BE213" s="232">
        <f>IF(N213="základní",J213,0)</f>
        <v>0</v>
      </c>
      <c r="BF213" s="232">
        <f>IF(N213="snížená",J213,0)</f>
        <v>0</v>
      </c>
      <c r="BG213" s="232">
        <f>IF(N213="zákl. přenesená",J213,0)</f>
        <v>0</v>
      </c>
      <c r="BH213" s="232">
        <f>IF(N213="sníž. přenesená",J213,0)</f>
        <v>0</v>
      </c>
      <c r="BI213" s="232">
        <f>IF(N213="nulová",J213,0)</f>
        <v>0</v>
      </c>
      <c r="BJ213" s="19" t="s">
        <v>23</v>
      </c>
      <c r="BK213" s="232">
        <f>ROUND(I213*H213,2)</f>
        <v>0</v>
      </c>
      <c r="BL213" s="19" t="s">
        <v>272</v>
      </c>
      <c r="BM213" s="231" t="s">
        <v>3958</v>
      </c>
    </row>
    <row r="214" s="2" customFormat="1" ht="21.75" customHeight="1">
      <c r="A214" s="40"/>
      <c r="B214" s="41"/>
      <c r="C214" s="220" t="s">
        <v>1132</v>
      </c>
      <c r="D214" s="220" t="s">
        <v>201</v>
      </c>
      <c r="E214" s="221" t="s">
        <v>3959</v>
      </c>
      <c r="F214" s="222" t="s">
        <v>3960</v>
      </c>
      <c r="G214" s="223" t="s">
        <v>3880</v>
      </c>
      <c r="H214" s="224">
        <v>2</v>
      </c>
      <c r="I214" s="225"/>
      <c r="J214" s="226">
        <f>ROUND(I214*H214,2)</f>
        <v>0</v>
      </c>
      <c r="K214" s="222" t="s">
        <v>3961</v>
      </c>
      <c r="L214" s="46"/>
      <c r="M214" s="227" t="s">
        <v>22</v>
      </c>
      <c r="N214" s="228" t="s">
        <v>49</v>
      </c>
      <c r="O214" s="86"/>
      <c r="P214" s="229">
        <f>O214*H214</f>
        <v>0</v>
      </c>
      <c r="Q214" s="229">
        <v>0.01034</v>
      </c>
      <c r="R214" s="229">
        <f>Q214*H214</f>
        <v>0.02068</v>
      </c>
      <c r="S214" s="229">
        <v>0</v>
      </c>
      <c r="T214" s="230">
        <f>S214*H214</f>
        <v>0</v>
      </c>
      <c r="U214" s="40"/>
      <c r="V214" s="40"/>
      <c r="W214" s="40"/>
      <c r="X214" s="40"/>
      <c r="Y214" s="40"/>
      <c r="Z214" s="40"/>
      <c r="AA214" s="40"/>
      <c r="AB214" s="40"/>
      <c r="AC214" s="40"/>
      <c r="AD214" s="40"/>
      <c r="AE214" s="40"/>
      <c r="AR214" s="231" t="s">
        <v>272</v>
      </c>
      <c r="AT214" s="231" t="s">
        <v>201</v>
      </c>
      <c r="AU214" s="231" t="s">
        <v>87</v>
      </c>
      <c r="AY214" s="19" t="s">
        <v>199</v>
      </c>
      <c r="BE214" s="232">
        <f>IF(N214="základní",J214,0)</f>
        <v>0</v>
      </c>
      <c r="BF214" s="232">
        <f>IF(N214="snížená",J214,0)</f>
        <v>0</v>
      </c>
      <c r="BG214" s="232">
        <f>IF(N214="zákl. přenesená",J214,0)</f>
        <v>0</v>
      </c>
      <c r="BH214" s="232">
        <f>IF(N214="sníž. přenesená",J214,0)</f>
        <v>0</v>
      </c>
      <c r="BI214" s="232">
        <f>IF(N214="nulová",J214,0)</f>
        <v>0</v>
      </c>
      <c r="BJ214" s="19" t="s">
        <v>23</v>
      </c>
      <c r="BK214" s="232">
        <f>ROUND(I214*H214,2)</f>
        <v>0</v>
      </c>
      <c r="BL214" s="19" t="s">
        <v>272</v>
      </c>
      <c r="BM214" s="231" t="s">
        <v>3962</v>
      </c>
    </row>
    <row r="215" s="2" customFormat="1" ht="16.5" customHeight="1">
      <c r="A215" s="40"/>
      <c r="B215" s="41"/>
      <c r="C215" s="220" t="s">
        <v>1136</v>
      </c>
      <c r="D215" s="220" t="s">
        <v>201</v>
      </c>
      <c r="E215" s="221" t="s">
        <v>3963</v>
      </c>
      <c r="F215" s="222" t="s">
        <v>3964</v>
      </c>
      <c r="G215" s="223" t="s">
        <v>3880</v>
      </c>
      <c r="H215" s="224">
        <v>2</v>
      </c>
      <c r="I215" s="225"/>
      <c r="J215" s="226">
        <f>ROUND(I215*H215,2)</f>
        <v>0</v>
      </c>
      <c r="K215" s="222" t="s">
        <v>205</v>
      </c>
      <c r="L215" s="46"/>
      <c r="M215" s="227" t="s">
        <v>22</v>
      </c>
      <c r="N215" s="228" t="s">
        <v>49</v>
      </c>
      <c r="O215" s="86"/>
      <c r="P215" s="229">
        <f>O215*H215</f>
        <v>0</v>
      </c>
      <c r="Q215" s="229">
        <v>0.0024199999999999998</v>
      </c>
      <c r="R215" s="229">
        <f>Q215*H215</f>
        <v>0.0048399999999999997</v>
      </c>
      <c r="S215" s="229">
        <v>0</v>
      </c>
      <c r="T215" s="230">
        <f>S215*H215</f>
        <v>0</v>
      </c>
      <c r="U215" s="40"/>
      <c r="V215" s="40"/>
      <c r="W215" s="40"/>
      <c r="X215" s="40"/>
      <c r="Y215" s="40"/>
      <c r="Z215" s="40"/>
      <c r="AA215" s="40"/>
      <c r="AB215" s="40"/>
      <c r="AC215" s="40"/>
      <c r="AD215" s="40"/>
      <c r="AE215" s="40"/>
      <c r="AR215" s="231" t="s">
        <v>272</v>
      </c>
      <c r="AT215" s="231" t="s">
        <v>201</v>
      </c>
      <c r="AU215" s="231" t="s">
        <v>87</v>
      </c>
      <c r="AY215" s="19" t="s">
        <v>199</v>
      </c>
      <c r="BE215" s="232">
        <f>IF(N215="základní",J215,0)</f>
        <v>0</v>
      </c>
      <c r="BF215" s="232">
        <f>IF(N215="snížená",J215,0)</f>
        <v>0</v>
      </c>
      <c r="BG215" s="232">
        <f>IF(N215="zákl. přenesená",J215,0)</f>
        <v>0</v>
      </c>
      <c r="BH215" s="232">
        <f>IF(N215="sníž. přenesená",J215,0)</f>
        <v>0</v>
      </c>
      <c r="BI215" s="232">
        <f>IF(N215="nulová",J215,0)</f>
        <v>0</v>
      </c>
      <c r="BJ215" s="19" t="s">
        <v>23</v>
      </c>
      <c r="BK215" s="232">
        <f>ROUND(I215*H215,2)</f>
        <v>0</v>
      </c>
      <c r="BL215" s="19" t="s">
        <v>272</v>
      </c>
      <c r="BM215" s="231" t="s">
        <v>3965</v>
      </c>
    </row>
    <row r="216" s="2" customFormat="1" ht="16.5" customHeight="1">
      <c r="A216" s="40"/>
      <c r="B216" s="41"/>
      <c r="C216" s="220" t="s">
        <v>1145</v>
      </c>
      <c r="D216" s="220" t="s">
        <v>201</v>
      </c>
      <c r="E216" s="221" t="s">
        <v>3966</v>
      </c>
      <c r="F216" s="222" t="s">
        <v>3967</v>
      </c>
      <c r="G216" s="223" t="s">
        <v>3880</v>
      </c>
      <c r="H216" s="224">
        <v>55</v>
      </c>
      <c r="I216" s="225"/>
      <c r="J216" s="226">
        <f>ROUND(I216*H216,2)</f>
        <v>0</v>
      </c>
      <c r="K216" s="222" t="s">
        <v>205</v>
      </c>
      <c r="L216" s="46"/>
      <c r="M216" s="227" t="s">
        <v>22</v>
      </c>
      <c r="N216" s="228" t="s">
        <v>49</v>
      </c>
      <c r="O216" s="86"/>
      <c r="P216" s="229">
        <f>O216*H216</f>
        <v>0</v>
      </c>
      <c r="Q216" s="229">
        <v>0.00051999999999999995</v>
      </c>
      <c r="R216" s="229">
        <f>Q216*H216</f>
        <v>0.028599999999999997</v>
      </c>
      <c r="S216" s="229">
        <v>0</v>
      </c>
      <c r="T216" s="230">
        <f>S216*H216</f>
        <v>0</v>
      </c>
      <c r="U216" s="40"/>
      <c r="V216" s="40"/>
      <c r="W216" s="40"/>
      <c r="X216" s="40"/>
      <c r="Y216" s="40"/>
      <c r="Z216" s="40"/>
      <c r="AA216" s="40"/>
      <c r="AB216" s="40"/>
      <c r="AC216" s="40"/>
      <c r="AD216" s="40"/>
      <c r="AE216" s="40"/>
      <c r="AR216" s="231" t="s">
        <v>272</v>
      </c>
      <c r="AT216" s="231" t="s">
        <v>201</v>
      </c>
      <c r="AU216" s="231" t="s">
        <v>87</v>
      </c>
      <c r="AY216" s="19" t="s">
        <v>199</v>
      </c>
      <c r="BE216" s="232">
        <f>IF(N216="základní",J216,0)</f>
        <v>0</v>
      </c>
      <c r="BF216" s="232">
        <f>IF(N216="snížená",J216,0)</f>
        <v>0</v>
      </c>
      <c r="BG216" s="232">
        <f>IF(N216="zákl. přenesená",J216,0)</f>
        <v>0</v>
      </c>
      <c r="BH216" s="232">
        <f>IF(N216="sníž. přenesená",J216,0)</f>
        <v>0</v>
      </c>
      <c r="BI216" s="232">
        <f>IF(N216="nulová",J216,0)</f>
        <v>0</v>
      </c>
      <c r="BJ216" s="19" t="s">
        <v>23</v>
      </c>
      <c r="BK216" s="232">
        <f>ROUND(I216*H216,2)</f>
        <v>0</v>
      </c>
      <c r="BL216" s="19" t="s">
        <v>272</v>
      </c>
      <c r="BM216" s="231" t="s">
        <v>3968</v>
      </c>
    </row>
    <row r="217" s="2" customFormat="1" ht="16.5" customHeight="1">
      <c r="A217" s="40"/>
      <c r="B217" s="41"/>
      <c r="C217" s="220" t="s">
        <v>1150</v>
      </c>
      <c r="D217" s="220" t="s">
        <v>201</v>
      </c>
      <c r="E217" s="221" t="s">
        <v>3969</v>
      </c>
      <c r="F217" s="222" t="s">
        <v>3970</v>
      </c>
      <c r="G217" s="223" t="s">
        <v>3880</v>
      </c>
      <c r="H217" s="224">
        <v>18</v>
      </c>
      <c r="I217" s="225"/>
      <c r="J217" s="226">
        <f>ROUND(I217*H217,2)</f>
        <v>0</v>
      </c>
      <c r="K217" s="222" t="s">
        <v>205</v>
      </c>
      <c r="L217" s="46"/>
      <c r="M217" s="227" t="s">
        <v>22</v>
      </c>
      <c r="N217" s="228" t="s">
        <v>49</v>
      </c>
      <c r="O217" s="86"/>
      <c r="P217" s="229">
        <f>O217*H217</f>
        <v>0</v>
      </c>
      <c r="Q217" s="229">
        <v>0.00051999999999999995</v>
      </c>
      <c r="R217" s="229">
        <f>Q217*H217</f>
        <v>0.0093599999999999985</v>
      </c>
      <c r="S217" s="229">
        <v>0</v>
      </c>
      <c r="T217" s="230">
        <f>S217*H217</f>
        <v>0</v>
      </c>
      <c r="U217" s="40"/>
      <c r="V217" s="40"/>
      <c r="W217" s="40"/>
      <c r="X217" s="40"/>
      <c r="Y217" s="40"/>
      <c r="Z217" s="40"/>
      <c r="AA217" s="40"/>
      <c r="AB217" s="40"/>
      <c r="AC217" s="40"/>
      <c r="AD217" s="40"/>
      <c r="AE217" s="40"/>
      <c r="AR217" s="231" t="s">
        <v>272</v>
      </c>
      <c r="AT217" s="231" t="s">
        <v>201</v>
      </c>
      <c r="AU217" s="231" t="s">
        <v>87</v>
      </c>
      <c r="AY217" s="19" t="s">
        <v>199</v>
      </c>
      <c r="BE217" s="232">
        <f>IF(N217="základní",J217,0)</f>
        <v>0</v>
      </c>
      <c r="BF217" s="232">
        <f>IF(N217="snížená",J217,0)</f>
        <v>0</v>
      </c>
      <c r="BG217" s="232">
        <f>IF(N217="zákl. přenesená",J217,0)</f>
        <v>0</v>
      </c>
      <c r="BH217" s="232">
        <f>IF(N217="sníž. přenesená",J217,0)</f>
        <v>0</v>
      </c>
      <c r="BI217" s="232">
        <f>IF(N217="nulová",J217,0)</f>
        <v>0</v>
      </c>
      <c r="BJ217" s="19" t="s">
        <v>23</v>
      </c>
      <c r="BK217" s="232">
        <f>ROUND(I217*H217,2)</f>
        <v>0</v>
      </c>
      <c r="BL217" s="19" t="s">
        <v>272</v>
      </c>
      <c r="BM217" s="231" t="s">
        <v>3971</v>
      </c>
    </row>
    <row r="218" s="2" customFormat="1" ht="16.5" customHeight="1">
      <c r="A218" s="40"/>
      <c r="B218" s="41"/>
      <c r="C218" s="220" t="s">
        <v>1158</v>
      </c>
      <c r="D218" s="220" t="s">
        <v>201</v>
      </c>
      <c r="E218" s="221" t="s">
        <v>3972</v>
      </c>
      <c r="F218" s="222" t="s">
        <v>3973</v>
      </c>
      <c r="G218" s="223" t="s">
        <v>333</v>
      </c>
      <c r="H218" s="224">
        <v>18</v>
      </c>
      <c r="I218" s="225"/>
      <c r="J218" s="226">
        <f>ROUND(I218*H218,2)</f>
        <v>0</v>
      </c>
      <c r="K218" s="222" t="s">
        <v>22</v>
      </c>
      <c r="L218" s="46"/>
      <c r="M218" s="227" t="s">
        <v>22</v>
      </c>
      <c r="N218" s="228" t="s">
        <v>49</v>
      </c>
      <c r="O218" s="86"/>
      <c r="P218" s="229">
        <f>O218*H218</f>
        <v>0</v>
      </c>
      <c r="Q218" s="229">
        <v>0</v>
      </c>
      <c r="R218" s="229">
        <f>Q218*H218</f>
        <v>0</v>
      </c>
      <c r="S218" s="229">
        <v>0</v>
      </c>
      <c r="T218" s="230">
        <f>S218*H218</f>
        <v>0</v>
      </c>
      <c r="U218" s="40"/>
      <c r="V218" s="40"/>
      <c r="W218" s="40"/>
      <c r="X218" s="40"/>
      <c r="Y218" s="40"/>
      <c r="Z218" s="40"/>
      <c r="AA218" s="40"/>
      <c r="AB218" s="40"/>
      <c r="AC218" s="40"/>
      <c r="AD218" s="40"/>
      <c r="AE218" s="40"/>
      <c r="AR218" s="231" t="s">
        <v>272</v>
      </c>
      <c r="AT218" s="231" t="s">
        <v>201</v>
      </c>
      <c r="AU218" s="231" t="s">
        <v>87</v>
      </c>
      <c r="AY218" s="19" t="s">
        <v>199</v>
      </c>
      <c r="BE218" s="232">
        <f>IF(N218="základní",J218,0)</f>
        <v>0</v>
      </c>
      <c r="BF218" s="232">
        <f>IF(N218="snížená",J218,0)</f>
        <v>0</v>
      </c>
      <c r="BG218" s="232">
        <f>IF(N218="zákl. přenesená",J218,0)</f>
        <v>0</v>
      </c>
      <c r="BH218" s="232">
        <f>IF(N218="sníž. přenesená",J218,0)</f>
        <v>0</v>
      </c>
      <c r="BI218" s="232">
        <f>IF(N218="nulová",J218,0)</f>
        <v>0</v>
      </c>
      <c r="BJ218" s="19" t="s">
        <v>23</v>
      </c>
      <c r="BK218" s="232">
        <f>ROUND(I218*H218,2)</f>
        <v>0</v>
      </c>
      <c r="BL218" s="19" t="s">
        <v>272</v>
      </c>
      <c r="BM218" s="231" t="s">
        <v>3974</v>
      </c>
    </row>
    <row r="219" s="2" customFormat="1" ht="16.5" customHeight="1">
      <c r="A219" s="40"/>
      <c r="B219" s="41"/>
      <c r="C219" s="220" t="s">
        <v>1163</v>
      </c>
      <c r="D219" s="220" t="s">
        <v>201</v>
      </c>
      <c r="E219" s="221" t="s">
        <v>3975</v>
      </c>
      <c r="F219" s="222" t="s">
        <v>3976</v>
      </c>
      <c r="G219" s="223" t="s">
        <v>3880</v>
      </c>
      <c r="H219" s="224">
        <v>49</v>
      </c>
      <c r="I219" s="225"/>
      <c r="J219" s="226">
        <f>ROUND(I219*H219,2)</f>
        <v>0</v>
      </c>
      <c r="K219" s="222" t="s">
        <v>205</v>
      </c>
      <c r="L219" s="46"/>
      <c r="M219" s="227" t="s">
        <v>22</v>
      </c>
      <c r="N219" s="228" t="s">
        <v>49</v>
      </c>
      <c r="O219" s="86"/>
      <c r="P219" s="229">
        <f>O219*H219</f>
        <v>0</v>
      </c>
      <c r="Q219" s="229">
        <v>0.00051999999999999995</v>
      </c>
      <c r="R219" s="229">
        <f>Q219*H219</f>
        <v>0.025479999999999999</v>
      </c>
      <c r="S219" s="229">
        <v>0</v>
      </c>
      <c r="T219" s="230">
        <f>S219*H219</f>
        <v>0</v>
      </c>
      <c r="U219" s="40"/>
      <c r="V219" s="40"/>
      <c r="W219" s="40"/>
      <c r="X219" s="40"/>
      <c r="Y219" s="40"/>
      <c r="Z219" s="40"/>
      <c r="AA219" s="40"/>
      <c r="AB219" s="40"/>
      <c r="AC219" s="40"/>
      <c r="AD219" s="40"/>
      <c r="AE219" s="40"/>
      <c r="AR219" s="231" t="s">
        <v>272</v>
      </c>
      <c r="AT219" s="231" t="s">
        <v>201</v>
      </c>
      <c r="AU219" s="231" t="s">
        <v>87</v>
      </c>
      <c r="AY219" s="19" t="s">
        <v>199</v>
      </c>
      <c r="BE219" s="232">
        <f>IF(N219="základní",J219,0)</f>
        <v>0</v>
      </c>
      <c r="BF219" s="232">
        <f>IF(N219="snížená",J219,0)</f>
        <v>0</v>
      </c>
      <c r="BG219" s="232">
        <f>IF(N219="zákl. přenesená",J219,0)</f>
        <v>0</v>
      </c>
      <c r="BH219" s="232">
        <f>IF(N219="sníž. přenesená",J219,0)</f>
        <v>0</v>
      </c>
      <c r="BI219" s="232">
        <f>IF(N219="nulová",J219,0)</f>
        <v>0</v>
      </c>
      <c r="BJ219" s="19" t="s">
        <v>23</v>
      </c>
      <c r="BK219" s="232">
        <f>ROUND(I219*H219,2)</f>
        <v>0</v>
      </c>
      <c r="BL219" s="19" t="s">
        <v>272</v>
      </c>
      <c r="BM219" s="231" t="s">
        <v>3977</v>
      </c>
    </row>
    <row r="220" s="2" customFormat="1" ht="16.5" customHeight="1">
      <c r="A220" s="40"/>
      <c r="B220" s="41"/>
      <c r="C220" s="220" t="s">
        <v>1168</v>
      </c>
      <c r="D220" s="220" t="s">
        <v>201</v>
      </c>
      <c r="E220" s="221" t="s">
        <v>3978</v>
      </c>
      <c r="F220" s="222" t="s">
        <v>3979</v>
      </c>
      <c r="G220" s="223" t="s">
        <v>3880</v>
      </c>
      <c r="H220" s="224">
        <v>4</v>
      </c>
      <c r="I220" s="225"/>
      <c r="J220" s="226">
        <f>ROUND(I220*H220,2)</f>
        <v>0</v>
      </c>
      <c r="K220" s="222" t="s">
        <v>205</v>
      </c>
      <c r="L220" s="46"/>
      <c r="M220" s="227" t="s">
        <v>22</v>
      </c>
      <c r="N220" s="228" t="s">
        <v>49</v>
      </c>
      <c r="O220" s="86"/>
      <c r="P220" s="229">
        <f>O220*H220</f>
        <v>0</v>
      </c>
      <c r="Q220" s="229">
        <v>0</v>
      </c>
      <c r="R220" s="229">
        <f>Q220*H220</f>
        <v>0</v>
      </c>
      <c r="S220" s="229">
        <v>0.017069999999999998</v>
      </c>
      <c r="T220" s="230">
        <f>S220*H220</f>
        <v>0.068279999999999993</v>
      </c>
      <c r="U220" s="40"/>
      <c r="V220" s="40"/>
      <c r="W220" s="40"/>
      <c r="X220" s="40"/>
      <c r="Y220" s="40"/>
      <c r="Z220" s="40"/>
      <c r="AA220" s="40"/>
      <c r="AB220" s="40"/>
      <c r="AC220" s="40"/>
      <c r="AD220" s="40"/>
      <c r="AE220" s="40"/>
      <c r="AR220" s="231" t="s">
        <v>272</v>
      </c>
      <c r="AT220" s="231" t="s">
        <v>201</v>
      </c>
      <c r="AU220" s="231" t="s">
        <v>87</v>
      </c>
      <c r="AY220" s="19" t="s">
        <v>199</v>
      </c>
      <c r="BE220" s="232">
        <f>IF(N220="základní",J220,0)</f>
        <v>0</v>
      </c>
      <c r="BF220" s="232">
        <f>IF(N220="snížená",J220,0)</f>
        <v>0</v>
      </c>
      <c r="BG220" s="232">
        <f>IF(N220="zákl. přenesená",J220,0)</f>
        <v>0</v>
      </c>
      <c r="BH220" s="232">
        <f>IF(N220="sníž. přenesená",J220,0)</f>
        <v>0</v>
      </c>
      <c r="BI220" s="232">
        <f>IF(N220="nulová",J220,0)</f>
        <v>0</v>
      </c>
      <c r="BJ220" s="19" t="s">
        <v>23</v>
      </c>
      <c r="BK220" s="232">
        <f>ROUND(I220*H220,2)</f>
        <v>0</v>
      </c>
      <c r="BL220" s="19" t="s">
        <v>272</v>
      </c>
      <c r="BM220" s="231" t="s">
        <v>3980</v>
      </c>
    </row>
    <row r="221" s="2" customFormat="1" ht="21.75" customHeight="1">
      <c r="A221" s="40"/>
      <c r="B221" s="41"/>
      <c r="C221" s="220" t="s">
        <v>1174</v>
      </c>
      <c r="D221" s="220" t="s">
        <v>201</v>
      </c>
      <c r="E221" s="221" t="s">
        <v>3981</v>
      </c>
      <c r="F221" s="222" t="s">
        <v>3982</v>
      </c>
      <c r="G221" s="223" t="s">
        <v>3880</v>
      </c>
      <c r="H221" s="224">
        <v>2</v>
      </c>
      <c r="I221" s="225"/>
      <c r="J221" s="226">
        <f>ROUND(I221*H221,2)</f>
        <v>0</v>
      </c>
      <c r="K221" s="222" t="s">
        <v>205</v>
      </c>
      <c r="L221" s="46"/>
      <c r="M221" s="227" t="s">
        <v>22</v>
      </c>
      <c r="N221" s="228" t="s">
        <v>49</v>
      </c>
      <c r="O221" s="86"/>
      <c r="P221" s="229">
        <f>O221*H221</f>
        <v>0</v>
      </c>
      <c r="Q221" s="229">
        <v>0.0049300000000000004</v>
      </c>
      <c r="R221" s="229">
        <f>Q221*H221</f>
        <v>0.0098600000000000007</v>
      </c>
      <c r="S221" s="229">
        <v>0</v>
      </c>
      <c r="T221" s="230">
        <f>S221*H221</f>
        <v>0</v>
      </c>
      <c r="U221" s="40"/>
      <c r="V221" s="40"/>
      <c r="W221" s="40"/>
      <c r="X221" s="40"/>
      <c r="Y221" s="40"/>
      <c r="Z221" s="40"/>
      <c r="AA221" s="40"/>
      <c r="AB221" s="40"/>
      <c r="AC221" s="40"/>
      <c r="AD221" s="40"/>
      <c r="AE221" s="40"/>
      <c r="AR221" s="231" t="s">
        <v>272</v>
      </c>
      <c r="AT221" s="231" t="s">
        <v>201</v>
      </c>
      <c r="AU221" s="231" t="s">
        <v>87</v>
      </c>
      <c r="AY221" s="19" t="s">
        <v>199</v>
      </c>
      <c r="BE221" s="232">
        <f>IF(N221="základní",J221,0)</f>
        <v>0</v>
      </c>
      <c r="BF221" s="232">
        <f>IF(N221="snížená",J221,0)</f>
        <v>0</v>
      </c>
      <c r="BG221" s="232">
        <f>IF(N221="zákl. přenesená",J221,0)</f>
        <v>0</v>
      </c>
      <c r="BH221" s="232">
        <f>IF(N221="sníž. přenesená",J221,0)</f>
        <v>0</v>
      </c>
      <c r="BI221" s="232">
        <f>IF(N221="nulová",J221,0)</f>
        <v>0</v>
      </c>
      <c r="BJ221" s="19" t="s">
        <v>23</v>
      </c>
      <c r="BK221" s="232">
        <f>ROUND(I221*H221,2)</f>
        <v>0</v>
      </c>
      <c r="BL221" s="19" t="s">
        <v>272</v>
      </c>
      <c r="BM221" s="231" t="s">
        <v>3983</v>
      </c>
    </row>
    <row r="222" s="2" customFormat="1" ht="16.5" customHeight="1">
      <c r="A222" s="40"/>
      <c r="B222" s="41"/>
      <c r="C222" s="220" t="s">
        <v>1181</v>
      </c>
      <c r="D222" s="220" t="s">
        <v>201</v>
      </c>
      <c r="E222" s="221" t="s">
        <v>3984</v>
      </c>
      <c r="F222" s="222" t="s">
        <v>3985</v>
      </c>
      <c r="G222" s="223" t="s">
        <v>3880</v>
      </c>
      <c r="H222" s="224">
        <v>2</v>
      </c>
      <c r="I222" s="225"/>
      <c r="J222" s="226">
        <f>ROUND(I222*H222,2)</f>
        <v>0</v>
      </c>
      <c r="K222" s="222" t="s">
        <v>205</v>
      </c>
      <c r="L222" s="46"/>
      <c r="M222" s="227" t="s">
        <v>22</v>
      </c>
      <c r="N222" s="228" t="s">
        <v>49</v>
      </c>
      <c r="O222" s="86"/>
      <c r="P222" s="229">
        <f>O222*H222</f>
        <v>0</v>
      </c>
      <c r="Q222" s="229">
        <v>0</v>
      </c>
      <c r="R222" s="229">
        <f>Q222*H222</f>
        <v>0</v>
      </c>
      <c r="S222" s="229">
        <v>0.018800000000000001</v>
      </c>
      <c r="T222" s="230">
        <f>S222*H222</f>
        <v>0.037600000000000001</v>
      </c>
      <c r="U222" s="40"/>
      <c r="V222" s="40"/>
      <c r="W222" s="40"/>
      <c r="X222" s="40"/>
      <c r="Y222" s="40"/>
      <c r="Z222" s="40"/>
      <c r="AA222" s="40"/>
      <c r="AB222" s="40"/>
      <c r="AC222" s="40"/>
      <c r="AD222" s="40"/>
      <c r="AE222" s="40"/>
      <c r="AR222" s="231" t="s">
        <v>272</v>
      </c>
      <c r="AT222" s="231" t="s">
        <v>201</v>
      </c>
      <c r="AU222" s="231" t="s">
        <v>87</v>
      </c>
      <c r="AY222" s="19" t="s">
        <v>199</v>
      </c>
      <c r="BE222" s="232">
        <f>IF(N222="základní",J222,0)</f>
        <v>0</v>
      </c>
      <c r="BF222" s="232">
        <f>IF(N222="snížená",J222,0)</f>
        <v>0</v>
      </c>
      <c r="BG222" s="232">
        <f>IF(N222="zákl. přenesená",J222,0)</f>
        <v>0</v>
      </c>
      <c r="BH222" s="232">
        <f>IF(N222="sníž. přenesená",J222,0)</f>
        <v>0</v>
      </c>
      <c r="BI222" s="232">
        <f>IF(N222="nulová",J222,0)</f>
        <v>0</v>
      </c>
      <c r="BJ222" s="19" t="s">
        <v>23</v>
      </c>
      <c r="BK222" s="232">
        <f>ROUND(I222*H222,2)</f>
        <v>0</v>
      </c>
      <c r="BL222" s="19" t="s">
        <v>272</v>
      </c>
      <c r="BM222" s="231" t="s">
        <v>3986</v>
      </c>
    </row>
    <row r="223" s="2" customFormat="1" ht="16.5" customHeight="1">
      <c r="A223" s="40"/>
      <c r="B223" s="41"/>
      <c r="C223" s="220" t="s">
        <v>1185</v>
      </c>
      <c r="D223" s="220" t="s">
        <v>201</v>
      </c>
      <c r="E223" s="221" t="s">
        <v>3987</v>
      </c>
      <c r="F223" s="222" t="s">
        <v>3988</v>
      </c>
      <c r="G223" s="223" t="s">
        <v>3880</v>
      </c>
      <c r="H223" s="224">
        <v>2</v>
      </c>
      <c r="I223" s="225"/>
      <c r="J223" s="226">
        <f>ROUND(I223*H223,2)</f>
        <v>0</v>
      </c>
      <c r="K223" s="222" t="s">
        <v>205</v>
      </c>
      <c r="L223" s="46"/>
      <c r="M223" s="227" t="s">
        <v>22</v>
      </c>
      <c r="N223" s="228" t="s">
        <v>49</v>
      </c>
      <c r="O223" s="86"/>
      <c r="P223" s="229">
        <f>O223*H223</f>
        <v>0</v>
      </c>
      <c r="Q223" s="229">
        <v>0.00059000000000000003</v>
      </c>
      <c r="R223" s="229">
        <f>Q223*H223</f>
        <v>0.0011800000000000001</v>
      </c>
      <c r="S223" s="229">
        <v>0</v>
      </c>
      <c r="T223" s="230">
        <f>S223*H223</f>
        <v>0</v>
      </c>
      <c r="U223" s="40"/>
      <c r="V223" s="40"/>
      <c r="W223" s="40"/>
      <c r="X223" s="40"/>
      <c r="Y223" s="40"/>
      <c r="Z223" s="40"/>
      <c r="AA223" s="40"/>
      <c r="AB223" s="40"/>
      <c r="AC223" s="40"/>
      <c r="AD223" s="40"/>
      <c r="AE223" s="40"/>
      <c r="AR223" s="231" t="s">
        <v>272</v>
      </c>
      <c r="AT223" s="231" t="s">
        <v>201</v>
      </c>
      <c r="AU223" s="231" t="s">
        <v>87</v>
      </c>
      <c r="AY223" s="19" t="s">
        <v>199</v>
      </c>
      <c r="BE223" s="232">
        <f>IF(N223="základní",J223,0)</f>
        <v>0</v>
      </c>
      <c r="BF223" s="232">
        <f>IF(N223="snížená",J223,0)</f>
        <v>0</v>
      </c>
      <c r="BG223" s="232">
        <f>IF(N223="zákl. přenesená",J223,0)</f>
        <v>0</v>
      </c>
      <c r="BH223" s="232">
        <f>IF(N223="sníž. přenesená",J223,0)</f>
        <v>0</v>
      </c>
      <c r="BI223" s="232">
        <f>IF(N223="nulová",J223,0)</f>
        <v>0</v>
      </c>
      <c r="BJ223" s="19" t="s">
        <v>23</v>
      </c>
      <c r="BK223" s="232">
        <f>ROUND(I223*H223,2)</f>
        <v>0</v>
      </c>
      <c r="BL223" s="19" t="s">
        <v>272</v>
      </c>
      <c r="BM223" s="231" t="s">
        <v>3989</v>
      </c>
    </row>
    <row r="224" s="2" customFormat="1" ht="16.5" customHeight="1">
      <c r="A224" s="40"/>
      <c r="B224" s="41"/>
      <c r="C224" s="277" t="s">
        <v>1191</v>
      </c>
      <c r="D224" s="277" t="s">
        <v>407</v>
      </c>
      <c r="E224" s="278" t="s">
        <v>3990</v>
      </c>
      <c r="F224" s="279" t="s">
        <v>3991</v>
      </c>
      <c r="G224" s="280" t="s">
        <v>3721</v>
      </c>
      <c r="H224" s="281">
        <v>2</v>
      </c>
      <c r="I224" s="282"/>
      <c r="J224" s="283">
        <f>ROUND(I224*H224,2)</f>
        <v>0</v>
      </c>
      <c r="K224" s="279" t="s">
        <v>22</v>
      </c>
      <c r="L224" s="284"/>
      <c r="M224" s="285" t="s">
        <v>22</v>
      </c>
      <c r="N224" s="286" t="s">
        <v>49</v>
      </c>
      <c r="O224" s="86"/>
      <c r="P224" s="229">
        <f>O224*H224</f>
        <v>0</v>
      </c>
      <c r="Q224" s="229">
        <v>0</v>
      </c>
      <c r="R224" s="229">
        <f>Q224*H224</f>
        <v>0</v>
      </c>
      <c r="S224" s="229">
        <v>0</v>
      </c>
      <c r="T224" s="230">
        <f>S224*H224</f>
        <v>0</v>
      </c>
      <c r="U224" s="40"/>
      <c r="V224" s="40"/>
      <c r="W224" s="40"/>
      <c r="X224" s="40"/>
      <c r="Y224" s="40"/>
      <c r="Z224" s="40"/>
      <c r="AA224" s="40"/>
      <c r="AB224" s="40"/>
      <c r="AC224" s="40"/>
      <c r="AD224" s="40"/>
      <c r="AE224" s="40"/>
      <c r="AR224" s="231" t="s">
        <v>367</v>
      </c>
      <c r="AT224" s="231" t="s">
        <v>407</v>
      </c>
      <c r="AU224" s="231" t="s">
        <v>87</v>
      </c>
      <c r="AY224" s="19" t="s">
        <v>199</v>
      </c>
      <c r="BE224" s="232">
        <f>IF(N224="základní",J224,0)</f>
        <v>0</v>
      </c>
      <c r="BF224" s="232">
        <f>IF(N224="snížená",J224,0)</f>
        <v>0</v>
      </c>
      <c r="BG224" s="232">
        <f>IF(N224="zákl. přenesená",J224,0)</f>
        <v>0</v>
      </c>
      <c r="BH224" s="232">
        <f>IF(N224="sníž. přenesená",J224,0)</f>
        <v>0</v>
      </c>
      <c r="BI224" s="232">
        <f>IF(N224="nulová",J224,0)</f>
        <v>0</v>
      </c>
      <c r="BJ224" s="19" t="s">
        <v>23</v>
      </c>
      <c r="BK224" s="232">
        <f>ROUND(I224*H224,2)</f>
        <v>0</v>
      </c>
      <c r="BL224" s="19" t="s">
        <v>272</v>
      </c>
      <c r="BM224" s="231" t="s">
        <v>3992</v>
      </c>
    </row>
    <row r="225" s="2" customFormat="1" ht="21.75" customHeight="1">
      <c r="A225" s="40"/>
      <c r="B225" s="41"/>
      <c r="C225" s="220" t="s">
        <v>1196</v>
      </c>
      <c r="D225" s="220" t="s">
        <v>201</v>
      </c>
      <c r="E225" s="221" t="s">
        <v>3993</v>
      </c>
      <c r="F225" s="222" t="s">
        <v>3994</v>
      </c>
      <c r="G225" s="223" t="s">
        <v>279</v>
      </c>
      <c r="H225" s="224">
        <v>1</v>
      </c>
      <c r="I225" s="225"/>
      <c r="J225" s="226">
        <f>ROUND(I225*H225,2)</f>
        <v>0</v>
      </c>
      <c r="K225" s="222" t="s">
        <v>205</v>
      </c>
      <c r="L225" s="46"/>
      <c r="M225" s="227" t="s">
        <v>22</v>
      </c>
      <c r="N225" s="228" t="s">
        <v>49</v>
      </c>
      <c r="O225" s="86"/>
      <c r="P225" s="229">
        <f>O225*H225</f>
        <v>0</v>
      </c>
      <c r="Q225" s="229">
        <v>0</v>
      </c>
      <c r="R225" s="229">
        <f>Q225*H225</f>
        <v>0</v>
      </c>
      <c r="S225" s="229">
        <v>0</v>
      </c>
      <c r="T225" s="230">
        <f>S225*H225</f>
        <v>0</v>
      </c>
      <c r="U225" s="40"/>
      <c r="V225" s="40"/>
      <c r="W225" s="40"/>
      <c r="X225" s="40"/>
      <c r="Y225" s="40"/>
      <c r="Z225" s="40"/>
      <c r="AA225" s="40"/>
      <c r="AB225" s="40"/>
      <c r="AC225" s="40"/>
      <c r="AD225" s="40"/>
      <c r="AE225" s="40"/>
      <c r="AR225" s="231" t="s">
        <v>272</v>
      </c>
      <c r="AT225" s="231" t="s">
        <v>201</v>
      </c>
      <c r="AU225" s="231" t="s">
        <v>87</v>
      </c>
      <c r="AY225" s="19" t="s">
        <v>199</v>
      </c>
      <c r="BE225" s="232">
        <f>IF(N225="základní",J225,0)</f>
        <v>0</v>
      </c>
      <c r="BF225" s="232">
        <f>IF(N225="snížená",J225,0)</f>
        <v>0</v>
      </c>
      <c r="BG225" s="232">
        <f>IF(N225="zákl. přenesená",J225,0)</f>
        <v>0</v>
      </c>
      <c r="BH225" s="232">
        <f>IF(N225="sníž. přenesená",J225,0)</f>
        <v>0</v>
      </c>
      <c r="BI225" s="232">
        <f>IF(N225="nulová",J225,0)</f>
        <v>0</v>
      </c>
      <c r="BJ225" s="19" t="s">
        <v>23</v>
      </c>
      <c r="BK225" s="232">
        <f>ROUND(I225*H225,2)</f>
        <v>0</v>
      </c>
      <c r="BL225" s="19" t="s">
        <v>272</v>
      </c>
      <c r="BM225" s="231" t="s">
        <v>3995</v>
      </c>
    </row>
    <row r="226" s="2" customFormat="1" ht="16.5" customHeight="1">
      <c r="A226" s="40"/>
      <c r="B226" s="41"/>
      <c r="C226" s="220" t="s">
        <v>1200</v>
      </c>
      <c r="D226" s="220" t="s">
        <v>201</v>
      </c>
      <c r="E226" s="221" t="s">
        <v>3996</v>
      </c>
      <c r="F226" s="222" t="s">
        <v>3997</v>
      </c>
      <c r="G226" s="223" t="s">
        <v>3880</v>
      </c>
      <c r="H226" s="224">
        <v>108</v>
      </c>
      <c r="I226" s="225"/>
      <c r="J226" s="226">
        <f>ROUND(I226*H226,2)</f>
        <v>0</v>
      </c>
      <c r="K226" s="222" t="s">
        <v>205</v>
      </c>
      <c r="L226" s="46"/>
      <c r="M226" s="227" t="s">
        <v>22</v>
      </c>
      <c r="N226" s="228" t="s">
        <v>49</v>
      </c>
      <c r="O226" s="86"/>
      <c r="P226" s="229">
        <f>O226*H226</f>
        <v>0</v>
      </c>
      <c r="Q226" s="229">
        <v>0.00029999999999999997</v>
      </c>
      <c r="R226" s="229">
        <f>Q226*H226</f>
        <v>0.032399999999999998</v>
      </c>
      <c r="S226" s="229">
        <v>0</v>
      </c>
      <c r="T226" s="230">
        <f>S226*H226</f>
        <v>0</v>
      </c>
      <c r="U226" s="40"/>
      <c r="V226" s="40"/>
      <c r="W226" s="40"/>
      <c r="X226" s="40"/>
      <c r="Y226" s="40"/>
      <c r="Z226" s="40"/>
      <c r="AA226" s="40"/>
      <c r="AB226" s="40"/>
      <c r="AC226" s="40"/>
      <c r="AD226" s="40"/>
      <c r="AE226" s="40"/>
      <c r="AR226" s="231" t="s">
        <v>272</v>
      </c>
      <c r="AT226" s="231" t="s">
        <v>201</v>
      </c>
      <c r="AU226" s="231" t="s">
        <v>87</v>
      </c>
      <c r="AY226" s="19" t="s">
        <v>199</v>
      </c>
      <c r="BE226" s="232">
        <f>IF(N226="základní",J226,0)</f>
        <v>0</v>
      </c>
      <c r="BF226" s="232">
        <f>IF(N226="snížená",J226,0)</f>
        <v>0</v>
      </c>
      <c r="BG226" s="232">
        <f>IF(N226="zákl. přenesená",J226,0)</f>
        <v>0</v>
      </c>
      <c r="BH226" s="232">
        <f>IF(N226="sníž. přenesená",J226,0)</f>
        <v>0</v>
      </c>
      <c r="BI226" s="232">
        <f>IF(N226="nulová",J226,0)</f>
        <v>0</v>
      </c>
      <c r="BJ226" s="19" t="s">
        <v>23</v>
      </c>
      <c r="BK226" s="232">
        <f>ROUND(I226*H226,2)</f>
        <v>0</v>
      </c>
      <c r="BL226" s="19" t="s">
        <v>272</v>
      </c>
      <c r="BM226" s="231" t="s">
        <v>3998</v>
      </c>
    </row>
    <row r="227" s="2" customFormat="1" ht="16.5" customHeight="1">
      <c r="A227" s="40"/>
      <c r="B227" s="41"/>
      <c r="C227" s="220" t="s">
        <v>1205</v>
      </c>
      <c r="D227" s="220" t="s">
        <v>201</v>
      </c>
      <c r="E227" s="221" t="s">
        <v>3999</v>
      </c>
      <c r="F227" s="222" t="s">
        <v>4000</v>
      </c>
      <c r="G227" s="223" t="s">
        <v>3880</v>
      </c>
      <c r="H227" s="224">
        <v>48</v>
      </c>
      <c r="I227" s="225"/>
      <c r="J227" s="226">
        <f>ROUND(I227*H227,2)</f>
        <v>0</v>
      </c>
      <c r="K227" s="222" t="s">
        <v>205</v>
      </c>
      <c r="L227" s="46"/>
      <c r="M227" s="227" t="s">
        <v>22</v>
      </c>
      <c r="N227" s="228" t="s">
        <v>49</v>
      </c>
      <c r="O227" s="86"/>
      <c r="P227" s="229">
        <f>O227*H227</f>
        <v>0</v>
      </c>
      <c r="Q227" s="229">
        <v>0</v>
      </c>
      <c r="R227" s="229">
        <f>Q227*H227</f>
        <v>0</v>
      </c>
      <c r="S227" s="229">
        <v>0.00156</v>
      </c>
      <c r="T227" s="230">
        <f>S227*H227</f>
        <v>0.074880000000000002</v>
      </c>
      <c r="U227" s="40"/>
      <c r="V227" s="40"/>
      <c r="W227" s="40"/>
      <c r="X227" s="40"/>
      <c r="Y227" s="40"/>
      <c r="Z227" s="40"/>
      <c r="AA227" s="40"/>
      <c r="AB227" s="40"/>
      <c r="AC227" s="40"/>
      <c r="AD227" s="40"/>
      <c r="AE227" s="40"/>
      <c r="AR227" s="231" t="s">
        <v>272</v>
      </c>
      <c r="AT227" s="231" t="s">
        <v>201</v>
      </c>
      <c r="AU227" s="231" t="s">
        <v>87</v>
      </c>
      <c r="AY227" s="19" t="s">
        <v>199</v>
      </c>
      <c r="BE227" s="232">
        <f>IF(N227="základní",J227,0)</f>
        <v>0</v>
      </c>
      <c r="BF227" s="232">
        <f>IF(N227="snížená",J227,0)</f>
        <v>0</v>
      </c>
      <c r="BG227" s="232">
        <f>IF(N227="zákl. přenesená",J227,0)</f>
        <v>0</v>
      </c>
      <c r="BH227" s="232">
        <f>IF(N227="sníž. přenesená",J227,0)</f>
        <v>0</v>
      </c>
      <c r="BI227" s="232">
        <f>IF(N227="nulová",J227,0)</f>
        <v>0</v>
      </c>
      <c r="BJ227" s="19" t="s">
        <v>23</v>
      </c>
      <c r="BK227" s="232">
        <f>ROUND(I227*H227,2)</f>
        <v>0</v>
      </c>
      <c r="BL227" s="19" t="s">
        <v>272</v>
      </c>
      <c r="BM227" s="231" t="s">
        <v>4001</v>
      </c>
    </row>
    <row r="228" s="2" customFormat="1" ht="16.5" customHeight="1">
      <c r="A228" s="40"/>
      <c r="B228" s="41"/>
      <c r="C228" s="220" t="s">
        <v>1209</v>
      </c>
      <c r="D228" s="220" t="s">
        <v>201</v>
      </c>
      <c r="E228" s="221" t="s">
        <v>4002</v>
      </c>
      <c r="F228" s="222" t="s">
        <v>4003</v>
      </c>
      <c r="G228" s="223" t="s">
        <v>3880</v>
      </c>
      <c r="H228" s="224">
        <v>2</v>
      </c>
      <c r="I228" s="225"/>
      <c r="J228" s="226">
        <f>ROUND(I228*H228,2)</f>
        <v>0</v>
      </c>
      <c r="K228" s="222" t="s">
        <v>205</v>
      </c>
      <c r="L228" s="46"/>
      <c r="M228" s="227" t="s">
        <v>22</v>
      </c>
      <c r="N228" s="228" t="s">
        <v>49</v>
      </c>
      <c r="O228" s="86"/>
      <c r="P228" s="229">
        <f>O228*H228</f>
        <v>0</v>
      </c>
      <c r="Q228" s="229">
        <v>0.0019599999999999999</v>
      </c>
      <c r="R228" s="229">
        <f>Q228*H228</f>
        <v>0.0039199999999999999</v>
      </c>
      <c r="S228" s="229">
        <v>0</v>
      </c>
      <c r="T228" s="230">
        <f>S228*H228</f>
        <v>0</v>
      </c>
      <c r="U228" s="40"/>
      <c r="V228" s="40"/>
      <c r="W228" s="40"/>
      <c r="X228" s="40"/>
      <c r="Y228" s="40"/>
      <c r="Z228" s="40"/>
      <c r="AA228" s="40"/>
      <c r="AB228" s="40"/>
      <c r="AC228" s="40"/>
      <c r="AD228" s="40"/>
      <c r="AE228" s="40"/>
      <c r="AR228" s="231" t="s">
        <v>272</v>
      </c>
      <c r="AT228" s="231" t="s">
        <v>201</v>
      </c>
      <c r="AU228" s="231" t="s">
        <v>87</v>
      </c>
      <c r="AY228" s="19" t="s">
        <v>199</v>
      </c>
      <c r="BE228" s="232">
        <f>IF(N228="základní",J228,0)</f>
        <v>0</v>
      </c>
      <c r="BF228" s="232">
        <f>IF(N228="snížená",J228,0)</f>
        <v>0</v>
      </c>
      <c r="BG228" s="232">
        <f>IF(N228="zákl. přenesená",J228,0)</f>
        <v>0</v>
      </c>
      <c r="BH228" s="232">
        <f>IF(N228="sníž. přenesená",J228,0)</f>
        <v>0</v>
      </c>
      <c r="BI228" s="232">
        <f>IF(N228="nulová",J228,0)</f>
        <v>0</v>
      </c>
      <c r="BJ228" s="19" t="s">
        <v>23</v>
      </c>
      <c r="BK228" s="232">
        <f>ROUND(I228*H228,2)</f>
        <v>0</v>
      </c>
      <c r="BL228" s="19" t="s">
        <v>272</v>
      </c>
      <c r="BM228" s="231" t="s">
        <v>4004</v>
      </c>
    </row>
    <row r="229" s="2" customFormat="1" ht="16.5" customHeight="1">
      <c r="A229" s="40"/>
      <c r="B229" s="41"/>
      <c r="C229" s="220" t="s">
        <v>1216</v>
      </c>
      <c r="D229" s="220" t="s">
        <v>201</v>
      </c>
      <c r="E229" s="221" t="s">
        <v>4005</v>
      </c>
      <c r="F229" s="222" t="s">
        <v>4006</v>
      </c>
      <c r="G229" s="223" t="s">
        <v>3880</v>
      </c>
      <c r="H229" s="224">
        <v>2</v>
      </c>
      <c r="I229" s="225"/>
      <c r="J229" s="226">
        <f>ROUND(I229*H229,2)</f>
        <v>0</v>
      </c>
      <c r="K229" s="222" t="s">
        <v>3961</v>
      </c>
      <c r="L229" s="46"/>
      <c r="M229" s="227" t="s">
        <v>22</v>
      </c>
      <c r="N229" s="228" t="s">
        <v>49</v>
      </c>
      <c r="O229" s="86"/>
      <c r="P229" s="229">
        <f>O229*H229</f>
        <v>0</v>
      </c>
      <c r="Q229" s="229">
        <v>0.0018</v>
      </c>
      <c r="R229" s="229">
        <f>Q229*H229</f>
        <v>0.0035999999999999999</v>
      </c>
      <c r="S229" s="229">
        <v>0</v>
      </c>
      <c r="T229" s="230">
        <f>S229*H229</f>
        <v>0</v>
      </c>
      <c r="U229" s="40"/>
      <c r="V229" s="40"/>
      <c r="W229" s="40"/>
      <c r="X229" s="40"/>
      <c r="Y229" s="40"/>
      <c r="Z229" s="40"/>
      <c r="AA229" s="40"/>
      <c r="AB229" s="40"/>
      <c r="AC229" s="40"/>
      <c r="AD229" s="40"/>
      <c r="AE229" s="40"/>
      <c r="AR229" s="231" t="s">
        <v>272</v>
      </c>
      <c r="AT229" s="231" t="s">
        <v>201</v>
      </c>
      <c r="AU229" s="231" t="s">
        <v>87</v>
      </c>
      <c r="AY229" s="19" t="s">
        <v>199</v>
      </c>
      <c r="BE229" s="232">
        <f>IF(N229="základní",J229,0)</f>
        <v>0</v>
      </c>
      <c r="BF229" s="232">
        <f>IF(N229="snížená",J229,0)</f>
        <v>0</v>
      </c>
      <c r="BG229" s="232">
        <f>IF(N229="zákl. přenesená",J229,0)</f>
        <v>0</v>
      </c>
      <c r="BH229" s="232">
        <f>IF(N229="sníž. přenesená",J229,0)</f>
        <v>0</v>
      </c>
      <c r="BI229" s="232">
        <f>IF(N229="nulová",J229,0)</f>
        <v>0</v>
      </c>
      <c r="BJ229" s="19" t="s">
        <v>23</v>
      </c>
      <c r="BK229" s="232">
        <f>ROUND(I229*H229,2)</f>
        <v>0</v>
      </c>
      <c r="BL229" s="19" t="s">
        <v>272</v>
      </c>
      <c r="BM229" s="231" t="s">
        <v>4007</v>
      </c>
    </row>
    <row r="230" s="2" customFormat="1" ht="16.5" customHeight="1">
      <c r="A230" s="40"/>
      <c r="B230" s="41"/>
      <c r="C230" s="220" t="s">
        <v>1223</v>
      </c>
      <c r="D230" s="220" t="s">
        <v>201</v>
      </c>
      <c r="E230" s="221" t="s">
        <v>4008</v>
      </c>
      <c r="F230" s="222" t="s">
        <v>4009</v>
      </c>
      <c r="G230" s="223" t="s">
        <v>3880</v>
      </c>
      <c r="H230" s="224">
        <v>53</v>
      </c>
      <c r="I230" s="225"/>
      <c r="J230" s="226">
        <f>ROUND(I230*H230,2)</f>
        <v>0</v>
      </c>
      <c r="K230" s="222" t="s">
        <v>205</v>
      </c>
      <c r="L230" s="46"/>
      <c r="M230" s="227" t="s">
        <v>22</v>
      </c>
      <c r="N230" s="228" t="s">
        <v>49</v>
      </c>
      <c r="O230" s="86"/>
      <c r="P230" s="229">
        <f>O230*H230</f>
        <v>0</v>
      </c>
      <c r="Q230" s="229">
        <v>0.0018</v>
      </c>
      <c r="R230" s="229">
        <f>Q230*H230</f>
        <v>0.095399999999999999</v>
      </c>
      <c r="S230" s="229">
        <v>0</v>
      </c>
      <c r="T230" s="230">
        <f>S230*H230</f>
        <v>0</v>
      </c>
      <c r="U230" s="40"/>
      <c r="V230" s="40"/>
      <c r="W230" s="40"/>
      <c r="X230" s="40"/>
      <c r="Y230" s="40"/>
      <c r="Z230" s="40"/>
      <c r="AA230" s="40"/>
      <c r="AB230" s="40"/>
      <c r="AC230" s="40"/>
      <c r="AD230" s="40"/>
      <c r="AE230" s="40"/>
      <c r="AR230" s="231" t="s">
        <v>272</v>
      </c>
      <c r="AT230" s="231" t="s">
        <v>201</v>
      </c>
      <c r="AU230" s="231" t="s">
        <v>87</v>
      </c>
      <c r="AY230" s="19" t="s">
        <v>199</v>
      </c>
      <c r="BE230" s="232">
        <f>IF(N230="základní",J230,0)</f>
        <v>0</v>
      </c>
      <c r="BF230" s="232">
        <f>IF(N230="snížená",J230,0)</f>
        <v>0</v>
      </c>
      <c r="BG230" s="232">
        <f>IF(N230="zákl. přenesená",J230,0)</f>
        <v>0</v>
      </c>
      <c r="BH230" s="232">
        <f>IF(N230="sníž. přenesená",J230,0)</f>
        <v>0</v>
      </c>
      <c r="BI230" s="232">
        <f>IF(N230="nulová",J230,0)</f>
        <v>0</v>
      </c>
      <c r="BJ230" s="19" t="s">
        <v>23</v>
      </c>
      <c r="BK230" s="232">
        <f>ROUND(I230*H230,2)</f>
        <v>0</v>
      </c>
      <c r="BL230" s="19" t="s">
        <v>272</v>
      </c>
      <c r="BM230" s="231" t="s">
        <v>4010</v>
      </c>
    </row>
    <row r="231" s="2" customFormat="1" ht="16.5" customHeight="1">
      <c r="A231" s="40"/>
      <c r="B231" s="41"/>
      <c r="C231" s="220" t="s">
        <v>1228</v>
      </c>
      <c r="D231" s="220" t="s">
        <v>201</v>
      </c>
      <c r="E231" s="221" t="s">
        <v>4011</v>
      </c>
      <c r="F231" s="222" t="s">
        <v>4012</v>
      </c>
      <c r="G231" s="223" t="s">
        <v>3880</v>
      </c>
      <c r="H231" s="224">
        <v>3</v>
      </c>
      <c r="I231" s="225"/>
      <c r="J231" s="226">
        <f>ROUND(I231*H231,2)</f>
        <v>0</v>
      </c>
      <c r="K231" s="222" t="s">
        <v>205</v>
      </c>
      <c r="L231" s="46"/>
      <c r="M231" s="227" t="s">
        <v>22</v>
      </c>
      <c r="N231" s="228" t="s">
        <v>49</v>
      </c>
      <c r="O231" s="86"/>
      <c r="P231" s="229">
        <f>O231*H231</f>
        <v>0</v>
      </c>
      <c r="Q231" s="229">
        <v>0.0018400000000000001</v>
      </c>
      <c r="R231" s="229">
        <f>Q231*H231</f>
        <v>0.0055200000000000006</v>
      </c>
      <c r="S231" s="229">
        <v>0</v>
      </c>
      <c r="T231" s="230">
        <f>S231*H231</f>
        <v>0</v>
      </c>
      <c r="U231" s="40"/>
      <c r="V231" s="40"/>
      <c r="W231" s="40"/>
      <c r="X231" s="40"/>
      <c r="Y231" s="40"/>
      <c r="Z231" s="40"/>
      <c r="AA231" s="40"/>
      <c r="AB231" s="40"/>
      <c r="AC231" s="40"/>
      <c r="AD231" s="40"/>
      <c r="AE231" s="40"/>
      <c r="AR231" s="231" t="s">
        <v>272</v>
      </c>
      <c r="AT231" s="231" t="s">
        <v>201</v>
      </c>
      <c r="AU231" s="231" t="s">
        <v>87</v>
      </c>
      <c r="AY231" s="19" t="s">
        <v>199</v>
      </c>
      <c r="BE231" s="232">
        <f>IF(N231="základní",J231,0)</f>
        <v>0</v>
      </c>
      <c r="BF231" s="232">
        <f>IF(N231="snížená",J231,0)</f>
        <v>0</v>
      </c>
      <c r="BG231" s="232">
        <f>IF(N231="zákl. přenesená",J231,0)</f>
        <v>0</v>
      </c>
      <c r="BH231" s="232">
        <f>IF(N231="sníž. přenesená",J231,0)</f>
        <v>0</v>
      </c>
      <c r="BI231" s="232">
        <f>IF(N231="nulová",J231,0)</f>
        <v>0</v>
      </c>
      <c r="BJ231" s="19" t="s">
        <v>23</v>
      </c>
      <c r="BK231" s="232">
        <f>ROUND(I231*H231,2)</f>
        <v>0</v>
      </c>
      <c r="BL231" s="19" t="s">
        <v>272</v>
      </c>
      <c r="BM231" s="231" t="s">
        <v>4013</v>
      </c>
    </row>
    <row r="232" s="2" customFormat="1" ht="16.5" customHeight="1">
      <c r="A232" s="40"/>
      <c r="B232" s="41"/>
      <c r="C232" s="220" t="s">
        <v>1232</v>
      </c>
      <c r="D232" s="220" t="s">
        <v>201</v>
      </c>
      <c r="E232" s="221" t="s">
        <v>4014</v>
      </c>
      <c r="F232" s="222" t="s">
        <v>4015</v>
      </c>
      <c r="G232" s="223" t="s">
        <v>3880</v>
      </c>
      <c r="H232" s="224">
        <v>2</v>
      </c>
      <c r="I232" s="225"/>
      <c r="J232" s="226">
        <f>ROUND(I232*H232,2)</f>
        <v>0</v>
      </c>
      <c r="K232" s="222" t="s">
        <v>205</v>
      </c>
      <c r="L232" s="46"/>
      <c r="M232" s="227" t="s">
        <v>22</v>
      </c>
      <c r="N232" s="228" t="s">
        <v>49</v>
      </c>
      <c r="O232" s="86"/>
      <c r="P232" s="229">
        <f>O232*H232</f>
        <v>0</v>
      </c>
      <c r="Q232" s="229">
        <v>0.0018400000000000001</v>
      </c>
      <c r="R232" s="229">
        <f>Q232*H232</f>
        <v>0.0036800000000000001</v>
      </c>
      <c r="S232" s="229">
        <v>0</v>
      </c>
      <c r="T232" s="230">
        <f>S232*H232</f>
        <v>0</v>
      </c>
      <c r="U232" s="40"/>
      <c r="V232" s="40"/>
      <c r="W232" s="40"/>
      <c r="X232" s="40"/>
      <c r="Y232" s="40"/>
      <c r="Z232" s="40"/>
      <c r="AA232" s="40"/>
      <c r="AB232" s="40"/>
      <c r="AC232" s="40"/>
      <c r="AD232" s="40"/>
      <c r="AE232" s="40"/>
      <c r="AR232" s="231" t="s">
        <v>272</v>
      </c>
      <c r="AT232" s="231" t="s">
        <v>201</v>
      </c>
      <c r="AU232" s="231" t="s">
        <v>87</v>
      </c>
      <c r="AY232" s="19" t="s">
        <v>199</v>
      </c>
      <c r="BE232" s="232">
        <f>IF(N232="základní",J232,0)</f>
        <v>0</v>
      </c>
      <c r="BF232" s="232">
        <f>IF(N232="snížená",J232,0)</f>
        <v>0</v>
      </c>
      <c r="BG232" s="232">
        <f>IF(N232="zákl. přenesená",J232,0)</f>
        <v>0</v>
      </c>
      <c r="BH232" s="232">
        <f>IF(N232="sníž. přenesená",J232,0)</f>
        <v>0</v>
      </c>
      <c r="BI232" s="232">
        <f>IF(N232="nulová",J232,0)</f>
        <v>0</v>
      </c>
      <c r="BJ232" s="19" t="s">
        <v>23</v>
      </c>
      <c r="BK232" s="232">
        <f>ROUND(I232*H232,2)</f>
        <v>0</v>
      </c>
      <c r="BL232" s="19" t="s">
        <v>272</v>
      </c>
      <c r="BM232" s="231" t="s">
        <v>4016</v>
      </c>
    </row>
    <row r="233" s="2" customFormat="1" ht="16.5" customHeight="1">
      <c r="A233" s="40"/>
      <c r="B233" s="41"/>
      <c r="C233" s="220" t="s">
        <v>1239</v>
      </c>
      <c r="D233" s="220" t="s">
        <v>201</v>
      </c>
      <c r="E233" s="221" t="s">
        <v>4017</v>
      </c>
      <c r="F233" s="222" t="s">
        <v>4018</v>
      </c>
      <c r="G233" s="223" t="s">
        <v>333</v>
      </c>
      <c r="H233" s="224">
        <v>2</v>
      </c>
      <c r="I233" s="225"/>
      <c r="J233" s="226">
        <f>ROUND(I233*H233,2)</f>
        <v>0</v>
      </c>
      <c r="K233" s="222" t="s">
        <v>205</v>
      </c>
      <c r="L233" s="46"/>
      <c r="M233" s="227" t="s">
        <v>22</v>
      </c>
      <c r="N233" s="228" t="s">
        <v>49</v>
      </c>
      <c r="O233" s="86"/>
      <c r="P233" s="229">
        <f>O233*H233</f>
        <v>0</v>
      </c>
      <c r="Q233" s="229">
        <v>0.00012999999999999999</v>
      </c>
      <c r="R233" s="229">
        <f>Q233*H233</f>
        <v>0.00025999999999999998</v>
      </c>
      <c r="S233" s="229">
        <v>0</v>
      </c>
      <c r="T233" s="230">
        <f>S233*H233</f>
        <v>0</v>
      </c>
      <c r="U233" s="40"/>
      <c r="V233" s="40"/>
      <c r="W233" s="40"/>
      <c r="X233" s="40"/>
      <c r="Y233" s="40"/>
      <c r="Z233" s="40"/>
      <c r="AA233" s="40"/>
      <c r="AB233" s="40"/>
      <c r="AC233" s="40"/>
      <c r="AD233" s="40"/>
      <c r="AE233" s="40"/>
      <c r="AR233" s="231" t="s">
        <v>272</v>
      </c>
      <c r="AT233" s="231" t="s">
        <v>201</v>
      </c>
      <c r="AU233" s="231" t="s">
        <v>87</v>
      </c>
      <c r="AY233" s="19" t="s">
        <v>199</v>
      </c>
      <c r="BE233" s="232">
        <f>IF(N233="základní",J233,0)</f>
        <v>0</v>
      </c>
      <c r="BF233" s="232">
        <f>IF(N233="snížená",J233,0)</f>
        <v>0</v>
      </c>
      <c r="BG233" s="232">
        <f>IF(N233="zákl. přenesená",J233,0)</f>
        <v>0</v>
      </c>
      <c r="BH233" s="232">
        <f>IF(N233="sníž. přenesená",J233,0)</f>
        <v>0</v>
      </c>
      <c r="BI233" s="232">
        <f>IF(N233="nulová",J233,0)</f>
        <v>0</v>
      </c>
      <c r="BJ233" s="19" t="s">
        <v>23</v>
      </c>
      <c r="BK233" s="232">
        <f>ROUND(I233*H233,2)</f>
        <v>0</v>
      </c>
      <c r="BL233" s="19" t="s">
        <v>272</v>
      </c>
      <c r="BM233" s="231" t="s">
        <v>4019</v>
      </c>
    </row>
    <row r="234" s="2" customFormat="1" ht="16.5" customHeight="1">
      <c r="A234" s="40"/>
      <c r="B234" s="41"/>
      <c r="C234" s="220" t="s">
        <v>1245</v>
      </c>
      <c r="D234" s="220" t="s">
        <v>201</v>
      </c>
      <c r="E234" s="221" t="s">
        <v>4020</v>
      </c>
      <c r="F234" s="222" t="s">
        <v>4021</v>
      </c>
      <c r="G234" s="223" t="s">
        <v>333</v>
      </c>
      <c r="H234" s="224">
        <v>2</v>
      </c>
      <c r="I234" s="225"/>
      <c r="J234" s="226">
        <f>ROUND(I234*H234,2)</f>
        <v>0</v>
      </c>
      <c r="K234" s="222" t="s">
        <v>205</v>
      </c>
      <c r="L234" s="46"/>
      <c r="M234" s="227" t="s">
        <v>22</v>
      </c>
      <c r="N234" s="228" t="s">
        <v>49</v>
      </c>
      <c r="O234" s="86"/>
      <c r="P234" s="229">
        <f>O234*H234</f>
        <v>0</v>
      </c>
      <c r="Q234" s="229">
        <v>0.00016000000000000001</v>
      </c>
      <c r="R234" s="229">
        <f>Q234*H234</f>
        <v>0.00032000000000000003</v>
      </c>
      <c r="S234" s="229">
        <v>0</v>
      </c>
      <c r="T234" s="230">
        <f>S234*H234</f>
        <v>0</v>
      </c>
      <c r="U234" s="40"/>
      <c r="V234" s="40"/>
      <c r="W234" s="40"/>
      <c r="X234" s="40"/>
      <c r="Y234" s="40"/>
      <c r="Z234" s="40"/>
      <c r="AA234" s="40"/>
      <c r="AB234" s="40"/>
      <c r="AC234" s="40"/>
      <c r="AD234" s="40"/>
      <c r="AE234" s="40"/>
      <c r="AR234" s="231" t="s">
        <v>272</v>
      </c>
      <c r="AT234" s="231" t="s">
        <v>201</v>
      </c>
      <c r="AU234" s="231" t="s">
        <v>87</v>
      </c>
      <c r="AY234" s="19" t="s">
        <v>199</v>
      </c>
      <c r="BE234" s="232">
        <f>IF(N234="základní",J234,0)</f>
        <v>0</v>
      </c>
      <c r="BF234" s="232">
        <f>IF(N234="snížená",J234,0)</f>
        <v>0</v>
      </c>
      <c r="BG234" s="232">
        <f>IF(N234="zákl. přenesená",J234,0)</f>
        <v>0</v>
      </c>
      <c r="BH234" s="232">
        <f>IF(N234="sníž. přenesená",J234,0)</f>
        <v>0</v>
      </c>
      <c r="BI234" s="232">
        <f>IF(N234="nulová",J234,0)</f>
        <v>0</v>
      </c>
      <c r="BJ234" s="19" t="s">
        <v>23</v>
      </c>
      <c r="BK234" s="232">
        <f>ROUND(I234*H234,2)</f>
        <v>0</v>
      </c>
      <c r="BL234" s="19" t="s">
        <v>272</v>
      </c>
      <c r="BM234" s="231" t="s">
        <v>4022</v>
      </c>
    </row>
    <row r="235" s="2" customFormat="1" ht="16.5" customHeight="1">
      <c r="A235" s="40"/>
      <c r="B235" s="41"/>
      <c r="C235" s="220" t="s">
        <v>1250</v>
      </c>
      <c r="D235" s="220" t="s">
        <v>201</v>
      </c>
      <c r="E235" s="221" t="s">
        <v>4023</v>
      </c>
      <c r="F235" s="222" t="s">
        <v>4024</v>
      </c>
      <c r="G235" s="223" t="s">
        <v>333</v>
      </c>
      <c r="H235" s="224">
        <v>53</v>
      </c>
      <c r="I235" s="225"/>
      <c r="J235" s="226">
        <f>ROUND(I235*H235,2)</f>
        <v>0</v>
      </c>
      <c r="K235" s="222" t="s">
        <v>205</v>
      </c>
      <c r="L235" s="46"/>
      <c r="M235" s="227" t="s">
        <v>22</v>
      </c>
      <c r="N235" s="228" t="s">
        <v>49</v>
      </c>
      <c r="O235" s="86"/>
      <c r="P235" s="229">
        <f>O235*H235</f>
        <v>0</v>
      </c>
      <c r="Q235" s="229">
        <v>0.00013999999999999999</v>
      </c>
      <c r="R235" s="229">
        <f>Q235*H235</f>
        <v>0.0074199999999999995</v>
      </c>
      <c r="S235" s="229">
        <v>0</v>
      </c>
      <c r="T235" s="230">
        <f>S235*H235</f>
        <v>0</v>
      </c>
      <c r="U235" s="40"/>
      <c r="V235" s="40"/>
      <c r="W235" s="40"/>
      <c r="X235" s="40"/>
      <c r="Y235" s="40"/>
      <c r="Z235" s="40"/>
      <c r="AA235" s="40"/>
      <c r="AB235" s="40"/>
      <c r="AC235" s="40"/>
      <c r="AD235" s="40"/>
      <c r="AE235" s="40"/>
      <c r="AR235" s="231" t="s">
        <v>272</v>
      </c>
      <c r="AT235" s="231" t="s">
        <v>201</v>
      </c>
      <c r="AU235" s="231" t="s">
        <v>87</v>
      </c>
      <c r="AY235" s="19" t="s">
        <v>199</v>
      </c>
      <c r="BE235" s="232">
        <f>IF(N235="základní",J235,0)</f>
        <v>0</v>
      </c>
      <c r="BF235" s="232">
        <f>IF(N235="snížená",J235,0)</f>
        <v>0</v>
      </c>
      <c r="BG235" s="232">
        <f>IF(N235="zákl. přenesená",J235,0)</f>
        <v>0</v>
      </c>
      <c r="BH235" s="232">
        <f>IF(N235="sníž. přenesená",J235,0)</f>
        <v>0</v>
      </c>
      <c r="BI235" s="232">
        <f>IF(N235="nulová",J235,0)</f>
        <v>0</v>
      </c>
      <c r="BJ235" s="19" t="s">
        <v>23</v>
      </c>
      <c r="BK235" s="232">
        <f>ROUND(I235*H235,2)</f>
        <v>0</v>
      </c>
      <c r="BL235" s="19" t="s">
        <v>272</v>
      </c>
      <c r="BM235" s="231" t="s">
        <v>4025</v>
      </c>
    </row>
    <row r="236" s="2" customFormat="1" ht="16.5" customHeight="1">
      <c r="A236" s="40"/>
      <c r="B236" s="41"/>
      <c r="C236" s="220" t="s">
        <v>1254</v>
      </c>
      <c r="D236" s="220" t="s">
        <v>201</v>
      </c>
      <c r="E236" s="221" t="s">
        <v>4026</v>
      </c>
      <c r="F236" s="222" t="s">
        <v>4027</v>
      </c>
      <c r="G236" s="223" t="s">
        <v>333</v>
      </c>
      <c r="H236" s="224">
        <v>51</v>
      </c>
      <c r="I236" s="225"/>
      <c r="J236" s="226">
        <f>ROUND(I236*H236,2)</f>
        <v>0</v>
      </c>
      <c r="K236" s="222" t="s">
        <v>205</v>
      </c>
      <c r="L236" s="46"/>
      <c r="M236" s="227" t="s">
        <v>22</v>
      </c>
      <c r="N236" s="228" t="s">
        <v>49</v>
      </c>
      <c r="O236" s="86"/>
      <c r="P236" s="229">
        <f>O236*H236</f>
        <v>0</v>
      </c>
      <c r="Q236" s="229">
        <v>0.00023000000000000001</v>
      </c>
      <c r="R236" s="229">
        <f>Q236*H236</f>
        <v>0.011730000000000001</v>
      </c>
      <c r="S236" s="229">
        <v>0</v>
      </c>
      <c r="T236" s="230">
        <f>S236*H236</f>
        <v>0</v>
      </c>
      <c r="U236" s="40"/>
      <c r="V236" s="40"/>
      <c r="W236" s="40"/>
      <c r="X236" s="40"/>
      <c r="Y236" s="40"/>
      <c r="Z236" s="40"/>
      <c r="AA236" s="40"/>
      <c r="AB236" s="40"/>
      <c r="AC236" s="40"/>
      <c r="AD236" s="40"/>
      <c r="AE236" s="40"/>
      <c r="AR236" s="231" t="s">
        <v>272</v>
      </c>
      <c r="AT236" s="231" t="s">
        <v>201</v>
      </c>
      <c r="AU236" s="231" t="s">
        <v>87</v>
      </c>
      <c r="AY236" s="19" t="s">
        <v>199</v>
      </c>
      <c r="BE236" s="232">
        <f>IF(N236="základní",J236,0)</f>
        <v>0</v>
      </c>
      <c r="BF236" s="232">
        <f>IF(N236="snížená",J236,0)</f>
        <v>0</v>
      </c>
      <c r="BG236" s="232">
        <f>IF(N236="zákl. přenesená",J236,0)</f>
        <v>0</v>
      </c>
      <c r="BH236" s="232">
        <f>IF(N236="sníž. přenesená",J236,0)</f>
        <v>0</v>
      </c>
      <c r="BI236" s="232">
        <f>IF(N236="nulová",J236,0)</f>
        <v>0</v>
      </c>
      <c r="BJ236" s="19" t="s">
        <v>23</v>
      </c>
      <c r="BK236" s="232">
        <f>ROUND(I236*H236,2)</f>
        <v>0</v>
      </c>
      <c r="BL236" s="19" t="s">
        <v>272</v>
      </c>
      <c r="BM236" s="231" t="s">
        <v>4028</v>
      </c>
    </row>
    <row r="237" s="2" customFormat="1" ht="16.5" customHeight="1">
      <c r="A237" s="40"/>
      <c r="B237" s="41"/>
      <c r="C237" s="220" t="s">
        <v>1267</v>
      </c>
      <c r="D237" s="220" t="s">
        <v>201</v>
      </c>
      <c r="E237" s="221" t="s">
        <v>4029</v>
      </c>
      <c r="F237" s="222" t="s">
        <v>4030</v>
      </c>
      <c r="G237" s="223" t="s">
        <v>333</v>
      </c>
      <c r="H237" s="224">
        <v>2</v>
      </c>
      <c r="I237" s="225"/>
      <c r="J237" s="226">
        <f>ROUND(I237*H237,2)</f>
        <v>0</v>
      </c>
      <c r="K237" s="222" t="s">
        <v>205</v>
      </c>
      <c r="L237" s="46"/>
      <c r="M237" s="227" t="s">
        <v>22</v>
      </c>
      <c r="N237" s="228" t="s">
        <v>49</v>
      </c>
      <c r="O237" s="86"/>
      <c r="P237" s="229">
        <f>O237*H237</f>
        <v>0</v>
      </c>
      <c r="Q237" s="229">
        <v>0.00051999999999999995</v>
      </c>
      <c r="R237" s="229">
        <f>Q237*H237</f>
        <v>0.0010399999999999999</v>
      </c>
      <c r="S237" s="229">
        <v>0</v>
      </c>
      <c r="T237" s="230">
        <f>S237*H237</f>
        <v>0</v>
      </c>
      <c r="U237" s="40"/>
      <c r="V237" s="40"/>
      <c r="W237" s="40"/>
      <c r="X237" s="40"/>
      <c r="Y237" s="40"/>
      <c r="Z237" s="40"/>
      <c r="AA237" s="40"/>
      <c r="AB237" s="40"/>
      <c r="AC237" s="40"/>
      <c r="AD237" s="40"/>
      <c r="AE237" s="40"/>
      <c r="AR237" s="231" t="s">
        <v>272</v>
      </c>
      <c r="AT237" s="231" t="s">
        <v>201</v>
      </c>
      <c r="AU237" s="231" t="s">
        <v>87</v>
      </c>
      <c r="AY237" s="19" t="s">
        <v>199</v>
      </c>
      <c r="BE237" s="232">
        <f>IF(N237="základní",J237,0)</f>
        <v>0</v>
      </c>
      <c r="BF237" s="232">
        <f>IF(N237="snížená",J237,0)</f>
        <v>0</v>
      </c>
      <c r="BG237" s="232">
        <f>IF(N237="zákl. přenesená",J237,0)</f>
        <v>0</v>
      </c>
      <c r="BH237" s="232">
        <f>IF(N237="sníž. přenesená",J237,0)</f>
        <v>0</v>
      </c>
      <c r="BI237" s="232">
        <f>IF(N237="nulová",J237,0)</f>
        <v>0</v>
      </c>
      <c r="BJ237" s="19" t="s">
        <v>23</v>
      </c>
      <c r="BK237" s="232">
        <f>ROUND(I237*H237,2)</f>
        <v>0</v>
      </c>
      <c r="BL237" s="19" t="s">
        <v>272</v>
      </c>
      <c r="BM237" s="231" t="s">
        <v>4031</v>
      </c>
    </row>
    <row r="238" s="2" customFormat="1" ht="16.5" customHeight="1">
      <c r="A238" s="40"/>
      <c r="B238" s="41"/>
      <c r="C238" s="220" t="s">
        <v>1273</v>
      </c>
      <c r="D238" s="220" t="s">
        <v>201</v>
      </c>
      <c r="E238" s="221" t="s">
        <v>4032</v>
      </c>
      <c r="F238" s="222" t="s">
        <v>4033</v>
      </c>
      <c r="G238" s="223" t="s">
        <v>333</v>
      </c>
      <c r="H238" s="224">
        <v>2</v>
      </c>
      <c r="I238" s="225"/>
      <c r="J238" s="226">
        <f>ROUND(I238*H238,2)</f>
        <v>0</v>
      </c>
      <c r="K238" s="222" t="s">
        <v>205</v>
      </c>
      <c r="L238" s="46"/>
      <c r="M238" s="227" t="s">
        <v>22</v>
      </c>
      <c r="N238" s="228" t="s">
        <v>49</v>
      </c>
      <c r="O238" s="86"/>
      <c r="P238" s="229">
        <f>O238*H238</f>
        <v>0</v>
      </c>
      <c r="Q238" s="229">
        <v>0.00027999999999999998</v>
      </c>
      <c r="R238" s="229">
        <f>Q238*H238</f>
        <v>0.00055999999999999995</v>
      </c>
      <c r="S238" s="229">
        <v>0</v>
      </c>
      <c r="T238" s="230">
        <f>S238*H238</f>
        <v>0</v>
      </c>
      <c r="U238" s="40"/>
      <c r="V238" s="40"/>
      <c r="W238" s="40"/>
      <c r="X238" s="40"/>
      <c r="Y238" s="40"/>
      <c r="Z238" s="40"/>
      <c r="AA238" s="40"/>
      <c r="AB238" s="40"/>
      <c r="AC238" s="40"/>
      <c r="AD238" s="40"/>
      <c r="AE238" s="40"/>
      <c r="AR238" s="231" t="s">
        <v>272</v>
      </c>
      <c r="AT238" s="231" t="s">
        <v>201</v>
      </c>
      <c r="AU238" s="231" t="s">
        <v>87</v>
      </c>
      <c r="AY238" s="19" t="s">
        <v>199</v>
      </c>
      <c r="BE238" s="232">
        <f>IF(N238="základní",J238,0)</f>
        <v>0</v>
      </c>
      <c r="BF238" s="232">
        <f>IF(N238="snížená",J238,0)</f>
        <v>0</v>
      </c>
      <c r="BG238" s="232">
        <f>IF(N238="zákl. přenesená",J238,0)</f>
        <v>0</v>
      </c>
      <c r="BH238" s="232">
        <f>IF(N238="sníž. přenesená",J238,0)</f>
        <v>0</v>
      </c>
      <c r="BI238" s="232">
        <f>IF(N238="nulová",J238,0)</f>
        <v>0</v>
      </c>
      <c r="BJ238" s="19" t="s">
        <v>23</v>
      </c>
      <c r="BK238" s="232">
        <f>ROUND(I238*H238,2)</f>
        <v>0</v>
      </c>
      <c r="BL238" s="19" t="s">
        <v>272</v>
      </c>
      <c r="BM238" s="231" t="s">
        <v>4034</v>
      </c>
    </row>
    <row r="239" s="2" customFormat="1" ht="16.5" customHeight="1">
      <c r="A239" s="40"/>
      <c r="B239" s="41"/>
      <c r="C239" s="220" t="s">
        <v>1280</v>
      </c>
      <c r="D239" s="220" t="s">
        <v>201</v>
      </c>
      <c r="E239" s="221" t="s">
        <v>4035</v>
      </c>
      <c r="F239" s="222" t="s">
        <v>4036</v>
      </c>
      <c r="G239" s="223" t="s">
        <v>333</v>
      </c>
      <c r="H239" s="224">
        <v>3</v>
      </c>
      <c r="I239" s="225"/>
      <c r="J239" s="226">
        <f>ROUND(I239*H239,2)</f>
        <v>0</v>
      </c>
      <c r="K239" s="222" t="s">
        <v>205</v>
      </c>
      <c r="L239" s="46"/>
      <c r="M239" s="227" t="s">
        <v>22</v>
      </c>
      <c r="N239" s="228" t="s">
        <v>49</v>
      </c>
      <c r="O239" s="86"/>
      <c r="P239" s="229">
        <f>O239*H239</f>
        <v>0</v>
      </c>
      <c r="Q239" s="229">
        <v>0.00036000000000000002</v>
      </c>
      <c r="R239" s="229">
        <f>Q239*H239</f>
        <v>0.00108</v>
      </c>
      <c r="S239" s="229">
        <v>0</v>
      </c>
      <c r="T239" s="230">
        <f>S239*H239</f>
        <v>0</v>
      </c>
      <c r="U239" s="40"/>
      <c r="V239" s="40"/>
      <c r="W239" s="40"/>
      <c r="X239" s="40"/>
      <c r="Y239" s="40"/>
      <c r="Z239" s="40"/>
      <c r="AA239" s="40"/>
      <c r="AB239" s="40"/>
      <c r="AC239" s="40"/>
      <c r="AD239" s="40"/>
      <c r="AE239" s="40"/>
      <c r="AR239" s="231" t="s">
        <v>272</v>
      </c>
      <c r="AT239" s="231" t="s">
        <v>201</v>
      </c>
      <c r="AU239" s="231" t="s">
        <v>87</v>
      </c>
      <c r="AY239" s="19" t="s">
        <v>199</v>
      </c>
      <c r="BE239" s="232">
        <f>IF(N239="základní",J239,0)</f>
        <v>0</v>
      </c>
      <c r="BF239" s="232">
        <f>IF(N239="snížená",J239,0)</f>
        <v>0</v>
      </c>
      <c r="BG239" s="232">
        <f>IF(N239="zákl. přenesená",J239,0)</f>
        <v>0</v>
      </c>
      <c r="BH239" s="232">
        <f>IF(N239="sníž. přenesená",J239,0)</f>
        <v>0</v>
      </c>
      <c r="BI239" s="232">
        <f>IF(N239="nulová",J239,0)</f>
        <v>0</v>
      </c>
      <c r="BJ239" s="19" t="s">
        <v>23</v>
      </c>
      <c r="BK239" s="232">
        <f>ROUND(I239*H239,2)</f>
        <v>0</v>
      </c>
      <c r="BL239" s="19" t="s">
        <v>272</v>
      </c>
      <c r="BM239" s="231" t="s">
        <v>4037</v>
      </c>
    </row>
    <row r="240" s="2" customFormat="1" ht="16.5" customHeight="1">
      <c r="A240" s="40"/>
      <c r="B240" s="41"/>
      <c r="C240" s="220" t="s">
        <v>1286</v>
      </c>
      <c r="D240" s="220" t="s">
        <v>201</v>
      </c>
      <c r="E240" s="221" t="s">
        <v>4038</v>
      </c>
      <c r="F240" s="222" t="s">
        <v>4039</v>
      </c>
      <c r="G240" s="223" t="s">
        <v>333</v>
      </c>
      <c r="H240" s="224">
        <v>2</v>
      </c>
      <c r="I240" s="225"/>
      <c r="J240" s="226">
        <f>ROUND(I240*H240,2)</f>
        <v>0</v>
      </c>
      <c r="K240" s="222" t="s">
        <v>205</v>
      </c>
      <c r="L240" s="46"/>
      <c r="M240" s="227" t="s">
        <v>22</v>
      </c>
      <c r="N240" s="228" t="s">
        <v>49</v>
      </c>
      <c r="O240" s="86"/>
      <c r="P240" s="229">
        <f>O240*H240</f>
        <v>0</v>
      </c>
      <c r="Q240" s="229">
        <v>0.00031</v>
      </c>
      <c r="R240" s="229">
        <f>Q240*H240</f>
        <v>0.00062</v>
      </c>
      <c r="S240" s="229">
        <v>0</v>
      </c>
      <c r="T240" s="230">
        <f>S240*H240</f>
        <v>0</v>
      </c>
      <c r="U240" s="40"/>
      <c r="V240" s="40"/>
      <c r="W240" s="40"/>
      <c r="X240" s="40"/>
      <c r="Y240" s="40"/>
      <c r="Z240" s="40"/>
      <c r="AA240" s="40"/>
      <c r="AB240" s="40"/>
      <c r="AC240" s="40"/>
      <c r="AD240" s="40"/>
      <c r="AE240" s="40"/>
      <c r="AR240" s="231" t="s">
        <v>272</v>
      </c>
      <c r="AT240" s="231" t="s">
        <v>201</v>
      </c>
      <c r="AU240" s="231" t="s">
        <v>87</v>
      </c>
      <c r="AY240" s="19" t="s">
        <v>199</v>
      </c>
      <c r="BE240" s="232">
        <f>IF(N240="základní",J240,0)</f>
        <v>0</v>
      </c>
      <c r="BF240" s="232">
        <f>IF(N240="snížená",J240,0)</f>
        <v>0</v>
      </c>
      <c r="BG240" s="232">
        <f>IF(N240="zákl. přenesená",J240,0)</f>
        <v>0</v>
      </c>
      <c r="BH240" s="232">
        <f>IF(N240="sníž. přenesená",J240,0)</f>
        <v>0</v>
      </c>
      <c r="BI240" s="232">
        <f>IF(N240="nulová",J240,0)</f>
        <v>0</v>
      </c>
      <c r="BJ240" s="19" t="s">
        <v>23</v>
      </c>
      <c r="BK240" s="232">
        <f>ROUND(I240*H240,2)</f>
        <v>0</v>
      </c>
      <c r="BL240" s="19" t="s">
        <v>272</v>
      </c>
      <c r="BM240" s="231" t="s">
        <v>4040</v>
      </c>
    </row>
    <row r="241" s="2" customFormat="1" ht="21.75" customHeight="1">
      <c r="A241" s="40"/>
      <c r="B241" s="41"/>
      <c r="C241" s="220" t="s">
        <v>1290</v>
      </c>
      <c r="D241" s="220" t="s">
        <v>201</v>
      </c>
      <c r="E241" s="221" t="s">
        <v>4041</v>
      </c>
      <c r="F241" s="222" t="s">
        <v>4042</v>
      </c>
      <c r="G241" s="223" t="s">
        <v>279</v>
      </c>
      <c r="H241" s="224">
        <v>2.0939999999999999</v>
      </c>
      <c r="I241" s="225"/>
      <c r="J241" s="226">
        <f>ROUND(I241*H241,2)</f>
        <v>0</v>
      </c>
      <c r="K241" s="222" t="s">
        <v>205</v>
      </c>
      <c r="L241" s="46"/>
      <c r="M241" s="227" t="s">
        <v>22</v>
      </c>
      <c r="N241" s="228" t="s">
        <v>49</v>
      </c>
      <c r="O241" s="86"/>
      <c r="P241" s="229">
        <f>O241*H241</f>
        <v>0</v>
      </c>
      <c r="Q241" s="229">
        <v>0</v>
      </c>
      <c r="R241" s="229">
        <f>Q241*H241</f>
        <v>0</v>
      </c>
      <c r="S241" s="229">
        <v>0</v>
      </c>
      <c r="T241" s="230">
        <f>S241*H241</f>
        <v>0</v>
      </c>
      <c r="U241" s="40"/>
      <c r="V241" s="40"/>
      <c r="W241" s="40"/>
      <c r="X241" s="40"/>
      <c r="Y241" s="40"/>
      <c r="Z241" s="40"/>
      <c r="AA241" s="40"/>
      <c r="AB241" s="40"/>
      <c r="AC241" s="40"/>
      <c r="AD241" s="40"/>
      <c r="AE241" s="40"/>
      <c r="AR241" s="231" t="s">
        <v>272</v>
      </c>
      <c r="AT241" s="231" t="s">
        <v>201</v>
      </c>
      <c r="AU241" s="231" t="s">
        <v>87</v>
      </c>
      <c r="AY241" s="19" t="s">
        <v>199</v>
      </c>
      <c r="BE241" s="232">
        <f>IF(N241="základní",J241,0)</f>
        <v>0</v>
      </c>
      <c r="BF241" s="232">
        <f>IF(N241="snížená",J241,0)</f>
        <v>0</v>
      </c>
      <c r="BG241" s="232">
        <f>IF(N241="zákl. přenesená",J241,0)</f>
        <v>0</v>
      </c>
      <c r="BH241" s="232">
        <f>IF(N241="sníž. přenesená",J241,0)</f>
        <v>0</v>
      </c>
      <c r="BI241" s="232">
        <f>IF(N241="nulová",J241,0)</f>
        <v>0</v>
      </c>
      <c r="BJ241" s="19" t="s">
        <v>23</v>
      </c>
      <c r="BK241" s="232">
        <f>ROUND(I241*H241,2)</f>
        <v>0</v>
      </c>
      <c r="BL241" s="19" t="s">
        <v>272</v>
      </c>
      <c r="BM241" s="231" t="s">
        <v>4043</v>
      </c>
    </row>
    <row r="242" s="2" customFormat="1" ht="21.75" customHeight="1">
      <c r="A242" s="40"/>
      <c r="B242" s="41"/>
      <c r="C242" s="220" t="s">
        <v>1295</v>
      </c>
      <c r="D242" s="220" t="s">
        <v>201</v>
      </c>
      <c r="E242" s="221" t="s">
        <v>4044</v>
      </c>
      <c r="F242" s="222" t="s">
        <v>4045</v>
      </c>
      <c r="G242" s="223" t="s">
        <v>279</v>
      </c>
      <c r="H242" s="224">
        <v>2.0939999999999999</v>
      </c>
      <c r="I242" s="225"/>
      <c r="J242" s="226">
        <f>ROUND(I242*H242,2)</f>
        <v>0</v>
      </c>
      <c r="K242" s="222" t="s">
        <v>205</v>
      </c>
      <c r="L242" s="46"/>
      <c r="M242" s="227" t="s">
        <v>22</v>
      </c>
      <c r="N242" s="228" t="s">
        <v>49</v>
      </c>
      <c r="O242" s="86"/>
      <c r="P242" s="229">
        <f>O242*H242</f>
        <v>0</v>
      </c>
      <c r="Q242" s="229">
        <v>0</v>
      </c>
      <c r="R242" s="229">
        <f>Q242*H242</f>
        <v>0</v>
      </c>
      <c r="S242" s="229">
        <v>0</v>
      </c>
      <c r="T242" s="230">
        <f>S242*H242</f>
        <v>0</v>
      </c>
      <c r="U242" s="40"/>
      <c r="V242" s="40"/>
      <c r="W242" s="40"/>
      <c r="X242" s="40"/>
      <c r="Y242" s="40"/>
      <c r="Z242" s="40"/>
      <c r="AA242" s="40"/>
      <c r="AB242" s="40"/>
      <c r="AC242" s="40"/>
      <c r="AD242" s="40"/>
      <c r="AE242" s="40"/>
      <c r="AR242" s="231" t="s">
        <v>272</v>
      </c>
      <c r="AT242" s="231" t="s">
        <v>201</v>
      </c>
      <c r="AU242" s="231" t="s">
        <v>87</v>
      </c>
      <c r="AY242" s="19" t="s">
        <v>199</v>
      </c>
      <c r="BE242" s="232">
        <f>IF(N242="základní",J242,0)</f>
        <v>0</v>
      </c>
      <c r="BF242" s="232">
        <f>IF(N242="snížená",J242,0)</f>
        <v>0</v>
      </c>
      <c r="BG242" s="232">
        <f>IF(N242="zákl. přenesená",J242,0)</f>
        <v>0</v>
      </c>
      <c r="BH242" s="232">
        <f>IF(N242="sníž. přenesená",J242,0)</f>
        <v>0</v>
      </c>
      <c r="BI242" s="232">
        <f>IF(N242="nulová",J242,0)</f>
        <v>0</v>
      </c>
      <c r="BJ242" s="19" t="s">
        <v>23</v>
      </c>
      <c r="BK242" s="232">
        <f>ROUND(I242*H242,2)</f>
        <v>0</v>
      </c>
      <c r="BL242" s="19" t="s">
        <v>272</v>
      </c>
      <c r="BM242" s="231" t="s">
        <v>4046</v>
      </c>
    </row>
    <row r="243" s="12" customFormat="1" ht="22.8" customHeight="1">
      <c r="A243" s="12"/>
      <c r="B243" s="204"/>
      <c r="C243" s="205"/>
      <c r="D243" s="206" t="s">
        <v>77</v>
      </c>
      <c r="E243" s="218" t="s">
        <v>4047</v>
      </c>
      <c r="F243" s="218" t="s">
        <v>4048</v>
      </c>
      <c r="G243" s="205"/>
      <c r="H243" s="205"/>
      <c r="I243" s="208"/>
      <c r="J243" s="219">
        <f>BK243</f>
        <v>0</v>
      </c>
      <c r="K243" s="205"/>
      <c r="L243" s="210"/>
      <c r="M243" s="211"/>
      <c r="N243" s="212"/>
      <c r="O243" s="212"/>
      <c r="P243" s="213">
        <f>SUM(P244:P250)</f>
        <v>0</v>
      </c>
      <c r="Q243" s="212"/>
      <c r="R243" s="213">
        <f>SUM(R244:R250)</f>
        <v>0.20784999999999998</v>
      </c>
      <c r="S243" s="212"/>
      <c r="T243" s="214">
        <f>SUM(T244:T250)</f>
        <v>0</v>
      </c>
      <c r="U243" s="12"/>
      <c r="V243" s="12"/>
      <c r="W243" s="12"/>
      <c r="X243" s="12"/>
      <c r="Y243" s="12"/>
      <c r="Z243" s="12"/>
      <c r="AA243" s="12"/>
      <c r="AB243" s="12"/>
      <c r="AC243" s="12"/>
      <c r="AD243" s="12"/>
      <c r="AE243" s="12"/>
      <c r="AR243" s="215" t="s">
        <v>87</v>
      </c>
      <c r="AT243" s="216" t="s">
        <v>77</v>
      </c>
      <c r="AU243" s="216" t="s">
        <v>23</v>
      </c>
      <c r="AY243" s="215" t="s">
        <v>199</v>
      </c>
      <c r="BK243" s="217">
        <f>SUM(BK244:BK250)</f>
        <v>0</v>
      </c>
    </row>
    <row r="244" s="2" customFormat="1" ht="21.75" customHeight="1">
      <c r="A244" s="40"/>
      <c r="B244" s="41"/>
      <c r="C244" s="220" t="s">
        <v>1300</v>
      </c>
      <c r="D244" s="220" t="s">
        <v>201</v>
      </c>
      <c r="E244" s="221" t="s">
        <v>4049</v>
      </c>
      <c r="F244" s="222" t="s">
        <v>4050</v>
      </c>
      <c r="G244" s="223" t="s">
        <v>3880</v>
      </c>
      <c r="H244" s="224">
        <v>3</v>
      </c>
      <c r="I244" s="225"/>
      <c r="J244" s="226">
        <f>ROUND(I244*H244,2)</f>
        <v>0</v>
      </c>
      <c r="K244" s="222" t="s">
        <v>205</v>
      </c>
      <c r="L244" s="46"/>
      <c r="M244" s="227" t="s">
        <v>22</v>
      </c>
      <c r="N244" s="228" t="s">
        <v>49</v>
      </c>
      <c r="O244" s="86"/>
      <c r="P244" s="229">
        <f>O244*H244</f>
        <v>0</v>
      </c>
      <c r="Q244" s="229">
        <v>0.0038999999999999998</v>
      </c>
      <c r="R244" s="229">
        <f>Q244*H244</f>
        <v>0.011699999999999999</v>
      </c>
      <c r="S244" s="229">
        <v>0</v>
      </c>
      <c r="T244" s="230">
        <f>S244*H244</f>
        <v>0</v>
      </c>
      <c r="U244" s="40"/>
      <c r="V244" s="40"/>
      <c r="W244" s="40"/>
      <c r="X244" s="40"/>
      <c r="Y244" s="40"/>
      <c r="Z244" s="40"/>
      <c r="AA244" s="40"/>
      <c r="AB244" s="40"/>
      <c r="AC244" s="40"/>
      <c r="AD244" s="40"/>
      <c r="AE244" s="40"/>
      <c r="AR244" s="231" t="s">
        <v>272</v>
      </c>
      <c r="AT244" s="231" t="s">
        <v>201</v>
      </c>
      <c r="AU244" s="231" t="s">
        <v>87</v>
      </c>
      <c r="AY244" s="19" t="s">
        <v>199</v>
      </c>
      <c r="BE244" s="232">
        <f>IF(N244="základní",J244,0)</f>
        <v>0</v>
      </c>
      <c r="BF244" s="232">
        <f>IF(N244="snížená",J244,0)</f>
        <v>0</v>
      </c>
      <c r="BG244" s="232">
        <f>IF(N244="zákl. přenesená",J244,0)</f>
        <v>0</v>
      </c>
      <c r="BH244" s="232">
        <f>IF(N244="sníž. přenesená",J244,0)</f>
        <v>0</v>
      </c>
      <c r="BI244" s="232">
        <f>IF(N244="nulová",J244,0)</f>
        <v>0</v>
      </c>
      <c r="BJ244" s="19" t="s">
        <v>23</v>
      </c>
      <c r="BK244" s="232">
        <f>ROUND(I244*H244,2)</f>
        <v>0</v>
      </c>
      <c r="BL244" s="19" t="s">
        <v>272</v>
      </c>
      <c r="BM244" s="231" t="s">
        <v>4051</v>
      </c>
    </row>
    <row r="245" s="2" customFormat="1" ht="21.75" customHeight="1">
      <c r="A245" s="40"/>
      <c r="B245" s="41"/>
      <c r="C245" s="220" t="s">
        <v>1305</v>
      </c>
      <c r="D245" s="220" t="s">
        <v>201</v>
      </c>
      <c r="E245" s="221" t="s">
        <v>4052</v>
      </c>
      <c r="F245" s="222" t="s">
        <v>4053</v>
      </c>
      <c r="G245" s="223" t="s">
        <v>3880</v>
      </c>
      <c r="H245" s="224">
        <v>16</v>
      </c>
      <c r="I245" s="225"/>
      <c r="J245" s="226">
        <f>ROUND(I245*H245,2)</f>
        <v>0</v>
      </c>
      <c r="K245" s="222" t="s">
        <v>205</v>
      </c>
      <c r="L245" s="46"/>
      <c r="M245" s="227" t="s">
        <v>22</v>
      </c>
      <c r="N245" s="228" t="s">
        <v>49</v>
      </c>
      <c r="O245" s="86"/>
      <c r="P245" s="229">
        <f>O245*H245</f>
        <v>0</v>
      </c>
      <c r="Q245" s="229">
        <v>0.0091999999999999998</v>
      </c>
      <c r="R245" s="229">
        <f>Q245*H245</f>
        <v>0.1472</v>
      </c>
      <c r="S245" s="229">
        <v>0</v>
      </c>
      <c r="T245" s="230">
        <f>S245*H245</f>
        <v>0</v>
      </c>
      <c r="U245" s="40"/>
      <c r="V245" s="40"/>
      <c r="W245" s="40"/>
      <c r="X245" s="40"/>
      <c r="Y245" s="40"/>
      <c r="Z245" s="40"/>
      <c r="AA245" s="40"/>
      <c r="AB245" s="40"/>
      <c r="AC245" s="40"/>
      <c r="AD245" s="40"/>
      <c r="AE245" s="40"/>
      <c r="AR245" s="231" t="s">
        <v>272</v>
      </c>
      <c r="AT245" s="231" t="s">
        <v>201</v>
      </c>
      <c r="AU245" s="231" t="s">
        <v>87</v>
      </c>
      <c r="AY245" s="19" t="s">
        <v>199</v>
      </c>
      <c r="BE245" s="232">
        <f>IF(N245="základní",J245,0)</f>
        <v>0</v>
      </c>
      <c r="BF245" s="232">
        <f>IF(N245="snížená",J245,0)</f>
        <v>0</v>
      </c>
      <c r="BG245" s="232">
        <f>IF(N245="zákl. přenesená",J245,0)</f>
        <v>0</v>
      </c>
      <c r="BH245" s="232">
        <f>IF(N245="sníž. přenesená",J245,0)</f>
        <v>0</v>
      </c>
      <c r="BI245" s="232">
        <f>IF(N245="nulová",J245,0)</f>
        <v>0</v>
      </c>
      <c r="BJ245" s="19" t="s">
        <v>23</v>
      </c>
      <c r="BK245" s="232">
        <f>ROUND(I245*H245,2)</f>
        <v>0</v>
      </c>
      <c r="BL245" s="19" t="s">
        <v>272</v>
      </c>
      <c r="BM245" s="231" t="s">
        <v>4054</v>
      </c>
    </row>
    <row r="246" s="2" customFormat="1" ht="21.75" customHeight="1">
      <c r="A246" s="40"/>
      <c r="B246" s="41"/>
      <c r="C246" s="220" t="s">
        <v>1311</v>
      </c>
      <c r="D246" s="220" t="s">
        <v>201</v>
      </c>
      <c r="E246" s="221" t="s">
        <v>4055</v>
      </c>
      <c r="F246" s="222" t="s">
        <v>4056</v>
      </c>
      <c r="G246" s="223" t="s">
        <v>3880</v>
      </c>
      <c r="H246" s="224">
        <v>2</v>
      </c>
      <c r="I246" s="225"/>
      <c r="J246" s="226">
        <f>ROUND(I246*H246,2)</f>
        <v>0</v>
      </c>
      <c r="K246" s="222" t="s">
        <v>205</v>
      </c>
      <c r="L246" s="46"/>
      <c r="M246" s="227" t="s">
        <v>22</v>
      </c>
      <c r="N246" s="228" t="s">
        <v>49</v>
      </c>
      <c r="O246" s="86"/>
      <c r="P246" s="229">
        <f>O246*H246</f>
        <v>0</v>
      </c>
      <c r="Q246" s="229">
        <v>0.017649999999999999</v>
      </c>
      <c r="R246" s="229">
        <f>Q246*H246</f>
        <v>0.035299999999999998</v>
      </c>
      <c r="S246" s="229">
        <v>0</v>
      </c>
      <c r="T246" s="230">
        <f>S246*H246</f>
        <v>0</v>
      </c>
      <c r="U246" s="40"/>
      <c r="V246" s="40"/>
      <c r="W246" s="40"/>
      <c r="X246" s="40"/>
      <c r="Y246" s="40"/>
      <c r="Z246" s="40"/>
      <c r="AA246" s="40"/>
      <c r="AB246" s="40"/>
      <c r="AC246" s="40"/>
      <c r="AD246" s="40"/>
      <c r="AE246" s="40"/>
      <c r="AR246" s="231" t="s">
        <v>272</v>
      </c>
      <c r="AT246" s="231" t="s">
        <v>201</v>
      </c>
      <c r="AU246" s="231" t="s">
        <v>87</v>
      </c>
      <c r="AY246" s="19" t="s">
        <v>199</v>
      </c>
      <c r="BE246" s="232">
        <f>IF(N246="základní",J246,0)</f>
        <v>0</v>
      </c>
      <c r="BF246" s="232">
        <f>IF(N246="snížená",J246,0)</f>
        <v>0</v>
      </c>
      <c r="BG246" s="232">
        <f>IF(N246="zákl. přenesená",J246,0)</f>
        <v>0</v>
      </c>
      <c r="BH246" s="232">
        <f>IF(N246="sníž. přenesená",J246,0)</f>
        <v>0</v>
      </c>
      <c r="BI246" s="232">
        <f>IF(N246="nulová",J246,0)</f>
        <v>0</v>
      </c>
      <c r="BJ246" s="19" t="s">
        <v>23</v>
      </c>
      <c r="BK246" s="232">
        <f>ROUND(I246*H246,2)</f>
        <v>0</v>
      </c>
      <c r="BL246" s="19" t="s">
        <v>272</v>
      </c>
      <c r="BM246" s="231" t="s">
        <v>4057</v>
      </c>
    </row>
    <row r="247" s="2" customFormat="1" ht="16.5" customHeight="1">
      <c r="A247" s="40"/>
      <c r="B247" s="41"/>
      <c r="C247" s="220" t="s">
        <v>1325</v>
      </c>
      <c r="D247" s="220" t="s">
        <v>201</v>
      </c>
      <c r="E247" s="221" t="s">
        <v>4058</v>
      </c>
      <c r="F247" s="222" t="s">
        <v>4059</v>
      </c>
      <c r="G247" s="223" t="s">
        <v>3880</v>
      </c>
      <c r="H247" s="224">
        <v>21</v>
      </c>
      <c r="I247" s="225"/>
      <c r="J247" s="226">
        <f>ROUND(I247*H247,2)</f>
        <v>0</v>
      </c>
      <c r="K247" s="222" t="s">
        <v>205</v>
      </c>
      <c r="L247" s="46"/>
      <c r="M247" s="227" t="s">
        <v>22</v>
      </c>
      <c r="N247" s="228" t="s">
        <v>49</v>
      </c>
      <c r="O247" s="86"/>
      <c r="P247" s="229">
        <f>O247*H247</f>
        <v>0</v>
      </c>
      <c r="Q247" s="229">
        <v>0.00014999999999999999</v>
      </c>
      <c r="R247" s="229">
        <f>Q247*H247</f>
        <v>0.0031499999999999996</v>
      </c>
      <c r="S247" s="229">
        <v>0</v>
      </c>
      <c r="T247" s="230">
        <f>S247*H247</f>
        <v>0</v>
      </c>
      <c r="U247" s="40"/>
      <c r="V247" s="40"/>
      <c r="W247" s="40"/>
      <c r="X247" s="40"/>
      <c r="Y247" s="40"/>
      <c r="Z247" s="40"/>
      <c r="AA247" s="40"/>
      <c r="AB247" s="40"/>
      <c r="AC247" s="40"/>
      <c r="AD247" s="40"/>
      <c r="AE247" s="40"/>
      <c r="AR247" s="231" t="s">
        <v>272</v>
      </c>
      <c r="AT247" s="231" t="s">
        <v>201</v>
      </c>
      <c r="AU247" s="231" t="s">
        <v>87</v>
      </c>
      <c r="AY247" s="19" t="s">
        <v>199</v>
      </c>
      <c r="BE247" s="232">
        <f>IF(N247="základní",J247,0)</f>
        <v>0</v>
      </c>
      <c r="BF247" s="232">
        <f>IF(N247="snížená",J247,0)</f>
        <v>0</v>
      </c>
      <c r="BG247" s="232">
        <f>IF(N247="zákl. přenesená",J247,0)</f>
        <v>0</v>
      </c>
      <c r="BH247" s="232">
        <f>IF(N247="sníž. přenesená",J247,0)</f>
        <v>0</v>
      </c>
      <c r="BI247" s="232">
        <f>IF(N247="nulová",J247,0)</f>
        <v>0</v>
      </c>
      <c r="BJ247" s="19" t="s">
        <v>23</v>
      </c>
      <c r="BK247" s="232">
        <f>ROUND(I247*H247,2)</f>
        <v>0</v>
      </c>
      <c r="BL247" s="19" t="s">
        <v>272</v>
      </c>
      <c r="BM247" s="231" t="s">
        <v>4060</v>
      </c>
    </row>
    <row r="248" s="2" customFormat="1" ht="16.5" customHeight="1">
      <c r="A248" s="40"/>
      <c r="B248" s="41"/>
      <c r="C248" s="220" t="s">
        <v>1333</v>
      </c>
      <c r="D248" s="220" t="s">
        <v>201</v>
      </c>
      <c r="E248" s="221" t="s">
        <v>4061</v>
      </c>
      <c r="F248" s="222" t="s">
        <v>4062</v>
      </c>
      <c r="G248" s="223" t="s">
        <v>3880</v>
      </c>
      <c r="H248" s="224">
        <v>21</v>
      </c>
      <c r="I248" s="225"/>
      <c r="J248" s="226">
        <f>ROUND(I248*H248,2)</f>
        <v>0</v>
      </c>
      <c r="K248" s="222" t="s">
        <v>205</v>
      </c>
      <c r="L248" s="46"/>
      <c r="M248" s="227" t="s">
        <v>22</v>
      </c>
      <c r="N248" s="228" t="s">
        <v>49</v>
      </c>
      <c r="O248" s="86"/>
      <c r="P248" s="229">
        <f>O248*H248</f>
        <v>0</v>
      </c>
      <c r="Q248" s="229">
        <v>0.00050000000000000001</v>
      </c>
      <c r="R248" s="229">
        <f>Q248*H248</f>
        <v>0.010500000000000001</v>
      </c>
      <c r="S248" s="229">
        <v>0</v>
      </c>
      <c r="T248" s="230">
        <f>S248*H248</f>
        <v>0</v>
      </c>
      <c r="U248" s="40"/>
      <c r="V248" s="40"/>
      <c r="W248" s="40"/>
      <c r="X248" s="40"/>
      <c r="Y248" s="40"/>
      <c r="Z248" s="40"/>
      <c r="AA248" s="40"/>
      <c r="AB248" s="40"/>
      <c r="AC248" s="40"/>
      <c r="AD248" s="40"/>
      <c r="AE248" s="40"/>
      <c r="AR248" s="231" t="s">
        <v>272</v>
      </c>
      <c r="AT248" s="231" t="s">
        <v>201</v>
      </c>
      <c r="AU248" s="231" t="s">
        <v>87</v>
      </c>
      <c r="AY248" s="19" t="s">
        <v>199</v>
      </c>
      <c r="BE248" s="232">
        <f>IF(N248="základní",J248,0)</f>
        <v>0</v>
      </c>
      <c r="BF248" s="232">
        <f>IF(N248="snížená",J248,0)</f>
        <v>0</v>
      </c>
      <c r="BG248" s="232">
        <f>IF(N248="zákl. přenesená",J248,0)</f>
        <v>0</v>
      </c>
      <c r="BH248" s="232">
        <f>IF(N248="sníž. přenesená",J248,0)</f>
        <v>0</v>
      </c>
      <c r="BI248" s="232">
        <f>IF(N248="nulová",J248,0)</f>
        <v>0</v>
      </c>
      <c r="BJ248" s="19" t="s">
        <v>23</v>
      </c>
      <c r="BK248" s="232">
        <f>ROUND(I248*H248,2)</f>
        <v>0</v>
      </c>
      <c r="BL248" s="19" t="s">
        <v>272</v>
      </c>
      <c r="BM248" s="231" t="s">
        <v>4063</v>
      </c>
    </row>
    <row r="249" s="2" customFormat="1" ht="21.75" customHeight="1">
      <c r="A249" s="40"/>
      <c r="B249" s="41"/>
      <c r="C249" s="220" t="s">
        <v>1338</v>
      </c>
      <c r="D249" s="220" t="s">
        <v>201</v>
      </c>
      <c r="E249" s="221" t="s">
        <v>4064</v>
      </c>
      <c r="F249" s="222" t="s">
        <v>4065</v>
      </c>
      <c r="G249" s="223" t="s">
        <v>279</v>
      </c>
      <c r="H249" s="224">
        <v>0.20799999999999999</v>
      </c>
      <c r="I249" s="225"/>
      <c r="J249" s="226">
        <f>ROUND(I249*H249,2)</f>
        <v>0</v>
      </c>
      <c r="K249" s="222" t="s">
        <v>205</v>
      </c>
      <c r="L249" s="46"/>
      <c r="M249" s="227" t="s">
        <v>22</v>
      </c>
      <c r="N249" s="228" t="s">
        <v>49</v>
      </c>
      <c r="O249" s="86"/>
      <c r="P249" s="229">
        <f>O249*H249</f>
        <v>0</v>
      </c>
      <c r="Q249" s="229">
        <v>0</v>
      </c>
      <c r="R249" s="229">
        <f>Q249*H249</f>
        <v>0</v>
      </c>
      <c r="S249" s="229">
        <v>0</v>
      </c>
      <c r="T249" s="230">
        <f>S249*H249</f>
        <v>0</v>
      </c>
      <c r="U249" s="40"/>
      <c r="V249" s="40"/>
      <c r="W249" s="40"/>
      <c r="X249" s="40"/>
      <c r="Y249" s="40"/>
      <c r="Z249" s="40"/>
      <c r="AA249" s="40"/>
      <c r="AB249" s="40"/>
      <c r="AC249" s="40"/>
      <c r="AD249" s="40"/>
      <c r="AE249" s="40"/>
      <c r="AR249" s="231" t="s">
        <v>272</v>
      </c>
      <c r="AT249" s="231" t="s">
        <v>201</v>
      </c>
      <c r="AU249" s="231" t="s">
        <v>87</v>
      </c>
      <c r="AY249" s="19" t="s">
        <v>199</v>
      </c>
      <c r="BE249" s="232">
        <f>IF(N249="základní",J249,0)</f>
        <v>0</v>
      </c>
      <c r="BF249" s="232">
        <f>IF(N249="snížená",J249,0)</f>
        <v>0</v>
      </c>
      <c r="BG249" s="232">
        <f>IF(N249="zákl. přenesená",J249,0)</f>
        <v>0</v>
      </c>
      <c r="BH249" s="232">
        <f>IF(N249="sníž. přenesená",J249,0)</f>
        <v>0</v>
      </c>
      <c r="BI249" s="232">
        <f>IF(N249="nulová",J249,0)</f>
        <v>0</v>
      </c>
      <c r="BJ249" s="19" t="s">
        <v>23</v>
      </c>
      <c r="BK249" s="232">
        <f>ROUND(I249*H249,2)</f>
        <v>0</v>
      </c>
      <c r="BL249" s="19" t="s">
        <v>272</v>
      </c>
      <c r="BM249" s="231" t="s">
        <v>4066</v>
      </c>
    </row>
    <row r="250" s="2" customFormat="1" ht="21.75" customHeight="1">
      <c r="A250" s="40"/>
      <c r="B250" s="41"/>
      <c r="C250" s="220" t="s">
        <v>1345</v>
      </c>
      <c r="D250" s="220" t="s">
        <v>201</v>
      </c>
      <c r="E250" s="221" t="s">
        <v>4067</v>
      </c>
      <c r="F250" s="222" t="s">
        <v>4068</v>
      </c>
      <c r="G250" s="223" t="s">
        <v>279</v>
      </c>
      <c r="H250" s="224">
        <v>0.20799999999999999</v>
      </c>
      <c r="I250" s="225"/>
      <c r="J250" s="226">
        <f>ROUND(I250*H250,2)</f>
        <v>0</v>
      </c>
      <c r="K250" s="222" t="s">
        <v>205</v>
      </c>
      <c r="L250" s="46"/>
      <c r="M250" s="227" t="s">
        <v>22</v>
      </c>
      <c r="N250" s="228" t="s">
        <v>49</v>
      </c>
      <c r="O250" s="86"/>
      <c r="P250" s="229">
        <f>O250*H250</f>
        <v>0</v>
      </c>
      <c r="Q250" s="229">
        <v>0</v>
      </c>
      <c r="R250" s="229">
        <f>Q250*H250</f>
        <v>0</v>
      </c>
      <c r="S250" s="229">
        <v>0</v>
      </c>
      <c r="T250" s="230">
        <f>S250*H250</f>
        <v>0</v>
      </c>
      <c r="U250" s="40"/>
      <c r="V250" s="40"/>
      <c r="W250" s="40"/>
      <c r="X250" s="40"/>
      <c r="Y250" s="40"/>
      <c r="Z250" s="40"/>
      <c r="AA250" s="40"/>
      <c r="AB250" s="40"/>
      <c r="AC250" s="40"/>
      <c r="AD250" s="40"/>
      <c r="AE250" s="40"/>
      <c r="AR250" s="231" t="s">
        <v>272</v>
      </c>
      <c r="AT250" s="231" t="s">
        <v>201</v>
      </c>
      <c r="AU250" s="231" t="s">
        <v>87</v>
      </c>
      <c r="AY250" s="19" t="s">
        <v>199</v>
      </c>
      <c r="BE250" s="232">
        <f>IF(N250="základní",J250,0)</f>
        <v>0</v>
      </c>
      <c r="BF250" s="232">
        <f>IF(N250="snížená",J250,0)</f>
        <v>0</v>
      </c>
      <c r="BG250" s="232">
        <f>IF(N250="zákl. přenesená",J250,0)</f>
        <v>0</v>
      </c>
      <c r="BH250" s="232">
        <f>IF(N250="sníž. přenesená",J250,0)</f>
        <v>0</v>
      </c>
      <c r="BI250" s="232">
        <f>IF(N250="nulová",J250,0)</f>
        <v>0</v>
      </c>
      <c r="BJ250" s="19" t="s">
        <v>23</v>
      </c>
      <c r="BK250" s="232">
        <f>ROUND(I250*H250,2)</f>
        <v>0</v>
      </c>
      <c r="BL250" s="19" t="s">
        <v>272</v>
      </c>
      <c r="BM250" s="231" t="s">
        <v>4069</v>
      </c>
    </row>
    <row r="251" s="12" customFormat="1" ht="22.8" customHeight="1">
      <c r="A251" s="12"/>
      <c r="B251" s="204"/>
      <c r="C251" s="205"/>
      <c r="D251" s="206" t="s">
        <v>77</v>
      </c>
      <c r="E251" s="218" t="s">
        <v>4070</v>
      </c>
      <c r="F251" s="218" t="s">
        <v>4071</v>
      </c>
      <c r="G251" s="205"/>
      <c r="H251" s="205"/>
      <c r="I251" s="208"/>
      <c r="J251" s="219">
        <f>BK251</f>
        <v>0</v>
      </c>
      <c r="K251" s="205"/>
      <c r="L251" s="210"/>
      <c r="M251" s="211"/>
      <c r="N251" s="212"/>
      <c r="O251" s="212"/>
      <c r="P251" s="213">
        <f>P252</f>
        <v>0</v>
      </c>
      <c r="Q251" s="212"/>
      <c r="R251" s="213">
        <f>R252</f>
        <v>0.0015899999999999998</v>
      </c>
      <c r="S251" s="212"/>
      <c r="T251" s="214">
        <f>T252</f>
        <v>0</v>
      </c>
      <c r="U251" s="12"/>
      <c r="V251" s="12"/>
      <c r="W251" s="12"/>
      <c r="X251" s="12"/>
      <c r="Y251" s="12"/>
      <c r="Z251" s="12"/>
      <c r="AA251" s="12"/>
      <c r="AB251" s="12"/>
      <c r="AC251" s="12"/>
      <c r="AD251" s="12"/>
      <c r="AE251" s="12"/>
      <c r="AR251" s="215" t="s">
        <v>87</v>
      </c>
      <c r="AT251" s="216" t="s">
        <v>77</v>
      </c>
      <c r="AU251" s="216" t="s">
        <v>23</v>
      </c>
      <c r="AY251" s="215" t="s">
        <v>199</v>
      </c>
      <c r="BK251" s="217">
        <f>BK252</f>
        <v>0</v>
      </c>
    </row>
    <row r="252" s="2" customFormat="1" ht="21.75" customHeight="1">
      <c r="A252" s="40"/>
      <c r="B252" s="41"/>
      <c r="C252" s="220" t="s">
        <v>1351</v>
      </c>
      <c r="D252" s="220" t="s">
        <v>201</v>
      </c>
      <c r="E252" s="221" t="s">
        <v>4072</v>
      </c>
      <c r="F252" s="222" t="s">
        <v>4073</v>
      </c>
      <c r="G252" s="223" t="s">
        <v>333</v>
      </c>
      <c r="H252" s="224">
        <v>3</v>
      </c>
      <c r="I252" s="225"/>
      <c r="J252" s="226">
        <f>ROUND(I252*H252,2)</f>
        <v>0</v>
      </c>
      <c r="K252" s="222" t="s">
        <v>205</v>
      </c>
      <c r="L252" s="46"/>
      <c r="M252" s="287" t="s">
        <v>22</v>
      </c>
      <c r="N252" s="288" t="s">
        <v>49</v>
      </c>
      <c r="O252" s="289"/>
      <c r="P252" s="290">
        <f>O252*H252</f>
        <v>0</v>
      </c>
      <c r="Q252" s="290">
        <v>0.00052999999999999998</v>
      </c>
      <c r="R252" s="290">
        <f>Q252*H252</f>
        <v>0.0015899999999999998</v>
      </c>
      <c r="S252" s="290">
        <v>0</v>
      </c>
      <c r="T252" s="291">
        <f>S252*H252</f>
        <v>0</v>
      </c>
      <c r="U252" s="40"/>
      <c r="V252" s="40"/>
      <c r="W252" s="40"/>
      <c r="X252" s="40"/>
      <c r="Y252" s="40"/>
      <c r="Z252" s="40"/>
      <c r="AA252" s="40"/>
      <c r="AB252" s="40"/>
      <c r="AC252" s="40"/>
      <c r="AD252" s="40"/>
      <c r="AE252" s="40"/>
      <c r="AR252" s="231" t="s">
        <v>272</v>
      </c>
      <c r="AT252" s="231" t="s">
        <v>201</v>
      </c>
      <c r="AU252" s="231" t="s">
        <v>87</v>
      </c>
      <c r="AY252" s="19" t="s">
        <v>199</v>
      </c>
      <c r="BE252" s="232">
        <f>IF(N252="základní",J252,0)</f>
        <v>0</v>
      </c>
      <c r="BF252" s="232">
        <f>IF(N252="snížená",J252,0)</f>
        <v>0</v>
      </c>
      <c r="BG252" s="232">
        <f>IF(N252="zákl. přenesená",J252,0)</f>
        <v>0</v>
      </c>
      <c r="BH252" s="232">
        <f>IF(N252="sníž. přenesená",J252,0)</f>
        <v>0</v>
      </c>
      <c r="BI252" s="232">
        <f>IF(N252="nulová",J252,0)</f>
        <v>0</v>
      </c>
      <c r="BJ252" s="19" t="s">
        <v>23</v>
      </c>
      <c r="BK252" s="232">
        <f>ROUND(I252*H252,2)</f>
        <v>0</v>
      </c>
      <c r="BL252" s="19" t="s">
        <v>272</v>
      </c>
      <c r="BM252" s="231" t="s">
        <v>4074</v>
      </c>
    </row>
    <row r="253" s="2" customFormat="1" ht="6.96" customHeight="1">
      <c r="A253" s="40"/>
      <c r="B253" s="61"/>
      <c r="C253" s="62"/>
      <c r="D253" s="62"/>
      <c r="E253" s="62"/>
      <c r="F253" s="62"/>
      <c r="G253" s="62"/>
      <c r="H253" s="62"/>
      <c r="I253" s="168"/>
      <c r="J253" s="62"/>
      <c r="K253" s="62"/>
      <c r="L253" s="46"/>
      <c r="M253" s="40"/>
      <c r="O253" s="40"/>
      <c r="P253" s="40"/>
      <c r="Q253" s="40"/>
      <c r="R253" s="40"/>
      <c r="S253" s="40"/>
      <c r="T253" s="40"/>
      <c r="U253" s="40"/>
      <c r="V253" s="40"/>
      <c r="W253" s="40"/>
      <c r="X253" s="40"/>
      <c r="Y253" s="40"/>
      <c r="Z253" s="40"/>
      <c r="AA253" s="40"/>
      <c r="AB253" s="40"/>
      <c r="AC253" s="40"/>
      <c r="AD253" s="40"/>
      <c r="AE253" s="40"/>
    </row>
  </sheetData>
  <sheetProtection sheet="1" autoFilter="0" formatColumns="0" formatRows="0" objects="1" scenarios="1" spinCount="100000" saltValue="qCsG2Z2HV4a/T19QA80jOKd6I2hGsOU59YB43uZFuT+SF5aBhrxVbGdICupxauzI2flVcBH2JXX0dZB7o3C3gg==" hashValue="izhnmhDUdSv0/+s7JEDNIL1g/sddgFQQaAhrKFxvbnpfECaIoH7CzhV12qEyZ63vyykU7MoV8j/ghtvX7DY/kw==" algorithmName="SHA-512" password="CEF7"/>
  <autoFilter ref="C85:K252"/>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99</v>
      </c>
    </row>
    <row r="3" s="1" customFormat="1" ht="6.96" customHeight="1">
      <c r="B3" s="131"/>
      <c r="C3" s="132"/>
      <c r="D3" s="132"/>
      <c r="E3" s="132"/>
      <c r="F3" s="132"/>
      <c r="G3" s="132"/>
      <c r="H3" s="132"/>
      <c r="I3" s="133"/>
      <c r="J3" s="132"/>
      <c r="K3" s="132"/>
      <c r="L3" s="22"/>
      <c r="AT3" s="19" t="s">
        <v>87</v>
      </c>
    </row>
    <row r="4" s="1" customFormat="1" ht="24.96" customHeight="1">
      <c r="B4" s="22"/>
      <c r="D4" s="134" t="s">
        <v>136</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zakázky'!K6</f>
        <v>Rekonstrukce elektroinstalace a rozvodů ZTI,vč. úpravy soc. zařízení a bezbariér vstupu obj. č.p. 931, Náchod</v>
      </c>
      <c r="F7" s="136"/>
      <c r="G7" s="136"/>
      <c r="H7" s="136"/>
      <c r="I7" s="130"/>
      <c r="L7" s="22"/>
    </row>
    <row r="8" s="2" customFormat="1" ht="12" customHeight="1">
      <c r="A8" s="40"/>
      <c r="B8" s="46"/>
      <c r="C8" s="40"/>
      <c r="D8" s="136" t="s">
        <v>137</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4075</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19</v>
      </c>
      <c r="E11" s="40"/>
      <c r="F11" s="141" t="s">
        <v>20</v>
      </c>
      <c r="G11" s="40"/>
      <c r="H11" s="40"/>
      <c r="I11" s="142" t="s">
        <v>21</v>
      </c>
      <c r="J11" s="141" t="s">
        <v>22</v>
      </c>
      <c r="K11" s="40"/>
      <c r="L11" s="139"/>
      <c r="S11" s="40"/>
      <c r="T11" s="40"/>
      <c r="U11" s="40"/>
      <c r="V11" s="40"/>
      <c r="W11" s="40"/>
      <c r="X11" s="40"/>
      <c r="Y11" s="40"/>
      <c r="Z11" s="40"/>
      <c r="AA11" s="40"/>
      <c r="AB11" s="40"/>
      <c r="AC11" s="40"/>
      <c r="AD11" s="40"/>
      <c r="AE11" s="40"/>
    </row>
    <row r="12" s="2" customFormat="1" ht="12" customHeight="1">
      <c r="A12" s="40"/>
      <c r="B12" s="46"/>
      <c r="C12" s="40"/>
      <c r="D12" s="136" t="s">
        <v>24</v>
      </c>
      <c r="E12" s="40"/>
      <c r="F12" s="141" t="s">
        <v>25</v>
      </c>
      <c r="G12" s="40"/>
      <c r="H12" s="40"/>
      <c r="I12" s="142" t="s">
        <v>26</v>
      </c>
      <c r="J12" s="143" t="str">
        <f>'Rekapitulace zakázky'!AN8</f>
        <v>12. 2. 2020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22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32</v>
      </c>
      <c r="F15" s="40"/>
      <c r="G15" s="40"/>
      <c r="H15" s="40"/>
      <c r="I15" s="142" t="s">
        <v>33</v>
      </c>
      <c r="J15" s="141" t="s">
        <v>22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34</v>
      </c>
      <c r="E17" s="40"/>
      <c r="F17" s="40"/>
      <c r="G17" s="40"/>
      <c r="H17" s="40"/>
      <c r="I17" s="142" t="s">
        <v>31</v>
      </c>
      <c r="J17" s="35"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zakázky'!E14</f>
        <v>Vyplň údaj</v>
      </c>
      <c r="F18" s="141"/>
      <c r="G18" s="141"/>
      <c r="H18" s="141"/>
      <c r="I18" s="142" t="s">
        <v>33</v>
      </c>
      <c r="J18" s="35"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36</v>
      </c>
      <c r="E20" s="40"/>
      <c r="F20" s="40"/>
      <c r="G20" s="40"/>
      <c r="H20" s="40"/>
      <c r="I20" s="142" t="s">
        <v>31</v>
      </c>
      <c r="J20" s="141" t="s">
        <v>37</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33</v>
      </c>
      <c r="J21" s="141" t="s">
        <v>22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22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3579</v>
      </c>
      <c r="F24" s="40"/>
      <c r="G24" s="40"/>
      <c r="H24" s="40"/>
      <c r="I24" s="142" t="s">
        <v>33</v>
      </c>
      <c r="J24" s="141" t="s">
        <v>22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42</v>
      </c>
      <c r="E26" s="40"/>
      <c r="F26" s="40"/>
      <c r="G26" s="40"/>
      <c r="H26" s="40"/>
      <c r="I26" s="138"/>
      <c r="J26" s="40"/>
      <c r="K26" s="40"/>
      <c r="L26" s="139"/>
      <c r="S26" s="40"/>
      <c r="T26" s="40"/>
      <c r="U26" s="40"/>
      <c r="V26" s="40"/>
      <c r="W26" s="40"/>
      <c r="X26" s="40"/>
      <c r="Y26" s="40"/>
      <c r="Z26" s="40"/>
      <c r="AA26" s="40"/>
      <c r="AB26" s="40"/>
      <c r="AC26" s="40"/>
      <c r="AD26" s="40"/>
      <c r="AE26" s="40"/>
    </row>
    <row r="27" s="8" customFormat="1" ht="47.25" customHeight="1">
      <c r="A27" s="144"/>
      <c r="B27" s="145"/>
      <c r="C27" s="144"/>
      <c r="D27" s="144"/>
      <c r="E27" s="146" t="s">
        <v>43</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44</v>
      </c>
      <c r="E30" s="40"/>
      <c r="F30" s="40"/>
      <c r="G30" s="40"/>
      <c r="H30" s="40"/>
      <c r="I30" s="138"/>
      <c r="J30" s="152">
        <f>ROUND(J88,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46</v>
      </c>
      <c r="G32" s="40"/>
      <c r="H32" s="40"/>
      <c r="I32" s="154" t="s">
        <v>45</v>
      </c>
      <c r="J32" s="153" t="s">
        <v>47</v>
      </c>
      <c r="K32" s="40"/>
      <c r="L32" s="139"/>
      <c r="S32" s="40"/>
      <c r="T32" s="40"/>
      <c r="U32" s="40"/>
      <c r="V32" s="40"/>
      <c r="W32" s="40"/>
      <c r="X32" s="40"/>
      <c r="Y32" s="40"/>
      <c r="Z32" s="40"/>
      <c r="AA32" s="40"/>
      <c r="AB32" s="40"/>
      <c r="AC32" s="40"/>
      <c r="AD32" s="40"/>
      <c r="AE32" s="40"/>
    </row>
    <row r="33" s="2" customFormat="1" ht="14.4" customHeight="1">
      <c r="A33" s="40"/>
      <c r="B33" s="46"/>
      <c r="C33" s="40"/>
      <c r="D33" s="155" t="s">
        <v>48</v>
      </c>
      <c r="E33" s="136" t="s">
        <v>49</v>
      </c>
      <c r="F33" s="156">
        <f>ROUND((SUM(BE88:BE209)),  2)</f>
        <v>0</v>
      </c>
      <c r="G33" s="40"/>
      <c r="H33" s="40"/>
      <c r="I33" s="157">
        <v>0.20999999999999999</v>
      </c>
      <c r="J33" s="156">
        <f>ROUND(((SUM(BE88:BE209))*I33),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50</v>
      </c>
      <c r="F34" s="156">
        <f>ROUND((SUM(BF88:BF209)),  2)</f>
        <v>0</v>
      </c>
      <c r="G34" s="40"/>
      <c r="H34" s="40"/>
      <c r="I34" s="157">
        <v>0.14999999999999999</v>
      </c>
      <c r="J34" s="156">
        <f>ROUND(((SUM(BF88:BF209))*I34),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51</v>
      </c>
      <c r="F35" s="156">
        <f>ROUND((SUM(BG88:BG209)),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52</v>
      </c>
      <c r="F36" s="156">
        <f>ROUND((SUM(BH88:BH209)),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53</v>
      </c>
      <c r="F37" s="156">
        <f>ROUND((SUM(BI88:BI209)),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54</v>
      </c>
      <c r="E39" s="160"/>
      <c r="F39" s="160"/>
      <c r="G39" s="161" t="s">
        <v>55</v>
      </c>
      <c r="H39" s="162" t="s">
        <v>56</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139</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Rekonstrukce elektroinstalace a rozvodů ZTI,vč. úpravy soc. zařízení a bezbariér vstupu obj. č.p. 931, Náchod</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137</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2.2 - Zdravotní technika - venkovní kanalizace</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24</v>
      </c>
      <c r="D52" s="42"/>
      <c r="E52" s="42"/>
      <c r="F52" s="29" t="str">
        <f>F12</f>
        <v>Náchod</v>
      </c>
      <c r="G52" s="42"/>
      <c r="H52" s="42"/>
      <c r="I52" s="142" t="s">
        <v>26</v>
      </c>
      <c r="J52" s="74" t="str">
        <f>IF(J12="","",J12)</f>
        <v>12. 2. 2020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40.05" customHeight="1">
      <c r="A54" s="40"/>
      <c r="B54" s="41"/>
      <c r="C54" s="34" t="s">
        <v>30</v>
      </c>
      <c r="D54" s="42"/>
      <c r="E54" s="42"/>
      <c r="F54" s="29" t="str">
        <f>E15</f>
        <v>SPŠ stav. a Obch. akad. arch. Jana Letzela, Náchod</v>
      </c>
      <c r="G54" s="42"/>
      <c r="H54" s="42"/>
      <c r="I54" s="142" t="s">
        <v>36</v>
      </c>
      <c r="J54" s="38" t="str">
        <f>E21</f>
        <v>Ing. Lukáš Polej - projektový a ing. atelier EGO</v>
      </c>
      <c r="K54" s="42"/>
      <c r="L54" s="139"/>
      <c r="S54" s="40"/>
      <c r="T54" s="40"/>
      <c r="U54" s="40"/>
      <c r="V54" s="40"/>
      <c r="W54" s="40"/>
      <c r="X54" s="40"/>
      <c r="Y54" s="40"/>
      <c r="Z54" s="40"/>
      <c r="AA54" s="40"/>
      <c r="AB54" s="40"/>
      <c r="AC54" s="40"/>
      <c r="AD54" s="40"/>
      <c r="AE54" s="40"/>
    </row>
    <row r="55" s="2" customFormat="1" ht="15.15" customHeight="1">
      <c r="A55" s="40"/>
      <c r="B55" s="41"/>
      <c r="C55" s="34" t="s">
        <v>34</v>
      </c>
      <c r="D55" s="42"/>
      <c r="E55" s="42"/>
      <c r="F55" s="29" t="str">
        <f>IF(E18="","",E18)</f>
        <v>Vyplň údaj</v>
      </c>
      <c r="G55" s="42"/>
      <c r="H55" s="42"/>
      <c r="I55" s="142" t="s">
        <v>40</v>
      </c>
      <c r="J55" s="38" t="str">
        <f>E24</f>
        <v>Ing. Jiří Litoš</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140</v>
      </c>
      <c r="D57" s="174"/>
      <c r="E57" s="174"/>
      <c r="F57" s="174"/>
      <c r="G57" s="174"/>
      <c r="H57" s="174"/>
      <c r="I57" s="175"/>
      <c r="J57" s="176" t="s">
        <v>141</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76</v>
      </c>
      <c r="D59" s="42"/>
      <c r="E59" s="42"/>
      <c r="F59" s="42"/>
      <c r="G59" s="42"/>
      <c r="H59" s="42"/>
      <c r="I59" s="138"/>
      <c r="J59" s="104">
        <f>J88</f>
        <v>0</v>
      </c>
      <c r="K59" s="42"/>
      <c r="L59" s="139"/>
      <c r="S59" s="40"/>
      <c r="T59" s="40"/>
      <c r="U59" s="40"/>
      <c r="V59" s="40"/>
      <c r="W59" s="40"/>
      <c r="X59" s="40"/>
      <c r="Y59" s="40"/>
      <c r="Z59" s="40"/>
      <c r="AA59" s="40"/>
      <c r="AB59" s="40"/>
      <c r="AC59" s="40"/>
      <c r="AD59" s="40"/>
      <c r="AE59" s="40"/>
      <c r="AU59" s="19" t="s">
        <v>142</v>
      </c>
    </row>
    <row r="60" s="9" customFormat="1" ht="24.96" customHeight="1">
      <c r="A60" s="9"/>
      <c r="B60" s="178"/>
      <c r="C60" s="179"/>
      <c r="D60" s="180" t="s">
        <v>143</v>
      </c>
      <c r="E60" s="181"/>
      <c r="F60" s="181"/>
      <c r="G60" s="181"/>
      <c r="H60" s="181"/>
      <c r="I60" s="182"/>
      <c r="J60" s="183">
        <f>J89</f>
        <v>0</v>
      </c>
      <c r="K60" s="179"/>
      <c r="L60" s="184"/>
      <c r="S60" s="9"/>
      <c r="T60" s="9"/>
      <c r="U60" s="9"/>
      <c r="V60" s="9"/>
      <c r="W60" s="9"/>
      <c r="X60" s="9"/>
      <c r="Y60" s="9"/>
      <c r="Z60" s="9"/>
      <c r="AA60" s="9"/>
      <c r="AB60" s="9"/>
      <c r="AC60" s="9"/>
      <c r="AD60" s="9"/>
      <c r="AE60" s="9"/>
    </row>
    <row r="61" s="10" customFormat="1" ht="19.92" customHeight="1">
      <c r="A61" s="10"/>
      <c r="B61" s="185"/>
      <c r="C61" s="186"/>
      <c r="D61" s="187" t="s">
        <v>144</v>
      </c>
      <c r="E61" s="188"/>
      <c r="F61" s="188"/>
      <c r="G61" s="188"/>
      <c r="H61" s="188"/>
      <c r="I61" s="189"/>
      <c r="J61" s="190">
        <f>J90</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146</v>
      </c>
      <c r="E62" s="188"/>
      <c r="F62" s="188"/>
      <c r="G62" s="188"/>
      <c r="H62" s="188"/>
      <c r="I62" s="189"/>
      <c r="J62" s="190">
        <f>J144</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147</v>
      </c>
      <c r="E63" s="188"/>
      <c r="F63" s="188"/>
      <c r="G63" s="188"/>
      <c r="H63" s="188"/>
      <c r="I63" s="189"/>
      <c r="J63" s="190">
        <f>J149</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149</v>
      </c>
      <c r="E64" s="188"/>
      <c r="F64" s="188"/>
      <c r="G64" s="188"/>
      <c r="H64" s="188"/>
      <c r="I64" s="189"/>
      <c r="J64" s="190">
        <f>J161</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4076</v>
      </c>
      <c r="E65" s="188"/>
      <c r="F65" s="188"/>
      <c r="G65" s="188"/>
      <c r="H65" s="188"/>
      <c r="I65" s="189"/>
      <c r="J65" s="190">
        <f>J191</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4077</v>
      </c>
      <c r="E66" s="188"/>
      <c r="F66" s="188"/>
      <c r="G66" s="188"/>
      <c r="H66" s="188"/>
      <c r="I66" s="189"/>
      <c r="J66" s="190">
        <f>J197</f>
        <v>0</v>
      </c>
      <c r="K66" s="186"/>
      <c r="L66" s="191"/>
      <c r="S66" s="10"/>
      <c r="T66" s="10"/>
      <c r="U66" s="10"/>
      <c r="V66" s="10"/>
      <c r="W66" s="10"/>
      <c r="X66" s="10"/>
      <c r="Y66" s="10"/>
      <c r="Z66" s="10"/>
      <c r="AA66" s="10"/>
      <c r="AB66" s="10"/>
      <c r="AC66" s="10"/>
      <c r="AD66" s="10"/>
      <c r="AE66" s="10"/>
    </row>
    <row r="67" s="9" customFormat="1" ht="24.96" customHeight="1">
      <c r="A67" s="9"/>
      <c r="B67" s="178"/>
      <c r="C67" s="179"/>
      <c r="D67" s="180" t="s">
        <v>154</v>
      </c>
      <c r="E67" s="181"/>
      <c r="F67" s="181"/>
      <c r="G67" s="181"/>
      <c r="H67" s="181"/>
      <c r="I67" s="182"/>
      <c r="J67" s="183">
        <f>J200</f>
        <v>0</v>
      </c>
      <c r="K67" s="179"/>
      <c r="L67" s="184"/>
      <c r="S67" s="9"/>
      <c r="T67" s="9"/>
      <c r="U67" s="9"/>
      <c r="V67" s="9"/>
      <c r="W67" s="9"/>
      <c r="X67" s="9"/>
      <c r="Y67" s="9"/>
      <c r="Z67" s="9"/>
      <c r="AA67" s="9"/>
      <c r="AB67" s="9"/>
      <c r="AC67" s="9"/>
      <c r="AD67" s="9"/>
      <c r="AE67" s="9"/>
    </row>
    <row r="68" s="10" customFormat="1" ht="19.92" customHeight="1">
      <c r="A68" s="10"/>
      <c r="B68" s="185"/>
      <c r="C68" s="186"/>
      <c r="D68" s="187" t="s">
        <v>3580</v>
      </c>
      <c r="E68" s="188"/>
      <c r="F68" s="188"/>
      <c r="G68" s="188"/>
      <c r="H68" s="188"/>
      <c r="I68" s="189"/>
      <c r="J68" s="190">
        <f>J201</f>
        <v>0</v>
      </c>
      <c r="K68" s="186"/>
      <c r="L68" s="191"/>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138"/>
      <c r="J69" s="42"/>
      <c r="K69" s="42"/>
      <c r="L69" s="139"/>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168"/>
      <c r="J70" s="62"/>
      <c r="K70" s="62"/>
      <c r="L70" s="139"/>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171"/>
      <c r="J74" s="64"/>
      <c r="K74" s="64"/>
      <c r="L74" s="139"/>
      <c r="S74" s="40"/>
      <c r="T74" s="40"/>
      <c r="U74" s="40"/>
      <c r="V74" s="40"/>
      <c r="W74" s="40"/>
      <c r="X74" s="40"/>
      <c r="Y74" s="40"/>
      <c r="Z74" s="40"/>
      <c r="AA74" s="40"/>
      <c r="AB74" s="40"/>
      <c r="AC74" s="40"/>
      <c r="AD74" s="40"/>
      <c r="AE74" s="40"/>
    </row>
    <row r="75" s="2" customFormat="1" ht="24.96" customHeight="1">
      <c r="A75" s="40"/>
      <c r="B75" s="41"/>
      <c r="C75" s="25" t="s">
        <v>184</v>
      </c>
      <c r="D75" s="42"/>
      <c r="E75" s="42"/>
      <c r="F75" s="42"/>
      <c r="G75" s="42"/>
      <c r="H75" s="42"/>
      <c r="I75" s="138"/>
      <c r="J75" s="42"/>
      <c r="K75" s="42"/>
      <c r="L75" s="139"/>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138"/>
      <c r="J77" s="42"/>
      <c r="K77" s="42"/>
      <c r="L77" s="139"/>
      <c r="S77" s="40"/>
      <c r="T77" s="40"/>
      <c r="U77" s="40"/>
      <c r="V77" s="40"/>
      <c r="W77" s="40"/>
      <c r="X77" s="40"/>
      <c r="Y77" s="40"/>
      <c r="Z77" s="40"/>
      <c r="AA77" s="40"/>
      <c r="AB77" s="40"/>
      <c r="AC77" s="40"/>
      <c r="AD77" s="40"/>
      <c r="AE77" s="40"/>
    </row>
    <row r="78" s="2" customFormat="1" ht="16.5" customHeight="1">
      <c r="A78" s="40"/>
      <c r="B78" s="41"/>
      <c r="C78" s="42"/>
      <c r="D78" s="42"/>
      <c r="E78" s="172" t="str">
        <f>E7</f>
        <v>Rekonstrukce elektroinstalace a rozvodů ZTI,vč. úpravy soc. zařízení a bezbariér vstupu obj. č.p. 931, Náchod</v>
      </c>
      <c r="F78" s="34"/>
      <c r="G78" s="34"/>
      <c r="H78" s="34"/>
      <c r="I78" s="138"/>
      <c r="J78" s="42"/>
      <c r="K78" s="42"/>
      <c r="L78" s="139"/>
      <c r="S78" s="40"/>
      <c r="T78" s="40"/>
      <c r="U78" s="40"/>
      <c r="V78" s="40"/>
      <c r="W78" s="40"/>
      <c r="X78" s="40"/>
      <c r="Y78" s="40"/>
      <c r="Z78" s="40"/>
      <c r="AA78" s="40"/>
      <c r="AB78" s="40"/>
      <c r="AC78" s="40"/>
      <c r="AD78" s="40"/>
      <c r="AE78" s="40"/>
    </row>
    <row r="79" s="2" customFormat="1" ht="12" customHeight="1">
      <c r="A79" s="40"/>
      <c r="B79" s="41"/>
      <c r="C79" s="34" t="s">
        <v>137</v>
      </c>
      <c r="D79" s="42"/>
      <c r="E79" s="42"/>
      <c r="F79" s="42"/>
      <c r="G79" s="42"/>
      <c r="H79" s="42"/>
      <c r="I79" s="138"/>
      <c r="J79" s="42"/>
      <c r="K79" s="42"/>
      <c r="L79" s="139"/>
      <c r="S79" s="40"/>
      <c r="T79" s="40"/>
      <c r="U79" s="40"/>
      <c r="V79" s="40"/>
      <c r="W79" s="40"/>
      <c r="X79" s="40"/>
      <c r="Y79" s="40"/>
      <c r="Z79" s="40"/>
      <c r="AA79" s="40"/>
      <c r="AB79" s="40"/>
      <c r="AC79" s="40"/>
      <c r="AD79" s="40"/>
      <c r="AE79" s="40"/>
    </row>
    <row r="80" s="2" customFormat="1" ht="16.5" customHeight="1">
      <c r="A80" s="40"/>
      <c r="B80" s="41"/>
      <c r="C80" s="42"/>
      <c r="D80" s="42"/>
      <c r="E80" s="71" t="str">
        <f>E9</f>
        <v>2.2 - Zdravotní technika - venkovní kanalizace</v>
      </c>
      <c r="F80" s="42"/>
      <c r="G80" s="42"/>
      <c r="H80" s="42"/>
      <c r="I80" s="138"/>
      <c r="J80" s="42"/>
      <c r="K80" s="42"/>
      <c r="L80" s="139"/>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38"/>
      <c r="J81" s="42"/>
      <c r="K81" s="42"/>
      <c r="L81" s="139"/>
      <c r="S81" s="40"/>
      <c r="T81" s="40"/>
      <c r="U81" s="40"/>
      <c r="V81" s="40"/>
      <c r="W81" s="40"/>
      <c r="X81" s="40"/>
      <c r="Y81" s="40"/>
      <c r="Z81" s="40"/>
      <c r="AA81" s="40"/>
      <c r="AB81" s="40"/>
      <c r="AC81" s="40"/>
      <c r="AD81" s="40"/>
      <c r="AE81" s="40"/>
    </row>
    <row r="82" s="2" customFormat="1" ht="12" customHeight="1">
      <c r="A82" s="40"/>
      <c r="B82" s="41"/>
      <c r="C82" s="34" t="s">
        <v>24</v>
      </c>
      <c r="D82" s="42"/>
      <c r="E82" s="42"/>
      <c r="F82" s="29" t="str">
        <f>F12</f>
        <v>Náchod</v>
      </c>
      <c r="G82" s="42"/>
      <c r="H82" s="42"/>
      <c r="I82" s="142" t="s">
        <v>26</v>
      </c>
      <c r="J82" s="74" t="str">
        <f>IF(J12="","",J12)</f>
        <v>12. 2. 2020</v>
      </c>
      <c r="K82" s="42"/>
      <c r="L82" s="139"/>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38"/>
      <c r="J83" s="42"/>
      <c r="K83" s="42"/>
      <c r="L83" s="139"/>
      <c r="S83" s="40"/>
      <c r="T83" s="40"/>
      <c r="U83" s="40"/>
      <c r="V83" s="40"/>
      <c r="W83" s="40"/>
      <c r="X83" s="40"/>
      <c r="Y83" s="40"/>
      <c r="Z83" s="40"/>
      <c r="AA83" s="40"/>
      <c r="AB83" s="40"/>
      <c r="AC83" s="40"/>
      <c r="AD83" s="40"/>
      <c r="AE83" s="40"/>
    </row>
    <row r="84" s="2" customFormat="1" ht="40.05" customHeight="1">
      <c r="A84" s="40"/>
      <c r="B84" s="41"/>
      <c r="C84" s="34" t="s">
        <v>30</v>
      </c>
      <c r="D84" s="42"/>
      <c r="E84" s="42"/>
      <c r="F84" s="29" t="str">
        <f>E15</f>
        <v>SPŠ stav. a Obch. akad. arch. Jana Letzela, Náchod</v>
      </c>
      <c r="G84" s="42"/>
      <c r="H84" s="42"/>
      <c r="I84" s="142" t="s">
        <v>36</v>
      </c>
      <c r="J84" s="38" t="str">
        <f>E21</f>
        <v>Ing. Lukáš Polej - projektový a ing. atelier EGO</v>
      </c>
      <c r="K84" s="42"/>
      <c r="L84" s="139"/>
      <c r="S84" s="40"/>
      <c r="T84" s="40"/>
      <c r="U84" s="40"/>
      <c r="V84" s="40"/>
      <c r="W84" s="40"/>
      <c r="X84" s="40"/>
      <c r="Y84" s="40"/>
      <c r="Z84" s="40"/>
      <c r="AA84" s="40"/>
      <c r="AB84" s="40"/>
      <c r="AC84" s="40"/>
      <c r="AD84" s="40"/>
      <c r="AE84" s="40"/>
    </row>
    <row r="85" s="2" customFormat="1" ht="15.15" customHeight="1">
      <c r="A85" s="40"/>
      <c r="B85" s="41"/>
      <c r="C85" s="34" t="s">
        <v>34</v>
      </c>
      <c r="D85" s="42"/>
      <c r="E85" s="42"/>
      <c r="F85" s="29" t="str">
        <f>IF(E18="","",E18)</f>
        <v>Vyplň údaj</v>
      </c>
      <c r="G85" s="42"/>
      <c r="H85" s="42"/>
      <c r="I85" s="142" t="s">
        <v>40</v>
      </c>
      <c r="J85" s="38" t="str">
        <f>E24</f>
        <v>Ing. Jiří Litoš</v>
      </c>
      <c r="K85" s="42"/>
      <c r="L85" s="139"/>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138"/>
      <c r="J86" s="42"/>
      <c r="K86" s="42"/>
      <c r="L86" s="139"/>
      <c r="S86" s="40"/>
      <c r="T86" s="40"/>
      <c r="U86" s="40"/>
      <c r="V86" s="40"/>
      <c r="W86" s="40"/>
      <c r="X86" s="40"/>
      <c r="Y86" s="40"/>
      <c r="Z86" s="40"/>
      <c r="AA86" s="40"/>
      <c r="AB86" s="40"/>
      <c r="AC86" s="40"/>
      <c r="AD86" s="40"/>
      <c r="AE86" s="40"/>
    </row>
    <row r="87" s="11" customFormat="1" ht="29.28" customHeight="1">
      <c r="A87" s="192"/>
      <c r="B87" s="193"/>
      <c r="C87" s="194" t="s">
        <v>185</v>
      </c>
      <c r="D87" s="195" t="s">
        <v>63</v>
      </c>
      <c r="E87" s="195" t="s">
        <v>59</v>
      </c>
      <c r="F87" s="195" t="s">
        <v>60</v>
      </c>
      <c r="G87" s="195" t="s">
        <v>186</v>
      </c>
      <c r="H87" s="195" t="s">
        <v>187</v>
      </c>
      <c r="I87" s="196" t="s">
        <v>188</v>
      </c>
      <c r="J87" s="195" t="s">
        <v>141</v>
      </c>
      <c r="K87" s="197" t="s">
        <v>189</v>
      </c>
      <c r="L87" s="198"/>
      <c r="M87" s="94" t="s">
        <v>22</v>
      </c>
      <c r="N87" s="95" t="s">
        <v>48</v>
      </c>
      <c r="O87" s="95" t="s">
        <v>190</v>
      </c>
      <c r="P87" s="95" t="s">
        <v>191</v>
      </c>
      <c r="Q87" s="95" t="s">
        <v>192</v>
      </c>
      <c r="R87" s="95" t="s">
        <v>193</v>
      </c>
      <c r="S87" s="95" t="s">
        <v>194</v>
      </c>
      <c r="T87" s="96" t="s">
        <v>195</v>
      </c>
      <c r="U87" s="192"/>
      <c r="V87" s="192"/>
      <c r="W87" s="192"/>
      <c r="X87" s="192"/>
      <c r="Y87" s="192"/>
      <c r="Z87" s="192"/>
      <c r="AA87" s="192"/>
      <c r="AB87" s="192"/>
      <c r="AC87" s="192"/>
      <c r="AD87" s="192"/>
      <c r="AE87" s="192"/>
    </row>
    <row r="88" s="2" customFormat="1" ht="22.8" customHeight="1">
      <c r="A88" s="40"/>
      <c r="B88" s="41"/>
      <c r="C88" s="101" t="s">
        <v>196</v>
      </c>
      <c r="D88" s="42"/>
      <c r="E88" s="42"/>
      <c r="F88" s="42"/>
      <c r="G88" s="42"/>
      <c r="H88" s="42"/>
      <c r="I88" s="138"/>
      <c r="J88" s="199">
        <f>BK88</f>
        <v>0</v>
      </c>
      <c r="K88" s="42"/>
      <c r="L88" s="46"/>
      <c r="M88" s="97"/>
      <c r="N88" s="200"/>
      <c r="O88" s="98"/>
      <c r="P88" s="201">
        <f>P89+P200</f>
        <v>0</v>
      </c>
      <c r="Q88" s="98"/>
      <c r="R88" s="201">
        <f>R89+R200</f>
        <v>179.80301519999998</v>
      </c>
      <c r="S88" s="98"/>
      <c r="T88" s="202">
        <f>T89+T200</f>
        <v>10.098400000000002</v>
      </c>
      <c r="U88" s="40"/>
      <c r="V88" s="40"/>
      <c r="W88" s="40"/>
      <c r="X88" s="40"/>
      <c r="Y88" s="40"/>
      <c r="Z88" s="40"/>
      <c r="AA88" s="40"/>
      <c r="AB88" s="40"/>
      <c r="AC88" s="40"/>
      <c r="AD88" s="40"/>
      <c r="AE88" s="40"/>
      <c r="AT88" s="19" t="s">
        <v>77</v>
      </c>
      <c r="AU88" s="19" t="s">
        <v>142</v>
      </c>
      <c r="BK88" s="203">
        <f>BK89+BK200</f>
        <v>0</v>
      </c>
    </row>
    <row r="89" s="12" customFormat="1" ht="25.92" customHeight="1">
      <c r="A89" s="12"/>
      <c r="B89" s="204"/>
      <c r="C89" s="205"/>
      <c r="D89" s="206" t="s">
        <v>77</v>
      </c>
      <c r="E89" s="207" t="s">
        <v>197</v>
      </c>
      <c r="F89" s="207" t="s">
        <v>198</v>
      </c>
      <c r="G89" s="205"/>
      <c r="H89" s="205"/>
      <c r="I89" s="208"/>
      <c r="J89" s="209">
        <f>BK89</f>
        <v>0</v>
      </c>
      <c r="K89" s="205"/>
      <c r="L89" s="210"/>
      <c r="M89" s="211"/>
      <c r="N89" s="212"/>
      <c r="O89" s="212"/>
      <c r="P89" s="213">
        <f>P90+P144+P149+P161+P191+P197</f>
        <v>0</v>
      </c>
      <c r="Q89" s="212"/>
      <c r="R89" s="213">
        <f>R90+R144+R149+R161+R191+R197</f>
        <v>179.66009519999997</v>
      </c>
      <c r="S89" s="212"/>
      <c r="T89" s="214">
        <f>T90+T144+T149+T161+T191+T197</f>
        <v>9.8000000000000007</v>
      </c>
      <c r="U89" s="12"/>
      <c r="V89" s="12"/>
      <c r="W89" s="12"/>
      <c r="X89" s="12"/>
      <c r="Y89" s="12"/>
      <c r="Z89" s="12"/>
      <c r="AA89" s="12"/>
      <c r="AB89" s="12"/>
      <c r="AC89" s="12"/>
      <c r="AD89" s="12"/>
      <c r="AE89" s="12"/>
      <c r="AR89" s="215" t="s">
        <v>23</v>
      </c>
      <c r="AT89" s="216" t="s">
        <v>77</v>
      </c>
      <c r="AU89" s="216" t="s">
        <v>78</v>
      </c>
      <c r="AY89" s="215" t="s">
        <v>199</v>
      </c>
      <c r="BK89" s="217">
        <f>BK90+BK144+BK149+BK161+BK191+BK197</f>
        <v>0</v>
      </c>
    </row>
    <row r="90" s="12" customFormat="1" ht="22.8" customHeight="1">
      <c r="A90" s="12"/>
      <c r="B90" s="204"/>
      <c r="C90" s="205"/>
      <c r="D90" s="206" t="s">
        <v>77</v>
      </c>
      <c r="E90" s="218" t="s">
        <v>23</v>
      </c>
      <c r="F90" s="218" t="s">
        <v>200</v>
      </c>
      <c r="G90" s="205"/>
      <c r="H90" s="205"/>
      <c r="I90" s="208"/>
      <c r="J90" s="219">
        <f>BK90</f>
        <v>0</v>
      </c>
      <c r="K90" s="205"/>
      <c r="L90" s="210"/>
      <c r="M90" s="211"/>
      <c r="N90" s="212"/>
      <c r="O90" s="212"/>
      <c r="P90" s="213">
        <f>SUM(P91:P143)</f>
        <v>0</v>
      </c>
      <c r="Q90" s="212"/>
      <c r="R90" s="213">
        <f>SUM(R91:R143)</f>
        <v>133.03139999999999</v>
      </c>
      <c r="S90" s="212"/>
      <c r="T90" s="214">
        <f>SUM(T91:T143)</f>
        <v>0</v>
      </c>
      <c r="U90" s="12"/>
      <c r="V90" s="12"/>
      <c r="W90" s="12"/>
      <c r="X90" s="12"/>
      <c r="Y90" s="12"/>
      <c r="Z90" s="12"/>
      <c r="AA90" s="12"/>
      <c r="AB90" s="12"/>
      <c r="AC90" s="12"/>
      <c r="AD90" s="12"/>
      <c r="AE90" s="12"/>
      <c r="AR90" s="215" t="s">
        <v>23</v>
      </c>
      <c r="AT90" s="216" t="s">
        <v>77</v>
      </c>
      <c r="AU90" s="216" t="s">
        <v>23</v>
      </c>
      <c r="AY90" s="215" t="s">
        <v>199</v>
      </c>
      <c r="BK90" s="217">
        <f>SUM(BK91:BK143)</f>
        <v>0</v>
      </c>
    </row>
    <row r="91" s="2" customFormat="1" ht="21.75" customHeight="1">
      <c r="A91" s="40"/>
      <c r="B91" s="41"/>
      <c r="C91" s="220" t="s">
        <v>23</v>
      </c>
      <c r="D91" s="220" t="s">
        <v>201</v>
      </c>
      <c r="E91" s="221" t="s">
        <v>4078</v>
      </c>
      <c r="F91" s="222" t="s">
        <v>4079</v>
      </c>
      <c r="G91" s="223" t="s">
        <v>233</v>
      </c>
      <c r="H91" s="224">
        <v>20</v>
      </c>
      <c r="I91" s="225"/>
      <c r="J91" s="226">
        <f>ROUND(I91*H91,2)</f>
        <v>0</v>
      </c>
      <c r="K91" s="222" t="s">
        <v>205</v>
      </c>
      <c r="L91" s="46"/>
      <c r="M91" s="227" t="s">
        <v>22</v>
      </c>
      <c r="N91" s="228" t="s">
        <v>49</v>
      </c>
      <c r="O91" s="86"/>
      <c r="P91" s="229">
        <f>O91*H91</f>
        <v>0</v>
      </c>
      <c r="Q91" s="229">
        <v>0</v>
      </c>
      <c r="R91" s="229">
        <f>Q91*H91</f>
        <v>0</v>
      </c>
      <c r="S91" s="229">
        <v>0</v>
      </c>
      <c r="T91" s="230">
        <f>S91*H91</f>
        <v>0</v>
      </c>
      <c r="U91" s="40"/>
      <c r="V91" s="40"/>
      <c r="W91" s="40"/>
      <c r="X91" s="40"/>
      <c r="Y91" s="40"/>
      <c r="Z91" s="40"/>
      <c r="AA91" s="40"/>
      <c r="AB91" s="40"/>
      <c r="AC91" s="40"/>
      <c r="AD91" s="40"/>
      <c r="AE91" s="40"/>
      <c r="AR91" s="231" t="s">
        <v>103</v>
      </c>
      <c r="AT91" s="231" t="s">
        <v>201</v>
      </c>
      <c r="AU91" s="231" t="s">
        <v>87</v>
      </c>
      <c r="AY91" s="19" t="s">
        <v>199</v>
      </c>
      <c r="BE91" s="232">
        <f>IF(N91="základní",J91,0)</f>
        <v>0</v>
      </c>
      <c r="BF91" s="232">
        <f>IF(N91="snížená",J91,0)</f>
        <v>0</v>
      </c>
      <c r="BG91" s="232">
        <f>IF(N91="zákl. přenesená",J91,0)</f>
        <v>0</v>
      </c>
      <c r="BH91" s="232">
        <f>IF(N91="sníž. přenesená",J91,0)</f>
        <v>0</v>
      </c>
      <c r="BI91" s="232">
        <f>IF(N91="nulová",J91,0)</f>
        <v>0</v>
      </c>
      <c r="BJ91" s="19" t="s">
        <v>23</v>
      </c>
      <c r="BK91" s="232">
        <f>ROUND(I91*H91,2)</f>
        <v>0</v>
      </c>
      <c r="BL91" s="19" t="s">
        <v>103</v>
      </c>
      <c r="BM91" s="231" t="s">
        <v>4080</v>
      </c>
    </row>
    <row r="92" s="2" customFormat="1" ht="16.5" customHeight="1">
      <c r="A92" s="40"/>
      <c r="B92" s="41"/>
      <c r="C92" s="220" t="s">
        <v>87</v>
      </c>
      <c r="D92" s="220" t="s">
        <v>201</v>
      </c>
      <c r="E92" s="221" t="s">
        <v>4081</v>
      </c>
      <c r="F92" s="222" t="s">
        <v>4082</v>
      </c>
      <c r="G92" s="223" t="s">
        <v>1235</v>
      </c>
      <c r="H92" s="224">
        <v>8</v>
      </c>
      <c r="I92" s="225"/>
      <c r="J92" s="226">
        <f>ROUND(I92*H92,2)</f>
        <v>0</v>
      </c>
      <c r="K92" s="222" t="s">
        <v>205</v>
      </c>
      <c r="L92" s="46"/>
      <c r="M92" s="227" t="s">
        <v>22</v>
      </c>
      <c r="N92" s="228" t="s">
        <v>49</v>
      </c>
      <c r="O92" s="86"/>
      <c r="P92" s="229">
        <f>O92*H92</f>
        <v>0</v>
      </c>
      <c r="Q92" s="229">
        <v>0</v>
      </c>
      <c r="R92" s="229">
        <f>Q92*H92</f>
        <v>0</v>
      </c>
      <c r="S92" s="229">
        <v>0</v>
      </c>
      <c r="T92" s="230">
        <f>S92*H92</f>
        <v>0</v>
      </c>
      <c r="U92" s="40"/>
      <c r="V92" s="40"/>
      <c r="W92" s="40"/>
      <c r="X92" s="40"/>
      <c r="Y92" s="40"/>
      <c r="Z92" s="40"/>
      <c r="AA92" s="40"/>
      <c r="AB92" s="40"/>
      <c r="AC92" s="40"/>
      <c r="AD92" s="40"/>
      <c r="AE92" s="40"/>
      <c r="AR92" s="231" t="s">
        <v>103</v>
      </c>
      <c r="AT92" s="231" t="s">
        <v>201</v>
      </c>
      <c r="AU92" s="231" t="s">
        <v>87</v>
      </c>
      <c r="AY92" s="19" t="s">
        <v>199</v>
      </c>
      <c r="BE92" s="232">
        <f>IF(N92="základní",J92,0)</f>
        <v>0</v>
      </c>
      <c r="BF92" s="232">
        <f>IF(N92="snížená",J92,0)</f>
        <v>0</v>
      </c>
      <c r="BG92" s="232">
        <f>IF(N92="zákl. přenesená",J92,0)</f>
        <v>0</v>
      </c>
      <c r="BH92" s="232">
        <f>IF(N92="sníž. přenesená",J92,0)</f>
        <v>0</v>
      </c>
      <c r="BI92" s="232">
        <f>IF(N92="nulová",J92,0)</f>
        <v>0</v>
      </c>
      <c r="BJ92" s="19" t="s">
        <v>23</v>
      </c>
      <c r="BK92" s="232">
        <f>ROUND(I92*H92,2)</f>
        <v>0</v>
      </c>
      <c r="BL92" s="19" t="s">
        <v>103</v>
      </c>
      <c r="BM92" s="231" t="s">
        <v>4083</v>
      </c>
    </row>
    <row r="93" s="2" customFormat="1" ht="44.25" customHeight="1">
      <c r="A93" s="40"/>
      <c r="B93" s="41"/>
      <c r="C93" s="220" t="s">
        <v>100</v>
      </c>
      <c r="D93" s="220" t="s">
        <v>201</v>
      </c>
      <c r="E93" s="221" t="s">
        <v>4084</v>
      </c>
      <c r="F93" s="222" t="s">
        <v>4085</v>
      </c>
      <c r="G93" s="223" t="s">
        <v>549</v>
      </c>
      <c r="H93" s="224">
        <v>4</v>
      </c>
      <c r="I93" s="225"/>
      <c r="J93" s="226">
        <f>ROUND(I93*H93,2)</f>
        <v>0</v>
      </c>
      <c r="K93" s="222" t="s">
        <v>205</v>
      </c>
      <c r="L93" s="46"/>
      <c r="M93" s="227" t="s">
        <v>22</v>
      </c>
      <c r="N93" s="228" t="s">
        <v>49</v>
      </c>
      <c r="O93" s="86"/>
      <c r="P93" s="229">
        <f>O93*H93</f>
        <v>0</v>
      </c>
      <c r="Q93" s="229">
        <v>0.0086800000000000002</v>
      </c>
      <c r="R93" s="229">
        <f>Q93*H93</f>
        <v>0.034720000000000001</v>
      </c>
      <c r="S93" s="229">
        <v>0</v>
      </c>
      <c r="T93" s="230">
        <f>S93*H93</f>
        <v>0</v>
      </c>
      <c r="U93" s="40"/>
      <c r="V93" s="40"/>
      <c r="W93" s="40"/>
      <c r="X93" s="40"/>
      <c r="Y93" s="40"/>
      <c r="Z93" s="40"/>
      <c r="AA93" s="40"/>
      <c r="AB93" s="40"/>
      <c r="AC93" s="40"/>
      <c r="AD93" s="40"/>
      <c r="AE93" s="40"/>
      <c r="AR93" s="231" t="s">
        <v>103</v>
      </c>
      <c r="AT93" s="231" t="s">
        <v>201</v>
      </c>
      <c r="AU93" s="231" t="s">
        <v>87</v>
      </c>
      <c r="AY93" s="19" t="s">
        <v>199</v>
      </c>
      <c r="BE93" s="232">
        <f>IF(N93="základní",J93,0)</f>
        <v>0</v>
      </c>
      <c r="BF93" s="232">
        <f>IF(N93="snížená",J93,0)</f>
        <v>0</v>
      </c>
      <c r="BG93" s="232">
        <f>IF(N93="zákl. přenesená",J93,0)</f>
        <v>0</v>
      </c>
      <c r="BH93" s="232">
        <f>IF(N93="sníž. přenesená",J93,0)</f>
        <v>0</v>
      </c>
      <c r="BI93" s="232">
        <f>IF(N93="nulová",J93,0)</f>
        <v>0</v>
      </c>
      <c r="BJ93" s="19" t="s">
        <v>23</v>
      </c>
      <c r="BK93" s="232">
        <f>ROUND(I93*H93,2)</f>
        <v>0</v>
      </c>
      <c r="BL93" s="19" t="s">
        <v>103</v>
      </c>
      <c r="BM93" s="231" t="s">
        <v>4086</v>
      </c>
    </row>
    <row r="94" s="2" customFormat="1" ht="44.25" customHeight="1">
      <c r="A94" s="40"/>
      <c r="B94" s="41"/>
      <c r="C94" s="220" t="s">
        <v>103</v>
      </c>
      <c r="D94" s="220" t="s">
        <v>201</v>
      </c>
      <c r="E94" s="221" t="s">
        <v>4087</v>
      </c>
      <c r="F94" s="222" t="s">
        <v>4088</v>
      </c>
      <c r="G94" s="223" t="s">
        <v>549</v>
      </c>
      <c r="H94" s="224">
        <v>4</v>
      </c>
      <c r="I94" s="225"/>
      <c r="J94" s="226">
        <f>ROUND(I94*H94,2)</f>
        <v>0</v>
      </c>
      <c r="K94" s="222" t="s">
        <v>205</v>
      </c>
      <c r="L94" s="46"/>
      <c r="M94" s="227" t="s">
        <v>22</v>
      </c>
      <c r="N94" s="228" t="s">
        <v>49</v>
      </c>
      <c r="O94" s="86"/>
      <c r="P94" s="229">
        <f>O94*H94</f>
        <v>0</v>
      </c>
      <c r="Q94" s="229">
        <v>0.01269</v>
      </c>
      <c r="R94" s="229">
        <f>Q94*H94</f>
        <v>0.05076</v>
      </c>
      <c r="S94" s="229">
        <v>0</v>
      </c>
      <c r="T94" s="230">
        <f>S94*H94</f>
        <v>0</v>
      </c>
      <c r="U94" s="40"/>
      <c r="V94" s="40"/>
      <c r="W94" s="40"/>
      <c r="X94" s="40"/>
      <c r="Y94" s="40"/>
      <c r="Z94" s="40"/>
      <c r="AA94" s="40"/>
      <c r="AB94" s="40"/>
      <c r="AC94" s="40"/>
      <c r="AD94" s="40"/>
      <c r="AE94" s="40"/>
      <c r="AR94" s="231" t="s">
        <v>103</v>
      </c>
      <c r="AT94" s="231" t="s">
        <v>201</v>
      </c>
      <c r="AU94" s="231" t="s">
        <v>87</v>
      </c>
      <c r="AY94" s="19" t="s">
        <v>199</v>
      </c>
      <c r="BE94" s="232">
        <f>IF(N94="základní",J94,0)</f>
        <v>0</v>
      </c>
      <c r="BF94" s="232">
        <f>IF(N94="snížená",J94,0)</f>
        <v>0</v>
      </c>
      <c r="BG94" s="232">
        <f>IF(N94="zákl. přenesená",J94,0)</f>
        <v>0</v>
      </c>
      <c r="BH94" s="232">
        <f>IF(N94="sníž. přenesená",J94,0)</f>
        <v>0</v>
      </c>
      <c r="BI94" s="232">
        <f>IF(N94="nulová",J94,0)</f>
        <v>0</v>
      </c>
      <c r="BJ94" s="19" t="s">
        <v>23</v>
      </c>
      <c r="BK94" s="232">
        <f>ROUND(I94*H94,2)</f>
        <v>0</v>
      </c>
      <c r="BL94" s="19" t="s">
        <v>103</v>
      </c>
      <c r="BM94" s="231" t="s">
        <v>4089</v>
      </c>
    </row>
    <row r="95" s="2" customFormat="1" ht="44.25" customHeight="1">
      <c r="A95" s="40"/>
      <c r="B95" s="41"/>
      <c r="C95" s="220" t="s">
        <v>106</v>
      </c>
      <c r="D95" s="220" t="s">
        <v>201</v>
      </c>
      <c r="E95" s="221" t="s">
        <v>4090</v>
      </c>
      <c r="F95" s="222" t="s">
        <v>4091</v>
      </c>
      <c r="G95" s="223" t="s">
        <v>549</v>
      </c>
      <c r="H95" s="224">
        <v>6</v>
      </c>
      <c r="I95" s="225"/>
      <c r="J95" s="226">
        <f>ROUND(I95*H95,2)</f>
        <v>0</v>
      </c>
      <c r="K95" s="222" t="s">
        <v>205</v>
      </c>
      <c r="L95" s="46"/>
      <c r="M95" s="227" t="s">
        <v>22</v>
      </c>
      <c r="N95" s="228" t="s">
        <v>49</v>
      </c>
      <c r="O95" s="86"/>
      <c r="P95" s="229">
        <f>O95*H95</f>
        <v>0</v>
      </c>
      <c r="Q95" s="229">
        <v>0.10775</v>
      </c>
      <c r="R95" s="229">
        <f>Q95*H95</f>
        <v>0.64649999999999996</v>
      </c>
      <c r="S95" s="229">
        <v>0</v>
      </c>
      <c r="T95" s="230">
        <f>S95*H95</f>
        <v>0</v>
      </c>
      <c r="U95" s="40"/>
      <c r="V95" s="40"/>
      <c r="W95" s="40"/>
      <c r="X95" s="40"/>
      <c r="Y95" s="40"/>
      <c r="Z95" s="40"/>
      <c r="AA95" s="40"/>
      <c r="AB95" s="40"/>
      <c r="AC95" s="40"/>
      <c r="AD95" s="40"/>
      <c r="AE95" s="40"/>
      <c r="AR95" s="231" t="s">
        <v>103</v>
      </c>
      <c r="AT95" s="231" t="s">
        <v>201</v>
      </c>
      <c r="AU95" s="231" t="s">
        <v>87</v>
      </c>
      <c r="AY95" s="19" t="s">
        <v>199</v>
      </c>
      <c r="BE95" s="232">
        <f>IF(N95="základní",J95,0)</f>
        <v>0</v>
      </c>
      <c r="BF95" s="232">
        <f>IF(N95="snížená",J95,0)</f>
        <v>0</v>
      </c>
      <c r="BG95" s="232">
        <f>IF(N95="zákl. přenesená",J95,0)</f>
        <v>0</v>
      </c>
      <c r="BH95" s="232">
        <f>IF(N95="sníž. přenesená",J95,0)</f>
        <v>0</v>
      </c>
      <c r="BI95" s="232">
        <f>IF(N95="nulová",J95,0)</f>
        <v>0</v>
      </c>
      <c r="BJ95" s="19" t="s">
        <v>23</v>
      </c>
      <c r="BK95" s="232">
        <f>ROUND(I95*H95,2)</f>
        <v>0</v>
      </c>
      <c r="BL95" s="19" t="s">
        <v>103</v>
      </c>
      <c r="BM95" s="231" t="s">
        <v>4092</v>
      </c>
    </row>
    <row r="96" s="2" customFormat="1" ht="21.75" customHeight="1">
      <c r="A96" s="40"/>
      <c r="B96" s="41"/>
      <c r="C96" s="220" t="s">
        <v>225</v>
      </c>
      <c r="D96" s="220" t="s">
        <v>201</v>
      </c>
      <c r="E96" s="221" t="s">
        <v>4093</v>
      </c>
      <c r="F96" s="222" t="s">
        <v>4094</v>
      </c>
      <c r="G96" s="223" t="s">
        <v>333</v>
      </c>
      <c r="H96" s="224">
        <v>2</v>
      </c>
      <c r="I96" s="225"/>
      <c r="J96" s="226">
        <f>ROUND(I96*H96,2)</f>
        <v>0</v>
      </c>
      <c r="K96" s="222" t="s">
        <v>205</v>
      </c>
      <c r="L96" s="46"/>
      <c r="M96" s="227" t="s">
        <v>22</v>
      </c>
      <c r="N96" s="228" t="s">
        <v>49</v>
      </c>
      <c r="O96" s="86"/>
      <c r="P96" s="229">
        <f>O96*H96</f>
        <v>0</v>
      </c>
      <c r="Q96" s="229">
        <v>0.00064999999999999997</v>
      </c>
      <c r="R96" s="229">
        <f>Q96*H96</f>
        <v>0.0012999999999999999</v>
      </c>
      <c r="S96" s="229">
        <v>0</v>
      </c>
      <c r="T96" s="230">
        <f>S96*H96</f>
        <v>0</v>
      </c>
      <c r="U96" s="40"/>
      <c r="V96" s="40"/>
      <c r="W96" s="40"/>
      <c r="X96" s="40"/>
      <c r="Y96" s="40"/>
      <c r="Z96" s="40"/>
      <c r="AA96" s="40"/>
      <c r="AB96" s="40"/>
      <c r="AC96" s="40"/>
      <c r="AD96" s="40"/>
      <c r="AE96" s="40"/>
      <c r="AR96" s="231" t="s">
        <v>103</v>
      </c>
      <c r="AT96" s="231" t="s">
        <v>201</v>
      </c>
      <c r="AU96" s="231" t="s">
        <v>87</v>
      </c>
      <c r="AY96" s="19" t="s">
        <v>199</v>
      </c>
      <c r="BE96" s="232">
        <f>IF(N96="základní",J96,0)</f>
        <v>0</v>
      </c>
      <c r="BF96" s="232">
        <f>IF(N96="snížená",J96,0)</f>
        <v>0</v>
      </c>
      <c r="BG96" s="232">
        <f>IF(N96="zákl. přenesená",J96,0)</f>
        <v>0</v>
      </c>
      <c r="BH96" s="232">
        <f>IF(N96="sníž. přenesená",J96,0)</f>
        <v>0</v>
      </c>
      <c r="BI96" s="232">
        <f>IF(N96="nulová",J96,0)</f>
        <v>0</v>
      </c>
      <c r="BJ96" s="19" t="s">
        <v>23</v>
      </c>
      <c r="BK96" s="232">
        <f>ROUND(I96*H96,2)</f>
        <v>0</v>
      </c>
      <c r="BL96" s="19" t="s">
        <v>103</v>
      </c>
      <c r="BM96" s="231" t="s">
        <v>4095</v>
      </c>
    </row>
    <row r="97" s="2" customFormat="1" ht="21.75" customHeight="1">
      <c r="A97" s="40"/>
      <c r="B97" s="41"/>
      <c r="C97" s="220" t="s">
        <v>230</v>
      </c>
      <c r="D97" s="220" t="s">
        <v>201</v>
      </c>
      <c r="E97" s="221" t="s">
        <v>4096</v>
      </c>
      <c r="F97" s="222" t="s">
        <v>4097</v>
      </c>
      <c r="G97" s="223" t="s">
        <v>333</v>
      </c>
      <c r="H97" s="224">
        <v>2</v>
      </c>
      <c r="I97" s="225"/>
      <c r="J97" s="226">
        <f>ROUND(I97*H97,2)</f>
        <v>0</v>
      </c>
      <c r="K97" s="222" t="s">
        <v>205</v>
      </c>
      <c r="L97" s="46"/>
      <c r="M97" s="227" t="s">
        <v>22</v>
      </c>
      <c r="N97" s="228" t="s">
        <v>49</v>
      </c>
      <c r="O97" s="86"/>
      <c r="P97" s="229">
        <f>O97*H97</f>
        <v>0</v>
      </c>
      <c r="Q97" s="229">
        <v>0</v>
      </c>
      <c r="R97" s="229">
        <f>Q97*H97</f>
        <v>0</v>
      </c>
      <c r="S97" s="229">
        <v>0</v>
      </c>
      <c r="T97" s="230">
        <f>S97*H97</f>
        <v>0</v>
      </c>
      <c r="U97" s="40"/>
      <c r="V97" s="40"/>
      <c r="W97" s="40"/>
      <c r="X97" s="40"/>
      <c r="Y97" s="40"/>
      <c r="Z97" s="40"/>
      <c r="AA97" s="40"/>
      <c r="AB97" s="40"/>
      <c r="AC97" s="40"/>
      <c r="AD97" s="40"/>
      <c r="AE97" s="40"/>
      <c r="AR97" s="231" t="s">
        <v>103</v>
      </c>
      <c r="AT97" s="231" t="s">
        <v>201</v>
      </c>
      <c r="AU97" s="231" t="s">
        <v>87</v>
      </c>
      <c r="AY97" s="19" t="s">
        <v>199</v>
      </c>
      <c r="BE97" s="232">
        <f>IF(N97="základní",J97,0)</f>
        <v>0</v>
      </c>
      <c r="BF97" s="232">
        <f>IF(N97="snížená",J97,0)</f>
        <v>0</v>
      </c>
      <c r="BG97" s="232">
        <f>IF(N97="zákl. přenesená",J97,0)</f>
        <v>0</v>
      </c>
      <c r="BH97" s="232">
        <f>IF(N97="sníž. přenesená",J97,0)</f>
        <v>0</v>
      </c>
      <c r="BI97" s="232">
        <f>IF(N97="nulová",J97,0)</f>
        <v>0</v>
      </c>
      <c r="BJ97" s="19" t="s">
        <v>23</v>
      </c>
      <c r="BK97" s="232">
        <f>ROUND(I97*H97,2)</f>
        <v>0</v>
      </c>
      <c r="BL97" s="19" t="s">
        <v>103</v>
      </c>
      <c r="BM97" s="231" t="s">
        <v>4098</v>
      </c>
    </row>
    <row r="98" s="2" customFormat="1" ht="21.75" customHeight="1">
      <c r="A98" s="40"/>
      <c r="B98" s="41"/>
      <c r="C98" s="220" t="s">
        <v>236</v>
      </c>
      <c r="D98" s="220" t="s">
        <v>201</v>
      </c>
      <c r="E98" s="221" t="s">
        <v>4099</v>
      </c>
      <c r="F98" s="222" t="s">
        <v>4100</v>
      </c>
      <c r="G98" s="223" t="s">
        <v>204</v>
      </c>
      <c r="H98" s="224">
        <v>20</v>
      </c>
      <c r="I98" s="225"/>
      <c r="J98" s="226">
        <f>ROUND(I98*H98,2)</f>
        <v>0</v>
      </c>
      <c r="K98" s="222" t="s">
        <v>205</v>
      </c>
      <c r="L98" s="46"/>
      <c r="M98" s="227" t="s">
        <v>22</v>
      </c>
      <c r="N98" s="228" t="s">
        <v>49</v>
      </c>
      <c r="O98" s="86"/>
      <c r="P98" s="229">
        <f>O98*H98</f>
        <v>0</v>
      </c>
      <c r="Q98" s="229">
        <v>0</v>
      </c>
      <c r="R98" s="229">
        <f>Q98*H98</f>
        <v>0</v>
      </c>
      <c r="S98" s="229">
        <v>0</v>
      </c>
      <c r="T98" s="230">
        <f>S98*H98</f>
        <v>0</v>
      </c>
      <c r="U98" s="40"/>
      <c r="V98" s="40"/>
      <c r="W98" s="40"/>
      <c r="X98" s="40"/>
      <c r="Y98" s="40"/>
      <c r="Z98" s="40"/>
      <c r="AA98" s="40"/>
      <c r="AB98" s="40"/>
      <c r="AC98" s="40"/>
      <c r="AD98" s="40"/>
      <c r="AE98" s="40"/>
      <c r="AR98" s="231" t="s">
        <v>103</v>
      </c>
      <c r="AT98" s="231" t="s">
        <v>201</v>
      </c>
      <c r="AU98" s="231" t="s">
        <v>87</v>
      </c>
      <c r="AY98" s="19" t="s">
        <v>199</v>
      </c>
      <c r="BE98" s="232">
        <f>IF(N98="základní",J98,0)</f>
        <v>0</v>
      </c>
      <c r="BF98" s="232">
        <f>IF(N98="snížená",J98,0)</f>
        <v>0</v>
      </c>
      <c r="BG98" s="232">
        <f>IF(N98="zákl. přenesená",J98,0)</f>
        <v>0</v>
      </c>
      <c r="BH98" s="232">
        <f>IF(N98="sníž. přenesená",J98,0)</f>
        <v>0</v>
      </c>
      <c r="BI98" s="232">
        <f>IF(N98="nulová",J98,0)</f>
        <v>0</v>
      </c>
      <c r="BJ98" s="19" t="s">
        <v>23</v>
      </c>
      <c r="BK98" s="232">
        <f>ROUND(I98*H98,2)</f>
        <v>0</v>
      </c>
      <c r="BL98" s="19" t="s">
        <v>103</v>
      </c>
      <c r="BM98" s="231" t="s">
        <v>4101</v>
      </c>
    </row>
    <row r="99" s="2" customFormat="1" ht="21.75" customHeight="1">
      <c r="A99" s="40"/>
      <c r="B99" s="41"/>
      <c r="C99" s="220" t="s">
        <v>240</v>
      </c>
      <c r="D99" s="220" t="s">
        <v>201</v>
      </c>
      <c r="E99" s="221" t="s">
        <v>4102</v>
      </c>
      <c r="F99" s="222" t="s">
        <v>4103</v>
      </c>
      <c r="G99" s="223" t="s">
        <v>204</v>
      </c>
      <c r="H99" s="224">
        <v>136.94200000000001</v>
      </c>
      <c r="I99" s="225"/>
      <c r="J99" s="226">
        <f>ROUND(I99*H99,2)</f>
        <v>0</v>
      </c>
      <c r="K99" s="222" t="s">
        <v>205</v>
      </c>
      <c r="L99" s="46"/>
      <c r="M99" s="227" t="s">
        <v>22</v>
      </c>
      <c r="N99" s="228" t="s">
        <v>49</v>
      </c>
      <c r="O99" s="86"/>
      <c r="P99" s="229">
        <f>O99*H99</f>
        <v>0</v>
      </c>
      <c r="Q99" s="229">
        <v>0</v>
      </c>
      <c r="R99" s="229">
        <f>Q99*H99</f>
        <v>0</v>
      </c>
      <c r="S99" s="229">
        <v>0</v>
      </c>
      <c r="T99" s="230">
        <f>S99*H99</f>
        <v>0</v>
      </c>
      <c r="U99" s="40"/>
      <c r="V99" s="40"/>
      <c r="W99" s="40"/>
      <c r="X99" s="40"/>
      <c r="Y99" s="40"/>
      <c r="Z99" s="40"/>
      <c r="AA99" s="40"/>
      <c r="AB99" s="40"/>
      <c r="AC99" s="40"/>
      <c r="AD99" s="40"/>
      <c r="AE99" s="40"/>
      <c r="AR99" s="231" t="s">
        <v>103</v>
      </c>
      <c r="AT99" s="231" t="s">
        <v>201</v>
      </c>
      <c r="AU99" s="231" t="s">
        <v>87</v>
      </c>
      <c r="AY99" s="19" t="s">
        <v>199</v>
      </c>
      <c r="BE99" s="232">
        <f>IF(N99="základní",J99,0)</f>
        <v>0</v>
      </c>
      <c r="BF99" s="232">
        <f>IF(N99="snížená",J99,0)</f>
        <v>0</v>
      </c>
      <c r="BG99" s="232">
        <f>IF(N99="zákl. přenesená",J99,0)</f>
        <v>0</v>
      </c>
      <c r="BH99" s="232">
        <f>IF(N99="sníž. přenesená",J99,0)</f>
        <v>0</v>
      </c>
      <c r="BI99" s="232">
        <f>IF(N99="nulová",J99,0)</f>
        <v>0</v>
      </c>
      <c r="BJ99" s="19" t="s">
        <v>23</v>
      </c>
      <c r="BK99" s="232">
        <f>ROUND(I99*H99,2)</f>
        <v>0</v>
      </c>
      <c r="BL99" s="19" t="s">
        <v>103</v>
      </c>
      <c r="BM99" s="231" t="s">
        <v>4104</v>
      </c>
    </row>
    <row r="100" s="13" customFormat="1">
      <c r="A100" s="13"/>
      <c r="B100" s="233"/>
      <c r="C100" s="234"/>
      <c r="D100" s="235" t="s">
        <v>207</v>
      </c>
      <c r="E100" s="236" t="s">
        <v>22</v>
      </c>
      <c r="F100" s="237" t="s">
        <v>4105</v>
      </c>
      <c r="G100" s="234"/>
      <c r="H100" s="238">
        <v>79.325999999999993</v>
      </c>
      <c r="I100" s="239"/>
      <c r="J100" s="234"/>
      <c r="K100" s="234"/>
      <c r="L100" s="240"/>
      <c r="M100" s="241"/>
      <c r="N100" s="242"/>
      <c r="O100" s="242"/>
      <c r="P100" s="242"/>
      <c r="Q100" s="242"/>
      <c r="R100" s="242"/>
      <c r="S100" s="242"/>
      <c r="T100" s="243"/>
      <c r="U100" s="13"/>
      <c r="V100" s="13"/>
      <c r="W100" s="13"/>
      <c r="X100" s="13"/>
      <c r="Y100" s="13"/>
      <c r="Z100" s="13"/>
      <c r="AA100" s="13"/>
      <c r="AB100" s="13"/>
      <c r="AC100" s="13"/>
      <c r="AD100" s="13"/>
      <c r="AE100" s="13"/>
      <c r="AT100" s="244" t="s">
        <v>207</v>
      </c>
      <c r="AU100" s="244" t="s">
        <v>87</v>
      </c>
      <c r="AV100" s="13" t="s">
        <v>87</v>
      </c>
      <c r="AW100" s="13" t="s">
        <v>39</v>
      </c>
      <c r="AX100" s="13" t="s">
        <v>78</v>
      </c>
      <c r="AY100" s="244" t="s">
        <v>199</v>
      </c>
    </row>
    <row r="101" s="13" customFormat="1">
      <c r="A101" s="13"/>
      <c r="B101" s="233"/>
      <c r="C101" s="234"/>
      <c r="D101" s="235" t="s">
        <v>207</v>
      </c>
      <c r="E101" s="236" t="s">
        <v>22</v>
      </c>
      <c r="F101" s="237" t="s">
        <v>4106</v>
      </c>
      <c r="G101" s="234"/>
      <c r="H101" s="238">
        <v>6.4800000000000004</v>
      </c>
      <c r="I101" s="239"/>
      <c r="J101" s="234"/>
      <c r="K101" s="234"/>
      <c r="L101" s="240"/>
      <c r="M101" s="241"/>
      <c r="N101" s="242"/>
      <c r="O101" s="242"/>
      <c r="P101" s="242"/>
      <c r="Q101" s="242"/>
      <c r="R101" s="242"/>
      <c r="S101" s="242"/>
      <c r="T101" s="243"/>
      <c r="U101" s="13"/>
      <c r="V101" s="13"/>
      <c r="W101" s="13"/>
      <c r="X101" s="13"/>
      <c r="Y101" s="13"/>
      <c r="Z101" s="13"/>
      <c r="AA101" s="13"/>
      <c r="AB101" s="13"/>
      <c r="AC101" s="13"/>
      <c r="AD101" s="13"/>
      <c r="AE101" s="13"/>
      <c r="AT101" s="244" t="s">
        <v>207</v>
      </c>
      <c r="AU101" s="244" t="s">
        <v>87</v>
      </c>
      <c r="AV101" s="13" t="s">
        <v>87</v>
      </c>
      <c r="AW101" s="13" t="s">
        <v>39</v>
      </c>
      <c r="AX101" s="13" t="s">
        <v>78</v>
      </c>
      <c r="AY101" s="244" t="s">
        <v>199</v>
      </c>
    </row>
    <row r="102" s="13" customFormat="1">
      <c r="A102" s="13"/>
      <c r="B102" s="233"/>
      <c r="C102" s="234"/>
      <c r="D102" s="235" t="s">
        <v>207</v>
      </c>
      <c r="E102" s="236" t="s">
        <v>22</v>
      </c>
      <c r="F102" s="237" t="s">
        <v>4107</v>
      </c>
      <c r="G102" s="234"/>
      <c r="H102" s="238">
        <v>17.359999999999999</v>
      </c>
      <c r="I102" s="239"/>
      <c r="J102" s="234"/>
      <c r="K102" s="234"/>
      <c r="L102" s="240"/>
      <c r="M102" s="241"/>
      <c r="N102" s="242"/>
      <c r="O102" s="242"/>
      <c r="P102" s="242"/>
      <c r="Q102" s="242"/>
      <c r="R102" s="242"/>
      <c r="S102" s="242"/>
      <c r="T102" s="243"/>
      <c r="U102" s="13"/>
      <c r="V102" s="13"/>
      <c r="W102" s="13"/>
      <c r="X102" s="13"/>
      <c r="Y102" s="13"/>
      <c r="Z102" s="13"/>
      <c r="AA102" s="13"/>
      <c r="AB102" s="13"/>
      <c r="AC102" s="13"/>
      <c r="AD102" s="13"/>
      <c r="AE102" s="13"/>
      <c r="AT102" s="244" t="s">
        <v>207</v>
      </c>
      <c r="AU102" s="244" t="s">
        <v>87</v>
      </c>
      <c r="AV102" s="13" t="s">
        <v>87</v>
      </c>
      <c r="AW102" s="13" t="s">
        <v>39</v>
      </c>
      <c r="AX102" s="13" t="s">
        <v>78</v>
      </c>
      <c r="AY102" s="244" t="s">
        <v>199</v>
      </c>
    </row>
    <row r="103" s="13" customFormat="1">
      <c r="A103" s="13"/>
      <c r="B103" s="233"/>
      <c r="C103" s="234"/>
      <c r="D103" s="235" t="s">
        <v>207</v>
      </c>
      <c r="E103" s="236" t="s">
        <v>22</v>
      </c>
      <c r="F103" s="237" t="s">
        <v>4108</v>
      </c>
      <c r="G103" s="234"/>
      <c r="H103" s="238">
        <v>12.656000000000001</v>
      </c>
      <c r="I103" s="239"/>
      <c r="J103" s="234"/>
      <c r="K103" s="234"/>
      <c r="L103" s="240"/>
      <c r="M103" s="241"/>
      <c r="N103" s="242"/>
      <c r="O103" s="242"/>
      <c r="P103" s="242"/>
      <c r="Q103" s="242"/>
      <c r="R103" s="242"/>
      <c r="S103" s="242"/>
      <c r="T103" s="243"/>
      <c r="U103" s="13"/>
      <c r="V103" s="13"/>
      <c r="W103" s="13"/>
      <c r="X103" s="13"/>
      <c r="Y103" s="13"/>
      <c r="Z103" s="13"/>
      <c r="AA103" s="13"/>
      <c r="AB103" s="13"/>
      <c r="AC103" s="13"/>
      <c r="AD103" s="13"/>
      <c r="AE103" s="13"/>
      <c r="AT103" s="244" t="s">
        <v>207</v>
      </c>
      <c r="AU103" s="244" t="s">
        <v>87</v>
      </c>
      <c r="AV103" s="13" t="s">
        <v>87</v>
      </c>
      <c r="AW103" s="13" t="s">
        <v>39</v>
      </c>
      <c r="AX103" s="13" t="s">
        <v>78</v>
      </c>
      <c r="AY103" s="244" t="s">
        <v>199</v>
      </c>
    </row>
    <row r="104" s="13" customFormat="1">
      <c r="A104" s="13"/>
      <c r="B104" s="233"/>
      <c r="C104" s="234"/>
      <c r="D104" s="235" t="s">
        <v>207</v>
      </c>
      <c r="E104" s="236" t="s">
        <v>22</v>
      </c>
      <c r="F104" s="237" t="s">
        <v>4109</v>
      </c>
      <c r="G104" s="234"/>
      <c r="H104" s="238">
        <v>21.120000000000001</v>
      </c>
      <c r="I104" s="239"/>
      <c r="J104" s="234"/>
      <c r="K104" s="234"/>
      <c r="L104" s="240"/>
      <c r="M104" s="241"/>
      <c r="N104" s="242"/>
      <c r="O104" s="242"/>
      <c r="P104" s="242"/>
      <c r="Q104" s="242"/>
      <c r="R104" s="242"/>
      <c r="S104" s="242"/>
      <c r="T104" s="243"/>
      <c r="U104" s="13"/>
      <c r="V104" s="13"/>
      <c r="W104" s="13"/>
      <c r="X104" s="13"/>
      <c r="Y104" s="13"/>
      <c r="Z104" s="13"/>
      <c r="AA104" s="13"/>
      <c r="AB104" s="13"/>
      <c r="AC104" s="13"/>
      <c r="AD104" s="13"/>
      <c r="AE104" s="13"/>
      <c r="AT104" s="244" t="s">
        <v>207</v>
      </c>
      <c r="AU104" s="244" t="s">
        <v>87</v>
      </c>
      <c r="AV104" s="13" t="s">
        <v>87</v>
      </c>
      <c r="AW104" s="13" t="s">
        <v>39</v>
      </c>
      <c r="AX104" s="13" t="s">
        <v>78</v>
      </c>
      <c r="AY104" s="244" t="s">
        <v>199</v>
      </c>
    </row>
    <row r="105" s="14" customFormat="1">
      <c r="A105" s="14"/>
      <c r="B105" s="245"/>
      <c r="C105" s="246"/>
      <c r="D105" s="235" t="s">
        <v>207</v>
      </c>
      <c r="E105" s="247" t="s">
        <v>22</v>
      </c>
      <c r="F105" s="248" t="s">
        <v>252</v>
      </c>
      <c r="G105" s="246"/>
      <c r="H105" s="249">
        <v>136.94200000000001</v>
      </c>
      <c r="I105" s="250"/>
      <c r="J105" s="246"/>
      <c r="K105" s="246"/>
      <c r="L105" s="251"/>
      <c r="M105" s="252"/>
      <c r="N105" s="253"/>
      <c r="O105" s="253"/>
      <c r="P105" s="253"/>
      <c r="Q105" s="253"/>
      <c r="R105" s="253"/>
      <c r="S105" s="253"/>
      <c r="T105" s="254"/>
      <c r="U105" s="14"/>
      <c r="V105" s="14"/>
      <c r="W105" s="14"/>
      <c r="X105" s="14"/>
      <c r="Y105" s="14"/>
      <c r="Z105" s="14"/>
      <c r="AA105" s="14"/>
      <c r="AB105" s="14"/>
      <c r="AC105" s="14"/>
      <c r="AD105" s="14"/>
      <c r="AE105" s="14"/>
      <c r="AT105" s="255" t="s">
        <v>207</v>
      </c>
      <c r="AU105" s="255" t="s">
        <v>87</v>
      </c>
      <c r="AV105" s="14" t="s">
        <v>103</v>
      </c>
      <c r="AW105" s="14" t="s">
        <v>39</v>
      </c>
      <c r="AX105" s="14" t="s">
        <v>23</v>
      </c>
      <c r="AY105" s="255" t="s">
        <v>199</v>
      </c>
    </row>
    <row r="106" s="2" customFormat="1" ht="21.75" customHeight="1">
      <c r="A106" s="40"/>
      <c r="B106" s="41"/>
      <c r="C106" s="220" t="s">
        <v>28</v>
      </c>
      <c r="D106" s="220" t="s">
        <v>201</v>
      </c>
      <c r="E106" s="221" t="s">
        <v>4110</v>
      </c>
      <c r="F106" s="222" t="s">
        <v>4111</v>
      </c>
      <c r="G106" s="223" t="s">
        <v>204</v>
      </c>
      <c r="H106" s="224">
        <v>136.94200000000001</v>
      </c>
      <c r="I106" s="225"/>
      <c r="J106" s="226">
        <f>ROUND(I106*H106,2)</f>
        <v>0</v>
      </c>
      <c r="K106" s="222" t="s">
        <v>205</v>
      </c>
      <c r="L106" s="46"/>
      <c r="M106" s="227" t="s">
        <v>22</v>
      </c>
      <c r="N106" s="228" t="s">
        <v>49</v>
      </c>
      <c r="O106" s="86"/>
      <c r="P106" s="229">
        <f>O106*H106</f>
        <v>0</v>
      </c>
      <c r="Q106" s="229">
        <v>0</v>
      </c>
      <c r="R106" s="229">
        <f>Q106*H106</f>
        <v>0</v>
      </c>
      <c r="S106" s="229">
        <v>0</v>
      </c>
      <c r="T106" s="230">
        <f>S106*H106</f>
        <v>0</v>
      </c>
      <c r="U106" s="40"/>
      <c r="V106" s="40"/>
      <c r="W106" s="40"/>
      <c r="X106" s="40"/>
      <c r="Y106" s="40"/>
      <c r="Z106" s="40"/>
      <c r="AA106" s="40"/>
      <c r="AB106" s="40"/>
      <c r="AC106" s="40"/>
      <c r="AD106" s="40"/>
      <c r="AE106" s="40"/>
      <c r="AR106" s="231" t="s">
        <v>103</v>
      </c>
      <c r="AT106" s="231" t="s">
        <v>201</v>
      </c>
      <c r="AU106" s="231" t="s">
        <v>87</v>
      </c>
      <c r="AY106" s="19" t="s">
        <v>199</v>
      </c>
      <c r="BE106" s="232">
        <f>IF(N106="základní",J106,0)</f>
        <v>0</v>
      </c>
      <c r="BF106" s="232">
        <f>IF(N106="snížená",J106,0)</f>
        <v>0</v>
      </c>
      <c r="BG106" s="232">
        <f>IF(N106="zákl. přenesená",J106,0)</f>
        <v>0</v>
      </c>
      <c r="BH106" s="232">
        <f>IF(N106="sníž. přenesená",J106,0)</f>
        <v>0</v>
      </c>
      <c r="BI106" s="232">
        <f>IF(N106="nulová",J106,0)</f>
        <v>0</v>
      </c>
      <c r="BJ106" s="19" t="s">
        <v>23</v>
      </c>
      <c r="BK106" s="232">
        <f>ROUND(I106*H106,2)</f>
        <v>0</v>
      </c>
      <c r="BL106" s="19" t="s">
        <v>103</v>
      </c>
      <c r="BM106" s="231" t="s">
        <v>4112</v>
      </c>
    </row>
    <row r="107" s="2" customFormat="1" ht="21.75" customHeight="1">
      <c r="A107" s="40"/>
      <c r="B107" s="41"/>
      <c r="C107" s="220" t="s">
        <v>248</v>
      </c>
      <c r="D107" s="220" t="s">
        <v>201</v>
      </c>
      <c r="E107" s="221" t="s">
        <v>4113</v>
      </c>
      <c r="F107" s="222" t="s">
        <v>4114</v>
      </c>
      <c r="G107" s="223" t="s">
        <v>204</v>
      </c>
      <c r="H107" s="224">
        <v>3</v>
      </c>
      <c r="I107" s="225"/>
      <c r="J107" s="226">
        <f>ROUND(I107*H107,2)</f>
        <v>0</v>
      </c>
      <c r="K107" s="222" t="s">
        <v>205</v>
      </c>
      <c r="L107" s="46"/>
      <c r="M107" s="227" t="s">
        <v>22</v>
      </c>
      <c r="N107" s="228" t="s">
        <v>49</v>
      </c>
      <c r="O107" s="86"/>
      <c r="P107" s="229">
        <f>O107*H107</f>
        <v>0</v>
      </c>
      <c r="Q107" s="229">
        <v>0</v>
      </c>
      <c r="R107" s="229">
        <f>Q107*H107</f>
        <v>0</v>
      </c>
      <c r="S107" s="229">
        <v>0</v>
      </c>
      <c r="T107" s="230">
        <f>S107*H107</f>
        <v>0</v>
      </c>
      <c r="U107" s="40"/>
      <c r="V107" s="40"/>
      <c r="W107" s="40"/>
      <c r="X107" s="40"/>
      <c r="Y107" s="40"/>
      <c r="Z107" s="40"/>
      <c r="AA107" s="40"/>
      <c r="AB107" s="40"/>
      <c r="AC107" s="40"/>
      <c r="AD107" s="40"/>
      <c r="AE107" s="40"/>
      <c r="AR107" s="231" t="s">
        <v>103</v>
      </c>
      <c r="AT107" s="231" t="s">
        <v>201</v>
      </c>
      <c r="AU107" s="231" t="s">
        <v>87</v>
      </c>
      <c r="AY107" s="19" t="s">
        <v>199</v>
      </c>
      <c r="BE107" s="232">
        <f>IF(N107="základní",J107,0)</f>
        <v>0</v>
      </c>
      <c r="BF107" s="232">
        <f>IF(N107="snížená",J107,0)</f>
        <v>0</v>
      </c>
      <c r="BG107" s="232">
        <f>IF(N107="zákl. přenesená",J107,0)</f>
        <v>0</v>
      </c>
      <c r="BH107" s="232">
        <f>IF(N107="sníž. přenesená",J107,0)</f>
        <v>0</v>
      </c>
      <c r="BI107" s="232">
        <f>IF(N107="nulová",J107,0)</f>
        <v>0</v>
      </c>
      <c r="BJ107" s="19" t="s">
        <v>23</v>
      </c>
      <c r="BK107" s="232">
        <f>ROUND(I107*H107,2)</f>
        <v>0</v>
      </c>
      <c r="BL107" s="19" t="s">
        <v>103</v>
      </c>
      <c r="BM107" s="231" t="s">
        <v>4115</v>
      </c>
    </row>
    <row r="108" s="2" customFormat="1" ht="16.5" customHeight="1">
      <c r="A108" s="40"/>
      <c r="B108" s="41"/>
      <c r="C108" s="277" t="s">
        <v>253</v>
      </c>
      <c r="D108" s="277" t="s">
        <v>407</v>
      </c>
      <c r="E108" s="278" t="s">
        <v>4116</v>
      </c>
      <c r="F108" s="279" t="s">
        <v>4117</v>
      </c>
      <c r="G108" s="280" t="s">
        <v>549</v>
      </c>
      <c r="H108" s="281">
        <v>8</v>
      </c>
      <c r="I108" s="282"/>
      <c r="J108" s="283">
        <f>ROUND(I108*H108,2)</f>
        <v>0</v>
      </c>
      <c r="K108" s="279" t="s">
        <v>22</v>
      </c>
      <c r="L108" s="284"/>
      <c r="M108" s="285" t="s">
        <v>22</v>
      </c>
      <c r="N108" s="286" t="s">
        <v>49</v>
      </c>
      <c r="O108" s="86"/>
      <c r="P108" s="229">
        <f>O108*H108</f>
        <v>0</v>
      </c>
      <c r="Q108" s="229">
        <v>0.01362</v>
      </c>
      <c r="R108" s="229">
        <f>Q108*H108</f>
        <v>0.10896</v>
      </c>
      <c r="S108" s="229">
        <v>0</v>
      </c>
      <c r="T108" s="230">
        <f>S108*H108</f>
        <v>0</v>
      </c>
      <c r="U108" s="40"/>
      <c r="V108" s="40"/>
      <c r="W108" s="40"/>
      <c r="X108" s="40"/>
      <c r="Y108" s="40"/>
      <c r="Z108" s="40"/>
      <c r="AA108" s="40"/>
      <c r="AB108" s="40"/>
      <c r="AC108" s="40"/>
      <c r="AD108" s="40"/>
      <c r="AE108" s="40"/>
      <c r="AR108" s="231" t="s">
        <v>236</v>
      </c>
      <c r="AT108" s="231" t="s">
        <v>407</v>
      </c>
      <c r="AU108" s="231" t="s">
        <v>87</v>
      </c>
      <c r="AY108" s="19" t="s">
        <v>199</v>
      </c>
      <c r="BE108" s="232">
        <f>IF(N108="základní",J108,0)</f>
        <v>0</v>
      </c>
      <c r="BF108" s="232">
        <f>IF(N108="snížená",J108,0)</f>
        <v>0</v>
      </c>
      <c r="BG108" s="232">
        <f>IF(N108="zákl. přenesená",J108,0)</f>
        <v>0</v>
      </c>
      <c r="BH108" s="232">
        <f>IF(N108="sníž. přenesená",J108,0)</f>
        <v>0</v>
      </c>
      <c r="BI108" s="232">
        <f>IF(N108="nulová",J108,0)</f>
        <v>0</v>
      </c>
      <c r="BJ108" s="19" t="s">
        <v>23</v>
      </c>
      <c r="BK108" s="232">
        <f>ROUND(I108*H108,2)</f>
        <v>0</v>
      </c>
      <c r="BL108" s="19" t="s">
        <v>103</v>
      </c>
      <c r="BM108" s="231" t="s">
        <v>4118</v>
      </c>
    </row>
    <row r="109" s="2" customFormat="1" ht="21.75" customHeight="1">
      <c r="A109" s="40"/>
      <c r="B109" s="41"/>
      <c r="C109" s="220" t="s">
        <v>258</v>
      </c>
      <c r="D109" s="220" t="s">
        <v>201</v>
      </c>
      <c r="E109" s="221" t="s">
        <v>3251</v>
      </c>
      <c r="F109" s="222" t="s">
        <v>3252</v>
      </c>
      <c r="G109" s="223" t="s">
        <v>204</v>
      </c>
      <c r="H109" s="224">
        <v>93.5</v>
      </c>
      <c r="I109" s="225"/>
      <c r="J109" s="226">
        <f>ROUND(I109*H109,2)</f>
        <v>0</v>
      </c>
      <c r="K109" s="222" t="s">
        <v>205</v>
      </c>
      <c r="L109" s="46"/>
      <c r="M109" s="227" t="s">
        <v>22</v>
      </c>
      <c r="N109" s="228" t="s">
        <v>49</v>
      </c>
      <c r="O109" s="86"/>
      <c r="P109" s="229">
        <f>O109*H109</f>
        <v>0</v>
      </c>
      <c r="Q109" s="229">
        <v>0</v>
      </c>
      <c r="R109" s="229">
        <f>Q109*H109</f>
        <v>0</v>
      </c>
      <c r="S109" s="229">
        <v>0</v>
      </c>
      <c r="T109" s="230">
        <f>S109*H109</f>
        <v>0</v>
      </c>
      <c r="U109" s="40"/>
      <c r="V109" s="40"/>
      <c r="W109" s="40"/>
      <c r="X109" s="40"/>
      <c r="Y109" s="40"/>
      <c r="Z109" s="40"/>
      <c r="AA109" s="40"/>
      <c r="AB109" s="40"/>
      <c r="AC109" s="40"/>
      <c r="AD109" s="40"/>
      <c r="AE109" s="40"/>
      <c r="AR109" s="231" t="s">
        <v>103</v>
      </c>
      <c r="AT109" s="231" t="s">
        <v>201</v>
      </c>
      <c r="AU109" s="231" t="s">
        <v>87</v>
      </c>
      <c r="AY109" s="19" t="s">
        <v>199</v>
      </c>
      <c r="BE109" s="232">
        <f>IF(N109="základní",J109,0)</f>
        <v>0</v>
      </c>
      <c r="BF109" s="232">
        <f>IF(N109="snížená",J109,0)</f>
        <v>0</v>
      </c>
      <c r="BG109" s="232">
        <f>IF(N109="zákl. přenesená",J109,0)</f>
        <v>0</v>
      </c>
      <c r="BH109" s="232">
        <f>IF(N109="sníž. přenesená",J109,0)</f>
        <v>0</v>
      </c>
      <c r="BI109" s="232">
        <f>IF(N109="nulová",J109,0)</f>
        <v>0</v>
      </c>
      <c r="BJ109" s="19" t="s">
        <v>23</v>
      </c>
      <c r="BK109" s="232">
        <f>ROUND(I109*H109,2)</f>
        <v>0</v>
      </c>
      <c r="BL109" s="19" t="s">
        <v>103</v>
      </c>
      <c r="BM109" s="231" t="s">
        <v>4119</v>
      </c>
    </row>
    <row r="110" s="13" customFormat="1">
      <c r="A110" s="13"/>
      <c r="B110" s="233"/>
      <c r="C110" s="234"/>
      <c r="D110" s="235" t="s">
        <v>207</v>
      </c>
      <c r="E110" s="236" t="s">
        <v>22</v>
      </c>
      <c r="F110" s="237" t="s">
        <v>4120</v>
      </c>
      <c r="G110" s="234"/>
      <c r="H110" s="238">
        <v>48</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207</v>
      </c>
      <c r="AU110" s="244" t="s">
        <v>87</v>
      </c>
      <c r="AV110" s="13" t="s">
        <v>87</v>
      </c>
      <c r="AW110" s="13" t="s">
        <v>39</v>
      </c>
      <c r="AX110" s="13" t="s">
        <v>78</v>
      </c>
      <c r="AY110" s="244" t="s">
        <v>199</v>
      </c>
    </row>
    <row r="111" s="13" customFormat="1">
      <c r="A111" s="13"/>
      <c r="B111" s="233"/>
      <c r="C111" s="234"/>
      <c r="D111" s="235" t="s">
        <v>207</v>
      </c>
      <c r="E111" s="236" t="s">
        <v>22</v>
      </c>
      <c r="F111" s="237" t="s">
        <v>4121</v>
      </c>
      <c r="G111" s="234"/>
      <c r="H111" s="238">
        <v>13.5</v>
      </c>
      <c r="I111" s="239"/>
      <c r="J111" s="234"/>
      <c r="K111" s="234"/>
      <c r="L111" s="240"/>
      <c r="M111" s="241"/>
      <c r="N111" s="242"/>
      <c r="O111" s="242"/>
      <c r="P111" s="242"/>
      <c r="Q111" s="242"/>
      <c r="R111" s="242"/>
      <c r="S111" s="242"/>
      <c r="T111" s="243"/>
      <c r="U111" s="13"/>
      <c r="V111" s="13"/>
      <c r="W111" s="13"/>
      <c r="X111" s="13"/>
      <c r="Y111" s="13"/>
      <c r="Z111" s="13"/>
      <c r="AA111" s="13"/>
      <c r="AB111" s="13"/>
      <c r="AC111" s="13"/>
      <c r="AD111" s="13"/>
      <c r="AE111" s="13"/>
      <c r="AT111" s="244" t="s">
        <v>207</v>
      </c>
      <c r="AU111" s="244" t="s">
        <v>87</v>
      </c>
      <c r="AV111" s="13" t="s">
        <v>87</v>
      </c>
      <c r="AW111" s="13" t="s">
        <v>39</v>
      </c>
      <c r="AX111" s="13" t="s">
        <v>78</v>
      </c>
      <c r="AY111" s="244" t="s">
        <v>199</v>
      </c>
    </row>
    <row r="112" s="13" customFormat="1">
      <c r="A112" s="13"/>
      <c r="B112" s="233"/>
      <c r="C112" s="234"/>
      <c r="D112" s="235" t="s">
        <v>207</v>
      </c>
      <c r="E112" s="236" t="s">
        <v>22</v>
      </c>
      <c r="F112" s="237" t="s">
        <v>4122</v>
      </c>
      <c r="G112" s="234"/>
      <c r="H112" s="238">
        <v>32</v>
      </c>
      <c r="I112" s="239"/>
      <c r="J112" s="234"/>
      <c r="K112" s="234"/>
      <c r="L112" s="240"/>
      <c r="M112" s="241"/>
      <c r="N112" s="242"/>
      <c r="O112" s="242"/>
      <c r="P112" s="242"/>
      <c r="Q112" s="242"/>
      <c r="R112" s="242"/>
      <c r="S112" s="242"/>
      <c r="T112" s="243"/>
      <c r="U112" s="13"/>
      <c r="V112" s="13"/>
      <c r="W112" s="13"/>
      <c r="X112" s="13"/>
      <c r="Y112" s="13"/>
      <c r="Z112" s="13"/>
      <c r="AA112" s="13"/>
      <c r="AB112" s="13"/>
      <c r="AC112" s="13"/>
      <c r="AD112" s="13"/>
      <c r="AE112" s="13"/>
      <c r="AT112" s="244" t="s">
        <v>207</v>
      </c>
      <c r="AU112" s="244" t="s">
        <v>87</v>
      </c>
      <c r="AV112" s="13" t="s">
        <v>87</v>
      </c>
      <c r="AW112" s="13" t="s">
        <v>39</v>
      </c>
      <c r="AX112" s="13" t="s">
        <v>78</v>
      </c>
      <c r="AY112" s="244" t="s">
        <v>199</v>
      </c>
    </row>
    <row r="113" s="14" customFormat="1">
      <c r="A113" s="14"/>
      <c r="B113" s="245"/>
      <c r="C113" s="246"/>
      <c r="D113" s="235" t="s">
        <v>207</v>
      </c>
      <c r="E113" s="247" t="s">
        <v>22</v>
      </c>
      <c r="F113" s="248" t="s">
        <v>252</v>
      </c>
      <c r="G113" s="246"/>
      <c r="H113" s="249">
        <v>93.5</v>
      </c>
      <c r="I113" s="250"/>
      <c r="J113" s="246"/>
      <c r="K113" s="246"/>
      <c r="L113" s="251"/>
      <c r="M113" s="252"/>
      <c r="N113" s="253"/>
      <c r="O113" s="253"/>
      <c r="P113" s="253"/>
      <c r="Q113" s="253"/>
      <c r="R113" s="253"/>
      <c r="S113" s="253"/>
      <c r="T113" s="254"/>
      <c r="U113" s="14"/>
      <c r="V113" s="14"/>
      <c r="W113" s="14"/>
      <c r="X113" s="14"/>
      <c r="Y113" s="14"/>
      <c r="Z113" s="14"/>
      <c r="AA113" s="14"/>
      <c r="AB113" s="14"/>
      <c r="AC113" s="14"/>
      <c r="AD113" s="14"/>
      <c r="AE113" s="14"/>
      <c r="AT113" s="255" t="s">
        <v>207</v>
      </c>
      <c r="AU113" s="255" t="s">
        <v>87</v>
      </c>
      <c r="AV113" s="14" t="s">
        <v>103</v>
      </c>
      <c r="AW113" s="14" t="s">
        <v>39</v>
      </c>
      <c r="AX113" s="14" t="s">
        <v>23</v>
      </c>
      <c r="AY113" s="255" t="s">
        <v>199</v>
      </c>
    </row>
    <row r="114" s="2" customFormat="1" ht="21.75" customHeight="1">
      <c r="A114" s="40"/>
      <c r="B114" s="41"/>
      <c r="C114" s="220" t="s">
        <v>263</v>
      </c>
      <c r="D114" s="220" t="s">
        <v>201</v>
      </c>
      <c r="E114" s="221" t="s">
        <v>3255</v>
      </c>
      <c r="F114" s="222" t="s">
        <v>3256</v>
      </c>
      <c r="G114" s="223" t="s">
        <v>204</v>
      </c>
      <c r="H114" s="224">
        <v>93.5</v>
      </c>
      <c r="I114" s="225"/>
      <c r="J114" s="226">
        <f>ROUND(I114*H114,2)</f>
        <v>0</v>
      </c>
      <c r="K114" s="222" t="s">
        <v>205</v>
      </c>
      <c r="L114" s="46"/>
      <c r="M114" s="227" t="s">
        <v>22</v>
      </c>
      <c r="N114" s="228" t="s">
        <v>49</v>
      </c>
      <c r="O114" s="86"/>
      <c r="P114" s="229">
        <f>O114*H114</f>
        <v>0</v>
      </c>
      <c r="Q114" s="229">
        <v>0</v>
      </c>
      <c r="R114" s="229">
        <f>Q114*H114</f>
        <v>0</v>
      </c>
      <c r="S114" s="229">
        <v>0</v>
      </c>
      <c r="T114" s="230">
        <f>S114*H114</f>
        <v>0</v>
      </c>
      <c r="U114" s="40"/>
      <c r="V114" s="40"/>
      <c r="W114" s="40"/>
      <c r="X114" s="40"/>
      <c r="Y114" s="40"/>
      <c r="Z114" s="40"/>
      <c r="AA114" s="40"/>
      <c r="AB114" s="40"/>
      <c r="AC114" s="40"/>
      <c r="AD114" s="40"/>
      <c r="AE114" s="40"/>
      <c r="AR114" s="231" t="s">
        <v>103</v>
      </c>
      <c r="AT114" s="231" t="s">
        <v>201</v>
      </c>
      <c r="AU114" s="231" t="s">
        <v>87</v>
      </c>
      <c r="AY114" s="19" t="s">
        <v>199</v>
      </c>
      <c r="BE114" s="232">
        <f>IF(N114="základní",J114,0)</f>
        <v>0</v>
      </c>
      <c r="BF114" s="232">
        <f>IF(N114="snížená",J114,0)</f>
        <v>0</v>
      </c>
      <c r="BG114" s="232">
        <f>IF(N114="zákl. přenesená",J114,0)</f>
        <v>0</v>
      </c>
      <c r="BH114" s="232">
        <f>IF(N114="sníž. přenesená",J114,0)</f>
        <v>0</v>
      </c>
      <c r="BI114" s="232">
        <f>IF(N114="nulová",J114,0)</f>
        <v>0</v>
      </c>
      <c r="BJ114" s="19" t="s">
        <v>23</v>
      </c>
      <c r="BK114" s="232">
        <f>ROUND(I114*H114,2)</f>
        <v>0</v>
      </c>
      <c r="BL114" s="19" t="s">
        <v>103</v>
      </c>
      <c r="BM114" s="231" t="s">
        <v>4123</v>
      </c>
    </row>
    <row r="115" s="2" customFormat="1" ht="21.75" customHeight="1">
      <c r="A115" s="40"/>
      <c r="B115" s="41"/>
      <c r="C115" s="220" t="s">
        <v>8</v>
      </c>
      <c r="D115" s="220" t="s">
        <v>201</v>
      </c>
      <c r="E115" s="221" t="s">
        <v>4124</v>
      </c>
      <c r="F115" s="222" t="s">
        <v>4125</v>
      </c>
      <c r="G115" s="223" t="s">
        <v>549</v>
      </c>
      <c r="H115" s="224">
        <v>16</v>
      </c>
      <c r="I115" s="225"/>
      <c r="J115" s="226">
        <f>ROUND(I115*H115,2)</f>
        <v>0</v>
      </c>
      <c r="K115" s="222" t="s">
        <v>205</v>
      </c>
      <c r="L115" s="46"/>
      <c r="M115" s="227" t="s">
        <v>22</v>
      </c>
      <c r="N115" s="228" t="s">
        <v>49</v>
      </c>
      <c r="O115" s="86"/>
      <c r="P115" s="229">
        <f>O115*H115</f>
        <v>0</v>
      </c>
      <c r="Q115" s="229">
        <v>0.010999999999999999</v>
      </c>
      <c r="R115" s="229">
        <f>Q115*H115</f>
        <v>0.17599999999999999</v>
      </c>
      <c r="S115" s="229">
        <v>0</v>
      </c>
      <c r="T115" s="230">
        <f>S115*H115</f>
        <v>0</v>
      </c>
      <c r="U115" s="40"/>
      <c r="V115" s="40"/>
      <c r="W115" s="40"/>
      <c r="X115" s="40"/>
      <c r="Y115" s="40"/>
      <c r="Z115" s="40"/>
      <c r="AA115" s="40"/>
      <c r="AB115" s="40"/>
      <c r="AC115" s="40"/>
      <c r="AD115" s="40"/>
      <c r="AE115" s="40"/>
      <c r="AR115" s="231" t="s">
        <v>103</v>
      </c>
      <c r="AT115" s="231" t="s">
        <v>201</v>
      </c>
      <c r="AU115" s="231" t="s">
        <v>87</v>
      </c>
      <c r="AY115" s="19" t="s">
        <v>199</v>
      </c>
      <c r="BE115" s="232">
        <f>IF(N115="základní",J115,0)</f>
        <v>0</v>
      </c>
      <c r="BF115" s="232">
        <f>IF(N115="snížená",J115,0)</f>
        <v>0</v>
      </c>
      <c r="BG115" s="232">
        <f>IF(N115="zákl. přenesená",J115,0)</f>
        <v>0</v>
      </c>
      <c r="BH115" s="232">
        <f>IF(N115="sníž. přenesená",J115,0)</f>
        <v>0</v>
      </c>
      <c r="BI115" s="232">
        <f>IF(N115="nulová",J115,0)</f>
        <v>0</v>
      </c>
      <c r="BJ115" s="19" t="s">
        <v>23</v>
      </c>
      <c r="BK115" s="232">
        <f>ROUND(I115*H115,2)</f>
        <v>0</v>
      </c>
      <c r="BL115" s="19" t="s">
        <v>103</v>
      </c>
      <c r="BM115" s="231" t="s">
        <v>4126</v>
      </c>
    </row>
    <row r="116" s="2" customFormat="1" ht="21.75" customHeight="1">
      <c r="A116" s="40"/>
      <c r="B116" s="41"/>
      <c r="C116" s="220" t="s">
        <v>272</v>
      </c>
      <c r="D116" s="220" t="s">
        <v>201</v>
      </c>
      <c r="E116" s="221" t="s">
        <v>4127</v>
      </c>
      <c r="F116" s="222" t="s">
        <v>4128</v>
      </c>
      <c r="G116" s="223" t="s">
        <v>233</v>
      </c>
      <c r="H116" s="224">
        <v>224</v>
      </c>
      <c r="I116" s="225"/>
      <c r="J116" s="226">
        <f>ROUND(I116*H116,2)</f>
        <v>0</v>
      </c>
      <c r="K116" s="222" t="s">
        <v>205</v>
      </c>
      <c r="L116" s="46"/>
      <c r="M116" s="227" t="s">
        <v>22</v>
      </c>
      <c r="N116" s="228" t="s">
        <v>49</v>
      </c>
      <c r="O116" s="86"/>
      <c r="P116" s="229">
        <f>O116*H116</f>
        <v>0</v>
      </c>
      <c r="Q116" s="229">
        <v>0.00084000000000000003</v>
      </c>
      <c r="R116" s="229">
        <f>Q116*H116</f>
        <v>0.18815999999999999</v>
      </c>
      <c r="S116" s="229">
        <v>0</v>
      </c>
      <c r="T116" s="230">
        <f>S116*H116</f>
        <v>0</v>
      </c>
      <c r="U116" s="40"/>
      <c r="V116" s="40"/>
      <c r="W116" s="40"/>
      <c r="X116" s="40"/>
      <c r="Y116" s="40"/>
      <c r="Z116" s="40"/>
      <c r="AA116" s="40"/>
      <c r="AB116" s="40"/>
      <c r="AC116" s="40"/>
      <c r="AD116" s="40"/>
      <c r="AE116" s="40"/>
      <c r="AR116" s="231" t="s">
        <v>103</v>
      </c>
      <c r="AT116" s="231" t="s">
        <v>201</v>
      </c>
      <c r="AU116" s="231" t="s">
        <v>87</v>
      </c>
      <c r="AY116" s="19" t="s">
        <v>199</v>
      </c>
      <c r="BE116" s="232">
        <f>IF(N116="základní",J116,0)</f>
        <v>0</v>
      </c>
      <c r="BF116" s="232">
        <f>IF(N116="snížená",J116,0)</f>
        <v>0</v>
      </c>
      <c r="BG116" s="232">
        <f>IF(N116="zákl. přenesená",J116,0)</f>
        <v>0</v>
      </c>
      <c r="BH116" s="232">
        <f>IF(N116="sníž. přenesená",J116,0)</f>
        <v>0</v>
      </c>
      <c r="BI116" s="232">
        <f>IF(N116="nulová",J116,0)</f>
        <v>0</v>
      </c>
      <c r="BJ116" s="19" t="s">
        <v>23</v>
      </c>
      <c r="BK116" s="232">
        <f>ROUND(I116*H116,2)</f>
        <v>0</v>
      </c>
      <c r="BL116" s="19" t="s">
        <v>103</v>
      </c>
      <c r="BM116" s="231" t="s">
        <v>4129</v>
      </c>
    </row>
    <row r="117" s="13" customFormat="1">
      <c r="A117" s="13"/>
      <c r="B117" s="233"/>
      <c r="C117" s="234"/>
      <c r="D117" s="235" t="s">
        <v>207</v>
      </c>
      <c r="E117" s="236" t="s">
        <v>22</v>
      </c>
      <c r="F117" s="237" t="s">
        <v>4130</v>
      </c>
      <c r="G117" s="234"/>
      <c r="H117" s="238">
        <v>224</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207</v>
      </c>
      <c r="AU117" s="244" t="s">
        <v>87</v>
      </c>
      <c r="AV117" s="13" t="s">
        <v>87</v>
      </c>
      <c r="AW117" s="13" t="s">
        <v>39</v>
      </c>
      <c r="AX117" s="13" t="s">
        <v>23</v>
      </c>
      <c r="AY117" s="244" t="s">
        <v>199</v>
      </c>
    </row>
    <row r="118" s="2" customFormat="1" ht="21.75" customHeight="1">
      <c r="A118" s="40"/>
      <c r="B118" s="41"/>
      <c r="C118" s="220" t="s">
        <v>276</v>
      </c>
      <c r="D118" s="220" t="s">
        <v>201</v>
      </c>
      <c r="E118" s="221" t="s">
        <v>4131</v>
      </c>
      <c r="F118" s="222" t="s">
        <v>4132</v>
      </c>
      <c r="G118" s="223" t="s">
        <v>233</v>
      </c>
      <c r="H118" s="224">
        <v>224</v>
      </c>
      <c r="I118" s="225"/>
      <c r="J118" s="226">
        <f>ROUND(I118*H118,2)</f>
        <v>0</v>
      </c>
      <c r="K118" s="222" t="s">
        <v>205</v>
      </c>
      <c r="L118" s="46"/>
      <c r="M118" s="227" t="s">
        <v>22</v>
      </c>
      <c r="N118" s="228" t="s">
        <v>49</v>
      </c>
      <c r="O118" s="86"/>
      <c r="P118" s="229">
        <f>O118*H118</f>
        <v>0</v>
      </c>
      <c r="Q118" s="229">
        <v>0</v>
      </c>
      <c r="R118" s="229">
        <f>Q118*H118</f>
        <v>0</v>
      </c>
      <c r="S118" s="229">
        <v>0</v>
      </c>
      <c r="T118" s="230">
        <f>S118*H118</f>
        <v>0</v>
      </c>
      <c r="U118" s="40"/>
      <c r="V118" s="40"/>
      <c r="W118" s="40"/>
      <c r="X118" s="40"/>
      <c r="Y118" s="40"/>
      <c r="Z118" s="40"/>
      <c r="AA118" s="40"/>
      <c r="AB118" s="40"/>
      <c r="AC118" s="40"/>
      <c r="AD118" s="40"/>
      <c r="AE118" s="40"/>
      <c r="AR118" s="231" t="s">
        <v>103</v>
      </c>
      <c r="AT118" s="231" t="s">
        <v>201</v>
      </c>
      <c r="AU118" s="231" t="s">
        <v>87</v>
      </c>
      <c r="AY118" s="19" t="s">
        <v>199</v>
      </c>
      <c r="BE118" s="232">
        <f>IF(N118="základní",J118,0)</f>
        <v>0</v>
      </c>
      <c r="BF118" s="232">
        <f>IF(N118="snížená",J118,0)</f>
        <v>0</v>
      </c>
      <c r="BG118" s="232">
        <f>IF(N118="zákl. přenesená",J118,0)</f>
        <v>0</v>
      </c>
      <c r="BH118" s="232">
        <f>IF(N118="sníž. přenesená",J118,0)</f>
        <v>0</v>
      </c>
      <c r="BI118" s="232">
        <f>IF(N118="nulová",J118,0)</f>
        <v>0</v>
      </c>
      <c r="BJ118" s="19" t="s">
        <v>23</v>
      </c>
      <c r="BK118" s="232">
        <f>ROUND(I118*H118,2)</f>
        <v>0</v>
      </c>
      <c r="BL118" s="19" t="s">
        <v>103</v>
      </c>
      <c r="BM118" s="231" t="s">
        <v>4133</v>
      </c>
    </row>
    <row r="119" s="2" customFormat="1" ht="21.75" customHeight="1">
      <c r="A119" s="40"/>
      <c r="B119" s="41"/>
      <c r="C119" s="220" t="s">
        <v>282</v>
      </c>
      <c r="D119" s="220" t="s">
        <v>201</v>
      </c>
      <c r="E119" s="221" t="s">
        <v>249</v>
      </c>
      <c r="F119" s="222" t="s">
        <v>250</v>
      </c>
      <c r="G119" s="223" t="s">
        <v>204</v>
      </c>
      <c r="H119" s="224">
        <v>230.5</v>
      </c>
      <c r="I119" s="225"/>
      <c r="J119" s="226">
        <f>ROUND(I119*H119,2)</f>
        <v>0</v>
      </c>
      <c r="K119" s="222" t="s">
        <v>205</v>
      </c>
      <c r="L119" s="46"/>
      <c r="M119" s="227" t="s">
        <v>22</v>
      </c>
      <c r="N119" s="228" t="s">
        <v>49</v>
      </c>
      <c r="O119" s="86"/>
      <c r="P119" s="229">
        <f>O119*H119</f>
        <v>0</v>
      </c>
      <c r="Q119" s="229">
        <v>0</v>
      </c>
      <c r="R119" s="229">
        <f>Q119*H119</f>
        <v>0</v>
      </c>
      <c r="S119" s="229">
        <v>0</v>
      </c>
      <c r="T119" s="230">
        <f>S119*H119</f>
        <v>0</v>
      </c>
      <c r="U119" s="40"/>
      <c r="V119" s="40"/>
      <c r="W119" s="40"/>
      <c r="X119" s="40"/>
      <c r="Y119" s="40"/>
      <c r="Z119" s="40"/>
      <c r="AA119" s="40"/>
      <c r="AB119" s="40"/>
      <c r="AC119" s="40"/>
      <c r="AD119" s="40"/>
      <c r="AE119" s="40"/>
      <c r="AR119" s="231" t="s">
        <v>103</v>
      </c>
      <c r="AT119" s="231" t="s">
        <v>201</v>
      </c>
      <c r="AU119" s="231" t="s">
        <v>87</v>
      </c>
      <c r="AY119" s="19" t="s">
        <v>199</v>
      </c>
      <c r="BE119" s="232">
        <f>IF(N119="základní",J119,0)</f>
        <v>0</v>
      </c>
      <c r="BF119" s="232">
        <f>IF(N119="snížená",J119,0)</f>
        <v>0</v>
      </c>
      <c r="BG119" s="232">
        <f>IF(N119="zákl. přenesená",J119,0)</f>
        <v>0</v>
      </c>
      <c r="BH119" s="232">
        <f>IF(N119="sníž. přenesená",J119,0)</f>
        <v>0</v>
      </c>
      <c r="BI119" s="232">
        <f>IF(N119="nulová",J119,0)</f>
        <v>0</v>
      </c>
      <c r="BJ119" s="19" t="s">
        <v>23</v>
      </c>
      <c r="BK119" s="232">
        <f>ROUND(I119*H119,2)</f>
        <v>0</v>
      </c>
      <c r="BL119" s="19" t="s">
        <v>103</v>
      </c>
      <c r="BM119" s="231" t="s">
        <v>4134</v>
      </c>
    </row>
    <row r="120" s="13" customFormat="1">
      <c r="A120" s="13"/>
      <c r="B120" s="233"/>
      <c r="C120" s="234"/>
      <c r="D120" s="235" t="s">
        <v>207</v>
      </c>
      <c r="E120" s="236" t="s">
        <v>22</v>
      </c>
      <c r="F120" s="237" t="s">
        <v>4135</v>
      </c>
      <c r="G120" s="234"/>
      <c r="H120" s="238">
        <v>230.5</v>
      </c>
      <c r="I120" s="239"/>
      <c r="J120" s="234"/>
      <c r="K120" s="234"/>
      <c r="L120" s="240"/>
      <c r="M120" s="241"/>
      <c r="N120" s="242"/>
      <c r="O120" s="242"/>
      <c r="P120" s="242"/>
      <c r="Q120" s="242"/>
      <c r="R120" s="242"/>
      <c r="S120" s="242"/>
      <c r="T120" s="243"/>
      <c r="U120" s="13"/>
      <c r="V120" s="13"/>
      <c r="W120" s="13"/>
      <c r="X120" s="13"/>
      <c r="Y120" s="13"/>
      <c r="Z120" s="13"/>
      <c r="AA120" s="13"/>
      <c r="AB120" s="13"/>
      <c r="AC120" s="13"/>
      <c r="AD120" s="13"/>
      <c r="AE120" s="13"/>
      <c r="AT120" s="244" t="s">
        <v>207</v>
      </c>
      <c r="AU120" s="244" t="s">
        <v>87</v>
      </c>
      <c r="AV120" s="13" t="s">
        <v>87</v>
      </c>
      <c r="AW120" s="13" t="s">
        <v>39</v>
      </c>
      <c r="AX120" s="13" t="s">
        <v>23</v>
      </c>
      <c r="AY120" s="244" t="s">
        <v>199</v>
      </c>
    </row>
    <row r="121" s="2" customFormat="1" ht="21.75" customHeight="1">
      <c r="A121" s="40"/>
      <c r="B121" s="41"/>
      <c r="C121" s="220" t="s">
        <v>289</v>
      </c>
      <c r="D121" s="220" t="s">
        <v>201</v>
      </c>
      <c r="E121" s="221" t="s">
        <v>4136</v>
      </c>
      <c r="F121" s="222" t="s">
        <v>4137</v>
      </c>
      <c r="G121" s="223" t="s">
        <v>204</v>
      </c>
      <c r="H121" s="224">
        <v>230.5</v>
      </c>
      <c r="I121" s="225"/>
      <c r="J121" s="226">
        <f>ROUND(I121*H121,2)</f>
        <v>0</v>
      </c>
      <c r="K121" s="222" t="s">
        <v>205</v>
      </c>
      <c r="L121" s="46"/>
      <c r="M121" s="227" t="s">
        <v>22</v>
      </c>
      <c r="N121" s="228" t="s">
        <v>49</v>
      </c>
      <c r="O121" s="86"/>
      <c r="P121" s="229">
        <f>O121*H121</f>
        <v>0</v>
      </c>
      <c r="Q121" s="229">
        <v>0</v>
      </c>
      <c r="R121" s="229">
        <f>Q121*H121</f>
        <v>0</v>
      </c>
      <c r="S121" s="229">
        <v>0</v>
      </c>
      <c r="T121" s="230">
        <f>S121*H121</f>
        <v>0</v>
      </c>
      <c r="U121" s="40"/>
      <c r="V121" s="40"/>
      <c r="W121" s="40"/>
      <c r="X121" s="40"/>
      <c r="Y121" s="40"/>
      <c r="Z121" s="40"/>
      <c r="AA121" s="40"/>
      <c r="AB121" s="40"/>
      <c r="AC121" s="40"/>
      <c r="AD121" s="40"/>
      <c r="AE121" s="40"/>
      <c r="AR121" s="231" t="s">
        <v>103</v>
      </c>
      <c r="AT121" s="231" t="s">
        <v>201</v>
      </c>
      <c r="AU121" s="231" t="s">
        <v>87</v>
      </c>
      <c r="AY121" s="19" t="s">
        <v>199</v>
      </c>
      <c r="BE121" s="232">
        <f>IF(N121="základní",J121,0)</f>
        <v>0</v>
      </c>
      <c r="BF121" s="232">
        <f>IF(N121="snížená",J121,0)</f>
        <v>0</v>
      </c>
      <c r="BG121" s="232">
        <f>IF(N121="zákl. přenesená",J121,0)</f>
        <v>0</v>
      </c>
      <c r="BH121" s="232">
        <f>IF(N121="sníž. přenesená",J121,0)</f>
        <v>0</v>
      </c>
      <c r="BI121" s="232">
        <f>IF(N121="nulová",J121,0)</f>
        <v>0</v>
      </c>
      <c r="BJ121" s="19" t="s">
        <v>23</v>
      </c>
      <c r="BK121" s="232">
        <f>ROUND(I121*H121,2)</f>
        <v>0</v>
      </c>
      <c r="BL121" s="19" t="s">
        <v>103</v>
      </c>
      <c r="BM121" s="231" t="s">
        <v>4138</v>
      </c>
    </row>
    <row r="122" s="2" customFormat="1" ht="33" customHeight="1">
      <c r="A122" s="40"/>
      <c r="B122" s="41"/>
      <c r="C122" s="220" t="s">
        <v>294</v>
      </c>
      <c r="D122" s="220" t="s">
        <v>201</v>
      </c>
      <c r="E122" s="221" t="s">
        <v>268</v>
      </c>
      <c r="F122" s="222" t="s">
        <v>269</v>
      </c>
      <c r="G122" s="223" t="s">
        <v>204</v>
      </c>
      <c r="H122" s="224">
        <v>3457.5</v>
      </c>
      <c r="I122" s="225"/>
      <c r="J122" s="226">
        <f>ROUND(I122*H122,2)</f>
        <v>0</v>
      </c>
      <c r="K122" s="222" t="s">
        <v>205</v>
      </c>
      <c r="L122" s="46"/>
      <c r="M122" s="227" t="s">
        <v>22</v>
      </c>
      <c r="N122" s="228" t="s">
        <v>49</v>
      </c>
      <c r="O122" s="86"/>
      <c r="P122" s="229">
        <f>O122*H122</f>
        <v>0</v>
      </c>
      <c r="Q122" s="229">
        <v>0</v>
      </c>
      <c r="R122" s="229">
        <f>Q122*H122</f>
        <v>0</v>
      </c>
      <c r="S122" s="229">
        <v>0</v>
      </c>
      <c r="T122" s="230">
        <f>S122*H122</f>
        <v>0</v>
      </c>
      <c r="U122" s="40"/>
      <c r="V122" s="40"/>
      <c r="W122" s="40"/>
      <c r="X122" s="40"/>
      <c r="Y122" s="40"/>
      <c r="Z122" s="40"/>
      <c r="AA122" s="40"/>
      <c r="AB122" s="40"/>
      <c r="AC122" s="40"/>
      <c r="AD122" s="40"/>
      <c r="AE122" s="40"/>
      <c r="AR122" s="231" t="s">
        <v>103</v>
      </c>
      <c r="AT122" s="231" t="s">
        <v>201</v>
      </c>
      <c r="AU122" s="231" t="s">
        <v>87</v>
      </c>
      <c r="AY122" s="19" t="s">
        <v>199</v>
      </c>
      <c r="BE122" s="232">
        <f>IF(N122="základní",J122,0)</f>
        <v>0</v>
      </c>
      <c r="BF122" s="232">
        <f>IF(N122="snížená",J122,0)</f>
        <v>0</v>
      </c>
      <c r="BG122" s="232">
        <f>IF(N122="zákl. přenesená",J122,0)</f>
        <v>0</v>
      </c>
      <c r="BH122" s="232">
        <f>IF(N122="sníž. přenesená",J122,0)</f>
        <v>0</v>
      </c>
      <c r="BI122" s="232">
        <f>IF(N122="nulová",J122,0)</f>
        <v>0</v>
      </c>
      <c r="BJ122" s="19" t="s">
        <v>23</v>
      </c>
      <c r="BK122" s="232">
        <f>ROUND(I122*H122,2)</f>
        <v>0</v>
      </c>
      <c r="BL122" s="19" t="s">
        <v>103</v>
      </c>
      <c r="BM122" s="231" t="s">
        <v>4139</v>
      </c>
    </row>
    <row r="123" s="13" customFormat="1">
      <c r="A123" s="13"/>
      <c r="B123" s="233"/>
      <c r="C123" s="234"/>
      <c r="D123" s="235" t="s">
        <v>207</v>
      </c>
      <c r="E123" s="236" t="s">
        <v>22</v>
      </c>
      <c r="F123" s="237" t="s">
        <v>4140</v>
      </c>
      <c r="G123" s="234"/>
      <c r="H123" s="238">
        <v>3457.5</v>
      </c>
      <c r="I123" s="239"/>
      <c r="J123" s="234"/>
      <c r="K123" s="234"/>
      <c r="L123" s="240"/>
      <c r="M123" s="241"/>
      <c r="N123" s="242"/>
      <c r="O123" s="242"/>
      <c r="P123" s="242"/>
      <c r="Q123" s="242"/>
      <c r="R123" s="242"/>
      <c r="S123" s="242"/>
      <c r="T123" s="243"/>
      <c r="U123" s="13"/>
      <c r="V123" s="13"/>
      <c r="W123" s="13"/>
      <c r="X123" s="13"/>
      <c r="Y123" s="13"/>
      <c r="Z123" s="13"/>
      <c r="AA123" s="13"/>
      <c r="AB123" s="13"/>
      <c r="AC123" s="13"/>
      <c r="AD123" s="13"/>
      <c r="AE123" s="13"/>
      <c r="AT123" s="244" t="s">
        <v>207</v>
      </c>
      <c r="AU123" s="244" t="s">
        <v>87</v>
      </c>
      <c r="AV123" s="13" t="s">
        <v>87</v>
      </c>
      <c r="AW123" s="13" t="s">
        <v>39</v>
      </c>
      <c r="AX123" s="13" t="s">
        <v>23</v>
      </c>
      <c r="AY123" s="244" t="s">
        <v>199</v>
      </c>
    </row>
    <row r="124" s="2" customFormat="1" ht="16.5" customHeight="1">
      <c r="A124" s="40"/>
      <c r="B124" s="41"/>
      <c r="C124" s="220" t="s">
        <v>7</v>
      </c>
      <c r="D124" s="220" t="s">
        <v>201</v>
      </c>
      <c r="E124" s="221" t="s">
        <v>3267</v>
      </c>
      <c r="F124" s="222" t="s">
        <v>3268</v>
      </c>
      <c r="G124" s="223" t="s">
        <v>204</v>
      </c>
      <c r="H124" s="224">
        <v>230.5</v>
      </c>
      <c r="I124" s="225"/>
      <c r="J124" s="226">
        <f>ROUND(I124*H124,2)</f>
        <v>0</v>
      </c>
      <c r="K124" s="222" t="s">
        <v>205</v>
      </c>
      <c r="L124" s="46"/>
      <c r="M124" s="227" t="s">
        <v>22</v>
      </c>
      <c r="N124" s="228" t="s">
        <v>49</v>
      </c>
      <c r="O124" s="86"/>
      <c r="P124" s="229">
        <f>O124*H124</f>
        <v>0</v>
      </c>
      <c r="Q124" s="229">
        <v>0</v>
      </c>
      <c r="R124" s="229">
        <f>Q124*H124</f>
        <v>0</v>
      </c>
      <c r="S124" s="229">
        <v>0</v>
      </c>
      <c r="T124" s="230">
        <f>S124*H124</f>
        <v>0</v>
      </c>
      <c r="U124" s="40"/>
      <c r="V124" s="40"/>
      <c r="W124" s="40"/>
      <c r="X124" s="40"/>
      <c r="Y124" s="40"/>
      <c r="Z124" s="40"/>
      <c r="AA124" s="40"/>
      <c r="AB124" s="40"/>
      <c r="AC124" s="40"/>
      <c r="AD124" s="40"/>
      <c r="AE124" s="40"/>
      <c r="AR124" s="231" t="s">
        <v>103</v>
      </c>
      <c r="AT124" s="231" t="s">
        <v>201</v>
      </c>
      <c r="AU124" s="231" t="s">
        <v>87</v>
      </c>
      <c r="AY124" s="19" t="s">
        <v>199</v>
      </c>
      <c r="BE124" s="232">
        <f>IF(N124="základní",J124,0)</f>
        <v>0</v>
      </c>
      <c r="BF124" s="232">
        <f>IF(N124="snížená",J124,0)</f>
        <v>0</v>
      </c>
      <c r="BG124" s="232">
        <f>IF(N124="zákl. přenesená",J124,0)</f>
        <v>0</v>
      </c>
      <c r="BH124" s="232">
        <f>IF(N124="sníž. přenesená",J124,0)</f>
        <v>0</v>
      </c>
      <c r="BI124" s="232">
        <f>IF(N124="nulová",J124,0)</f>
        <v>0</v>
      </c>
      <c r="BJ124" s="19" t="s">
        <v>23</v>
      </c>
      <c r="BK124" s="232">
        <f>ROUND(I124*H124,2)</f>
        <v>0</v>
      </c>
      <c r="BL124" s="19" t="s">
        <v>103</v>
      </c>
      <c r="BM124" s="231" t="s">
        <v>4141</v>
      </c>
    </row>
    <row r="125" s="2" customFormat="1" ht="21.75" customHeight="1">
      <c r="A125" s="40"/>
      <c r="B125" s="41"/>
      <c r="C125" s="220" t="s">
        <v>304</v>
      </c>
      <c r="D125" s="220" t="s">
        <v>201</v>
      </c>
      <c r="E125" s="221" t="s">
        <v>277</v>
      </c>
      <c r="F125" s="222" t="s">
        <v>278</v>
      </c>
      <c r="G125" s="223" t="s">
        <v>279</v>
      </c>
      <c r="H125" s="224">
        <v>322.69999999999999</v>
      </c>
      <c r="I125" s="225"/>
      <c r="J125" s="226">
        <f>ROUND(I125*H125,2)</f>
        <v>0</v>
      </c>
      <c r="K125" s="222" t="s">
        <v>205</v>
      </c>
      <c r="L125" s="46"/>
      <c r="M125" s="227" t="s">
        <v>22</v>
      </c>
      <c r="N125" s="228" t="s">
        <v>49</v>
      </c>
      <c r="O125" s="86"/>
      <c r="P125" s="229">
        <f>O125*H125</f>
        <v>0</v>
      </c>
      <c r="Q125" s="229">
        <v>0</v>
      </c>
      <c r="R125" s="229">
        <f>Q125*H125</f>
        <v>0</v>
      </c>
      <c r="S125" s="229">
        <v>0</v>
      </c>
      <c r="T125" s="230">
        <f>S125*H125</f>
        <v>0</v>
      </c>
      <c r="U125" s="40"/>
      <c r="V125" s="40"/>
      <c r="W125" s="40"/>
      <c r="X125" s="40"/>
      <c r="Y125" s="40"/>
      <c r="Z125" s="40"/>
      <c r="AA125" s="40"/>
      <c r="AB125" s="40"/>
      <c r="AC125" s="40"/>
      <c r="AD125" s="40"/>
      <c r="AE125" s="40"/>
      <c r="AR125" s="231" t="s">
        <v>103</v>
      </c>
      <c r="AT125" s="231" t="s">
        <v>201</v>
      </c>
      <c r="AU125" s="231" t="s">
        <v>87</v>
      </c>
      <c r="AY125" s="19" t="s">
        <v>199</v>
      </c>
      <c r="BE125" s="232">
        <f>IF(N125="základní",J125,0)</f>
        <v>0</v>
      </c>
      <c r="BF125" s="232">
        <f>IF(N125="snížená",J125,0)</f>
        <v>0</v>
      </c>
      <c r="BG125" s="232">
        <f>IF(N125="zákl. přenesená",J125,0)</f>
        <v>0</v>
      </c>
      <c r="BH125" s="232">
        <f>IF(N125="sníž. přenesená",J125,0)</f>
        <v>0</v>
      </c>
      <c r="BI125" s="232">
        <f>IF(N125="nulová",J125,0)</f>
        <v>0</v>
      </c>
      <c r="BJ125" s="19" t="s">
        <v>23</v>
      </c>
      <c r="BK125" s="232">
        <f>ROUND(I125*H125,2)</f>
        <v>0</v>
      </c>
      <c r="BL125" s="19" t="s">
        <v>103</v>
      </c>
      <c r="BM125" s="231" t="s">
        <v>4142</v>
      </c>
    </row>
    <row r="126" s="13" customFormat="1">
      <c r="A126" s="13"/>
      <c r="B126" s="233"/>
      <c r="C126" s="234"/>
      <c r="D126" s="235" t="s">
        <v>207</v>
      </c>
      <c r="E126" s="234"/>
      <c r="F126" s="237" t="s">
        <v>4143</v>
      </c>
      <c r="G126" s="234"/>
      <c r="H126" s="238">
        <v>322.69999999999999</v>
      </c>
      <c r="I126" s="239"/>
      <c r="J126" s="234"/>
      <c r="K126" s="234"/>
      <c r="L126" s="240"/>
      <c r="M126" s="241"/>
      <c r="N126" s="242"/>
      <c r="O126" s="242"/>
      <c r="P126" s="242"/>
      <c r="Q126" s="242"/>
      <c r="R126" s="242"/>
      <c r="S126" s="242"/>
      <c r="T126" s="243"/>
      <c r="U126" s="13"/>
      <c r="V126" s="13"/>
      <c r="W126" s="13"/>
      <c r="X126" s="13"/>
      <c r="Y126" s="13"/>
      <c r="Z126" s="13"/>
      <c r="AA126" s="13"/>
      <c r="AB126" s="13"/>
      <c r="AC126" s="13"/>
      <c r="AD126" s="13"/>
      <c r="AE126" s="13"/>
      <c r="AT126" s="244" t="s">
        <v>207</v>
      </c>
      <c r="AU126" s="244" t="s">
        <v>87</v>
      </c>
      <c r="AV126" s="13" t="s">
        <v>87</v>
      </c>
      <c r="AW126" s="13" t="s">
        <v>4</v>
      </c>
      <c r="AX126" s="13" t="s">
        <v>23</v>
      </c>
      <c r="AY126" s="244" t="s">
        <v>199</v>
      </c>
    </row>
    <row r="127" s="2" customFormat="1" ht="21.75" customHeight="1">
      <c r="A127" s="40"/>
      <c r="B127" s="41"/>
      <c r="C127" s="220" t="s">
        <v>310</v>
      </c>
      <c r="D127" s="220" t="s">
        <v>201</v>
      </c>
      <c r="E127" s="221" t="s">
        <v>4144</v>
      </c>
      <c r="F127" s="222" t="s">
        <v>4145</v>
      </c>
      <c r="G127" s="223" t="s">
        <v>204</v>
      </c>
      <c r="H127" s="224">
        <v>52.729999999999997</v>
      </c>
      <c r="I127" s="225"/>
      <c r="J127" s="226">
        <f>ROUND(I127*H127,2)</f>
        <v>0</v>
      </c>
      <c r="K127" s="222" t="s">
        <v>205</v>
      </c>
      <c r="L127" s="46"/>
      <c r="M127" s="227" t="s">
        <v>22</v>
      </c>
      <c r="N127" s="228" t="s">
        <v>49</v>
      </c>
      <c r="O127" s="86"/>
      <c r="P127" s="229">
        <f>O127*H127</f>
        <v>0</v>
      </c>
      <c r="Q127" s="229">
        <v>0</v>
      </c>
      <c r="R127" s="229">
        <f>Q127*H127</f>
        <v>0</v>
      </c>
      <c r="S127" s="229">
        <v>0</v>
      </c>
      <c r="T127" s="230">
        <f>S127*H127</f>
        <v>0</v>
      </c>
      <c r="U127" s="40"/>
      <c r="V127" s="40"/>
      <c r="W127" s="40"/>
      <c r="X127" s="40"/>
      <c r="Y127" s="40"/>
      <c r="Z127" s="40"/>
      <c r="AA127" s="40"/>
      <c r="AB127" s="40"/>
      <c r="AC127" s="40"/>
      <c r="AD127" s="40"/>
      <c r="AE127" s="40"/>
      <c r="AR127" s="231" t="s">
        <v>103</v>
      </c>
      <c r="AT127" s="231" t="s">
        <v>201</v>
      </c>
      <c r="AU127" s="231" t="s">
        <v>87</v>
      </c>
      <c r="AY127" s="19" t="s">
        <v>199</v>
      </c>
      <c r="BE127" s="232">
        <f>IF(N127="základní",J127,0)</f>
        <v>0</v>
      </c>
      <c r="BF127" s="232">
        <f>IF(N127="snížená",J127,0)</f>
        <v>0</v>
      </c>
      <c r="BG127" s="232">
        <f>IF(N127="zákl. přenesená",J127,0)</f>
        <v>0</v>
      </c>
      <c r="BH127" s="232">
        <f>IF(N127="sníž. přenesená",J127,0)</f>
        <v>0</v>
      </c>
      <c r="BI127" s="232">
        <f>IF(N127="nulová",J127,0)</f>
        <v>0</v>
      </c>
      <c r="BJ127" s="19" t="s">
        <v>23</v>
      </c>
      <c r="BK127" s="232">
        <f>ROUND(I127*H127,2)</f>
        <v>0</v>
      </c>
      <c r="BL127" s="19" t="s">
        <v>103</v>
      </c>
      <c r="BM127" s="231" t="s">
        <v>4146</v>
      </c>
    </row>
    <row r="128" s="13" customFormat="1">
      <c r="A128" s="13"/>
      <c r="B128" s="233"/>
      <c r="C128" s="234"/>
      <c r="D128" s="235" t="s">
        <v>207</v>
      </c>
      <c r="E128" s="236" t="s">
        <v>22</v>
      </c>
      <c r="F128" s="237" t="s">
        <v>4147</v>
      </c>
      <c r="G128" s="234"/>
      <c r="H128" s="238">
        <v>30.510000000000002</v>
      </c>
      <c r="I128" s="239"/>
      <c r="J128" s="234"/>
      <c r="K128" s="234"/>
      <c r="L128" s="240"/>
      <c r="M128" s="241"/>
      <c r="N128" s="242"/>
      <c r="O128" s="242"/>
      <c r="P128" s="242"/>
      <c r="Q128" s="242"/>
      <c r="R128" s="242"/>
      <c r="S128" s="242"/>
      <c r="T128" s="243"/>
      <c r="U128" s="13"/>
      <c r="V128" s="13"/>
      <c r="W128" s="13"/>
      <c r="X128" s="13"/>
      <c r="Y128" s="13"/>
      <c r="Z128" s="13"/>
      <c r="AA128" s="13"/>
      <c r="AB128" s="13"/>
      <c r="AC128" s="13"/>
      <c r="AD128" s="13"/>
      <c r="AE128" s="13"/>
      <c r="AT128" s="244" t="s">
        <v>207</v>
      </c>
      <c r="AU128" s="244" t="s">
        <v>87</v>
      </c>
      <c r="AV128" s="13" t="s">
        <v>87</v>
      </c>
      <c r="AW128" s="13" t="s">
        <v>39</v>
      </c>
      <c r="AX128" s="13" t="s">
        <v>78</v>
      </c>
      <c r="AY128" s="244" t="s">
        <v>199</v>
      </c>
    </row>
    <row r="129" s="13" customFormat="1">
      <c r="A129" s="13"/>
      <c r="B129" s="233"/>
      <c r="C129" s="234"/>
      <c r="D129" s="235" t="s">
        <v>207</v>
      </c>
      <c r="E129" s="236" t="s">
        <v>22</v>
      </c>
      <c r="F129" s="237" t="s">
        <v>4148</v>
      </c>
      <c r="G129" s="234"/>
      <c r="H129" s="238">
        <v>2.7000000000000002</v>
      </c>
      <c r="I129" s="239"/>
      <c r="J129" s="234"/>
      <c r="K129" s="234"/>
      <c r="L129" s="240"/>
      <c r="M129" s="241"/>
      <c r="N129" s="242"/>
      <c r="O129" s="242"/>
      <c r="P129" s="242"/>
      <c r="Q129" s="242"/>
      <c r="R129" s="242"/>
      <c r="S129" s="242"/>
      <c r="T129" s="243"/>
      <c r="U129" s="13"/>
      <c r="V129" s="13"/>
      <c r="W129" s="13"/>
      <c r="X129" s="13"/>
      <c r="Y129" s="13"/>
      <c r="Z129" s="13"/>
      <c r="AA129" s="13"/>
      <c r="AB129" s="13"/>
      <c r="AC129" s="13"/>
      <c r="AD129" s="13"/>
      <c r="AE129" s="13"/>
      <c r="AT129" s="244" t="s">
        <v>207</v>
      </c>
      <c r="AU129" s="244" t="s">
        <v>87</v>
      </c>
      <c r="AV129" s="13" t="s">
        <v>87</v>
      </c>
      <c r="AW129" s="13" t="s">
        <v>39</v>
      </c>
      <c r="AX129" s="13" t="s">
        <v>78</v>
      </c>
      <c r="AY129" s="244" t="s">
        <v>199</v>
      </c>
    </row>
    <row r="130" s="13" customFormat="1">
      <c r="A130" s="13"/>
      <c r="B130" s="233"/>
      <c r="C130" s="234"/>
      <c r="D130" s="235" t="s">
        <v>207</v>
      </c>
      <c r="E130" s="236" t="s">
        <v>22</v>
      </c>
      <c r="F130" s="237" t="s">
        <v>4149</v>
      </c>
      <c r="G130" s="234"/>
      <c r="H130" s="238">
        <v>6.2000000000000002</v>
      </c>
      <c r="I130" s="239"/>
      <c r="J130" s="234"/>
      <c r="K130" s="234"/>
      <c r="L130" s="240"/>
      <c r="M130" s="241"/>
      <c r="N130" s="242"/>
      <c r="O130" s="242"/>
      <c r="P130" s="242"/>
      <c r="Q130" s="242"/>
      <c r="R130" s="242"/>
      <c r="S130" s="242"/>
      <c r="T130" s="243"/>
      <c r="U130" s="13"/>
      <c r="V130" s="13"/>
      <c r="W130" s="13"/>
      <c r="X130" s="13"/>
      <c r="Y130" s="13"/>
      <c r="Z130" s="13"/>
      <c r="AA130" s="13"/>
      <c r="AB130" s="13"/>
      <c r="AC130" s="13"/>
      <c r="AD130" s="13"/>
      <c r="AE130" s="13"/>
      <c r="AT130" s="244" t="s">
        <v>207</v>
      </c>
      <c r="AU130" s="244" t="s">
        <v>87</v>
      </c>
      <c r="AV130" s="13" t="s">
        <v>87</v>
      </c>
      <c r="AW130" s="13" t="s">
        <v>39</v>
      </c>
      <c r="AX130" s="13" t="s">
        <v>78</v>
      </c>
      <c r="AY130" s="244" t="s">
        <v>199</v>
      </c>
    </row>
    <row r="131" s="13" customFormat="1">
      <c r="A131" s="13"/>
      <c r="B131" s="233"/>
      <c r="C131" s="234"/>
      <c r="D131" s="235" t="s">
        <v>207</v>
      </c>
      <c r="E131" s="236" t="s">
        <v>22</v>
      </c>
      <c r="F131" s="237" t="s">
        <v>4150</v>
      </c>
      <c r="G131" s="234"/>
      <c r="H131" s="238">
        <v>4.5199999999999996</v>
      </c>
      <c r="I131" s="239"/>
      <c r="J131" s="234"/>
      <c r="K131" s="234"/>
      <c r="L131" s="240"/>
      <c r="M131" s="241"/>
      <c r="N131" s="242"/>
      <c r="O131" s="242"/>
      <c r="P131" s="242"/>
      <c r="Q131" s="242"/>
      <c r="R131" s="242"/>
      <c r="S131" s="242"/>
      <c r="T131" s="243"/>
      <c r="U131" s="13"/>
      <c r="V131" s="13"/>
      <c r="W131" s="13"/>
      <c r="X131" s="13"/>
      <c r="Y131" s="13"/>
      <c r="Z131" s="13"/>
      <c r="AA131" s="13"/>
      <c r="AB131" s="13"/>
      <c r="AC131" s="13"/>
      <c r="AD131" s="13"/>
      <c r="AE131" s="13"/>
      <c r="AT131" s="244" t="s">
        <v>207</v>
      </c>
      <c r="AU131" s="244" t="s">
        <v>87</v>
      </c>
      <c r="AV131" s="13" t="s">
        <v>87</v>
      </c>
      <c r="AW131" s="13" t="s">
        <v>39</v>
      </c>
      <c r="AX131" s="13" t="s">
        <v>78</v>
      </c>
      <c r="AY131" s="244" t="s">
        <v>199</v>
      </c>
    </row>
    <row r="132" s="13" customFormat="1">
      <c r="A132" s="13"/>
      <c r="B132" s="233"/>
      <c r="C132" s="234"/>
      <c r="D132" s="235" t="s">
        <v>207</v>
      </c>
      <c r="E132" s="236" t="s">
        <v>22</v>
      </c>
      <c r="F132" s="237" t="s">
        <v>4151</v>
      </c>
      <c r="G132" s="234"/>
      <c r="H132" s="238">
        <v>8.8000000000000007</v>
      </c>
      <c r="I132" s="239"/>
      <c r="J132" s="234"/>
      <c r="K132" s="234"/>
      <c r="L132" s="240"/>
      <c r="M132" s="241"/>
      <c r="N132" s="242"/>
      <c r="O132" s="242"/>
      <c r="P132" s="242"/>
      <c r="Q132" s="242"/>
      <c r="R132" s="242"/>
      <c r="S132" s="242"/>
      <c r="T132" s="243"/>
      <c r="U132" s="13"/>
      <c r="V132" s="13"/>
      <c r="W132" s="13"/>
      <c r="X132" s="13"/>
      <c r="Y132" s="13"/>
      <c r="Z132" s="13"/>
      <c r="AA132" s="13"/>
      <c r="AB132" s="13"/>
      <c r="AC132" s="13"/>
      <c r="AD132" s="13"/>
      <c r="AE132" s="13"/>
      <c r="AT132" s="244" t="s">
        <v>207</v>
      </c>
      <c r="AU132" s="244" t="s">
        <v>87</v>
      </c>
      <c r="AV132" s="13" t="s">
        <v>87</v>
      </c>
      <c r="AW132" s="13" t="s">
        <v>39</v>
      </c>
      <c r="AX132" s="13" t="s">
        <v>78</v>
      </c>
      <c r="AY132" s="244" t="s">
        <v>199</v>
      </c>
    </row>
    <row r="133" s="14" customFormat="1">
      <c r="A133" s="14"/>
      <c r="B133" s="245"/>
      <c r="C133" s="246"/>
      <c r="D133" s="235" t="s">
        <v>207</v>
      </c>
      <c r="E133" s="247" t="s">
        <v>22</v>
      </c>
      <c r="F133" s="248" t="s">
        <v>252</v>
      </c>
      <c r="G133" s="246"/>
      <c r="H133" s="249">
        <v>52.729999999999997</v>
      </c>
      <c r="I133" s="250"/>
      <c r="J133" s="246"/>
      <c r="K133" s="246"/>
      <c r="L133" s="251"/>
      <c r="M133" s="252"/>
      <c r="N133" s="253"/>
      <c r="O133" s="253"/>
      <c r="P133" s="253"/>
      <c r="Q133" s="253"/>
      <c r="R133" s="253"/>
      <c r="S133" s="253"/>
      <c r="T133" s="254"/>
      <c r="U133" s="14"/>
      <c r="V133" s="14"/>
      <c r="W133" s="14"/>
      <c r="X133" s="14"/>
      <c r="Y133" s="14"/>
      <c r="Z133" s="14"/>
      <c r="AA133" s="14"/>
      <c r="AB133" s="14"/>
      <c r="AC133" s="14"/>
      <c r="AD133" s="14"/>
      <c r="AE133" s="14"/>
      <c r="AT133" s="255" t="s">
        <v>207</v>
      </c>
      <c r="AU133" s="255" t="s">
        <v>87</v>
      </c>
      <c r="AV133" s="14" t="s">
        <v>103</v>
      </c>
      <c r="AW133" s="14" t="s">
        <v>39</v>
      </c>
      <c r="AX133" s="14" t="s">
        <v>23</v>
      </c>
      <c r="AY133" s="255" t="s">
        <v>199</v>
      </c>
    </row>
    <row r="134" s="2" customFormat="1" ht="16.5" customHeight="1">
      <c r="A134" s="40"/>
      <c r="B134" s="41"/>
      <c r="C134" s="277" t="s">
        <v>315</v>
      </c>
      <c r="D134" s="277" t="s">
        <v>407</v>
      </c>
      <c r="E134" s="278" t="s">
        <v>4152</v>
      </c>
      <c r="F134" s="279" t="s">
        <v>4153</v>
      </c>
      <c r="G134" s="280" t="s">
        <v>279</v>
      </c>
      <c r="H134" s="281">
        <v>52.729999999999997</v>
      </c>
      <c r="I134" s="282"/>
      <c r="J134" s="283">
        <f>ROUND(I134*H134,2)</f>
        <v>0</v>
      </c>
      <c r="K134" s="279" t="s">
        <v>205</v>
      </c>
      <c r="L134" s="284"/>
      <c r="M134" s="285" t="s">
        <v>22</v>
      </c>
      <c r="N134" s="286" t="s">
        <v>49</v>
      </c>
      <c r="O134" s="86"/>
      <c r="P134" s="229">
        <f>O134*H134</f>
        <v>0</v>
      </c>
      <c r="Q134" s="229">
        <v>1</v>
      </c>
      <c r="R134" s="229">
        <f>Q134*H134</f>
        <v>52.729999999999997</v>
      </c>
      <c r="S134" s="229">
        <v>0</v>
      </c>
      <c r="T134" s="230">
        <f>S134*H134</f>
        <v>0</v>
      </c>
      <c r="U134" s="40"/>
      <c r="V134" s="40"/>
      <c r="W134" s="40"/>
      <c r="X134" s="40"/>
      <c r="Y134" s="40"/>
      <c r="Z134" s="40"/>
      <c r="AA134" s="40"/>
      <c r="AB134" s="40"/>
      <c r="AC134" s="40"/>
      <c r="AD134" s="40"/>
      <c r="AE134" s="40"/>
      <c r="AR134" s="231" t="s">
        <v>236</v>
      </c>
      <c r="AT134" s="231" t="s">
        <v>407</v>
      </c>
      <c r="AU134" s="231" t="s">
        <v>87</v>
      </c>
      <c r="AY134" s="19" t="s">
        <v>199</v>
      </c>
      <c r="BE134" s="232">
        <f>IF(N134="základní",J134,0)</f>
        <v>0</v>
      </c>
      <c r="BF134" s="232">
        <f>IF(N134="snížená",J134,0)</f>
        <v>0</v>
      </c>
      <c r="BG134" s="232">
        <f>IF(N134="zákl. přenesená",J134,0)</f>
        <v>0</v>
      </c>
      <c r="BH134" s="232">
        <f>IF(N134="sníž. přenesená",J134,0)</f>
        <v>0</v>
      </c>
      <c r="BI134" s="232">
        <f>IF(N134="nulová",J134,0)</f>
        <v>0</v>
      </c>
      <c r="BJ134" s="19" t="s">
        <v>23</v>
      </c>
      <c r="BK134" s="232">
        <f>ROUND(I134*H134,2)</f>
        <v>0</v>
      </c>
      <c r="BL134" s="19" t="s">
        <v>103</v>
      </c>
      <c r="BM134" s="231" t="s">
        <v>4154</v>
      </c>
    </row>
    <row r="135" s="2" customFormat="1" ht="21.75" customHeight="1">
      <c r="A135" s="40"/>
      <c r="B135" s="41"/>
      <c r="C135" s="220" t="s">
        <v>319</v>
      </c>
      <c r="D135" s="220" t="s">
        <v>201</v>
      </c>
      <c r="E135" s="221" t="s">
        <v>4155</v>
      </c>
      <c r="F135" s="222" t="s">
        <v>4156</v>
      </c>
      <c r="G135" s="223" t="s">
        <v>204</v>
      </c>
      <c r="H135" s="224">
        <v>52.729999999999997</v>
      </c>
      <c r="I135" s="225"/>
      <c r="J135" s="226">
        <f>ROUND(I135*H135,2)</f>
        <v>0</v>
      </c>
      <c r="K135" s="222" t="s">
        <v>205</v>
      </c>
      <c r="L135" s="46"/>
      <c r="M135" s="227" t="s">
        <v>22</v>
      </c>
      <c r="N135" s="228" t="s">
        <v>49</v>
      </c>
      <c r="O135" s="86"/>
      <c r="P135" s="229">
        <f>O135*H135</f>
        <v>0</v>
      </c>
      <c r="Q135" s="229">
        <v>0</v>
      </c>
      <c r="R135" s="229">
        <f>Q135*H135</f>
        <v>0</v>
      </c>
      <c r="S135" s="229">
        <v>0</v>
      </c>
      <c r="T135" s="230">
        <f>S135*H135</f>
        <v>0</v>
      </c>
      <c r="U135" s="40"/>
      <c r="V135" s="40"/>
      <c r="W135" s="40"/>
      <c r="X135" s="40"/>
      <c r="Y135" s="40"/>
      <c r="Z135" s="40"/>
      <c r="AA135" s="40"/>
      <c r="AB135" s="40"/>
      <c r="AC135" s="40"/>
      <c r="AD135" s="40"/>
      <c r="AE135" s="40"/>
      <c r="AR135" s="231" t="s">
        <v>103</v>
      </c>
      <c r="AT135" s="231" t="s">
        <v>201</v>
      </c>
      <c r="AU135" s="231" t="s">
        <v>87</v>
      </c>
      <c r="AY135" s="19" t="s">
        <v>199</v>
      </c>
      <c r="BE135" s="232">
        <f>IF(N135="základní",J135,0)</f>
        <v>0</v>
      </c>
      <c r="BF135" s="232">
        <f>IF(N135="snížená",J135,0)</f>
        <v>0</v>
      </c>
      <c r="BG135" s="232">
        <f>IF(N135="zákl. přenesená",J135,0)</f>
        <v>0</v>
      </c>
      <c r="BH135" s="232">
        <f>IF(N135="sníž. přenesená",J135,0)</f>
        <v>0</v>
      </c>
      <c r="BI135" s="232">
        <f>IF(N135="nulová",J135,0)</f>
        <v>0</v>
      </c>
      <c r="BJ135" s="19" t="s">
        <v>23</v>
      </c>
      <c r="BK135" s="232">
        <f>ROUND(I135*H135,2)</f>
        <v>0</v>
      </c>
      <c r="BL135" s="19" t="s">
        <v>103</v>
      </c>
      <c r="BM135" s="231" t="s">
        <v>4157</v>
      </c>
    </row>
    <row r="136" s="13" customFormat="1">
      <c r="A136" s="13"/>
      <c r="B136" s="233"/>
      <c r="C136" s="234"/>
      <c r="D136" s="235" t="s">
        <v>207</v>
      </c>
      <c r="E136" s="236" t="s">
        <v>22</v>
      </c>
      <c r="F136" s="237" t="s">
        <v>4147</v>
      </c>
      <c r="G136" s="234"/>
      <c r="H136" s="238">
        <v>30.510000000000002</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207</v>
      </c>
      <c r="AU136" s="244" t="s">
        <v>87</v>
      </c>
      <c r="AV136" s="13" t="s">
        <v>87</v>
      </c>
      <c r="AW136" s="13" t="s">
        <v>39</v>
      </c>
      <c r="AX136" s="13" t="s">
        <v>78</v>
      </c>
      <c r="AY136" s="244" t="s">
        <v>199</v>
      </c>
    </row>
    <row r="137" s="13" customFormat="1">
      <c r="A137" s="13"/>
      <c r="B137" s="233"/>
      <c r="C137" s="234"/>
      <c r="D137" s="235" t="s">
        <v>207</v>
      </c>
      <c r="E137" s="236" t="s">
        <v>22</v>
      </c>
      <c r="F137" s="237" t="s">
        <v>4148</v>
      </c>
      <c r="G137" s="234"/>
      <c r="H137" s="238">
        <v>2.7000000000000002</v>
      </c>
      <c r="I137" s="239"/>
      <c r="J137" s="234"/>
      <c r="K137" s="234"/>
      <c r="L137" s="240"/>
      <c r="M137" s="241"/>
      <c r="N137" s="242"/>
      <c r="O137" s="242"/>
      <c r="P137" s="242"/>
      <c r="Q137" s="242"/>
      <c r="R137" s="242"/>
      <c r="S137" s="242"/>
      <c r="T137" s="243"/>
      <c r="U137" s="13"/>
      <c r="V137" s="13"/>
      <c r="W137" s="13"/>
      <c r="X137" s="13"/>
      <c r="Y137" s="13"/>
      <c r="Z137" s="13"/>
      <c r="AA137" s="13"/>
      <c r="AB137" s="13"/>
      <c r="AC137" s="13"/>
      <c r="AD137" s="13"/>
      <c r="AE137" s="13"/>
      <c r="AT137" s="244" t="s">
        <v>207</v>
      </c>
      <c r="AU137" s="244" t="s">
        <v>87</v>
      </c>
      <c r="AV137" s="13" t="s">
        <v>87</v>
      </c>
      <c r="AW137" s="13" t="s">
        <v>39</v>
      </c>
      <c r="AX137" s="13" t="s">
        <v>78</v>
      </c>
      <c r="AY137" s="244" t="s">
        <v>199</v>
      </c>
    </row>
    <row r="138" s="13" customFormat="1">
      <c r="A138" s="13"/>
      <c r="B138" s="233"/>
      <c r="C138" s="234"/>
      <c r="D138" s="235" t="s">
        <v>207</v>
      </c>
      <c r="E138" s="236" t="s">
        <v>22</v>
      </c>
      <c r="F138" s="237" t="s">
        <v>4149</v>
      </c>
      <c r="G138" s="234"/>
      <c r="H138" s="238">
        <v>6.2000000000000002</v>
      </c>
      <c r="I138" s="239"/>
      <c r="J138" s="234"/>
      <c r="K138" s="234"/>
      <c r="L138" s="240"/>
      <c r="M138" s="241"/>
      <c r="N138" s="242"/>
      <c r="O138" s="242"/>
      <c r="P138" s="242"/>
      <c r="Q138" s="242"/>
      <c r="R138" s="242"/>
      <c r="S138" s="242"/>
      <c r="T138" s="243"/>
      <c r="U138" s="13"/>
      <c r="V138" s="13"/>
      <c r="W138" s="13"/>
      <c r="X138" s="13"/>
      <c r="Y138" s="13"/>
      <c r="Z138" s="13"/>
      <c r="AA138" s="13"/>
      <c r="AB138" s="13"/>
      <c r="AC138" s="13"/>
      <c r="AD138" s="13"/>
      <c r="AE138" s="13"/>
      <c r="AT138" s="244" t="s">
        <v>207</v>
      </c>
      <c r="AU138" s="244" t="s">
        <v>87</v>
      </c>
      <c r="AV138" s="13" t="s">
        <v>87</v>
      </c>
      <c r="AW138" s="13" t="s">
        <v>39</v>
      </c>
      <c r="AX138" s="13" t="s">
        <v>78</v>
      </c>
      <c r="AY138" s="244" t="s">
        <v>199</v>
      </c>
    </row>
    <row r="139" s="13" customFormat="1">
      <c r="A139" s="13"/>
      <c r="B139" s="233"/>
      <c r="C139" s="234"/>
      <c r="D139" s="235" t="s">
        <v>207</v>
      </c>
      <c r="E139" s="236" t="s">
        <v>22</v>
      </c>
      <c r="F139" s="237" t="s">
        <v>4150</v>
      </c>
      <c r="G139" s="234"/>
      <c r="H139" s="238">
        <v>4.5199999999999996</v>
      </c>
      <c r="I139" s="239"/>
      <c r="J139" s="234"/>
      <c r="K139" s="234"/>
      <c r="L139" s="240"/>
      <c r="M139" s="241"/>
      <c r="N139" s="242"/>
      <c r="O139" s="242"/>
      <c r="P139" s="242"/>
      <c r="Q139" s="242"/>
      <c r="R139" s="242"/>
      <c r="S139" s="242"/>
      <c r="T139" s="243"/>
      <c r="U139" s="13"/>
      <c r="V139" s="13"/>
      <c r="W139" s="13"/>
      <c r="X139" s="13"/>
      <c r="Y139" s="13"/>
      <c r="Z139" s="13"/>
      <c r="AA139" s="13"/>
      <c r="AB139" s="13"/>
      <c r="AC139" s="13"/>
      <c r="AD139" s="13"/>
      <c r="AE139" s="13"/>
      <c r="AT139" s="244" t="s">
        <v>207</v>
      </c>
      <c r="AU139" s="244" t="s">
        <v>87</v>
      </c>
      <c r="AV139" s="13" t="s">
        <v>87</v>
      </c>
      <c r="AW139" s="13" t="s">
        <v>39</v>
      </c>
      <c r="AX139" s="13" t="s">
        <v>78</v>
      </c>
      <c r="AY139" s="244" t="s">
        <v>199</v>
      </c>
    </row>
    <row r="140" s="13" customFormat="1">
      <c r="A140" s="13"/>
      <c r="B140" s="233"/>
      <c r="C140" s="234"/>
      <c r="D140" s="235" t="s">
        <v>207</v>
      </c>
      <c r="E140" s="236" t="s">
        <v>22</v>
      </c>
      <c r="F140" s="237" t="s">
        <v>4151</v>
      </c>
      <c r="G140" s="234"/>
      <c r="H140" s="238">
        <v>8.8000000000000007</v>
      </c>
      <c r="I140" s="239"/>
      <c r="J140" s="234"/>
      <c r="K140" s="234"/>
      <c r="L140" s="240"/>
      <c r="M140" s="241"/>
      <c r="N140" s="242"/>
      <c r="O140" s="242"/>
      <c r="P140" s="242"/>
      <c r="Q140" s="242"/>
      <c r="R140" s="242"/>
      <c r="S140" s="242"/>
      <c r="T140" s="243"/>
      <c r="U140" s="13"/>
      <c r="V140" s="13"/>
      <c r="W140" s="13"/>
      <c r="X140" s="13"/>
      <c r="Y140" s="13"/>
      <c r="Z140" s="13"/>
      <c r="AA140" s="13"/>
      <c r="AB140" s="13"/>
      <c r="AC140" s="13"/>
      <c r="AD140" s="13"/>
      <c r="AE140" s="13"/>
      <c r="AT140" s="244" t="s">
        <v>207</v>
      </c>
      <c r="AU140" s="244" t="s">
        <v>87</v>
      </c>
      <c r="AV140" s="13" t="s">
        <v>87</v>
      </c>
      <c r="AW140" s="13" t="s">
        <v>39</v>
      </c>
      <c r="AX140" s="13" t="s">
        <v>78</v>
      </c>
      <c r="AY140" s="244" t="s">
        <v>199</v>
      </c>
    </row>
    <row r="141" s="14" customFormat="1">
      <c r="A141" s="14"/>
      <c r="B141" s="245"/>
      <c r="C141" s="246"/>
      <c r="D141" s="235" t="s">
        <v>207</v>
      </c>
      <c r="E141" s="247" t="s">
        <v>22</v>
      </c>
      <c r="F141" s="248" t="s">
        <v>252</v>
      </c>
      <c r="G141" s="246"/>
      <c r="H141" s="249">
        <v>52.729999999999997</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207</v>
      </c>
      <c r="AU141" s="255" t="s">
        <v>87</v>
      </c>
      <c r="AV141" s="14" t="s">
        <v>103</v>
      </c>
      <c r="AW141" s="14" t="s">
        <v>39</v>
      </c>
      <c r="AX141" s="14" t="s">
        <v>23</v>
      </c>
      <c r="AY141" s="255" t="s">
        <v>199</v>
      </c>
    </row>
    <row r="142" s="2" customFormat="1" ht="16.5" customHeight="1">
      <c r="A142" s="40"/>
      <c r="B142" s="41"/>
      <c r="C142" s="277" t="s">
        <v>324</v>
      </c>
      <c r="D142" s="277" t="s">
        <v>407</v>
      </c>
      <c r="E142" s="278" t="s">
        <v>4152</v>
      </c>
      <c r="F142" s="279" t="s">
        <v>4153</v>
      </c>
      <c r="G142" s="280" t="s">
        <v>279</v>
      </c>
      <c r="H142" s="281">
        <v>79.094999999999999</v>
      </c>
      <c r="I142" s="282"/>
      <c r="J142" s="283">
        <f>ROUND(I142*H142,2)</f>
        <v>0</v>
      </c>
      <c r="K142" s="279" t="s">
        <v>205</v>
      </c>
      <c r="L142" s="284"/>
      <c r="M142" s="285" t="s">
        <v>22</v>
      </c>
      <c r="N142" s="286" t="s">
        <v>49</v>
      </c>
      <c r="O142" s="86"/>
      <c r="P142" s="229">
        <f>O142*H142</f>
        <v>0</v>
      </c>
      <c r="Q142" s="229">
        <v>1</v>
      </c>
      <c r="R142" s="229">
        <f>Q142*H142</f>
        <v>79.094999999999999</v>
      </c>
      <c r="S142" s="229">
        <v>0</v>
      </c>
      <c r="T142" s="230">
        <f>S142*H142</f>
        <v>0</v>
      </c>
      <c r="U142" s="40"/>
      <c r="V142" s="40"/>
      <c r="W142" s="40"/>
      <c r="X142" s="40"/>
      <c r="Y142" s="40"/>
      <c r="Z142" s="40"/>
      <c r="AA142" s="40"/>
      <c r="AB142" s="40"/>
      <c r="AC142" s="40"/>
      <c r="AD142" s="40"/>
      <c r="AE142" s="40"/>
      <c r="AR142" s="231" t="s">
        <v>236</v>
      </c>
      <c r="AT142" s="231" t="s">
        <v>407</v>
      </c>
      <c r="AU142" s="231" t="s">
        <v>87</v>
      </c>
      <c r="AY142" s="19" t="s">
        <v>199</v>
      </c>
      <c r="BE142" s="232">
        <f>IF(N142="základní",J142,0)</f>
        <v>0</v>
      </c>
      <c r="BF142" s="232">
        <f>IF(N142="snížená",J142,0)</f>
        <v>0</v>
      </c>
      <c r="BG142" s="232">
        <f>IF(N142="zákl. přenesená",J142,0)</f>
        <v>0</v>
      </c>
      <c r="BH142" s="232">
        <f>IF(N142="sníž. přenesená",J142,0)</f>
        <v>0</v>
      </c>
      <c r="BI142" s="232">
        <f>IF(N142="nulová",J142,0)</f>
        <v>0</v>
      </c>
      <c r="BJ142" s="19" t="s">
        <v>23</v>
      </c>
      <c r="BK142" s="232">
        <f>ROUND(I142*H142,2)</f>
        <v>0</v>
      </c>
      <c r="BL142" s="19" t="s">
        <v>103</v>
      </c>
      <c r="BM142" s="231" t="s">
        <v>4158</v>
      </c>
    </row>
    <row r="143" s="13" customFormat="1">
      <c r="A143" s="13"/>
      <c r="B143" s="233"/>
      <c r="C143" s="234"/>
      <c r="D143" s="235" t="s">
        <v>207</v>
      </c>
      <c r="E143" s="234"/>
      <c r="F143" s="237" t="s">
        <v>4159</v>
      </c>
      <c r="G143" s="234"/>
      <c r="H143" s="238">
        <v>79.094999999999999</v>
      </c>
      <c r="I143" s="239"/>
      <c r="J143" s="234"/>
      <c r="K143" s="234"/>
      <c r="L143" s="240"/>
      <c r="M143" s="241"/>
      <c r="N143" s="242"/>
      <c r="O143" s="242"/>
      <c r="P143" s="242"/>
      <c r="Q143" s="242"/>
      <c r="R143" s="242"/>
      <c r="S143" s="242"/>
      <c r="T143" s="243"/>
      <c r="U143" s="13"/>
      <c r="V143" s="13"/>
      <c r="W143" s="13"/>
      <c r="X143" s="13"/>
      <c r="Y143" s="13"/>
      <c r="Z143" s="13"/>
      <c r="AA143" s="13"/>
      <c r="AB143" s="13"/>
      <c r="AC143" s="13"/>
      <c r="AD143" s="13"/>
      <c r="AE143" s="13"/>
      <c r="AT143" s="244" t="s">
        <v>207</v>
      </c>
      <c r="AU143" s="244" t="s">
        <v>87</v>
      </c>
      <c r="AV143" s="13" t="s">
        <v>87</v>
      </c>
      <c r="AW143" s="13" t="s">
        <v>4</v>
      </c>
      <c r="AX143" s="13" t="s">
        <v>23</v>
      </c>
      <c r="AY143" s="244" t="s">
        <v>199</v>
      </c>
    </row>
    <row r="144" s="12" customFormat="1" ht="22.8" customHeight="1">
      <c r="A144" s="12"/>
      <c r="B144" s="204"/>
      <c r="C144" s="205"/>
      <c r="D144" s="206" t="s">
        <v>77</v>
      </c>
      <c r="E144" s="218" t="s">
        <v>100</v>
      </c>
      <c r="F144" s="218" t="s">
        <v>329</v>
      </c>
      <c r="G144" s="205"/>
      <c r="H144" s="205"/>
      <c r="I144" s="208"/>
      <c r="J144" s="219">
        <f>BK144</f>
        <v>0</v>
      </c>
      <c r="K144" s="205"/>
      <c r="L144" s="210"/>
      <c r="M144" s="211"/>
      <c r="N144" s="212"/>
      <c r="O144" s="212"/>
      <c r="P144" s="213">
        <f>SUM(P145:P148)</f>
        <v>0</v>
      </c>
      <c r="Q144" s="212"/>
      <c r="R144" s="213">
        <f>SUM(R145:R148)</f>
        <v>0</v>
      </c>
      <c r="S144" s="212"/>
      <c r="T144" s="214">
        <f>SUM(T145:T148)</f>
        <v>4.7999999999999998</v>
      </c>
      <c r="U144" s="12"/>
      <c r="V144" s="12"/>
      <c r="W144" s="12"/>
      <c r="X144" s="12"/>
      <c r="Y144" s="12"/>
      <c r="Z144" s="12"/>
      <c r="AA144" s="12"/>
      <c r="AB144" s="12"/>
      <c r="AC144" s="12"/>
      <c r="AD144" s="12"/>
      <c r="AE144" s="12"/>
      <c r="AR144" s="215" t="s">
        <v>23</v>
      </c>
      <c r="AT144" s="216" t="s">
        <v>77</v>
      </c>
      <c r="AU144" s="216" t="s">
        <v>23</v>
      </c>
      <c r="AY144" s="215" t="s">
        <v>199</v>
      </c>
      <c r="BK144" s="217">
        <f>SUM(BK145:BK148)</f>
        <v>0</v>
      </c>
    </row>
    <row r="145" s="2" customFormat="1" ht="21.75" customHeight="1">
      <c r="A145" s="40"/>
      <c r="B145" s="41"/>
      <c r="C145" s="220" t="s">
        <v>330</v>
      </c>
      <c r="D145" s="220" t="s">
        <v>201</v>
      </c>
      <c r="E145" s="221" t="s">
        <v>4160</v>
      </c>
      <c r="F145" s="222" t="s">
        <v>4161</v>
      </c>
      <c r="G145" s="223" t="s">
        <v>204</v>
      </c>
      <c r="H145" s="224">
        <v>2</v>
      </c>
      <c r="I145" s="225"/>
      <c r="J145" s="226">
        <f>ROUND(I145*H145,2)</f>
        <v>0</v>
      </c>
      <c r="K145" s="222" t="s">
        <v>205</v>
      </c>
      <c r="L145" s="46"/>
      <c r="M145" s="227" t="s">
        <v>22</v>
      </c>
      <c r="N145" s="228" t="s">
        <v>49</v>
      </c>
      <c r="O145" s="86"/>
      <c r="P145" s="229">
        <f>O145*H145</f>
        <v>0</v>
      </c>
      <c r="Q145" s="229">
        <v>0</v>
      </c>
      <c r="R145" s="229">
        <f>Q145*H145</f>
        <v>0</v>
      </c>
      <c r="S145" s="229">
        <v>2.3999999999999999</v>
      </c>
      <c r="T145" s="230">
        <f>S145*H145</f>
        <v>4.7999999999999998</v>
      </c>
      <c r="U145" s="40"/>
      <c r="V145" s="40"/>
      <c r="W145" s="40"/>
      <c r="X145" s="40"/>
      <c r="Y145" s="40"/>
      <c r="Z145" s="40"/>
      <c r="AA145" s="40"/>
      <c r="AB145" s="40"/>
      <c r="AC145" s="40"/>
      <c r="AD145" s="40"/>
      <c r="AE145" s="40"/>
      <c r="AR145" s="231" t="s">
        <v>103</v>
      </c>
      <c r="AT145" s="231" t="s">
        <v>201</v>
      </c>
      <c r="AU145" s="231" t="s">
        <v>87</v>
      </c>
      <c r="AY145" s="19" t="s">
        <v>199</v>
      </c>
      <c r="BE145" s="232">
        <f>IF(N145="základní",J145,0)</f>
        <v>0</v>
      </c>
      <c r="BF145" s="232">
        <f>IF(N145="snížená",J145,0)</f>
        <v>0</v>
      </c>
      <c r="BG145" s="232">
        <f>IF(N145="zákl. přenesená",J145,0)</f>
        <v>0</v>
      </c>
      <c r="BH145" s="232">
        <f>IF(N145="sníž. přenesená",J145,0)</f>
        <v>0</v>
      </c>
      <c r="BI145" s="232">
        <f>IF(N145="nulová",J145,0)</f>
        <v>0</v>
      </c>
      <c r="BJ145" s="19" t="s">
        <v>23</v>
      </c>
      <c r="BK145" s="232">
        <f>ROUND(I145*H145,2)</f>
        <v>0</v>
      </c>
      <c r="BL145" s="19" t="s">
        <v>103</v>
      </c>
      <c r="BM145" s="231" t="s">
        <v>4162</v>
      </c>
    </row>
    <row r="146" s="2" customFormat="1" ht="16.5" customHeight="1">
      <c r="A146" s="40"/>
      <c r="B146" s="41"/>
      <c r="C146" s="220" t="s">
        <v>337</v>
      </c>
      <c r="D146" s="220" t="s">
        <v>201</v>
      </c>
      <c r="E146" s="221" t="s">
        <v>4163</v>
      </c>
      <c r="F146" s="222" t="s">
        <v>4164</v>
      </c>
      <c r="G146" s="223" t="s">
        <v>549</v>
      </c>
      <c r="H146" s="224">
        <v>144</v>
      </c>
      <c r="I146" s="225"/>
      <c r="J146" s="226">
        <f>ROUND(I146*H146,2)</f>
        <v>0</v>
      </c>
      <c r="K146" s="222" t="s">
        <v>205</v>
      </c>
      <c r="L146" s="46"/>
      <c r="M146" s="227" t="s">
        <v>22</v>
      </c>
      <c r="N146" s="228" t="s">
        <v>49</v>
      </c>
      <c r="O146" s="86"/>
      <c r="P146" s="229">
        <f>O146*H146</f>
        <v>0</v>
      </c>
      <c r="Q146" s="229">
        <v>0</v>
      </c>
      <c r="R146" s="229">
        <f>Q146*H146</f>
        <v>0</v>
      </c>
      <c r="S146" s="229">
        <v>0</v>
      </c>
      <c r="T146" s="230">
        <f>S146*H146</f>
        <v>0</v>
      </c>
      <c r="U146" s="40"/>
      <c r="V146" s="40"/>
      <c r="W146" s="40"/>
      <c r="X146" s="40"/>
      <c r="Y146" s="40"/>
      <c r="Z146" s="40"/>
      <c r="AA146" s="40"/>
      <c r="AB146" s="40"/>
      <c r="AC146" s="40"/>
      <c r="AD146" s="40"/>
      <c r="AE146" s="40"/>
      <c r="AR146" s="231" t="s">
        <v>103</v>
      </c>
      <c r="AT146" s="231" t="s">
        <v>201</v>
      </c>
      <c r="AU146" s="231" t="s">
        <v>87</v>
      </c>
      <c r="AY146" s="19" t="s">
        <v>199</v>
      </c>
      <c r="BE146" s="232">
        <f>IF(N146="základní",J146,0)</f>
        <v>0</v>
      </c>
      <c r="BF146" s="232">
        <f>IF(N146="snížená",J146,0)</f>
        <v>0</v>
      </c>
      <c r="BG146" s="232">
        <f>IF(N146="zákl. přenesená",J146,0)</f>
        <v>0</v>
      </c>
      <c r="BH146" s="232">
        <f>IF(N146="sníž. přenesená",J146,0)</f>
        <v>0</v>
      </c>
      <c r="BI146" s="232">
        <f>IF(N146="nulová",J146,0)</f>
        <v>0</v>
      </c>
      <c r="BJ146" s="19" t="s">
        <v>23</v>
      </c>
      <c r="BK146" s="232">
        <f>ROUND(I146*H146,2)</f>
        <v>0</v>
      </c>
      <c r="BL146" s="19" t="s">
        <v>103</v>
      </c>
      <c r="BM146" s="231" t="s">
        <v>4165</v>
      </c>
    </row>
    <row r="147" s="2" customFormat="1" ht="16.5" customHeight="1">
      <c r="A147" s="40"/>
      <c r="B147" s="41"/>
      <c r="C147" s="220" t="s">
        <v>342</v>
      </c>
      <c r="D147" s="220" t="s">
        <v>201</v>
      </c>
      <c r="E147" s="221" t="s">
        <v>4166</v>
      </c>
      <c r="F147" s="222" t="s">
        <v>4167</v>
      </c>
      <c r="G147" s="223" t="s">
        <v>333</v>
      </c>
      <c r="H147" s="224">
        <v>3</v>
      </c>
      <c r="I147" s="225"/>
      <c r="J147" s="226">
        <f>ROUND(I147*H147,2)</f>
        <v>0</v>
      </c>
      <c r="K147" s="222" t="s">
        <v>205</v>
      </c>
      <c r="L147" s="46"/>
      <c r="M147" s="227" t="s">
        <v>22</v>
      </c>
      <c r="N147" s="228" t="s">
        <v>49</v>
      </c>
      <c r="O147" s="86"/>
      <c r="P147" s="229">
        <f>O147*H147</f>
        <v>0</v>
      </c>
      <c r="Q147" s="229">
        <v>0</v>
      </c>
      <c r="R147" s="229">
        <f>Q147*H147</f>
        <v>0</v>
      </c>
      <c r="S147" s="229">
        <v>0</v>
      </c>
      <c r="T147" s="230">
        <f>S147*H147</f>
        <v>0</v>
      </c>
      <c r="U147" s="40"/>
      <c r="V147" s="40"/>
      <c r="W147" s="40"/>
      <c r="X147" s="40"/>
      <c r="Y147" s="40"/>
      <c r="Z147" s="40"/>
      <c r="AA147" s="40"/>
      <c r="AB147" s="40"/>
      <c r="AC147" s="40"/>
      <c r="AD147" s="40"/>
      <c r="AE147" s="40"/>
      <c r="AR147" s="231" t="s">
        <v>103</v>
      </c>
      <c r="AT147" s="231" t="s">
        <v>201</v>
      </c>
      <c r="AU147" s="231" t="s">
        <v>87</v>
      </c>
      <c r="AY147" s="19" t="s">
        <v>199</v>
      </c>
      <c r="BE147" s="232">
        <f>IF(N147="základní",J147,0)</f>
        <v>0</v>
      </c>
      <c r="BF147" s="232">
        <f>IF(N147="snížená",J147,0)</f>
        <v>0</v>
      </c>
      <c r="BG147" s="232">
        <f>IF(N147="zákl. přenesená",J147,0)</f>
        <v>0</v>
      </c>
      <c r="BH147" s="232">
        <f>IF(N147="sníž. přenesená",J147,0)</f>
        <v>0</v>
      </c>
      <c r="BI147" s="232">
        <f>IF(N147="nulová",J147,0)</f>
        <v>0</v>
      </c>
      <c r="BJ147" s="19" t="s">
        <v>23</v>
      </c>
      <c r="BK147" s="232">
        <f>ROUND(I147*H147,2)</f>
        <v>0</v>
      </c>
      <c r="BL147" s="19" t="s">
        <v>103</v>
      </c>
      <c r="BM147" s="231" t="s">
        <v>4168</v>
      </c>
    </row>
    <row r="148" s="2" customFormat="1" ht="21.75" customHeight="1">
      <c r="A148" s="40"/>
      <c r="B148" s="41"/>
      <c r="C148" s="277" t="s">
        <v>350</v>
      </c>
      <c r="D148" s="277" t="s">
        <v>407</v>
      </c>
      <c r="E148" s="278" t="s">
        <v>4169</v>
      </c>
      <c r="F148" s="279" t="s">
        <v>4170</v>
      </c>
      <c r="G148" s="280" t="s">
        <v>3721</v>
      </c>
      <c r="H148" s="281">
        <v>3</v>
      </c>
      <c r="I148" s="282"/>
      <c r="J148" s="283">
        <f>ROUND(I148*H148,2)</f>
        <v>0</v>
      </c>
      <c r="K148" s="279" t="s">
        <v>22</v>
      </c>
      <c r="L148" s="284"/>
      <c r="M148" s="285" t="s">
        <v>22</v>
      </c>
      <c r="N148" s="286" t="s">
        <v>49</v>
      </c>
      <c r="O148" s="86"/>
      <c r="P148" s="229">
        <f>O148*H148</f>
        <v>0</v>
      </c>
      <c r="Q148" s="229">
        <v>0</v>
      </c>
      <c r="R148" s="229">
        <f>Q148*H148</f>
        <v>0</v>
      </c>
      <c r="S148" s="229">
        <v>0</v>
      </c>
      <c r="T148" s="230">
        <f>S148*H148</f>
        <v>0</v>
      </c>
      <c r="U148" s="40"/>
      <c r="V148" s="40"/>
      <c r="W148" s="40"/>
      <c r="X148" s="40"/>
      <c r="Y148" s="40"/>
      <c r="Z148" s="40"/>
      <c r="AA148" s="40"/>
      <c r="AB148" s="40"/>
      <c r="AC148" s="40"/>
      <c r="AD148" s="40"/>
      <c r="AE148" s="40"/>
      <c r="AR148" s="231" t="s">
        <v>236</v>
      </c>
      <c r="AT148" s="231" t="s">
        <v>407</v>
      </c>
      <c r="AU148" s="231" t="s">
        <v>87</v>
      </c>
      <c r="AY148" s="19" t="s">
        <v>199</v>
      </c>
      <c r="BE148" s="232">
        <f>IF(N148="základní",J148,0)</f>
        <v>0</v>
      </c>
      <c r="BF148" s="232">
        <f>IF(N148="snížená",J148,0)</f>
        <v>0</v>
      </c>
      <c r="BG148" s="232">
        <f>IF(N148="zákl. přenesená",J148,0)</f>
        <v>0</v>
      </c>
      <c r="BH148" s="232">
        <f>IF(N148="sníž. přenesená",J148,0)</f>
        <v>0</v>
      </c>
      <c r="BI148" s="232">
        <f>IF(N148="nulová",J148,0)</f>
        <v>0</v>
      </c>
      <c r="BJ148" s="19" t="s">
        <v>23</v>
      </c>
      <c r="BK148" s="232">
        <f>ROUND(I148*H148,2)</f>
        <v>0</v>
      </c>
      <c r="BL148" s="19" t="s">
        <v>103</v>
      </c>
      <c r="BM148" s="231" t="s">
        <v>4171</v>
      </c>
    </row>
    <row r="149" s="12" customFormat="1" ht="22.8" customHeight="1">
      <c r="A149" s="12"/>
      <c r="B149" s="204"/>
      <c r="C149" s="205"/>
      <c r="D149" s="206" t="s">
        <v>77</v>
      </c>
      <c r="E149" s="218" t="s">
        <v>103</v>
      </c>
      <c r="F149" s="218" t="s">
        <v>624</v>
      </c>
      <c r="G149" s="205"/>
      <c r="H149" s="205"/>
      <c r="I149" s="208"/>
      <c r="J149" s="219">
        <f>BK149</f>
        <v>0</v>
      </c>
      <c r="K149" s="205"/>
      <c r="L149" s="210"/>
      <c r="M149" s="211"/>
      <c r="N149" s="212"/>
      <c r="O149" s="212"/>
      <c r="P149" s="213">
        <f>SUM(P150:P160)</f>
        <v>0</v>
      </c>
      <c r="Q149" s="212"/>
      <c r="R149" s="213">
        <f>SUM(R150:R160)</f>
        <v>0.73760000000000003</v>
      </c>
      <c r="S149" s="212"/>
      <c r="T149" s="214">
        <f>SUM(T150:T160)</f>
        <v>0</v>
      </c>
      <c r="U149" s="12"/>
      <c r="V149" s="12"/>
      <c r="W149" s="12"/>
      <c r="X149" s="12"/>
      <c r="Y149" s="12"/>
      <c r="Z149" s="12"/>
      <c r="AA149" s="12"/>
      <c r="AB149" s="12"/>
      <c r="AC149" s="12"/>
      <c r="AD149" s="12"/>
      <c r="AE149" s="12"/>
      <c r="AR149" s="215" t="s">
        <v>23</v>
      </c>
      <c r="AT149" s="216" t="s">
        <v>77</v>
      </c>
      <c r="AU149" s="216" t="s">
        <v>23</v>
      </c>
      <c r="AY149" s="215" t="s">
        <v>199</v>
      </c>
      <c r="BK149" s="217">
        <f>SUM(BK150:BK160)</f>
        <v>0</v>
      </c>
    </row>
    <row r="150" s="2" customFormat="1" ht="16.5" customHeight="1">
      <c r="A150" s="40"/>
      <c r="B150" s="41"/>
      <c r="C150" s="220" t="s">
        <v>362</v>
      </c>
      <c r="D150" s="220" t="s">
        <v>201</v>
      </c>
      <c r="E150" s="221" t="s">
        <v>4172</v>
      </c>
      <c r="F150" s="222" t="s">
        <v>4173</v>
      </c>
      <c r="G150" s="223" t="s">
        <v>204</v>
      </c>
      <c r="H150" s="224">
        <v>15.819000000000001</v>
      </c>
      <c r="I150" s="225"/>
      <c r="J150" s="226">
        <f>ROUND(I150*H150,2)</f>
        <v>0</v>
      </c>
      <c r="K150" s="222" t="s">
        <v>205</v>
      </c>
      <c r="L150" s="46"/>
      <c r="M150" s="227" t="s">
        <v>22</v>
      </c>
      <c r="N150" s="228" t="s">
        <v>49</v>
      </c>
      <c r="O150" s="86"/>
      <c r="P150" s="229">
        <f>O150*H150</f>
        <v>0</v>
      </c>
      <c r="Q150" s="229">
        <v>0</v>
      </c>
      <c r="R150" s="229">
        <f>Q150*H150</f>
        <v>0</v>
      </c>
      <c r="S150" s="229">
        <v>0</v>
      </c>
      <c r="T150" s="230">
        <f>S150*H150</f>
        <v>0</v>
      </c>
      <c r="U150" s="40"/>
      <c r="V150" s="40"/>
      <c r="W150" s="40"/>
      <c r="X150" s="40"/>
      <c r="Y150" s="40"/>
      <c r="Z150" s="40"/>
      <c r="AA150" s="40"/>
      <c r="AB150" s="40"/>
      <c r="AC150" s="40"/>
      <c r="AD150" s="40"/>
      <c r="AE150" s="40"/>
      <c r="AR150" s="231" t="s">
        <v>103</v>
      </c>
      <c r="AT150" s="231" t="s">
        <v>201</v>
      </c>
      <c r="AU150" s="231" t="s">
        <v>87</v>
      </c>
      <c r="AY150" s="19" t="s">
        <v>199</v>
      </c>
      <c r="BE150" s="232">
        <f>IF(N150="základní",J150,0)</f>
        <v>0</v>
      </c>
      <c r="BF150" s="232">
        <f>IF(N150="snížená",J150,0)</f>
        <v>0</v>
      </c>
      <c r="BG150" s="232">
        <f>IF(N150="zákl. přenesená",J150,0)</f>
        <v>0</v>
      </c>
      <c r="BH150" s="232">
        <f>IF(N150="sníž. přenesená",J150,0)</f>
        <v>0</v>
      </c>
      <c r="BI150" s="232">
        <f>IF(N150="nulová",J150,0)</f>
        <v>0</v>
      </c>
      <c r="BJ150" s="19" t="s">
        <v>23</v>
      </c>
      <c r="BK150" s="232">
        <f>ROUND(I150*H150,2)</f>
        <v>0</v>
      </c>
      <c r="BL150" s="19" t="s">
        <v>103</v>
      </c>
      <c r="BM150" s="231" t="s">
        <v>4174</v>
      </c>
    </row>
    <row r="151" s="13" customFormat="1">
      <c r="A151" s="13"/>
      <c r="B151" s="233"/>
      <c r="C151" s="234"/>
      <c r="D151" s="235" t="s">
        <v>207</v>
      </c>
      <c r="E151" s="236" t="s">
        <v>22</v>
      </c>
      <c r="F151" s="237" t="s">
        <v>4175</v>
      </c>
      <c r="G151" s="234"/>
      <c r="H151" s="238">
        <v>9.1530000000000005</v>
      </c>
      <c r="I151" s="239"/>
      <c r="J151" s="234"/>
      <c r="K151" s="234"/>
      <c r="L151" s="240"/>
      <c r="M151" s="241"/>
      <c r="N151" s="242"/>
      <c r="O151" s="242"/>
      <c r="P151" s="242"/>
      <c r="Q151" s="242"/>
      <c r="R151" s="242"/>
      <c r="S151" s="242"/>
      <c r="T151" s="243"/>
      <c r="U151" s="13"/>
      <c r="V151" s="13"/>
      <c r="W151" s="13"/>
      <c r="X151" s="13"/>
      <c r="Y151" s="13"/>
      <c r="Z151" s="13"/>
      <c r="AA151" s="13"/>
      <c r="AB151" s="13"/>
      <c r="AC151" s="13"/>
      <c r="AD151" s="13"/>
      <c r="AE151" s="13"/>
      <c r="AT151" s="244" t="s">
        <v>207</v>
      </c>
      <c r="AU151" s="244" t="s">
        <v>87</v>
      </c>
      <c r="AV151" s="13" t="s">
        <v>87</v>
      </c>
      <c r="AW151" s="13" t="s">
        <v>39</v>
      </c>
      <c r="AX151" s="13" t="s">
        <v>78</v>
      </c>
      <c r="AY151" s="244" t="s">
        <v>199</v>
      </c>
    </row>
    <row r="152" s="13" customFormat="1">
      <c r="A152" s="13"/>
      <c r="B152" s="233"/>
      <c r="C152" s="234"/>
      <c r="D152" s="235" t="s">
        <v>207</v>
      </c>
      <c r="E152" s="236" t="s">
        <v>22</v>
      </c>
      <c r="F152" s="237" t="s">
        <v>4176</v>
      </c>
      <c r="G152" s="234"/>
      <c r="H152" s="238">
        <v>0.81000000000000005</v>
      </c>
      <c r="I152" s="239"/>
      <c r="J152" s="234"/>
      <c r="K152" s="234"/>
      <c r="L152" s="240"/>
      <c r="M152" s="241"/>
      <c r="N152" s="242"/>
      <c r="O152" s="242"/>
      <c r="P152" s="242"/>
      <c r="Q152" s="242"/>
      <c r="R152" s="242"/>
      <c r="S152" s="242"/>
      <c r="T152" s="243"/>
      <c r="U152" s="13"/>
      <c r="V152" s="13"/>
      <c r="W152" s="13"/>
      <c r="X152" s="13"/>
      <c r="Y152" s="13"/>
      <c r="Z152" s="13"/>
      <c r="AA152" s="13"/>
      <c r="AB152" s="13"/>
      <c r="AC152" s="13"/>
      <c r="AD152" s="13"/>
      <c r="AE152" s="13"/>
      <c r="AT152" s="244" t="s">
        <v>207</v>
      </c>
      <c r="AU152" s="244" t="s">
        <v>87</v>
      </c>
      <c r="AV152" s="13" t="s">
        <v>87</v>
      </c>
      <c r="AW152" s="13" t="s">
        <v>39</v>
      </c>
      <c r="AX152" s="13" t="s">
        <v>78</v>
      </c>
      <c r="AY152" s="244" t="s">
        <v>199</v>
      </c>
    </row>
    <row r="153" s="13" customFormat="1">
      <c r="A153" s="13"/>
      <c r="B153" s="233"/>
      <c r="C153" s="234"/>
      <c r="D153" s="235" t="s">
        <v>207</v>
      </c>
      <c r="E153" s="236" t="s">
        <v>22</v>
      </c>
      <c r="F153" s="237" t="s">
        <v>4177</v>
      </c>
      <c r="G153" s="234"/>
      <c r="H153" s="238">
        <v>1.8600000000000001</v>
      </c>
      <c r="I153" s="239"/>
      <c r="J153" s="234"/>
      <c r="K153" s="234"/>
      <c r="L153" s="240"/>
      <c r="M153" s="241"/>
      <c r="N153" s="242"/>
      <c r="O153" s="242"/>
      <c r="P153" s="242"/>
      <c r="Q153" s="242"/>
      <c r="R153" s="242"/>
      <c r="S153" s="242"/>
      <c r="T153" s="243"/>
      <c r="U153" s="13"/>
      <c r="V153" s="13"/>
      <c r="W153" s="13"/>
      <c r="X153" s="13"/>
      <c r="Y153" s="13"/>
      <c r="Z153" s="13"/>
      <c r="AA153" s="13"/>
      <c r="AB153" s="13"/>
      <c r="AC153" s="13"/>
      <c r="AD153" s="13"/>
      <c r="AE153" s="13"/>
      <c r="AT153" s="244" t="s">
        <v>207</v>
      </c>
      <c r="AU153" s="244" t="s">
        <v>87</v>
      </c>
      <c r="AV153" s="13" t="s">
        <v>87</v>
      </c>
      <c r="AW153" s="13" t="s">
        <v>39</v>
      </c>
      <c r="AX153" s="13" t="s">
        <v>78</v>
      </c>
      <c r="AY153" s="244" t="s">
        <v>199</v>
      </c>
    </row>
    <row r="154" s="13" customFormat="1">
      <c r="A154" s="13"/>
      <c r="B154" s="233"/>
      <c r="C154" s="234"/>
      <c r="D154" s="235" t="s">
        <v>207</v>
      </c>
      <c r="E154" s="236" t="s">
        <v>22</v>
      </c>
      <c r="F154" s="237" t="s">
        <v>4178</v>
      </c>
      <c r="G154" s="234"/>
      <c r="H154" s="238">
        <v>1.3560000000000001</v>
      </c>
      <c r="I154" s="239"/>
      <c r="J154" s="234"/>
      <c r="K154" s="234"/>
      <c r="L154" s="240"/>
      <c r="M154" s="241"/>
      <c r="N154" s="242"/>
      <c r="O154" s="242"/>
      <c r="P154" s="242"/>
      <c r="Q154" s="242"/>
      <c r="R154" s="242"/>
      <c r="S154" s="242"/>
      <c r="T154" s="243"/>
      <c r="U154" s="13"/>
      <c r="V154" s="13"/>
      <c r="W154" s="13"/>
      <c r="X154" s="13"/>
      <c r="Y154" s="13"/>
      <c r="Z154" s="13"/>
      <c r="AA154" s="13"/>
      <c r="AB154" s="13"/>
      <c r="AC154" s="13"/>
      <c r="AD154" s="13"/>
      <c r="AE154" s="13"/>
      <c r="AT154" s="244" t="s">
        <v>207</v>
      </c>
      <c r="AU154" s="244" t="s">
        <v>87</v>
      </c>
      <c r="AV154" s="13" t="s">
        <v>87</v>
      </c>
      <c r="AW154" s="13" t="s">
        <v>39</v>
      </c>
      <c r="AX154" s="13" t="s">
        <v>78</v>
      </c>
      <c r="AY154" s="244" t="s">
        <v>199</v>
      </c>
    </row>
    <row r="155" s="13" customFormat="1">
      <c r="A155" s="13"/>
      <c r="B155" s="233"/>
      <c r="C155" s="234"/>
      <c r="D155" s="235" t="s">
        <v>207</v>
      </c>
      <c r="E155" s="236" t="s">
        <v>22</v>
      </c>
      <c r="F155" s="237" t="s">
        <v>4179</v>
      </c>
      <c r="G155" s="234"/>
      <c r="H155" s="238">
        <v>2.6400000000000001</v>
      </c>
      <c r="I155" s="239"/>
      <c r="J155" s="234"/>
      <c r="K155" s="234"/>
      <c r="L155" s="240"/>
      <c r="M155" s="241"/>
      <c r="N155" s="242"/>
      <c r="O155" s="242"/>
      <c r="P155" s="242"/>
      <c r="Q155" s="242"/>
      <c r="R155" s="242"/>
      <c r="S155" s="242"/>
      <c r="T155" s="243"/>
      <c r="U155" s="13"/>
      <c r="V155" s="13"/>
      <c r="W155" s="13"/>
      <c r="X155" s="13"/>
      <c r="Y155" s="13"/>
      <c r="Z155" s="13"/>
      <c r="AA155" s="13"/>
      <c r="AB155" s="13"/>
      <c r="AC155" s="13"/>
      <c r="AD155" s="13"/>
      <c r="AE155" s="13"/>
      <c r="AT155" s="244" t="s">
        <v>207</v>
      </c>
      <c r="AU155" s="244" t="s">
        <v>87</v>
      </c>
      <c r="AV155" s="13" t="s">
        <v>87</v>
      </c>
      <c r="AW155" s="13" t="s">
        <v>39</v>
      </c>
      <c r="AX155" s="13" t="s">
        <v>78</v>
      </c>
      <c r="AY155" s="244" t="s">
        <v>199</v>
      </c>
    </row>
    <row r="156" s="14" customFormat="1">
      <c r="A156" s="14"/>
      <c r="B156" s="245"/>
      <c r="C156" s="246"/>
      <c r="D156" s="235" t="s">
        <v>207</v>
      </c>
      <c r="E156" s="247" t="s">
        <v>22</v>
      </c>
      <c r="F156" s="248" t="s">
        <v>252</v>
      </c>
      <c r="G156" s="246"/>
      <c r="H156" s="249">
        <v>15.819000000000001</v>
      </c>
      <c r="I156" s="250"/>
      <c r="J156" s="246"/>
      <c r="K156" s="246"/>
      <c r="L156" s="251"/>
      <c r="M156" s="252"/>
      <c r="N156" s="253"/>
      <c r="O156" s="253"/>
      <c r="P156" s="253"/>
      <c r="Q156" s="253"/>
      <c r="R156" s="253"/>
      <c r="S156" s="253"/>
      <c r="T156" s="254"/>
      <c r="U156" s="14"/>
      <c r="V156" s="14"/>
      <c r="W156" s="14"/>
      <c r="X156" s="14"/>
      <c r="Y156" s="14"/>
      <c r="Z156" s="14"/>
      <c r="AA156" s="14"/>
      <c r="AB156" s="14"/>
      <c r="AC156" s="14"/>
      <c r="AD156" s="14"/>
      <c r="AE156" s="14"/>
      <c r="AT156" s="255" t="s">
        <v>207</v>
      </c>
      <c r="AU156" s="255" t="s">
        <v>87</v>
      </c>
      <c r="AV156" s="14" t="s">
        <v>103</v>
      </c>
      <c r="AW156" s="14" t="s">
        <v>39</v>
      </c>
      <c r="AX156" s="14" t="s">
        <v>23</v>
      </c>
      <c r="AY156" s="255" t="s">
        <v>199</v>
      </c>
    </row>
    <row r="157" s="2" customFormat="1" ht="16.5" customHeight="1">
      <c r="A157" s="40"/>
      <c r="B157" s="41"/>
      <c r="C157" s="220" t="s">
        <v>367</v>
      </c>
      <c r="D157" s="220" t="s">
        <v>201</v>
      </c>
      <c r="E157" s="221" t="s">
        <v>4180</v>
      </c>
      <c r="F157" s="222" t="s">
        <v>4181</v>
      </c>
      <c r="G157" s="223" t="s">
        <v>333</v>
      </c>
      <c r="H157" s="224">
        <v>16</v>
      </c>
      <c r="I157" s="225"/>
      <c r="J157" s="226">
        <f>ROUND(I157*H157,2)</f>
        <v>0</v>
      </c>
      <c r="K157" s="222" t="s">
        <v>205</v>
      </c>
      <c r="L157" s="46"/>
      <c r="M157" s="227" t="s">
        <v>22</v>
      </c>
      <c r="N157" s="228" t="s">
        <v>49</v>
      </c>
      <c r="O157" s="86"/>
      <c r="P157" s="229">
        <f>O157*H157</f>
        <v>0</v>
      </c>
      <c r="Q157" s="229">
        <v>0.0066</v>
      </c>
      <c r="R157" s="229">
        <f>Q157*H157</f>
        <v>0.1056</v>
      </c>
      <c r="S157" s="229">
        <v>0</v>
      </c>
      <c r="T157" s="230">
        <f>S157*H157</f>
        <v>0</v>
      </c>
      <c r="U157" s="40"/>
      <c r="V157" s="40"/>
      <c r="W157" s="40"/>
      <c r="X157" s="40"/>
      <c r="Y157" s="40"/>
      <c r="Z157" s="40"/>
      <c r="AA157" s="40"/>
      <c r="AB157" s="40"/>
      <c r="AC157" s="40"/>
      <c r="AD157" s="40"/>
      <c r="AE157" s="40"/>
      <c r="AR157" s="231" t="s">
        <v>103</v>
      </c>
      <c r="AT157" s="231" t="s">
        <v>201</v>
      </c>
      <c r="AU157" s="231" t="s">
        <v>87</v>
      </c>
      <c r="AY157" s="19" t="s">
        <v>199</v>
      </c>
      <c r="BE157" s="232">
        <f>IF(N157="základní",J157,0)</f>
        <v>0</v>
      </c>
      <c r="BF157" s="232">
        <f>IF(N157="snížená",J157,0)</f>
        <v>0</v>
      </c>
      <c r="BG157" s="232">
        <f>IF(N157="zákl. přenesená",J157,0)</f>
        <v>0</v>
      </c>
      <c r="BH157" s="232">
        <f>IF(N157="sníž. přenesená",J157,0)</f>
        <v>0</v>
      </c>
      <c r="BI157" s="232">
        <f>IF(N157="nulová",J157,0)</f>
        <v>0</v>
      </c>
      <c r="BJ157" s="19" t="s">
        <v>23</v>
      </c>
      <c r="BK157" s="232">
        <f>ROUND(I157*H157,2)</f>
        <v>0</v>
      </c>
      <c r="BL157" s="19" t="s">
        <v>103</v>
      </c>
      <c r="BM157" s="231" t="s">
        <v>4182</v>
      </c>
    </row>
    <row r="158" s="2" customFormat="1" ht="16.5" customHeight="1">
      <c r="A158" s="40"/>
      <c r="B158" s="41"/>
      <c r="C158" s="277" t="s">
        <v>374</v>
      </c>
      <c r="D158" s="277" t="s">
        <v>407</v>
      </c>
      <c r="E158" s="278" t="s">
        <v>4183</v>
      </c>
      <c r="F158" s="279" t="s">
        <v>4184</v>
      </c>
      <c r="G158" s="280" t="s">
        <v>333</v>
      </c>
      <c r="H158" s="281">
        <v>8</v>
      </c>
      <c r="I158" s="282"/>
      <c r="J158" s="283">
        <f>ROUND(I158*H158,2)</f>
        <v>0</v>
      </c>
      <c r="K158" s="279" t="s">
        <v>205</v>
      </c>
      <c r="L158" s="284"/>
      <c r="M158" s="285" t="s">
        <v>22</v>
      </c>
      <c r="N158" s="286" t="s">
        <v>49</v>
      </c>
      <c r="O158" s="86"/>
      <c r="P158" s="229">
        <f>O158*H158</f>
        <v>0</v>
      </c>
      <c r="Q158" s="229">
        <v>0.032000000000000001</v>
      </c>
      <c r="R158" s="229">
        <f>Q158*H158</f>
        <v>0.25600000000000001</v>
      </c>
      <c r="S158" s="229">
        <v>0</v>
      </c>
      <c r="T158" s="230">
        <f>S158*H158</f>
        <v>0</v>
      </c>
      <c r="U158" s="40"/>
      <c r="V158" s="40"/>
      <c r="W158" s="40"/>
      <c r="X158" s="40"/>
      <c r="Y158" s="40"/>
      <c r="Z158" s="40"/>
      <c r="AA158" s="40"/>
      <c r="AB158" s="40"/>
      <c r="AC158" s="40"/>
      <c r="AD158" s="40"/>
      <c r="AE158" s="40"/>
      <c r="AR158" s="231" t="s">
        <v>236</v>
      </c>
      <c r="AT158" s="231" t="s">
        <v>407</v>
      </c>
      <c r="AU158" s="231" t="s">
        <v>87</v>
      </c>
      <c r="AY158" s="19" t="s">
        <v>199</v>
      </c>
      <c r="BE158" s="232">
        <f>IF(N158="základní",J158,0)</f>
        <v>0</v>
      </c>
      <c r="BF158" s="232">
        <f>IF(N158="snížená",J158,0)</f>
        <v>0</v>
      </c>
      <c r="BG158" s="232">
        <f>IF(N158="zákl. přenesená",J158,0)</f>
        <v>0</v>
      </c>
      <c r="BH158" s="232">
        <f>IF(N158="sníž. přenesená",J158,0)</f>
        <v>0</v>
      </c>
      <c r="BI158" s="232">
        <f>IF(N158="nulová",J158,0)</f>
        <v>0</v>
      </c>
      <c r="BJ158" s="19" t="s">
        <v>23</v>
      </c>
      <c r="BK158" s="232">
        <f>ROUND(I158*H158,2)</f>
        <v>0</v>
      </c>
      <c r="BL158" s="19" t="s">
        <v>103</v>
      </c>
      <c r="BM158" s="231" t="s">
        <v>4185</v>
      </c>
    </row>
    <row r="159" s="2" customFormat="1" ht="16.5" customHeight="1">
      <c r="A159" s="40"/>
      <c r="B159" s="41"/>
      <c r="C159" s="277" t="s">
        <v>379</v>
      </c>
      <c r="D159" s="277" t="s">
        <v>407</v>
      </c>
      <c r="E159" s="278" t="s">
        <v>4186</v>
      </c>
      <c r="F159" s="279" t="s">
        <v>4187</v>
      </c>
      <c r="G159" s="280" t="s">
        <v>333</v>
      </c>
      <c r="H159" s="281">
        <v>4</v>
      </c>
      <c r="I159" s="282"/>
      <c r="J159" s="283">
        <f>ROUND(I159*H159,2)</f>
        <v>0</v>
      </c>
      <c r="K159" s="279" t="s">
        <v>205</v>
      </c>
      <c r="L159" s="284"/>
      <c r="M159" s="285" t="s">
        <v>22</v>
      </c>
      <c r="N159" s="286" t="s">
        <v>49</v>
      </c>
      <c r="O159" s="86"/>
      <c r="P159" s="229">
        <f>O159*H159</f>
        <v>0</v>
      </c>
      <c r="Q159" s="229">
        <v>0.041000000000000002</v>
      </c>
      <c r="R159" s="229">
        <f>Q159*H159</f>
        <v>0.16400000000000001</v>
      </c>
      <c r="S159" s="229">
        <v>0</v>
      </c>
      <c r="T159" s="230">
        <f>S159*H159</f>
        <v>0</v>
      </c>
      <c r="U159" s="40"/>
      <c r="V159" s="40"/>
      <c r="W159" s="40"/>
      <c r="X159" s="40"/>
      <c r="Y159" s="40"/>
      <c r="Z159" s="40"/>
      <c r="AA159" s="40"/>
      <c r="AB159" s="40"/>
      <c r="AC159" s="40"/>
      <c r="AD159" s="40"/>
      <c r="AE159" s="40"/>
      <c r="AR159" s="231" t="s">
        <v>236</v>
      </c>
      <c r="AT159" s="231" t="s">
        <v>407</v>
      </c>
      <c r="AU159" s="231" t="s">
        <v>87</v>
      </c>
      <c r="AY159" s="19" t="s">
        <v>199</v>
      </c>
      <c r="BE159" s="232">
        <f>IF(N159="základní",J159,0)</f>
        <v>0</v>
      </c>
      <c r="BF159" s="232">
        <f>IF(N159="snížená",J159,0)</f>
        <v>0</v>
      </c>
      <c r="BG159" s="232">
        <f>IF(N159="zákl. přenesená",J159,0)</f>
        <v>0</v>
      </c>
      <c r="BH159" s="232">
        <f>IF(N159="sníž. přenesená",J159,0)</f>
        <v>0</v>
      </c>
      <c r="BI159" s="232">
        <f>IF(N159="nulová",J159,0)</f>
        <v>0</v>
      </c>
      <c r="BJ159" s="19" t="s">
        <v>23</v>
      </c>
      <c r="BK159" s="232">
        <f>ROUND(I159*H159,2)</f>
        <v>0</v>
      </c>
      <c r="BL159" s="19" t="s">
        <v>103</v>
      </c>
      <c r="BM159" s="231" t="s">
        <v>4188</v>
      </c>
    </row>
    <row r="160" s="2" customFormat="1" ht="16.5" customHeight="1">
      <c r="A160" s="40"/>
      <c r="B160" s="41"/>
      <c r="C160" s="277" t="s">
        <v>384</v>
      </c>
      <c r="D160" s="277" t="s">
        <v>407</v>
      </c>
      <c r="E160" s="278" t="s">
        <v>4189</v>
      </c>
      <c r="F160" s="279" t="s">
        <v>4190</v>
      </c>
      <c r="G160" s="280" t="s">
        <v>333</v>
      </c>
      <c r="H160" s="281">
        <v>4</v>
      </c>
      <c r="I160" s="282"/>
      <c r="J160" s="283">
        <f>ROUND(I160*H160,2)</f>
        <v>0</v>
      </c>
      <c r="K160" s="279" t="s">
        <v>205</v>
      </c>
      <c r="L160" s="284"/>
      <c r="M160" s="285" t="s">
        <v>22</v>
      </c>
      <c r="N160" s="286" t="s">
        <v>49</v>
      </c>
      <c r="O160" s="86"/>
      <c r="P160" s="229">
        <f>O160*H160</f>
        <v>0</v>
      </c>
      <c r="Q160" s="229">
        <v>0.052999999999999998</v>
      </c>
      <c r="R160" s="229">
        <f>Q160*H160</f>
        <v>0.21199999999999999</v>
      </c>
      <c r="S160" s="229">
        <v>0</v>
      </c>
      <c r="T160" s="230">
        <f>S160*H160</f>
        <v>0</v>
      </c>
      <c r="U160" s="40"/>
      <c r="V160" s="40"/>
      <c r="W160" s="40"/>
      <c r="X160" s="40"/>
      <c r="Y160" s="40"/>
      <c r="Z160" s="40"/>
      <c r="AA160" s="40"/>
      <c r="AB160" s="40"/>
      <c r="AC160" s="40"/>
      <c r="AD160" s="40"/>
      <c r="AE160" s="40"/>
      <c r="AR160" s="231" t="s">
        <v>236</v>
      </c>
      <c r="AT160" s="231" t="s">
        <v>407</v>
      </c>
      <c r="AU160" s="231" t="s">
        <v>87</v>
      </c>
      <c r="AY160" s="19" t="s">
        <v>199</v>
      </c>
      <c r="BE160" s="232">
        <f>IF(N160="základní",J160,0)</f>
        <v>0</v>
      </c>
      <c r="BF160" s="232">
        <f>IF(N160="snížená",J160,0)</f>
        <v>0</v>
      </c>
      <c r="BG160" s="232">
        <f>IF(N160="zákl. přenesená",J160,0)</f>
        <v>0</v>
      </c>
      <c r="BH160" s="232">
        <f>IF(N160="sníž. přenesená",J160,0)</f>
        <v>0</v>
      </c>
      <c r="BI160" s="232">
        <f>IF(N160="nulová",J160,0)</f>
        <v>0</v>
      </c>
      <c r="BJ160" s="19" t="s">
        <v>23</v>
      </c>
      <c r="BK160" s="232">
        <f>ROUND(I160*H160,2)</f>
        <v>0</v>
      </c>
      <c r="BL160" s="19" t="s">
        <v>103</v>
      </c>
      <c r="BM160" s="231" t="s">
        <v>4191</v>
      </c>
    </row>
    <row r="161" s="12" customFormat="1" ht="22.8" customHeight="1">
      <c r="A161" s="12"/>
      <c r="B161" s="204"/>
      <c r="C161" s="205"/>
      <c r="D161" s="206" t="s">
        <v>77</v>
      </c>
      <c r="E161" s="218" t="s">
        <v>236</v>
      </c>
      <c r="F161" s="218" t="s">
        <v>1180</v>
      </c>
      <c r="G161" s="205"/>
      <c r="H161" s="205"/>
      <c r="I161" s="208"/>
      <c r="J161" s="219">
        <f>BK161</f>
        <v>0</v>
      </c>
      <c r="K161" s="205"/>
      <c r="L161" s="210"/>
      <c r="M161" s="211"/>
      <c r="N161" s="212"/>
      <c r="O161" s="212"/>
      <c r="P161" s="213">
        <f>SUM(P162:P190)</f>
        <v>0</v>
      </c>
      <c r="Q161" s="212"/>
      <c r="R161" s="213">
        <f>SUM(R162:R190)</f>
        <v>45.013495199999994</v>
      </c>
      <c r="S161" s="212"/>
      <c r="T161" s="214">
        <f>SUM(T162:T190)</f>
        <v>1</v>
      </c>
      <c r="U161" s="12"/>
      <c r="V161" s="12"/>
      <c r="W161" s="12"/>
      <c r="X161" s="12"/>
      <c r="Y161" s="12"/>
      <c r="Z161" s="12"/>
      <c r="AA161" s="12"/>
      <c r="AB161" s="12"/>
      <c r="AC161" s="12"/>
      <c r="AD161" s="12"/>
      <c r="AE161" s="12"/>
      <c r="AR161" s="215" t="s">
        <v>23</v>
      </c>
      <c r="AT161" s="216" t="s">
        <v>77</v>
      </c>
      <c r="AU161" s="216" t="s">
        <v>23</v>
      </c>
      <c r="AY161" s="215" t="s">
        <v>199</v>
      </c>
      <c r="BK161" s="217">
        <f>SUM(BK162:BK190)</f>
        <v>0</v>
      </c>
    </row>
    <row r="162" s="2" customFormat="1" ht="21.75" customHeight="1">
      <c r="A162" s="40"/>
      <c r="B162" s="41"/>
      <c r="C162" s="220" t="s">
        <v>390</v>
      </c>
      <c r="D162" s="220" t="s">
        <v>201</v>
      </c>
      <c r="E162" s="221" t="s">
        <v>4192</v>
      </c>
      <c r="F162" s="222" t="s">
        <v>4193</v>
      </c>
      <c r="G162" s="223" t="s">
        <v>549</v>
      </c>
      <c r="H162" s="224">
        <v>15.6</v>
      </c>
      <c r="I162" s="225"/>
      <c r="J162" s="226">
        <f>ROUND(I162*H162,2)</f>
        <v>0</v>
      </c>
      <c r="K162" s="222" t="s">
        <v>205</v>
      </c>
      <c r="L162" s="46"/>
      <c r="M162" s="227" t="s">
        <v>22</v>
      </c>
      <c r="N162" s="228" t="s">
        <v>49</v>
      </c>
      <c r="O162" s="86"/>
      <c r="P162" s="229">
        <f>O162*H162</f>
        <v>0</v>
      </c>
      <c r="Q162" s="229">
        <v>0.0017799999999999999</v>
      </c>
      <c r="R162" s="229">
        <f>Q162*H162</f>
        <v>0.027767999999999998</v>
      </c>
      <c r="S162" s="229">
        <v>0</v>
      </c>
      <c r="T162" s="230">
        <f>S162*H162</f>
        <v>0</v>
      </c>
      <c r="U162" s="40"/>
      <c r="V162" s="40"/>
      <c r="W162" s="40"/>
      <c r="X162" s="40"/>
      <c r="Y162" s="40"/>
      <c r="Z162" s="40"/>
      <c r="AA162" s="40"/>
      <c r="AB162" s="40"/>
      <c r="AC162" s="40"/>
      <c r="AD162" s="40"/>
      <c r="AE162" s="40"/>
      <c r="AR162" s="231" t="s">
        <v>103</v>
      </c>
      <c r="AT162" s="231" t="s">
        <v>201</v>
      </c>
      <c r="AU162" s="231" t="s">
        <v>87</v>
      </c>
      <c r="AY162" s="19" t="s">
        <v>199</v>
      </c>
      <c r="BE162" s="232">
        <f>IF(N162="základní",J162,0)</f>
        <v>0</v>
      </c>
      <c r="BF162" s="232">
        <f>IF(N162="snížená",J162,0)</f>
        <v>0</v>
      </c>
      <c r="BG162" s="232">
        <f>IF(N162="zákl. přenesená",J162,0)</f>
        <v>0</v>
      </c>
      <c r="BH162" s="232">
        <f>IF(N162="sníž. přenesená",J162,0)</f>
        <v>0</v>
      </c>
      <c r="BI162" s="232">
        <f>IF(N162="nulová",J162,0)</f>
        <v>0</v>
      </c>
      <c r="BJ162" s="19" t="s">
        <v>23</v>
      </c>
      <c r="BK162" s="232">
        <f>ROUND(I162*H162,2)</f>
        <v>0</v>
      </c>
      <c r="BL162" s="19" t="s">
        <v>103</v>
      </c>
      <c r="BM162" s="231" t="s">
        <v>4194</v>
      </c>
    </row>
    <row r="163" s="13" customFormat="1">
      <c r="A163" s="13"/>
      <c r="B163" s="233"/>
      <c r="C163" s="234"/>
      <c r="D163" s="235" t="s">
        <v>207</v>
      </c>
      <c r="E163" s="234"/>
      <c r="F163" s="237" t="s">
        <v>4195</v>
      </c>
      <c r="G163" s="234"/>
      <c r="H163" s="238">
        <v>15.6</v>
      </c>
      <c r="I163" s="239"/>
      <c r="J163" s="234"/>
      <c r="K163" s="234"/>
      <c r="L163" s="240"/>
      <c r="M163" s="241"/>
      <c r="N163" s="242"/>
      <c r="O163" s="242"/>
      <c r="P163" s="242"/>
      <c r="Q163" s="242"/>
      <c r="R163" s="242"/>
      <c r="S163" s="242"/>
      <c r="T163" s="243"/>
      <c r="U163" s="13"/>
      <c r="V163" s="13"/>
      <c r="W163" s="13"/>
      <c r="X163" s="13"/>
      <c r="Y163" s="13"/>
      <c r="Z163" s="13"/>
      <c r="AA163" s="13"/>
      <c r="AB163" s="13"/>
      <c r="AC163" s="13"/>
      <c r="AD163" s="13"/>
      <c r="AE163" s="13"/>
      <c r="AT163" s="244" t="s">
        <v>207</v>
      </c>
      <c r="AU163" s="244" t="s">
        <v>87</v>
      </c>
      <c r="AV163" s="13" t="s">
        <v>87</v>
      </c>
      <c r="AW163" s="13" t="s">
        <v>4</v>
      </c>
      <c r="AX163" s="13" t="s">
        <v>23</v>
      </c>
      <c r="AY163" s="244" t="s">
        <v>199</v>
      </c>
    </row>
    <row r="164" s="2" customFormat="1" ht="21.75" customHeight="1">
      <c r="A164" s="40"/>
      <c r="B164" s="41"/>
      <c r="C164" s="220" t="s">
        <v>398</v>
      </c>
      <c r="D164" s="220" t="s">
        <v>201</v>
      </c>
      <c r="E164" s="221" t="s">
        <v>4196</v>
      </c>
      <c r="F164" s="222" t="s">
        <v>4197</v>
      </c>
      <c r="G164" s="223" t="s">
        <v>549</v>
      </c>
      <c r="H164" s="224">
        <v>16.640000000000001</v>
      </c>
      <c r="I164" s="225"/>
      <c r="J164" s="226">
        <f>ROUND(I164*H164,2)</f>
        <v>0</v>
      </c>
      <c r="K164" s="222" t="s">
        <v>205</v>
      </c>
      <c r="L164" s="46"/>
      <c r="M164" s="227" t="s">
        <v>22</v>
      </c>
      <c r="N164" s="228" t="s">
        <v>49</v>
      </c>
      <c r="O164" s="86"/>
      <c r="P164" s="229">
        <f>O164*H164</f>
        <v>0</v>
      </c>
      <c r="Q164" s="229">
        <v>0.0027399999999999998</v>
      </c>
      <c r="R164" s="229">
        <f>Q164*H164</f>
        <v>0.045593599999999998</v>
      </c>
      <c r="S164" s="229">
        <v>0</v>
      </c>
      <c r="T164" s="230">
        <f>S164*H164</f>
        <v>0</v>
      </c>
      <c r="U164" s="40"/>
      <c r="V164" s="40"/>
      <c r="W164" s="40"/>
      <c r="X164" s="40"/>
      <c r="Y164" s="40"/>
      <c r="Z164" s="40"/>
      <c r="AA164" s="40"/>
      <c r="AB164" s="40"/>
      <c r="AC164" s="40"/>
      <c r="AD164" s="40"/>
      <c r="AE164" s="40"/>
      <c r="AR164" s="231" t="s">
        <v>103</v>
      </c>
      <c r="AT164" s="231" t="s">
        <v>201</v>
      </c>
      <c r="AU164" s="231" t="s">
        <v>87</v>
      </c>
      <c r="AY164" s="19" t="s">
        <v>199</v>
      </c>
      <c r="BE164" s="232">
        <f>IF(N164="základní",J164,0)</f>
        <v>0</v>
      </c>
      <c r="BF164" s="232">
        <f>IF(N164="snížená",J164,0)</f>
        <v>0</v>
      </c>
      <c r="BG164" s="232">
        <f>IF(N164="zákl. přenesená",J164,0)</f>
        <v>0</v>
      </c>
      <c r="BH164" s="232">
        <f>IF(N164="sníž. přenesená",J164,0)</f>
        <v>0</v>
      </c>
      <c r="BI164" s="232">
        <f>IF(N164="nulová",J164,0)</f>
        <v>0</v>
      </c>
      <c r="BJ164" s="19" t="s">
        <v>23</v>
      </c>
      <c r="BK164" s="232">
        <f>ROUND(I164*H164,2)</f>
        <v>0</v>
      </c>
      <c r="BL164" s="19" t="s">
        <v>103</v>
      </c>
      <c r="BM164" s="231" t="s">
        <v>4198</v>
      </c>
    </row>
    <row r="165" s="13" customFormat="1">
      <c r="A165" s="13"/>
      <c r="B165" s="233"/>
      <c r="C165" s="234"/>
      <c r="D165" s="235" t="s">
        <v>207</v>
      </c>
      <c r="E165" s="234"/>
      <c r="F165" s="237" t="s">
        <v>4199</v>
      </c>
      <c r="G165" s="234"/>
      <c r="H165" s="238">
        <v>16.640000000000001</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207</v>
      </c>
      <c r="AU165" s="244" t="s">
        <v>87</v>
      </c>
      <c r="AV165" s="13" t="s">
        <v>87</v>
      </c>
      <c r="AW165" s="13" t="s">
        <v>4</v>
      </c>
      <c r="AX165" s="13" t="s">
        <v>23</v>
      </c>
      <c r="AY165" s="244" t="s">
        <v>199</v>
      </c>
    </row>
    <row r="166" s="2" customFormat="1" ht="21.75" customHeight="1">
      <c r="A166" s="40"/>
      <c r="B166" s="41"/>
      <c r="C166" s="220" t="s">
        <v>406</v>
      </c>
      <c r="D166" s="220" t="s">
        <v>201</v>
      </c>
      <c r="E166" s="221" t="s">
        <v>4200</v>
      </c>
      <c r="F166" s="222" t="s">
        <v>4201</v>
      </c>
      <c r="G166" s="223" t="s">
        <v>549</v>
      </c>
      <c r="H166" s="224">
        <v>43.68</v>
      </c>
      <c r="I166" s="225"/>
      <c r="J166" s="226">
        <f>ROUND(I166*H166,2)</f>
        <v>0</v>
      </c>
      <c r="K166" s="222" t="s">
        <v>205</v>
      </c>
      <c r="L166" s="46"/>
      <c r="M166" s="227" t="s">
        <v>22</v>
      </c>
      <c r="N166" s="228" t="s">
        <v>49</v>
      </c>
      <c r="O166" s="86"/>
      <c r="P166" s="229">
        <f>O166*H166</f>
        <v>0</v>
      </c>
      <c r="Q166" s="229">
        <v>0.0042700000000000004</v>
      </c>
      <c r="R166" s="229">
        <f>Q166*H166</f>
        <v>0.1865136</v>
      </c>
      <c r="S166" s="229">
        <v>0</v>
      </c>
      <c r="T166" s="230">
        <f>S166*H166</f>
        <v>0</v>
      </c>
      <c r="U166" s="40"/>
      <c r="V166" s="40"/>
      <c r="W166" s="40"/>
      <c r="X166" s="40"/>
      <c r="Y166" s="40"/>
      <c r="Z166" s="40"/>
      <c r="AA166" s="40"/>
      <c r="AB166" s="40"/>
      <c r="AC166" s="40"/>
      <c r="AD166" s="40"/>
      <c r="AE166" s="40"/>
      <c r="AR166" s="231" t="s">
        <v>103</v>
      </c>
      <c r="AT166" s="231" t="s">
        <v>201</v>
      </c>
      <c r="AU166" s="231" t="s">
        <v>87</v>
      </c>
      <c r="AY166" s="19" t="s">
        <v>199</v>
      </c>
      <c r="BE166" s="232">
        <f>IF(N166="základní",J166,0)</f>
        <v>0</v>
      </c>
      <c r="BF166" s="232">
        <f>IF(N166="snížená",J166,0)</f>
        <v>0</v>
      </c>
      <c r="BG166" s="232">
        <f>IF(N166="zákl. přenesená",J166,0)</f>
        <v>0</v>
      </c>
      <c r="BH166" s="232">
        <f>IF(N166="sníž. přenesená",J166,0)</f>
        <v>0</v>
      </c>
      <c r="BI166" s="232">
        <f>IF(N166="nulová",J166,0)</f>
        <v>0</v>
      </c>
      <c r="BJ166" s="19" t="s">
        <v>23</v>
      </c>
      <c r="BK166" s="232">
        <f>ROUND(I166*H166,2)</f>
        <v>0</v>
      </c>
      <c r="BL166" s="19" t="s">
        <v>103</v>
      </c>
      <c r="BM166" s="231" t="s">
        <v>4202</v>
      </c>
    </row>
    <row r="167" s="13" customFormat="1">
      <c r="A167" s="13"/>
      <c r="B167" s="233"/>
      <c r="C167" s="234"/>
      <c r="D167" s="235" t="s">
        <v>207</v>
      </c>
      <c r="E167" s="234"/>
      <c r="F167" s="237" t="s">
        <v>4203</v>
      </c>
      <c r="G167" s="234"/>
      <c r="H167" s="238">
        <v>43.68</v>
      </c>
      <c r="I167" s="239"/>
      <c r="J167" s="234"/>
      <c r="K167" s="234"/>
      <c r="L167" s="240"/>
      <c r="M167" s="241"/>
      <c r="N167" s="242"/>
      <c r="O167" s="242"/>
      <c r="P167" s="242"/>
      <c r="Q167" s="242"/>
      <c r="R167" s="242"/>
      <c r="S167" s="242"/>
      <c r="T167" s="243"/>
      <c r="U167" s="13"/>
      <c r="V167" s="13"/>
      <c r="W167" s="13"/>
      <c r="X167" s="13"/>
      <c r="Y167" s="13"/>
      <c r="Z167" s="13"/>
      <c r="AA167" s="13"/>
      <c r="AB167" s="13"/>
      <c r="AC167" s="13"/>
      <c r="AD167" s="13"/>
      <c r="AE167" s="13"/>
      <c r="AT167" s="244" t="s">
        <v>207</v>
      </c>
      <c r="AU167" s="244" t="s">
        <v>87</v>
      </c>
      <c r="AV167" s="13" t="s">
        <v>87</v>
      </c>
      <c r="AW167" s="13" t="s">
        <v>4</v>
      </c>
      <c r="AX167" s="13" t="s">
        <v>23</v>
      </c>
      <c r="AY167" s="244" t="s">
        <v>199</v>
      </c>
    </row>
    <row r="168" s="2" customFormat="1" ht="21.75" customHeight="1">
      <c r="A168" s="40"/>
      <c r="B168" s="41"/>
      <c r="C168" s="220" t="s">
        <v>412</v>
      </c>
      <c r="D168" s="220" t="s">
        <v>201</v>
      </c>
      <c r="E168" s="221" t="s">
        <v>4204</v>
      </c>
      <c r="F168" s="222" t="s">
        <v>4205</v>
      </c>
      <c r="G168" s="223" t="s">
        <v>549</v>
      </c>
      <c r="H168" s="224">
        <v>76</v>
      </c>
      <c r="I168" s="225"/>
      <c r="J168" s="226">
        <f>ROUND(I168*H168,2)</f>
        <v>0</v>
      </c>
      <c r="K168" s="222" t="s">
        <v>205</v>
      </c>
      <c r="L168" s="46"/>
      <c r="M168" s="227" t="s">
        <v>22</v>
      </c>
      <c r="N168" s="228" t="s">
        <v>49</v>
      </c>
      <c r="O168" s="86"/>
      <c r="P168" s="229">
        <f>O168*H168</f>
        <v>0</v>
      </c>
      <c r="Q168" s="229">
        <v>0.012840000000000001</v>
      </c>
      <c r="R168" s="229">
        <f>Q168*H168</f>
        <v>0.97584000000000004</v>
      </c>
      <c r="S168" s="229">
        <v>0</v>
      </c>
      <c r="T168" s="230">
        <f>S168*H168</f>
        <v>0</v>
      </c>
      <c r="U168" s="40"/>
      <c r="V168" s="40"/>
      <c r="W168" s="40"/>
      <c r="X168" s="40"/>
      <c r="Y168" s="40"/>
      <c r="Z168" s="40"/>
      <c r="AA168" s="40"/>
      <c r="AB168" s="40"/>
      <c r="AC168" s="40"/>
      <c r="AD168" s="40"/>
      <c r="AE168" s="40"/>
      <c r="AR168" s="231" t="s">
        <v>103</v>
      </c>
      <c r="AT168" s="231" t="s">
        <v>201</v>
      </c>
      <c r="AU168" s="231" t="s">
        <v>87</v>
      </c>
      <c r="AY168" s="19" t="s">
        <v>199</v>
      </c>
      <c r="BE168" s="232">
        <f>IF(N168="základní",J168,0)</f>
        <v>0</v>
      </c>
      <c r="BF168" s="232">
        <f>IF(N168="snížená",J168,0)</f>
        <v>0</v>
      </c>
      <c r="BG168" s="232">
        <f>IF(N168="zákl. přenesená",J168,0)</f>
        <v>0</v>
      </c>
      <c r="BH168" s="232">
        <f>IF(N168="sníž. přenesená",J168,0)</f>
        <v>0</v>
      </c>
      <c r="BI168" s="232">
        <f>IF(N168="nulová",J168,0)</f>
        <v>0</v>
      </c>
      <c r="BJ168" s="19" t="s">
        <v>23</v>
      </c>
      <c r="BK168" s="232">
        <f>ROUND(I168*H168,2)</f>
        <v>0</v>
      </c>
      <c r="BL168" s="19" t="s">
        <v>103</v>
      </c>
      <c r="BM168" s="231" t="s">
        <v>4206</v>
      </c>
    </row>
    <row r="169" s="2" customFormat="1" ht="16.5" customHeight="1">
      <c r="A169" s="40"/>
      <c r="B169" s="41"/>
      <c r="C169" s="220" t="s">
        <v>417</v>
      </c>
      <c r="D169" s="220" t="s">
        <v>201</v>
      </c>
      <c r="E169" s="221" t="s">
        <v>4207</v>
      </c>
      <c r="F169" s="222" t="s">
        <v>4208</v>
      </c>
      <c r="G169" s="223" t="s">
        <v>333</v>
      </c>
      <c r="H169" s="224">
        <v>3</v>
      </c>
      <c r="I169" s="225"/>
      <c r="J169" s="226">
        <f>ROUND(I169*H169,2)</f>
        <v>0</v>
      </c>
      <c r="K169" s="222" t="s">
        <v>205</v>
      </c>
      <c r="L169" s="46"/>
      <c r="M169" s="227" t="s">
        <v>22</v>
      </c>
      <c r="N169" s="228" t="s">
        <v>49</v>
      </c>
      <c r="O169" s="86"/>
      <c r="P169" s="229">
        <f>O169*H169</f>
        <v>0</v>
      </c>
      <c r="Q169" s="229">
        <v>0.00012</v>
      </c>
      <c r="R169" s="229">
        <f>Q169*H169</f>
        <v>0.00036000000000000002</v>
      </c>
      <c r="S169" s="229">
        <v>0</v>
      </c>
      <c r="T169" s="230">
        <f>S169*H169</f>
        <v>0</v>
      </c>
      <c r="U169" s="40"/>
      <c r="V169" s="40"/>
      <c r="W169" s="40"/>
      <c r="X169" s="40"/>
      <c r="Y169" s="40"/>
      <c r="Z169" s="40"/>
      <c r="AA169" s="40"/>
      <c r="AB169" s="40"/>
      <c r="AC169" s="40"/>
      <c r="AD169" s="40"/>
      <c r="AE169" s="40"/>
      <c r="AR169" s="231" t="s">
        <v>103</v>
      </c>
      <c r="AT169" s="231" t="s">
        <v>201</v>
      </c>
      <c r="AU169" s="231" t="s">
        <v>87</v>
      </c>
      <c r="AY169" s="19" t="s">
        <v>199</v>
      </c>
      <c r="BE169" s="232">
        <f>IF(N169="základní",J169,0)</f>
        <v>0</v>
      </c>
      <c r="BF169" s="232">
        <f>IF(N169="snížená",J169,0)</f>
        <v>0</v>
      </c>
      <c r="BG169" s="232">
        <f>IF(N169="zákl. přenesená",J169,0)</f>
        <v>0</v>
      </c>
      <c r="BH169" s="232">
        <f>IF(N169="sníž. přenesená",J169,0)</f>
        <v>0</v>
      </c>
      <c r="BI169" s="232">
        <f>IF(N169="nulová",J169,0)</f>
        <v>0</v>
      </c>
      <c r="BJ169" s="19" t="s">
        <v>23</v>
      </c>
      <c r="BK169" s="232">
        <f>ROUND(I169*H169,2)</f>
        <v>0</v>
      </c>
      <c r="BL169" s="19" t="s">
        <v>103</v>
      </c>
      <c r="BM169" s="231" t="s">
        <v>4209</v>
      </c>
    </row>
    <row r="170" s="2" customFormat="1" ht="16.5" customHeight="1">
      <c r="A170" s="40"/>
      <c r="B170" s="41"/>
      <c r="C170" s="220" t="s">
        <v>425</v>
      </c>
      <c r="D170" s="220" t="s">
        <v>201</v>
      </c>
      <c r="E170" s="221" t="s">
        <v>4210</v>
      </c>
      <c r="F170" s="222" t="s">
        <v>4211</v>
      </c>
      <c r="G170" s="223" t="s">
        <v>549</v>
      </c>
      <c r="H170" s="224">
        <v>68</v>
      </c>
      <c r="I170" s="225"/>
      <c r="J170" s="226">
        <f>ROUND(I170*H170,2)</f>
        <v>0</v>
      </c>
      <c r="K170" s="222" t="s">
        <v>205</v>
      </c>
      <c r="L170" s="46"/>
      <c r="M170" s="227" t="s">
        <v>22</v>
      </c>
      <c r="N170" s="228" t="s">
        <v>49</v>
      </c>
      <c r="O170" s="86"/>
      <c r="P170" s="229">
        <f>O170*H170</f>
        <v>0</v>
      </c>
      <c r="Q170" s="229">
        <v>0</v>
      </c>
      <c r="R170" s="229">
        <f>Q170*H170</f>
        <v>0</v>
      </c>
      <c r="S170" s="229">
        <v>0</v>
      </c>
      <c r="T170" s="230">
        <f>S170*H170</f>
        <v>0</v>
      </c>
      <c r="U170" s="40"/>
      <c r="V170" s="40"/>
      <c r="W170" s="40"/>
      <c r="X170" s="40"/>
      <c r="Y170" s="40"/>
      <c r="Z170" s="40"/>
      <c r="AA170" s="40"/>
      <c r="AB170" s="40"/>
      <c r="AC170" s="40"/>
      <c r="AD170" s="40"/>
      <c r="AE170" s="40"/>
      <c r="AR170" s="231" t="s">
        <v>103</v>
      </c>
      <c r="AT170" s="231" t="s">
        <v>201</v>
      </c>
      <c r="AU170" s="231" t="s">
        <v>87</v>
      </c>
      <c r="AY170" s="19" t="s">
        <v>199</v>
      </c>
      <c r="BE170" s="232">
        <f>IF(N170="základní",J170,0)</f>
        <v>0</v>
      </c>
      <c r="BF170" s="232">
        <f>IF(N170="snížená",J170,0)</f>
        <v>0</v>
      </c>
      <c r="BG170" s="232">
        <f>IF(N170="zákl. přenesená",J170,0)</f>
        <v>0</v>
      </c>
      <c r="BH170" s="232">
        <f>IF(N170="sníž. přenesená",J170,0)</f>
        <v>0</v>
      </c>
      <c r="BI170" s="232">
        <f>IF(N170="nulová",J170,0)</f>
        <v>0</v>
      </c>
      <c r="BJ170" s="19" t="s">
        <v>23</v>
      </c>
      <c r="BK170" s="232">
        <f>ROUND(I170*H170,2)</f>
        <v>0</v>
      </c>
      <c r="BL170" s="19" t="s">
        <v>103</v>
      </c>
      <c r="BM170" s="231" t="s">
        <v>4212</v>
      </c>
    </row>
    <row r="171" s="2" customFormat="1" ht="16.5" customHeight="1">
      <c r="A171" s="40"/>
      <c r="B171" s="41"/>
      <c r="C171" s="220" t="s">
        <v>431</v>
      </c>
      <c r="D171" s="220" t="s">
        <v>201</v>
      </c>
      <c r="E171" s="221" t="s">
        <v>4213</v>
      </c>
      <c r="F171" s="222" t="s">
        <v>4214</v>
      </c>
      <c r="G171" s="223" t="s">
        <v>549</v>
      </c>
      <c r="H171" s="224">
        <v>76</v>
      </c>
      <c r="I171" s="225"/>
      <c r="J171" s="226">
        <f>ROUND(I171*H171,2)</f>
        <v>0</v>
      </c>
      <c r="K171" s="222" t="s">
        <v>205</v>
      </c>
      <c r="L171" s="46"/>
      <c r="M171" s="227" t="s">
        <v>22</v>
      </c>
      <c r="N171" s="228" t="s">
        <v>49</v>
      </c>
      <c r="O171" s="86"/>
      <c r="P171" s="229">
        <f>O171*H171</f>
        <v>0</v>
      </c>
      <c r="Q171" s="229">
        <v>0</v>
      </c>
      <c r="R171" s="229">
        <f>Q171*H171</f>
        <v>0</v>
      </c>
      <c r="S171" s="229">
        <v>0</v>
      </c>
      <c r="T171" s="230">
        <f>S171*H171</f>
        <v>0</v>
      </c>
      <c r="U171" s="40"/>
      <c r="V171" s="40"/>
      <c r="W171" s="40"/>
      <c r="X171" s="40"/>
      <c r="Y171" s="40"/>
      <c r="Z171" s="40"/>
      <c r="AA171" s="40"/>
      <c r="AB171" s="40"/>
      <c r="AC171" s="40"/>
      <c r="AD171" s="40"/>
      <c r="AE171" s="40"/>
      <c r="AR171" s="231" t="s">
        <v>103</v>
      </c>
      <c r="AT171" s="231" t="s">
        <v>201</v>
      </c>
      <c r="AU171" s="231" t="s">
        <v>87</v>
      </c>
      <c r="AY171" s="19" t="s">
        <v>199</v>
      </c>
      <c r="BE171" s="232">
        <f>IF(N171="základní",J171,0)</f>
        <v>0</v>
      </c>
      <c r="BF171" s="232">
        <f>IF(N171="snížená",J171,0)</f>
        <v>0</v>
      </c>
      <c r="BG171" s="232">
        <f>IF(N171="zákl. přenesená",J171,0)</f>
        <v>0</v>
      </c>
      <c r="BH171" s="232">
        <f>IF(N171="sníž. přenesená",J171,0)</f>
        <v>0</v>
      </c>
      <c r="BI171" s="232">
        <f>IF(N171="nulová",J171,0)</f>
        <v>0</v>
      </c>
      <c r="BJ171" s="19" t="s">
        <v>23</v>
      </c>
      <c r="BK171" s="232">
        <f>ROUND(I171*H171,2)</f>
        <v>0</v>
      </c>
      <c r="BL171" s="19" t="s">
        <v>103</v>
      </c>
      <c r="BM171" s="231" t="s">
        <v>4215</v>
      </c>
    </row>
    <row r="172" s="2" customFormat="1" ht="21.75" customHeight="1">
      <c r="A172" s="40"/>
      <c r="B172" s="41"/>
      <c r="C172" s="220" t="s">
        <v>437</v>
      </c>
      <c r="D172" s="220" t="s">
        <v>201</v>
      </c>
      <c r="E172" s="221" t="s">
        <v>4216</v>
      </c>
      <c r="F172" s="222" t="s">
        <v>4217</v>
      </c>
      <c r="G172" s="223" t="s">
        <v>333</v>
      </c>
      <c r="H172" s="224">
        <v>3</v>
      </c>
      <c r="I172" s="225"/>
      <c r="J172" s="226">
        <f>ROUND(I172*H172,2)</f>
        <v>0</v>
      </c>
      <c r="K172" s="222" t="s">
        <v>205</v>
      </c>
      <c r="L172" s="46"/>
      <c r="M172" s="227" t="s">
        <v>22</v>
      </c>
      <c r="N172" s="228" t="s">
        <v>49</v>
      </c>
      <c r="O172" s="86"/>
      <c r="P172" s="229">
        <f>O172*H172</f>
        <v>0</v>
      </c>
      <c r="Q172" s="229">
        <v>1.92726</v>
      </c>
      <c r="R172" s="229">
        <f>Q172*H172</f>
        <v>5.7817799999999995</v>
      </c>
      <c r="S172" s="229">
        <v>0</v>
      </c>
      <c r="T172" s="230">
        <f>S172*H172</f>
        <v>0</v>
      </c>
      <c r="U172" s="40"/>
      <c r="V172" s="40"/>
      <c r="W172" s="40"/>
      <c r="X172" s="40"/>
      <c r="Y172" s="40"/>
      <c r="Z172" s="40"/>
      <c r="AA172" s="40"/>
      <c r="AB172" s="40"/>
      <c r="AC172" s="40"/>
      <c r="AD172" s="40"/>
      <c r="AE172" s="40"/>
      <c r="AR172" s="231" t="s">
        <v>103</v>
      </c>
      <c r="AT172" s="231" t="s">
        <v>201</v>
      </c>
      <c r="AU172" s="231" t="s">
        <v>87</v>
      </c>
      <c r="AY172" s="19" t="s">
        <v>199</v>
      </c>
      <c r="BE172" s="232">
        <f>IF(N172="základní",J172,0)</f>
        <v>0</v>
      </c>
      <c r="BF172" s="232">
        <f>IF(N172="snížená",J172,0)</f>
        <v>0</v>
      </c>
      <c r="BG172" s="232">
        <f>IF(N172="zákl. přenesená",J172,0)</f>
        <v>0</v>
      </c>
      <c r="BH172" s="232">
        <f>IF(N172="sníž. přenesená",J172,0)</f>
        <v>0</v>
      </c>
      <c r="BI172" s="232">
        <f>IF(N172="nulová",J172,0)</f>
        <v>0</v>
      </c>
      <c r="BJ172" s="19" t="s">
        <v>23</v>
      </c>
      <c r="BK172" s="232">
        <f>ROUND(I172*H172,2)</f>
        <v>0</v>
      </c>
      <c r="BL172" s="19" t="s">
        <v>103</v>
      </c>
      <c r="BM172" s="231" t="s">
        <v>4218</v>
      </c>
    </row>
    <row r="173" s="2" customFormat="1" ht="21.75" customHeight="1">
      <c r="A173" s="40"/>
      <c r="B173" s="41"/>
      <c r="C173" s="220" t="s">
        <v>463</v>
      </c>
      <c r="D173" s="220" t="s">
        <v>201</v>
      </c>
      <c r="E173" s="221" t="s">
        <v>4219</v>
      </c>
      <c r="F173" s="222" t="s">
        <v>4220</v>
      </c>
      <c r="G173" s="223" t="s">
        <v>333</v>
      </c>
      <c r="H173" s="224">
        <v>5</v>
      </c>
      <c r="I173" s="225"/>
      <c r="J173" s="226">
        <f>ROUND(I173*H173,2)</f>
        <v>0</v>
      </c>
      <c r="K173" s="222" t="s">
        <v>205</v>
      </c>
      <c r="L173" s="46"/>
      <c r="M173" s="227" t="s">
        <v>22</v>
      </c>
      <c r="N173" s="228" t="s">
        <v>49</v>
      </c>
      <c r="O173" s="86"/>
      <c r="P173" s="229">
        <f>O173*H173</f>
        <v>0</v>
      </c>
      <c r="Q173" s="229">
        <v>2.1167600000000002</v>
      </c>
      <c r="R173" s="229">
        <f>Q173*H173</f>
        <v>10.5838</v>
      </c>
      <c r="S173" s="229">
        <v>0</v>
      </c>
      <c r="T173" s="230">
        <f>S173*H173</f>
        <v>0</v>
      </c>
      <c r="U173" s="40"/>
      <c r="V173" s="40"/>
      <c r="W173" s="40"/>
      <c r="X173" s="40"/>
      <c r="Y173" s="40"/>
      <c r="Z173" s="40"/>
      <c r="AA173" s="40"/>
      <c r="AB173" s="40"/>
      <c r="AC173" s="40"/>
      <c r="AD173" s="40"/>
      <c r="AE173" s="40"/>
      <c r="AR173" s="231" t="s">
        <v>103</v>
      </c>
      <c r="AT173" s="231" t="s">
        <v>201</v>
      </c>
      <c r="AU173" s="231" t="s">
        <v>87</v>
      </c>
      <c r="AY173" s="19" t="s">
        <v>199</v>
      </c>
      <c r="BE173" s="232">
        <f>IF(N173="základní",J173,0)</f>
        <v>0</v>
      </c>
      <c r="BF173" s="232">
        <f>IF(N173="snížená",J173,0)</f>
        <v>0</v>
      </c>
      <c r="BG173" s="232">
        <f>IF(N173="zákl. přenesená",J173,0)</f>
        <v>0</v>
      </c>
      <c r="BH173" s="232">
        <f>IF(N173="sníž. přenesená",J173,0)</f>
        <v>0</v>
      </c>
      <c r="BI173" s="232">
        <f>IF(N173="nulová",J173,0)</f>
        <v>0</v>
      </c>
      <c r="BJ173" s="19" t="s">
        <v>23</v>
      </c>
      <c r="BK173" s="232">
        <f>ROUND(I173*H173,2)</f>
        <v>0</v>
      </c>
      <c r="BL173" s="19" t="s">
        <v>103</v>
      </c>
      <c r="BM173" s="231" t="s">
        <v>4221</v>
      </c>
    </row>
    <row r="174" s="2" customFormat="1" ht="16.5" customHeight="1">
      <c r="A174" s="40"/>
      <c r="B174" s="41"/>
      <c r="C174" s="277" t="s">
        <v>470</v>
      </c>
      <c r="D174" s="277" t="s">
        <v>407</v>
      </c>
      <c r="E174" s="278" t="s">
        <v>4222</v>
      </c>
      <c r="F174" s="279" t="s">
        <v>4223</v>
      </c>
      <c r="G174" s="280" t="s">
        <v>333</v>
      </c>
      <c r="H174" s="281">
        <v>3</v>
      </c>
      <c r="I174" s="282"/>
      <c r="J174" s="283">
        <f>ROUND(I174*H174,2)</f>
        <v>0</v>
      </c>
      <c r="K174" s="279" t="s">
        <v>205</v>
      </c>
      <c r="L174" s="284"/>
      <c r="M174" s="285" t="s">
        <v>22</v>
      </c>
      <c r="N174" s="286" t="s">
        <v>49</v>
      </c>
      <c r="O174" s="86"/>
      <c r="P174" s="229">
        <f>O174*H174</f>
        <v>0</v>
      </c>
      <c r="Q174" s="229">
        <v>1.363</v>
      </c>
      <c r="R174" s="229">
        <f>Q174*H174</f>
        <v>4.0890000000000004</v>
      </c>
      <c r="S174" s="229">
        <v>0</v>
      </c>
      <c r="T174" s="230">
        <f>S174*H174</f>
        <v>0</v>
      </c>
      <c r="U174" s="40"/>
      <c r="V174" s="40"/>
      <c r="W174" s="40"/>
      <c r="X174" s="40"/>
      <c r="Y174" s="40"/>
      <c r="Z174" s="40"/>
      <c r="AA174" s="40"/>
      <c r="AB174" s="40"/>
      <c r="AC174" s="40"/>
      <c r="AD174" s="40"/>
      <c r="AE174" s="40"/>
      <c r="AR174" s="231" t="s">
        <v>236</v>
      </c>
      <c r="AT174" s="231" t="s">
        <v>407</v>
      </c>
      <c r="AU174" s="231" t="s">
        <v>87</v>
      </c>
      <c r="AY174" s="19" t="s">
        <v>199</v>
      </c>
      <c r="BE174" s="232">
        <f>IF(N174="základní",J174,0)</f>
        <v>0</v>
      </c>
      <c r="BF174" s="232">
        <f>IF(N174="snížená",J174,0)</f>
        <v>0</v>
      </c>
      <c r="BG174" s="232">
        <f>IF(N174="zákl. přenesená",J174,0)</f>
        <v>0</v>
      </c>
      <c r="BH174" s="232">
        <f>IF(N174="sníž. přenesená",J174,0)</f>
        <v>0</v>
      </c>
      <c r="BI174" s="232">
        <f>IF(N174="nulová",J174,0)</f>
        <v>0</v>
      </c>
      <c r="BJ174" s="19" t="s">
        <v>23</v>
      </c>
      <c r="BK174" s="232">
        <f>ROUND(I174*H174,2)</f>
        <v>0</v>
      </c>
      <c r="BL174" s="19" t="s">
        <v>103</v>
      </c>
      <c r="BM174" s="231" t="s">
        <v>4224</v>
      </c>
    </row>
    <row r="175" s="2" customFormat="1" ht="16.5" customHeight="1">
      <c r="A175" s="40"/>
      <c r="B175" s="41"/>
      <c r="C175" s="277" t="s">
        <v>476</v>
      </c>
      <c r="D175" s="277" t="s">
        <v>407</v>
      </c>
      <c r="E175" s="278" t="s">
        <v>4225</v>
      </c>
      <c r="F175" s="279" t="s">
        <v>4226</v>
      </c>
      <c r="G175" s="280" t="s">
        <v>333</v>
      </c>
      <c r="H175" s="281">
        <v>5</v>
      </c>
      <c r="I175" s="282"/>
      <c r="J175" s="283">
        <f>ROUND(I175*H175,2)</f>
        <v>0</v>
      </c>
      <c r="K175" s="279" t="s">
        <v>205</v>
      </c>
      <c r="L175" s="284"/>
      <c r="M175" s="285" t="s">
        <v>22</v>
      </c>
      <c r="N175" s="286" t="s">
        <v>49</v>
      </c>
      <c r="O175" s="86"/>
      <c r="P175" s="229">
        <f>O175*H175</f>
        <v>0</v>
      </c>
      <c r="Q175" s="229">
        <v>1.6140000000000001</v>
      </c>
      <c r="R175" s="229">
        <f>Q175*H175</f>
        <v>8.0700000000000003</v>
      </c>
      <c r="S175" s="229">
        <v>0</v>
      </c>
      <c r="T175" s="230">
        <f>S175*H175</f>
        <v>0</v>
      </c>
      <c r="U175" s="40"/>
      <c r="V175" s="40"/>
      <c r="W175" s="40"/>
      <c r="X175" s="40"/>
      <c r="Y175" s="40"/>
      <c r="Z175" s="40"/>
      <c r="AA175" s="40"/>
      <c r="AB175" s="40"/>
      <c r="AC175" s="40"/>
      <c r="AD175" s="40"/>
      <c r="AE175" s="40"/>
      <c r="AR175" s="231" t="s">
        <v>236</v>
      </c>
      <c r="AT175" s="231" t="s">
        <v>407</v>
      </c>
      <c r="AU175" s="231" t="s">
        <v>87</v>
      </c>
      <c r="AY175" s="19" t="s">
        <v>199</v>
      </c>
      <c r="BE175" s="232">
        <f>IF(N175="základní",J175,0)</f>
        <v>0</v>
      </c>
      <c r="BF175" s="232">
        <f>IF(N175="snížená",J175,0)</f>
        <v>0</v>
      </c>
      <c r="BG175" s="232">
        <f>IF(N175="zákl. přenesená",J175,0)</f>
        <v>0</v>
      </c>
      <c r="BH175" s="232">
        <f>IF(N175="sníž. přenesená",J175,0)</f>
        <v>0</v>
      </c>
      <c r="BI175" s="232">
        <f>IF(N175="nulová",J175,0)</f>
        <v>0</v>
      </c>
      <c r="BJ175" s="19" t="s">
        <v>23</v>
      </c>
      <c r="BK175" s="232">
        <f>ROUND(I175*H175,2)</f>
        <v>0</v>
      </c>
      <c r="BL175" s="19" t="s">
        <v>103</v>
      </c>
      <c r="BM175" s="231" t="s">
        <v>4227</v>
      </c>
    </row>
    <row r="176" s="2" customFormat="1" ht="16.5" customHeight="1">
      <c r="A176" s="40"/>
      <c r="B176" s="41"/>
      <c r="C176" s="277" t="s">
        <v>480</v>
      </c>
      <c r="D176" s="277" t="s">
        <v>407</v>
      </c>
      <c r="E176" s="278" t="s">
        <v>4228</v>
      </c>
      <c r="F176" s="279" t="s">
        <v>4229</v>
      </c>
      <c r="G176" s="280" t="s">
        <v>333</v>
      </c>
      <c r="H176" s="281">
        <v>8</v>
      </c>
      <c r="I176" s="282"/>
      <c r="J176" s="283">
        <f>ROUND(I176*H176,2)</f>
        <v>0</v>
      </c>
      <c r="K176" s="279" t="s">
        <v>205</v>
      </c>
      <c r="L176" s="284"/>
      <c r="M176" s="285" t="s">
        <v>22</v>
      </c>
      <c r="N176" s="286" t="s">
        <v>49</v>
      </c>
      <c r="O176" s="86"/>
      <c r="P176" s="229">
        <f>O176*H176</f>
        <v>0</v>
      </c>
      <c r="Q176" s="229">
        <v>0.56999999999999995</v>
      </c>
      <c r="R176" s="229">
        <f>Q176*H176</f>
        <v>4.5599999999999996</v>
      </c>
      <c r="S176" s="229">
        <v>0</v>
      </c>
      <c r="T176" s="230">
        <f>S176*H176</f>
        <v>0</v>
      </c>
      <c r="U176" s="40"/>
      <c r="V176" s="40"/>
      <c r="W176" s="40"/>
      <c r="X176" s="40"/>
      <c r="Y176" s="40"/>
      <c r="Z176" s="40"/>
      <c r="AA176" s="40"/>
      <c r="AB176" s="40"/>
      <c r="AC176" s="40"/>
      <c r="AD176" s="40"/>
      <c r="AE176" s="40"/>
      <c r="AR176" s="231" t="s">
        <v>236</v>
      </c>
      <c r="AT176" s="231" t="s">
        <v>407</v>
      </c>
      <c r="AU176" s="231" t="s">
        <v>87</v>
      </c>
      <c r="AY176" s="19" t="s">
        <v>199</v>
      </c>
      <c r="BE176" s="232">
        <f>IF(N176="základní",J176,0)</f>
        <v>0</v>
      </c>
      <c r="BF176" s="232">
        <f>IF(N176="snížená",J176,0)</f>
        <v>0</v>
      </c>
      <c r="BG176" s="232">
        <f>IF(N176="zákl. přenesená",J176,0)</f>
        <v>0</v>
      </c>
      <c r="BH176" s="232">
        <f>IF(N176="sníž. přenesená",J176,0)</f>
        <v>0</v>
      </c>
      <c r="BI176" s="232">
        <f>IF(N176="nulová",J176,0)</f>
        <v>0</v>
      </c>
      <c r="BJ176" s="19" t="s">
        <v>23</v>
      </c>
      <c r="BK176" s="232">
        <f>ROUND(I176*H176,2)</f>
        <v>0</v>
      </c>
      <c r="BL176" s="19" t="s">
        <v>103</v>
      </c>
      <c r="BM176" s="231" t="s">
        <v>4230</v>
      </c>
    </row>
    <row r="177" s="2" customFormat="1" ht="16.5" customHeight="1">
      <c r="A177" s="40"/>
      <c r="B177" s="41"/>
      <c r="C177" s="277" t="s">
        <v>490</v>
      </c>
      <c r="D177" s="277" t="s">
        <v>407</v>
      </c>
      <c r="E177" s="278" t="s">
        <v>4231</v>
      </c>
      <c r="F177" s="279" t="s">
        <v>4232</v>
      </c>
      <c r="G177" s="280" t="s">
        <v>333</v>
      </c>
      <c r="H177" s="281">
        <v>8</v>
      </c>
      <c r="I177" s="282"/>
      <c r="J177" s="283">
        <f>ROUND(I177*H177,2)</f>
        <v>0</v>
      </c>
      <c r="K177" s="279" t="s">
        <v>205</v>
      </c>
      <c r="L177" s="284"/>
      <c r="M177" s="285" t="s">
        <v>22</v>
      </c>
      <c r="N177" s="286" t="s">
        <v>49</v>
      </c>
      <c r="O177" s="86"/>
      <c r="P177" s="229">
        <f>O177*H177</f>
        <v>0</v>
      </c>
      <c r="Q177" s="229">
        <v>0.26200000000000001</v>
      </c>
      <c r="R177" s="229">
        <f>Q177*H177</f>
        <v>2.0960000000000001</v>
      </c>
      <c r="S177" s="229">
        <v>0</v>
      </c>
      <c r="T177" s="230">
        <f>S177*H177</f>
        <v>0</v>
      </c>
      <c r="U177" s="40"/>
      <c r="V177" s="40"/>
      <c r="W177" s="40"/>
      <c r="X177" s="40"/>
      <c r="Y177" s="40"/>
      <c r="Z177" s="40"/>
      <c r="AA177" s="40"/>
      <c r="AB177" s="40"/>
      <c r="AC177" s="40"/>
      <c r="AD177" s="40"/>
      <c r="AE177" s="40"/>
      <c r="AR177" s="231" t="s">
        <v>236</v>
      </c>
      <c r="AT177" s="231" t="s">
        <v>407</v>
      </c>
      <c r="AU177" s="231" t="s">
        <v>87</v>
      </c>
      <c r="AY177" s="19" t="s">
        <v>199</v>
      </c>
      <c r="BE177" s="232">
        <f>IF(N177="základní",J177,0)</f>
        <v>0</v>
      </c>
      <c r="BF177" s="232">
        <f>IF(N177="snížená",J177,0)</f>
        <v>0</v>
      </c>
      <c r="BG177" s="232">
        <f>IF(N177="zákl. přenesená",J177,0)</f>
        <v>0</v>
      </c>
      <c r="BH177" s="232">
        <f>IF(N177="sníž. přenesená",J177,0)</f>
        <v>0</v>
      </c>
      <c r="BI177" s="232">
        <f>IF(N177="nulová",J177,0)</f>
        <v>0</v>
      </c>
      <c r="BJ177" s="19" t="s">
        <v>23</v>
      </c>
      <c r="BK177" s="232">
        <f>ROUND(I177*H177,2)</f>
        <v>0</v>
      </c>
      <c r="BL177" s="19" t="s">
        <v>103</v>
      </c>
      <c r="BM177" s="231" t="s">
        <v>4233</v>
      </c>
    </row>
    <row r="178" s="13" customFormat="1">
      <c r="A178" s="13"/>
      <c r="B178" s="233"/>
      <c r="C178" s="234"/>
      <c r="D178" s="235" t="s">
        <v>207</v>
      </c>
      <c r="E178" s="234"/>
      <c r="F178" s="237" t="s">
        <v>4234</v>
      </c>
      <c r="G178" s="234"/>
      <c r="H178" s="238">
        <v>8</v>
      </c>
      <c r="I178" s="239"/>
      <c r="J178" s="234"/>
      <c r="K178" s="234"/>
      <c r="L178" s="240"/>
      <c r="M178" s="241"/>
      <c r="N178" s="242"/>
      <c r="O178" s="242"/>
      <c r="P178" s="242"/>
      <c r="Q178" s="242"/>
      <c r="R178" s="242"/>
      <c r="S178" s="242"/>
      <c r="T178" s="243"/>
      <c r="U178" s="13"/>
      <c r="V178" s="13"/>
      <c r="W178" s="13"/>
      <c r="X178" s="13"/>
      <c r="Y178" s="13"/>
      <c r="Z178" s="13"/>
      <c r="AA178" s="13"/>
      <c r="AB178" s="13"/>
      <c r="AC178" s="13"/>
      <c r="AD178" s="13"/>
      <c r="AE178" s="13"/>
      <c r="AT178" s="244" t="s">
        <v>207</v>
      </c>
      <c r="AU178" s="244" t="s">
        <v>87</v>
      </c>
      <c r="AV178" s="13" t="s">
        <v>87</v>
      </c>
      <c r="AW178" s="13" t="s">
        <v>4</v>
      </c>
      <c r="AX178" s="13" t="s">
        <v>23</v>
      </c>
      <c r="AY178" s="244" t="s">
        <v>199</v>
      </c>
    </row>
    <row r="179" s="2" customFormat="1" ht="16.5" customHeight="1">
      <c r="A179" s="40"/>
      <c r="B179" s="41"/>
      <c r="C179" s="277" t="s">
        <v>507</v>
      </c>
      <c r="D179" s="277" t="s">
        <v>407</v>
      </c>
      <c r="E179" s="278" t="s">
        <v>4235</v>
      </c>
      <c r="F179" s="279" t="s">
        <v>4236</v>
      </c>
      <c r="G179" s="280" t="s">
        <v>333</v>
      </c>
      <c r="H179" s="281">
        <v>4</v>
      </c>
      <c r="I179" s="282"/>
      <c r="J179" s="283">
        <f>ROUND(I179*H179,2)</f>
        <v>0</v>
      </c>
      <c r="K179" s="279" t="s">
        <v>205</v>
      </c>
      <c r="L179" s="284"/>
      <c r="M179" s="285" t="s">
        <v>22</v>
      </c>
      <c r="N179" s="286" t="s">
        <v>49</v>
      </c>
      <c r="O179" s="86"/>
      <c r="P179" s="229">
        <f>O179*H179</f>
        <v>0</v>
      </c>
      <c r="Q179" s="229">
        <v>0.52600000000000002</v>
      </c>
      <c r="R179" s="229">
        <f>Q179*H179</f>
        <v>2.1040000000000001</v>
      </c>
      <c r="S179" s="229">
        <v>0</v>
      </c>
      <c r="T179" s="230">
        <f>S179*H179</f>
        <v>0</v>
      </c>
      <c r="U179" s="40"/>
      <c r="V179" s="40"/>
      <c r="W179" s="40"/>
      <c r="X179" s="40"/>
      <c r="Y179" s="40"/>
      <c r="Z179" s="40"/>
      <c r="AA179" s="40"/>
      <c r="AB179" s="40"/>
      <c r="AC179" s="40"/>
      <c r="AD179" s="40"/>
      <c r="AE179" s="40"/>
      <c r="AR179" s="231" t="s">
        <v>236</v>
      </c>
      <c r="AT179" s="231" t="s">
        <v>407</v>
      </c>
      <c r="AU179" s="231" t="s">
        <v>87</v>
      </c>
      <c r="AY179" s="19" t="s">
        <v>199</v>
      </c>
      <c r="BE179" s="232">
        <f>IF(N179="základní",J179,0)</f>
        <v>0</v>
      </c>
      <c r="BF179" s="232">
        <f>IF(N179="snížená",J179,0)</f>
        <v>0</v>
      </c>
      <c r="BG179" s="232">
        <f>IF(N179="zákl. přenesená",J179,0)</f>
        <v>0</v>
      </c>
      <c r="BH179" s="232">
        <f>IF(N179="sníž. přenesená",J179,0)</f>
        <v>0</v>
      </c>
      <c r="BI179" s="232">
        <f>IF(N179="nulová",J179,0)</f>
        <v>0</v>
      </c>
      <c r="BJ179" s="19" t="s">
        <v>23</v>
      </c>
      <c r="BK179" s="232">
        <f>ROUND(I179*H179,2)</f>
        <v>0</v>
      </c>
      <c r="BL179" s="19" t="s">
        <v>103</v>
      </c>
      <c r="BM179" s="231" t="s">
        <v>4237</v>
      </c>
    </row>
    <row r="180" s="13" customFormat="1">
      <c r="A180" s="13"/>
      <c r="B180" s="233"/>
      <c r="C180" s="234"/>
      <c r="D180" s="235" t="s">
        <v>207</v>
      </c>
      <c r="E180" s="234"/>
      <c r="F180" s="237" t="s">
        <v>4238</v>
      </c>
      <c r="G180" s="234"/>
      <c r="H180" s="238">
        <v>4</v>
      </c>
      <c r="I180" s="239"/>
      <c r="J180" s="234"/>
      <c r="K180" s="234"/>
      <c r="L180" s="240"/>
      <c r="M180" s="241"/>
      <c r="N180" s="242"/>
      <c r="O180" s="242"/>
      <c r="P180" s="242"/>
      <c r="Q180" s="242"/>
      <c r="R180" s="242"/>
      <c r="S180" s="242"/>
      <c r="T180" s="243"/>
      <c r="U180" s="13"/>
      <c r="V180" s="13"/>
      <c r="W180" s="13"/>
      <c r="X180" s="13"/>
      <c r="Y180" s="13"/>
      <c r="Z180" s="13"/>
      <c r="AA180" s="13"/>
      <c r="AB180" s="13"/>
      <c r="AC180" s="13"/>
      <c r="AD180" s="13"/>
      <c r="AE180" s="13"/>
      <c r="AT180" s="244" t="s">
        <v>207</v>
      </c>
      <c r="AU180" s="244" t="s">
        <v>87</v>
      </c>
      <c r="AV180" s="13" t="s">
        <v>87</v>
      </c>
      <c r="AW180" s="13" t="s">
        <v>4</v>
      </c>
      <c r="AX180" s="13" t="s">
        <v>23</v>
      </c>
      <c r="AY180" s="244" t="s">
        <v>199</v>
      </c>
    </row>
    <row r="181" s="2" customFormat="1" ht="16.5" customHeight="1">
      <c r="A181" s="40"/>
      <c r="B181" s="41"/>
      <c r="C181" s="277" t="s">
        <v>512</v>
      </c>
      <c r="D181" s="277" t="s">
        <v>407</v>
      </c>
      <c r="E181" s="278" t="s">
        <v>4239</v>
      </c>
      <c r="F181" s="279" t="s">
        <v>4240</v>
      </c>
      <c r="G181" s="280" t="s">
        <v>333</v>
      </c>
      <c r="H181" s="281">
        <v>4</v>
      </c>
      <c r="I181" s="282"/>
      <c r="J181" s="283">
        <f>ROUND(I181*H181,2)</f>
        <v>0</v>
      </c>
      <c r="K181" s="279" t="s">
        <v>205</v>
      </c>
      <c r="L181" s="284"/>
      <c r="M181" s="285" t="s">
        <v>22</v>
      </c>
      <c r="N181" s="286" t="s">
        <v>49</v>
      </c>
      <c r="O181" s="86"/>
      <c r="P181" s="229">
        <f>O181*H181</f>
        <v>0</v>
      </c>
      <c r="Q181" s="229">
        <v>1.0540000000000001</v>
      </c>
      <c r="R181" s="229">
        <f>Q181*H181</f>
        <v>4.2160000000000002</v>
      </c>
      <c r="S181" s="229">
        <v>0</v>
      </c>
      <c r="T181" s="230">
        <f>S181*H181</f>
        <v>0</v>
      </c>
      <c r="U181" s="40"/>
      <c r="V181" s="40"/>
      <c r="W181" s="40"/>
      <c r="X181" s="40"/>
      <c r="Y181" s="40"/>
      <c r="Z181" s="40"/>
      <c r="AA181" s="40"/>
      <c r="AB181" s="40"/>
      <c r="AC181" s="40"/>
      <c r="AD181" s="40"/>
      <c r="AE181" s="40"/>
      <c r="AR181" s="231" t="s">
        <v>236</v>
      </c>
      <c r="AT181" s="231" t="s">
        <v>407</v>
      </c>
      <c r="AU181" s="231" t="s">
        <v>87</v>
      </c>
      <c r="AY181" s="19" t="s">
        <v>199</v>
      </c>
      <c r="BE181" s="232">
        <f>IF(N181="základní",J181,0)</f>
        <v>0</v>
      </c>
      <c r="BF181" s="232">
        <f>IF(N181="snížená",J181,0)</f>
        <v>0</v>
      </c>
      <c r="BG181" s="232">
        <f>IF(N181="zákl. přenesená",J181,0)</f>
        <v>0</v>
      </c>
      <c r="BH181" s="232">
        <f>IF(N181="sníž. přenesená",J181,0)</f>
        <v>0</v>
      </c>
      <c r="BI181" s="232">
        <f>IF(N181="nulová",J181,0)</f>
        <v>0</v>
      </c>
      <c r="BJ181" s="19" t="s">
        <v>23</v>
      </c>
      <c r="BK181" s="232">
        <f>ROUND(I181*H181,2)</f>
        <v>0</v>
      </c>
      <c r="BL181" s="19" t="s">
        <v>103</v>
      </c>
      <c r="BM181" s="231" t="s">
        <v>4241</v>
      </c>
    </row>
    <row r="182" s="13" customFormat="1">
      <c r="A182" s="13"/>
      <c r="B182" s="233"/>
      <c r="C182" s="234"/>
      <c r="D182" s="235" t="s">
        <v>207</v>
      </c>
      <c r="E182" s="234"/>
      <c r="F182" s="237" t="s">
        <v>4238</v>
      </c>
      <c r="G182" s="234"/>
      <c r="H182" s="238">
        <v>4</v>
      </c>
      <c r="I182" s="239"/>
      <c r="J182" s="234"/>
      <c r="K182" s="234"/>
      <c r="L182" s="240"/>
      <c r="M182" s="241"/>
      <c r="N182" s="242"/>
      <c r="O182" s="242"/>
      <c r="P182" s="242"/>
      <c r="Q182" s="242"/>
      <c r="R182" s="242"/>
      <c r="S182" s="242"/>
      <c r="T182" s="243"/>
      <c r="U182" s="13"/>
      <c r="V182" s="13"/>
      <c r="W182" s="13"/>
      <c r="X182" s="13"/>
      <c r="Y182" s="13"/>
      <c r="Z182" s="13"/>
      <c r="AA182" s="13"/>
      <c r="AB182" s="13"/>
      <c r="AC182" s="13"/>
      <c r="AD182" s="13"/>
      <c r="AE182" s="13"/>
      <c r="AT182" s="244" t="s">
        <v>207</v>
      </c>
      <c r="AU182" s="244" t="s">
        <v>87</v>
      </c>
      <c r="AV182" s="13" t="s">
        <v>87</v>
      </c>
      <c r="AW182" s="13" t="s">
        <v>4</v>
      </c>
      <c r="AX182" s="13" t="s">
        <v>23</v>
      </c>
      <c r="AY182" s="244" t="s">
        <v>199</v>
      </c>
    </row>
    <row r="183" s="2" customFormat="1" ht="16.5" customHeight="1">
      <c r="A183" s="40"/>
      <c r="B183" s="41"/>
      <c r="C183" s="220" t="s">
        <v>517</v>
      </c>
      <c r="D183" s="220" t="s">
        <v>201</v>
      </c>
      <c r="E183" s="221" t="s">
        <v>4242</v>
      </c>
      <c r="F183" s="222" t="s">
        <v>4243</v>
      </c>
      <c r="G183" s="223" t="s">
        <v>333</v>
      </c>
      <c r="H183" s="224">
        <v>4</v>
      </c>
      <c r="I183" s="225"/>
      <c r="J183" s="226">
        <f>ROUND(I183*H183,2)</f>
        <v>0</v>
      </c>
      <c r="K183" s="222" t="s">
        <v>205</v>
      </c>
      <c r="L183" s="46"/>
      <c r="M183" s="227" t="s">
        <v>22</v>
      </c>
      <c r="N183" s="228" t="s">
        <v>49</v>
      </c>
      <c r="O183" s="86"/>
      <c r="P183" s="229">
        <f>O183*H183</f>
        <v>0</v>
      </c>
      <c r="Q183" s="229">
        <v>0</v>
      </c>
      <c r="R183" s="229">
        <f>Q183*H183</f>
        <v>0</v>
      </c>
      <c r="S183" s="229">
        <v>0.14999999999999999</v>
      </c>
      <c r="T183" s="230">
        <f>S183*H183</f>
        <v>0.59999999999999998</v>
      </c>
      <c r="U183" s="40"/>
      <c r="V183" s="40"/>
      <c r="W183" s="40"/>
      <c r="X183" s="40"/>
      <c r="Y183" s="40"/>
      <c r="Z183" s="40"/>
      <c r="AA183" s="40"/>
      <c r="AB183" s="40"/>
      <c r="AC183" s="40"/>
      <c r="AD183" s="40"/>
      <c r="AE183" s="40"/>
      <c r="AR183" s="231" t="s">
        <v>103</v>
      </c>
      <c r="AT183" s="231" t="s">
        <v>201</v>
      </c>
      <c r="AU183" s="231" t="s">
        <v>87</v>
      </c>
      <c r="AY183" s="19" t="s">
        <v>199</v>
      </c>
      <c r="BE183" s="232">
        <f>IF(N183="základní",J183,0)</f>
        <v>0</v>
      </c>
      <c r="BF183" s="232">
        <f>IF(N183="snížená",J183,0)</f>
        <v>0</v>
      </c>
      <c r="BG183" s="232">
        <f>IF(N183="zákl. přenesená",J183,0)</f>
        <v>0</v>
      </c>
      <c r="BH183" s="232">
        <f>IF(N183="sníž. přenesená",J183,0)</f>
        <v>0</v>
      </c>
      <c r="BI183" s="232">
        <f>IF(N183="nulová",J183,0)</f>
        <v>0</v>
      </c>
      <c r="BJ183" s="19" t="s">
        <v>23</v>
      </c>
      <c r="BK183" s="232">
        <f>ROUND(I183*H183,2)</f>
        <v>0</v>
      </c>
      <c r="BL183" s="19" t="s">
        <v>103</v>
      </c>
      <c r="BM183" s="231" t="s">
        <v>4244</v>
      </c>
    </row>
    <row r="184" s="2" customFormat="1" ht="16.5" customHeight="1">
      <c r="A184" s="40"/>
      <c r="B184" s="41"/>
      <c r="C184" s="220" t="s">
        <v>522</v>
      </c>
      <c r="D184" s="220" t="s">
        <v>201</v>
      </c>
      <c r="E184" s="221" t="s">
        <v>4245</v>
      </c>
      <c r="F184" s="222" t="s">
        <v>4246</v>
      </c>
      <c r="G184" s="223" t="s">
        <v>333</v>
      </c>
      <c r="H184" s="224">
        <v>8</v>
      </c>
      <c r="I184" s="225"/>
      <c r="J184" s="226">
        <f>ROUND(I184*H184,2)</f>
        <v>0</v>
      </c>
      <c r="K184" s="222" t="s">
        <v>205</v>
      </c>
      <c r="L184" s="46"/>
      <c r="M184" s="227" t="s">
        <v>22</v>
      </c>
      <c r="N184" s="228" t="s">
        <v>49</v>
      </c>
      <c r="O184" s="86"/>
      <c r="P184" s="229">
        <f>O184*H184</f>
        <v>0</v>
      </c>
      <c r="Q184" s="229">
        <v>0.21734000000000001</v>
      </c>
      <c r="R184" s="229">
        <f>Q184*H184</f>
        <v>1.73872</v>
      </c>
      <c r="S184" s="229">
        <v>0</v>
      </c>
      <c r="T184" s="230">
        <f>S184*H184</f>
        <v>0</v>
      </c>
      <c r="U184" s="40"/>
      <c r="V184" s="40"/>
      <c r="W184" s="40"/>
      <c r="X184" s="40"/>
      <c r="Y184" s="40"/>
      <c r="Z184" s="40"/>
      <c r="AA184" s="40"/>
      <c r="AB184" s="40"/>
      <c r="AC184" s="40"/>
      <c r="AD184" s="40"/>
      <c r="AE184" s="40"/>
      <c r="AR184" s="231" t="s">
        <v>103</v>
      </c>
      <c r="AT184" s="231" t="s">
        <v>201</v>
      </c>
      <c r="AU184" s="231" t="s">
        <v>87</v>
      </c>
      <c r="AY184" s="19" t="s">
        <v>199</v>
      </c>
      <c r="BE184" s="232">
        <f>IF(N184="základní",J184,0)</f>
        <v>0</v>
      </c>
      <c r="BF184" s="232">
        <f>IF(N184="snížená",J184,0)</f>
        <v>0</v>
      </c>
      <c r="BG184" s="232">
        <f>IF(N184="zákl. přenesená",J184,0)</f>
        <v>0</v>
      </c>
      <c r="BH184" s="232">
        <f>IF(N184="sníž. přenesená",J184,0)</f>
        <v>0</v>
      </c>
      <c r="BI184" s="232">
        <f>IF(N184="nulová",J184,0)</f>
        <v>0</v>
      </c>
      <c r="BJ184" s="19" t="s">
        <v>23</v>
      </c>
      <c r="BK184" s="232">
        <f>ROUND(I184*H184,2)</f>
        <v>0</v>
      </c>
      <c r="BL184" s="19" t="s">
        <v>103</v>
      </c>
      <c r="BM184" s="231" t="s">
        <v>4247</v>
      </c>
    </row>
    <row r="185" s="2" customFormat="1" ht="16.5" customHeight="1">
      <c r="A185" s="40"/>
      <c r="B185" s="41"/>
      <c r="C185" s="277" t="s">
        <v>528</v>
      </c>
      <c r="D185" s="277" t="s">
        <v>407</v>
      </c>
      <c r="E185" s="278" t="s">
        <v>4248</v>
      </c>
      <c r="F185" s="279" t="s">
        <v>4249</v>
      </c>
      <c r="G185" s="280" t="s">
        <v>333</v>
      </c>
      <c r="H185" s="281">
        <v>8</v>
      </c>
      <c r="I185" s="282"/>
      <c r="J185" s="283">
        <f>ROUND(I185*H185,2)</f>
        <v>0</v>
      </c>
      <c r="K185" s="279" t="s">
        <v>205</v>
      </c>
      <c r="L185" s="284"/>
      <c r="M185" s="285" t="s">
        <v>22</v>
      </c>
      <c r="N185" s="286" t="s">
        <v>49</v>
      </c>
      <c r="O185" s="86"/>
      <c r="P185" s="229">
        <f>O185*H185</f>
        <v>0</v>
      </c>
      <c r="Q185" s="229">
        <v>0.056300000000000003</v>
      </c>
      <c r="R185" s="229">
        <f>Q185*H185</f>
        <v>0.45040000000000002</v>
      </c>
      <c r="S185" s="229">
        <v>0</v>
      </c>
      <c r="T185" s="230">
        <f>S185*H185</f>
        <v>0</v>
      </c>
      <c r="U185" s="40"/>
      <c r="V185" s="40"/>
      <c r="W185" s="40"/>
      <c r="X185" s="40"/>
      <c r="Y185" s="40"/>
      <c r="Z185" s="40"/>
      <c r="AA185" s="40"/>
      <c r="AB185" s="40"/>
      <c r="AC185" s="40"/>
      <c r="AD185" s="40"/>
      <c r="AE185" s="40"/>
      <c r="AR185" s="231" t="s">
        <v>236</v>
      </c>
      <c r="AT185" s="231" t="s">
        <v>407</v>
      </c>
      <c r="AU185" s="231" t="s">
        <v>87</v>
      </c>
      <c r="AY185" s="19" t="s">
        <v>199</v>
      </c>
      <c r="BE185" s="232">
        <f>IF(N185="základní",J185,0)</f>
        <v>0</v>
      </c>
      <c r="BF185" s="232">
        <f>IF(N185="snížená",J185,0)</f>
        <v>0</v>
      </c>
      <c r="BG185" s="232">
        <f>IF(N185="zákl. přenesená",J185,0)</f>
        <v>0</v>
      </c>
      <c r="BH185" s="232">
        <f>IF(N185="sníž. přenesená",J185,0)</f>
        <v>0</v>
      </c>
      <c r="BI185" s="232">
        <f>IF(N185="nulová",J185,0)</f>
        <v>0</v>
      </c>
      <c r="BJ185" s="19" t="s">
        <v>23</v>
      </c>
      <c r="BK185" s="232">
        <f>ROUND(I185*H185,2)</f>
        <v>0</v>
      </c>
      <c r="BL185" s="19" t="s">
        <v>103</v>
      </c>
      <c r="BM185" s="231" t="s">
        <v>4250</v>
      </c>
    </row>
    <row r="186" s="2" customFormat="1" ht="16.5" customHeight="1">
      <c r="A186" s="40"/>
      <c r="B186" s="41"/>
      <c r="C186" s="220" t="s">
        <v>536</v>
      </c>
      <c r="D186" s="220" t="s">
        <v>201</v>
      </c>
      <c r="E186" s="221" t="s">
        <v>4251</v>
      </c>
      <c r="F186" s="222" t="s">
        <v>4252</v>
      </c>
      <c r="G186" s="223" t="s">
        <v>333</v>
      </c>
      <c r="H186" s="224">
        <v>4</v>
      </c>
      <c r="I186" s="225"/>
      <c r="J186" s="226">
        <f>ROUND(I186*H186,2)</f>
        <v>0</v>
      </c>
      <c r="K186" s="222" t="s">
        <v>205</v>
      </c>
      <c r="L186" s="46"/>
      <c r="M186" s="227" t="s">
        <v>22</v>
      </c>
      <c r="N186" s="228" t="s">
        <v>49</v>
      </c>
      <c r="O186" s="86"/>
      <c r="P186" s="229">
        <f>O186*H186</f>
        <v>0</v>
      </c>
      <c r="Q186" s="229">
        <v>0</v>
      </c>
      <c r="R186" s="229">
        <f>Q186*H186</f>
        <v>0</v>
      </c>
      <c r="S186" s="229">
        <v>0.10000000000000001</v>
      </c>
      <c r="T186" s="230">
        <f>S186*H186</f>
        <v>0.40000000000000002</v>
      </c>
      <c r="U186" s="40"/>
      <c r="V186" s="40"/>
      <c r="W186" s="40"/>
      <c r="X186" s="40"/>
      <c r="Y186" s="40"/>
      <c r="Z186" s="40"/>
      <c r="AA186" s="40"/>
      <c r="AB186" s="40"/>
      <c r="AC186" s="40"/>
      <c r="AD186" s="40"/>
      <c r="AE186" s="40"/>
      <c r="AR186" s="231" t="s">
        <v>103</v>
      </c>
      <c r="AT186" s="231" t="s">
        <v>201</v>
      </c>
      <c r="AU186" s="231" t="s">
        <v>87</v>
      </c>
      <c r="AY186" s="19" t="s">
        <v>199</v>
      </c>
      <c r="BE186" s="232">
        <f>IF(N186="základní",J186,0)</f>
        <v>0</v>
      </c>
      <c r="BF186" s="232">
        <f>IF(N186="snížená",J186,0)</f>
        <v>0</v>
      </c>
      <c r="BG186" s="232">
        <f>IF(N186="zákl. přenesená",J186,0)</f>
        <v>0</v>
      </c>
      <c r="BH186" s="232">
        <f>IF(N186="sníž. přenesená",J186,0)</f>
        <v>0</v>
      </c>
      <c r="BI186" s="232">
        <f>IF(N186="nulová",J186,0)</f>
        <v>0</v>
      </c>
      <c r="BJ186" s="19" t="s">
        <v>23</v>
      </c>
      <c r="BK186" s="232">
        <f>ROUND(I186*H186,2)</f>
        <v>0</v>
      </c>
      <c r="BL186" s="19" t="s">
        <v>103</v>
      </c>
      <c r="BM186" s="231" t="s">
        <v>4253</v>
      </c>
    </row>
    <row r="187" s="2" customFormat="1" ht="16.5" customHeight="1">
      <c r="A187" s="40"/>
      <c r="B187" s="41"/>
      <c r="C187" s="220" t="s">
        <v>546</v>
      </c>
      <c r="D187" s="220" t="s">
        <v>201</v>
      </c>
      <c r="E187" s="221" t="s">
        <v>4254</v>
      </c>
      <c r="F187" s="222" t="s">
        <v>4255</v>
      </c>
      <c r="G187" s="223" t="s">
        <v>204</v>
      </c>
      <c r="H187" s="224">
        <v>2</v>
      </c>
      <c r="I187" s="225"/>
      <c r="J187" s="226">
        <f>ROUND(I187*H187,2)</f>
        <v>0</v>
      </c>
      <c r="K187" s="222" t="s">
        <v>205</v>
      </c>
      <c r="L187" s="46"/>
      <c r="M187" s="227" t="s">
        <v>22</v>
      </c>
      <c r="N187" s="228" t="s">
        <v>49</v>
      </c>
      <c r="O187" s="86"/>
      <c r="P187" s="229">
        <f>O187*H187</f>
        <v>0</v>
      </c>
      <c r="Q187" s="229">
        <v>0</v>
      </c>
      <c r="R187" s="229">
        <f>Q187*H187</f>
        <v>0</v>
      </c>
      <c r="S187" s="229">
        <v>0</v>
      </c>
      <c r="T187" s="230">
        <f>S187*H187</f>
        <v>0</v>
      </c>
      <c r="U187" s="40"/>
      <c r="V187" s="40"/>
      <c r="W187" s="40"/>
      <c r="X187" s="40"/>
      <c r="Y187" s="40"/>
      <c r="Z187" s="40"/>
      <c r="AA187" s="40"/>
      <c r="AB187" s="40"/>
      <c r="AC187" s="40"/>
      <c r="AD187" s="40"/>
      <c r="AE187" s="40"/>
      <c r="AR187" s="231" t="s">
        <v>103</v>
      </c>
      <c r="AT187" s="231" t="s">
        <v>201</v>
      </c>
      <c r="AU187" s="231" t="s">
        <v>87</v>
      </c>
      <c r="AY187" s="19" t="s">
        <v>199</v>
      </c>
      <c r="BE187" s="232">
        <f>IF(N187="základní",J187,0)</f>
        <v>0</v>
      </c>
      <c r="BF187" s="232">
        <f>IF(N187="snížená",J187,0)</f>
        <v>0</v>
      </c>
      <c r="BG187" s="232">
        <f>IF(N187="zákl. přenesená",J187,0)</f>
        <v>0</v>
      </c>
      <c r="BH187" s="232">
        <f>IF(N187="sníž. přenesená",J187,0)</f>
        <v>0</v>
      </c>
      <c r="BI187" s="232">
        <f>IF(N187="nulová",J187,0)</f>
        <v>0</v>
      </c>
      <c r="BJ187" s="19" t="s">
        <v>23</v>
      </c>
      <c r="BK187" s="232">
        <f>ROUND(I187*H187,2)</f>
        <v>0</v>
      </c>
      <c r="BL187" s="19" t="s">
        <v>103</v>
      </c>
      <c r="BM187" s="231" t="s">
        <v>4256</v>
      </c>
    </row>
    <row r="188" s="2" customFormat="1" ht="16.5" customHeight="1">
      <c r="A188" s="40"/>
      <c r="B188" s="41"/>
      <c r="C188" s="220" t="s">
        <v>556</v>
      </c>
      <c r="D188" s="220" t="s">
        <v>201</v>
      </c>
      <c r="E188" s="221" t="s">
        <v>4257</v>
      </c>
      <c r="F188" s="222" t="s">
        <v>4258</v>
      </c>
      <c r="G188" s="223" t="s">
        <v>233</v>
      </c>
      <c r="H188" s="224">
        <v>10</v>
      </c>
      <c r="I188" s="225"/>
      <c r="J188" s="226">
        <f>ROUND(I188*H188,2)</f>
        <v>0</v>
      </c>
      <c r="K188" s="222" t="s">
        <v>205</v>
      </c>
      <c r="L188" s="46"/>
      <c r="M188" s="227" t="s">
        <v>22</v>
      </c>
      <c r="N188" s="228" t="s">
        <v>49</v>
      </c>
      <c r="O188" s="86"/>
      <c r="P188" s="229">
        <f>O188*H188</f>
        <v>0</v>
      </c>
      <c r="Q188" s="229">
        <v>0.0040200000000000001</v>
      </c>
      <c r="R188" s="229">
        <f>Q188*H188</f>
        <v>0.0402</v>
      </c>
      <c r="S188" s="229">
        <v>0</v>
      </c>
      <c r="T188" s="230">
        <f>S188*H188</f>
        <v>0</v>
      </c>
      <c r="U188" s="40"/>
      <c r="V188" s="40"/>
      <c r="W188" s="40"/>
      <c r="X188" s="40"/>
      <c r="Y188" s="40"/>
      <c r="Z188" s="40"/>
      <c r="AA188" s="40"/>
      <c r="AB188" s="40"/>
      <c r="AC188" s="40"/>
      <c r="AD188" s="40"/>
      <c r="AE188" s="40"/>
      <c r="AR188" s="231" t="s">
        <v>103</v>
      </c>
      <c r="AT188" s="231" t="s">
        <v>201</v>
      </c>
      <c r="AU188" s="231" t="s">
        <v>87</v>
      </c>
      <c r="AY188" s="19" t="s">
        <v>199</v>
      </c>
      <c r="BE188" s="232">
        <f>IF(N188="základní",J188,0)</f>
        <v>0</v>
      </c>
      <c r="BF188" s="232">
        <f>IF(N188="snížená",J188,0)</f>
        <v>0</v>
      </c>
      <c r="BG188" s="232">
        <f>IF(N188="zákl. přenesená",J188,0)</f>
        <v>0</v>
      </c>
      <c r="BH188" s="232">
        <f>IF(N188="sníž. přenesená",J188,0)</f>
        <v>0</v>
      </c>
      <c r="BI188" s="232">
        <f>IF(N188="nulová",J188,0)</f>
        <v>0</v>
      </c>
      <c r="BJ188" s="19" t="s">
        <v>23</v>
      </c>
      <c r="BK188" s="232">
        <f>ROUND(I188*H188,2)</f>
        <v>0</v>
      </c>
      <c r="BL188" s="19" t="s">
        <v>103</v>
      </c>
      <c r="BM188" s="231" t="s">
        <v>4259</v>
      </c>
    </row>
    <row r="189" s="2" customFormat="1" ht="16.5" customHeight="1">
      <c r="A189" s="40"/>
      <c r="B189" s="41"/>
      <c r="C189" s="220" t="s">
        <v>562</v>
      </c>
      <c r="D189" s="220" t="s">
        <v>201</v>
      </c>
      <c r="E189" s="221" t="s">
        <v>4260</v>
      </c>
      <c r="F189" s="222" t="s">
        <v>4261</v>
      </c>
      <c r="G189" s="223" t="s">
        <v>549</v>
      </c>
      <c r="H189" s="224">
        <v>144</v>
      </c>
      <c r="I189" s="225"/>
      <c r="J189" s="226">
        <f>ROUND(I189*H189,2)</f>
        <v>0</v>
      </c>
      <c r="K189" s="222" t="s">
        <v>205</v>
      </c>
      <c r="L189" s="46"/>
      <c r="M189" s="227" t="s">
        <v>22</v>
      </c>
      <c r="N189" s="228" t="s">
        <v>49</v>
      </c>
      <c r="O189" s="86"/>
      <c r="P189" s="229">
        <f>O189*H189</f>
        <v>0</v>
      </c>
      <c r="Q189" s="229">
        <v>0.00020000000000000001</v>
      </c>
      <c r="R189" s="229">
        <f>Q189*H189</f>
        <v>0.028800000000000003</v>
      </c>
      <c r="S189" s="229">
        <v>0</v>
      </c>
      <c r="T189" s="230">
        <f>S189*H189</f>
        <v>0</v>
      </c>
      <c r="U189" s="40"/>
      <c r="V189" s="40"/>
      <c r="W189" s="40"/>
      <c r="X189" s="40"/>
      <c r="Y189" s="40"/>
      <c r="Z189" s="40"/>
      <c r="AA189" s="40"/>
      <c r="AB189" s="40"/>
      <c r="AC189" s="40"/>
      <c r="AD189" s="40"/>
      <c r="AE189" s="40"/>
      <c r="AR189" s="231" t="s">
        <v>103</v>
      </c>
      <c r="AT189" s="231" t="s">
        <v>201</v>
      </c>
      <c r="AU189" s="231" t="s">
        <v>87</v>
      </c>
      <c r="AY189" s="19" t="s">
        <v>199</v>
      </c>
      <c r="BE189" s="232">
        <f>IF(N189="základní",J189,0)</f>
        <v>0</v>
      </c>
      <c r="BF189" s="232">
        <f>IF(N189="snížená",J189,0)</f>
        <v>0</v>
      </c>
      <c r="BG189" s="232">
        <f>IF(N189="zákl. přenesená",J189,0)</f>
        <v>0</v>
      </c>
      <c r="BH189" s="232">
        <f>IF(N189="sníž. přenesená",J189,0)</f>
        <v>0</v>
      </c>
      <c r="BI189" s="232">
        <f>IF(N189="nulová",J189,0)</f>
        <v>0</v>
      </c>
      <c r="BJ189" s="19" t="s">
        <v>23</v>
      </c>
      <c r="BK189" s="232">
        <f>ROUND(I189*H189,2)</f>
        <v>0</v>
      </c>
      <c r="BL189" s="19" t="s">
        <v>103</v>
      </c>
      <c r="BM189" s="231" t="s">
        <v>4262</v>
      </c>
    </row>
    <row r="190" s="2" customFormat="1" ht="16.5" customHeight="1">
      <c r="A190" s="40"/>
      <c r="B190" s="41"/>
      <c r="C190" s="220" t="s">
        <v>567</v>
      </c>
      <c r="D190" s="220" t="s">
        <v>201</v>
      </c>
      <c r="E190" s="221" t="s">
        <v>4263</v>
      </c>
      <c r="F190" s="222" t="s">
        <v>4264</v>
      </c>
      <c r="G190" s="223" t="s">
        <v>549</v>
      </c>
      <c r="H190" s="224">
        <v>144</v>
      </c>
      <c r="I190" s="225"/>
      <c r="J190" s="226">
        <f>ROUND(I190*H190,2)</f>
        <v>0</v>
      </c>
      <c r="K190" s="222" t="s">
        <v>205</v>
      </c>
      <c r="L190" s="46"/>
      <c r="M190" s="227" t="s">
        <v>22</v>
      </c>
      <c r="N190" s="228" t="s">
        <v>49</v>
      </c>
      <c r="O190" s="86"/>
      <c r="P190" s="229">
        <f>O190*H190</f>
        <v>0</v>
      </c>
      <c r="Q190" s="229">
        <v>0.00012999999999999999</v>
      </c>
      <c r="R190" s="229">
        <f>Q190*H190</f>
        <v>0.018719999999999997</v>
      </c>
      <c r="S190" s="229">
        <v>0</v>
      </c>
      <c r="T190" s="230">
        <f>S190*H190</f>
        <v>0</v>
      </c>
      <c r="U190" s="40"/>
      <c r="V190" s="40"/>
      <c r="W190" s="40"/>
      <c r="X190" s="40"/>
      <c r="Y190" s="40"/>
      <c r="Z190" s="40"/>
      <c r="AA190" s="40"/>
      <c r="AB190" s="40"/>
      <c r="AC190" s="40"/>
      <c r="AD190" s="40"/>
      <c r="AE190" s="40"/>
      <c r="AR190" s="231" t="s">
        <v>103</v>
      </c>
      <c r="AT190" s="231" t="s">
        <v>201</v>
      </c>
      <c r="AU190" s="231" t="s">
        <v>87</v>
      </c>
      <c r="AY190" s="19" t="s">
        <v>199</v>
      </c>
      <c r="BE190" s="232">
        <f>IF(N190="základní",J190,0)</f>
        <v>0</v>
      </c>
      <c r="BF190" s="232">
        <f>IF(N190="snížená",J190,0)</f>
        <v>0</v>
      </c>
      <c r="BG190" s="232">
        <f>IF(N190="zákl. přenesená",J190,0)</f>
        <v>0</v>
      </c>
      <c r="BH190" s="232">
        <f>IF(N190="sníž. přenesená",J190,0)</f>
        <v>0</v>
      </c>
      <c r="BI190" s="232">
        <f>IF(N190="nulová",J190,0)</f>
        <v>0</v>
      </c>
      <c r="BJ190" s="19" t="s">
        <v>23</v>
      </c>
      <c r="BK190" s="232">
        <f>ROUND(I190*H190,2)</f>
        <v>0</v>
      </c>
      <c r="BL190" s="19" t="s">
        <v>103</v>
      </c>
      <c r="BM190" s="231" t="s">
        <v>4265</v>
      </c>
    </row>
    <row r="191" s="12" customFormat="1" ht="22.8" customHeight="1">
      <c r="A191" s="12"/>
      <c r="B191" s="204"/>
      <c r="C191" s="205"/>
      <c r="D191" s="206" t="s">
        <v>77</v>
      </c>
      <c r="E191" s="218" t="s">
        <v>240</v>
      </c>
      <c r="F191" s="218" t="s">
        <v>4266</v>
      </c>
      <c r="G191" s="205"/>
      <c r="H191" s="205"/>
      <c r="I191" s="208"/>
      <c r="J191" s="219">
        <f>BK191</f>
        <v>0</v>
      </c>
      <c r="K191" s="205"/>
      <c r="L191" s="210"/>
      <c r="M191" s="211"/>
      <c r="N191" s="212"/>
      <c r="O191" s="212"/>
      <c r="P191" s="213">
        <f>SUM(P192:P196)</f>
        <v>0</v>
      </c>
      <c r="Q191" s="212"/>
      <c r="R191" s="213">
        <f>SUM(R192:R196)</f>
        <v>0.87760000000000005</v>
      </c>
      <c r="S191" s="212"/>
      <c r="T191" s="214">
        <f>SUM(T192:T196)</f>
        <v>4</v>
      </c>
      <c r="U191" s="12"/>
      <c r="V191" s="12"/>
      <c r="W191" s="12"/>
      <c r="X191" s="12"/>
      <c r="Y191" s="12"/>
      <c r="Z191" s="12"/>
      <c r="AA191" s="12"/>
      <c r="AB191" s="12"/>
      <c r="AC191" s="12"/>
      <c r="AD191" s="12"/>
      <c r="AE191" s="12"/>
      <c r="AR191" s="215" t="s">
        <v>23</v>
      </c>
      <c r="AT191" s="216" t="s">
        <v>77</v>
      </c>
      <c r="AU191" s="216" t="s">
        <v>23</v>
      </c>
      <c r="AY191" s="215" t="s">
        <v>199</v>
      </c>
      <c r="BK191" s="217">
        <f>SUM(BK192:BK196)</f>
        <v>0</v>
      </c>
    </row>
    <row r="192" s="2" customFormat="1" ht="21.75" customHeight="1">
      <c r="A192" s="40"/>
      <c r="B192" s="41"/>
      <c r="C192" s="220" t="s">
        <v>580</v>
      </c>
      <c r="D192" s="220" t="s">
        <v>201</v>
      </c>
      <c r="E192" s="221" t="s">
        <v>4267</v>
      </c>
      <c r="F192" s="222" t="s">
        <v>4268</v>
      </c>
      <c r="G192" s="223" t="s">
        <v>549</v>
      </c>
      <c r="H192" s="224">
        <v>4</v>
      </c>
      <c r="I192" s="225"/>
      <c r="J192" s="226">
        <f>ROUND(I192*H192,2)</f>
        <v>0</v>
      </c>
      <c r="K192" s="222" t="s">
        <v>205</v>
      </c>
      <c r="L192" s="46"/>
      <c r="M192" s="227" t="s">
        <v>22</v>
      </c>
      <c r="N192" s="228" t="s">
        <v>49</v>
      </c>
      <c r="O192" s="86"/>
      <c r="P192" s="229">
        <f>O192*H192</f>
        <v>0</v>
      </c>
      <c r="Q192" s="229">
        <v>0.15396000000000001</v>
      </c>
      <c r="R192" s="229">
        <f>Q192*H192</f>
        <v>0.61584000000000005</v>
      </c>
      <c r="S192" s="229">
        <v>0</v>
      </c>
      <c r="T192" s="230">
        <f>S192*H192</f>
        <v>0</v>
      </c>
      <c r="U192" s="40"/>
      <c r="V192" s="40"/>
      <c r="W192" s="40"/>
      <c r="X192" s="40"/>
      <c r="Y192" s="40"/>
      <c r="Z192" s="40"/>
      <c r="AA192" s="40"/>
      <c r="AB192" s="40"/>
      <c r="AC192" s="40"/>
      <c r="AD192" s="40"/>
      <c r="AE192" s="40"/>
      <c r="AR192" s="231" t="s">
        <v>103</v>
      </c>
      <c r="AT192" s="231" t="s">
        <v>201</v>
      </c>
      <c r="AU192" s="231" t="s">
        <v>87</v>
      </c>
      <c r="AY192" s="19" t="s">
        <v>199</v>
      </c>
      <c r="BE192" s="232">
        <f>IF(N192="základní",J192,0)</f>
        <v>0</v>
      </c>
      <c r="BF192" s="232">
        <f>IF(N192="snížená",J192,0)</f>
        <v>0</v>
      </c>
      <c r="BG192" s="232">
        <f>IF(N192="zákl. přenesená",J192,0)</f>
        <v>0</v>
      </c>
      <c r="BH192" s="232">
        <f>IF(N192="sníž. přenesená",J192,0)</f>
        <v>0</v>
      </c>
      <c r="BI192" s="232">
        <f>IF(N192="nulová",J192,0)</f>
        <v>0</v>
      </c>
      <c r="BJ192" s="19" t="s">
        <v>23</v>
      </c>
      <c r="BK192" s="232">
        <f>ROUND(I192*H192,2)</f>
        <v>0</v>
      </c>
      <c r="BL192" s="19" t="s">
        <v>103</v>
      </c>
      <c r="BM192" s="231" t="s">
        <v>4269</v>
      </c>
    </row>
    <row r="193" s="2" customFormat="1" ht="16.5" customHeight="1">
      <c r="A193" s="40"/>
      <c r="B193" s="41"/>
      <c r="C193" s="220" t="s">
        <v>587</v>
      </c>
      <c r="D193" s="220" t="s">
        <v>201</v>
      </c>
      <c r="E193" s="221" t="s">
        <v>4270</v>
      </c>
      <c r="F193" s="222" t="s">
        <v>4271</v>
      </c>
      <c r="G193" s="223" t="s">
        <v>333</v>
      </c>
      <c r="H193" s="224">
        <v>1</v>
      </c>
      <c r="I193" s="225"/>
      <c r="J193" s="226">
        <f>ROUND(I193*H193,2)</f>
        <v>0</v>
      </c>
      <c r="K193" s="222" t="s">
        <v>205</v>
      </c>
      <c r="L193" s="46"/>
      <c r="M193" s="227" t="s">
        <v>22</v>
      </c>
      <c r="N193" s="228" t="s">
        <v>49</v>
      </c>
      <c r="O193" s="86"/>
      <c r="P193" s="229">
        <f>O193*H193</f>
        <v>0</v>
      </c>
      <c r="Q193" s="229">
        <v>0.26168000000000002</v>
      </c>
      <c r="R193" s="229">
        <f>Q193*H193</f>
        <v>0.26168000000000002</v>
      </c>
      <c r="S193" s="229">
        <v>0</v>
      </c>
      <c r="T193" s="230">
        <f>S193*H193</f>
        <v>0</v>
      </c>
      <c r="U193" s="40"/>
      <c r="V193" s="40"/>
      <c r="W193" s="40"/>
      <c r="X193" s="40"/>
      <c r="Y193" s="40"/>
      <c r="Z193" s="40"/>
      <c r="AA193" s="40"/>
      <c r="AB193" s="40"/>
      <c r="AC193" s="40"/>
      <c r="AD193" s="40"/>
      <c r="AE193" s="40"/>
      <c r="AR193" s="231" t="s">
        <v>103</v>
      </c>
      <c r="AT193" s="231" t="s">
        <v>201</v>
      </c>
      <c r="AU193" s="231" t="s">
        <v>87</v>
      </c>
      <c r="AY193" s="19" t="s">
        <v>199</v>
      </c>
      <c r="BE193" s="232">
        <f>IF(N193="základní",J193,0)</f>
        <v>0</v>
      </c>
      <c r="BF193" s="232">
        <f>IF(N193="snížená",J193,0)</f>
        <v>0</v>
      </c>
      <c r="BG193" s="232">
        <f>IF(N193="zákl. přenesená",J193,0)</f>
        <v>0</v>
      </c>
      <c r="BH193" s="232">
        <f>IF(N193="sníž. přenesená",J193,0)</f>
        <v>0</v>
      </c>
      <c r="BI193" s="232">
        <f>IF(N193="nulová",J193,0)</f>
        <v>0</v>
      </c>
      <c r="BJ193" s="19" t="s">
        <v>23</v>
      </c>
      <c r="BK193" s="232">
        <f>ROUND(I193*H193,2)</f>
        <v>0</v>
      </c>
      <c r="BL193" s="19" t="s">
        <v>103</v>
      </c>
      <c r="BM193" s="231" t="s">
        <v>4272</v>
      </c>
    </row>
    <row r="194" s="2" customFormat="1" ht="16.5" customHeight="1">
      <c r="A194" s="40"/>
      <c r="B194" s="41"/>
      <c r="C194" s="220" t="s">
        <v>591</v>
      </c>
      <c r="D194" s="220" t="s">
        <v>201</v>
      </c>
      <c r="E194" s="221" t="s">
        <v>4273</v>
      </c>
      <c r="F194" s="222" t="s">
        <v>4274</v>
      </c>
      <c r="G194" s="223" t="s">
        <v>333</v>
      </c>
      <c r="H194" s="224">
        <v>1</v>
      </c>
      <c r="I194" s="225"/>
      <c r="J194" s="226">
        <f>ROUND(I194*H194,2)</f>
        <v>0</v>
      </c>
      <c r="K194" s="222" t="s">
        <v>205</v>
      </c>
      <c r="L194" s="46"/>
      <c r="M194" s="227" t="s">
        <v>22</v>
      </c>
      <c r="N194" s="228" t="s">
        <v>49</v>
      </c>
      <c r="O194" s="86"/>
      <c r="P194" s="229">
        <f>O194*H194</f>
        <v>0</v>
      </c>
      <c r="Q194" s="229">
        <v>8.0000000000000007E-05</v>
      </c>
      <c r="R194" s="229">
        <f>Q194*H194</f>
        <v>8.0000000000000007E-05</v>
      </c>
      <c r="S194" s="229">
        <v>0</v>
      </c>
      <c r="T194" s="230">
        <f>S194*H194</f>
        <v>0</v>
      </c>
      <c r="U194" s="40"/>
      <c r="V194" s="40"/>
      <c r="W194" s="40"/>
      <c r="X194" s="40"/>
      <c r="Y194" s="40"/>
      <c r="Z194" s="40"/>
      <c r="AA194" s="40"/>
      <c r="AB194" s="40"/>
      <c r="AC194" s="40"/>
      <c r="AD194" s="40"/>
      <c r="AE194" s="40"/>
      <c r="AR194" s="231" t="s">
        <v>103</v>
      </c>
      <c r="AT194" s="231" t="s">
        <v>201</v>
      </c>
      <c r="AU194" s="231" t="s">
        <v>87</v>
      </c>
      <c r="AY194" s="19" t="s">
        <v>199</v>
      </c>
      <c r="BE194" s="232">
        <f>IF(N194="základní",J194,0)</f>
        <v>0</v>
      </c>
      <c r="BF194" s="232">
        <f>IF(N194="snížená",J194,0)</f>
        <v>0</v>
      </c>
      <c r="BG194" s="232">
        <f>IF(N194="zákl. přenesená",J194,0)</f>
        <v>0</v>
      </c>
      <c r="BH194" s="232">
        <f>IF(N194="sníž. přenesená",J194,0)</f>
        <v>0</v>
      </c>
      <c r="BI194" s="232">
        <f>IF(N194="nulová",J194,0)</f>
        <v>0</v>
      </c>
      <c r="BJ194" s="19" t="s">
        <v>23</v>
      </c>
      <c r="BK194" s="232">
        <f>ROUND(I194*H194,2)</f>
        <v>0</v>
      </c>
      <c r="BL194" s="19" t="s">
        <v>103</v>
      </c>
      <c r="BM194" s="231" t="s">
        <v>4275</v>
      </c>
    </row>
    <row r="195" s="2" customFormat="1" ht="16.5" customHeight="1">
      <c r="A195" s="40"/>
      <c r="B195" s="41"/>
      <c r="C195" s="220" t="s">
        <v>606</v>
      </c>
      <c r="D195" s="220" t="s">
        <v>201</v>
      </c>
      <c r="E195" s="221" t="s">
        <v>3536</v>
      </c>
      <c r="F195" s="222" t="s">
        <v>3537</v>
      </c>
      <c r="G195" s="223" t="s">
        <v>204</v>
      </c>
      <c r="H195" s="224">
        <v>2</v>
      </c>
      <c r="I195" s="225"/>
      <c r="J195" s="226">
        <f>ROUND(I195*H195,2)</f>
        <v>0</v>
      </c>
      <c r="K195" s="222" t="s">
        <v>205</v>
      </c>
      <c r="L195" s="46"/>
      <c r="M195" s="227" t="s">
        <v>22</v>
      </c>
      <c r="N195" s="228" t="s">
        <v>49</v>
      </c>
      <c r="O195" s="86"/>
      <c r="P195" s="229">
        <f>O195*H195</f>
        <v>0</v>
      </c>
      <c r="Q195" s="229">
        <v>0</v>
      </c>
      <c r="R195" s="229">
        <f>Q195*H195</f>
        <v>0</v>
      </c>
      <c r="S195" s="229">
        <v>2</v>
      </c>
      <c r="T195" s="230">
        <f>S195*H195</f>
        <v>4</v>
      </c>
      <c r="U195" s="40"/>
      <c r="V195" s="40"/>
      <c r="W195" s="40"/>
      <c r="X195" s="40"/>
      <c r="Y195" s="40"/>
      <c r="Z195" s="40"/>
      <c r="AA195" s="40"/>
      <c r="AB195" s="40"/>
      <c r="AC195" s="40"/>
      <c r="AD195" s="40"/>
      <c r="AE195" s="40"/>
      <c r="AR195" s="231" t="s">
        <v>103</v>
      </c>
      <c r="AT195" s="231" t="s">
        <v>201</v>
      </c>
      <c r="AU195" s="231" t="s">
        <v>87</v>
      </c>
      <c r="AY195" s="19" t="s">
        <v>199</v>
      </c>
      <c r="BE195" s="232">
        <f>IF(N195="základní",J195,0)</f>
        <v>0</v>
      </c>
      <c r="BF195" s="232">
        <f>IF(N195="snížená",J195,0)</f>
        <v>0</v>
      </c>
      <c r="BG195" s="232">
        <f>IF(N195="zákl. přenesená",J195,0)</f>
        <v>0</v>
      </c>
      <c r="BH195" s="232">
        <f>IF(N195="sníž. přenesená",J195,0)</f>
        <v>0</v>
      </c>
      <c r="BI195" s="232">
        <f>IF(N195="nulová",J195,0)</f>
        <v>0</v>
      </c>
      <c r="BJ195" s="19" t="s">
        <v>23</v>
      </c>
      <c r="BK195" s="232">
        <f>ROUND(I195*H195,2)</f>
        <v>0</v>
      </c>
      <c r="BL195" s="19" t="s">
        <v>103</v>
      </c>
      <c r="BM195" s="231" t="s">
        <v>4276</v>
      </c>
    </row>
    <row r="196" s="2" customFormat="1" ht="33" customHeight="1">
      <c r="A196" s="40"/>
      <c r="B196" s="41"/>
      <c r="C196" s="220" t="s">
        <v>614</v>
      </c>
      <c r="D196" s="220" t="s">
        <v>201</v>
      </c>
      <c r="E196" s="221" t="s">
        <v>4277</v>
      </c>
      <c r="F196" s="222" t="s">
        <v>4278</v>
      </c>
      <c r="G196" s="223" t="s">
        <v>233</v>
      </c>
      <c r="H196" s="224">
        <v>5</v>
      </c>
      <c r="I196" s="225"/>
      <c r="J196" s="226">
        <f>ROUND(I196*H196,2)</f>
        <v>0</v>
      </c>
      <c r="K196" s="222" t="s">
        <v>22</v>
      </c>
      <c r="L196" s="46"/>
      <c r="M196" s="227" t="s">
        <v>22</v>
      </c>
      <c r="N196" s="228" t="s">
        <v>49</v>
      </c>
      <c r="O196" s="86"/>
      <c r="P196" s="229">
        <f>O196*H196</f>
        <v>0</v>
      </c>
      <c r="Q196" s="229">
        <v>0</v>
      </c>
      <c r="R196" s="229">
        <f>Q196*H196</f>
        <v>0</v>
      </c>
      <c r="S196" s="229">
        <v>0</v>
      </c>
      <c r="T196" s="230">
        <f>S196*H196</f>
        <v>0</v>
      </c>
      <c r="U196" s="40"/>
      <c r="V196" s="40"/>
      <c r="W196" s="40"/>
      <c r="X196" s="40"/>
      <c r="Y196" s="40"/>
      <c r="Z196" s="40"/>
      <c r="AA196" s="40"/>
      <c r="AB196" s="40"/>
      <c r="AC196" s="40"/>
      <c r="AD196" s="40"/>
      <c r="AE196" s="40"/>
      <c r="AR196" s="231" t="s">
        <v>103</v>
      </c>
      <c r="AT196" s="231" t="s">
        <v>201</v>
      </c>
      <c r="AU196" s="231" t="s">
        <v>87</v>
      </c>
      <c r="AY196" s="19" t="s">
        <v>199</v>
      </c>
      <c r="BE196" s="232">
        <f>IF(N196="základní",J196,0)</f>
        <v>0</v>
      </c>
      <c r="BF196" s="232">
        <f>IF(N196="snížená",J196,0)</f>
        <v>0</v>
      </c>
      <c r="BG196" s="232">
        <f>IF(N196="zákl. přenesená",J196,0)</f>
        <v>0</v>
      </c>
      <c r="BH196" s="232">
        <f>IF(N196="sníž. přenesená",J196,0)</f>
        <v>0</v>
      </c>
      <c r="BI196" s="232">
        <f>IF(N196="nulová",J196,0)</f>
        <v>0</v>
      </c>
      <c r="BJ196" s="19" t="s">
        <v>23</v>
      </c>
      <c r="BK196" s="232">
        <f>ROUND(I196*H196,2)</f>
        <v>0</v>
      </c>
      <c r="BL196" s="19" t="s">
        <v>103</v>
      </c>
      <c r="BM196" s="231" t="s">
        <v>4279</v>
      </c>
    </row>
    <row r="197" s="12" customFormat="1" ht="22.8" customHeight="1">
      <c r="A197" s="12"/>
      <c r="B197" s="204"/>
      <c r="C197" s="205"/>
      <c r="D197" s="206" t="s">
        <v>77</v>
      </c>
      <c r="E197" s="218" t="s">
        <v>4280</v>
      </c>
      <c r="F197" s="218" t="s">
        <v>1649</v>
      </c>
      <c r="G197" s="205"/>
      <c r="H197" s="205"/>
      <c r="I197" s="208"/>
      <c r="J197" s="219">
        <f>BK197</f>
        <v>0</v>
      </c>
      <c r="K197" s="205"/>
      <c r="L197" s="210"/>
      <c r="M197" s="211"/>
      <c r="N197" s="212"/>
      <c r="O197" s="212"/>
      <c r="P197" s="213">
        <f>SUM(P198:P199)</f>
        <v>0</v>
      </c>
      <c r="Q197" s="212"/>
      <c r="R197" s="213">
        <f>SUM(R198:R199)</f>
        <v>0</v>
      </c>
      <c r="S197" s="212"/>
      <c r="T197" s="214">
        <f>SUM(T198:T199)</f>
        <v>0</v>
      </c>
      <c r="U197" s="12"/>
      <c r="V197" s="12"/>
      <c r="W197" s="12"/>
      <c r="X197" s="12"/>
      <c r="Y197" s="12"/>
      <c r="Z197" s="12"/>
      <c r="AA197" s="12"/>
      <c r="AB197" s="12"/>
      <c r="AC197" s="12"/>
      <c r="AD197" s="12"/>
      <c r="AE197" s="12"/>
      <c r="AR197" s="215" t="s">
        <v>23</v>
      </c>
      <c r="AT197" s="216" t="s">
        <v>77</v>
      </c>
      <c r="AU197" s="216" t="s">
        <v>23</v>
      </c>
      <c r="AY197" s="215" t="s">
        <v>199</v>
      </c>
      <c r="BK197" s="217">
        <f>SUM(BK198:BK199)</f>
        <v>0</v>
      </c>
    </row>
    <row r="198" s="2" customFormat="1" ht="21.75" customHeight="1">
      <c r="A198" s="40"/>
      <c r="B198" s="41"/>
      <c r="C198" s="220" t="s">
        <v>619</v>
      </c>
      <c r="D198" s="220" t="s">
        <v>201</v>
      </c>
      <c r="E198" s="221" t="s">
        <v>4281</v>
      </c>
      <c r="F198" s="222" t="s">
        <v>4282</v>
      </c>
      <c r="G198" s="223" t="s">
        <v>279</v>
      </c>
      <c r="H198" s="224">
        <v>133</v>
      </c>
      <c r="I198" s="225"/>
      <c r="J198" s="226">
        <f>ROUND(I198*H198,2)</f>
        <v>0</v>
      </c>
      <c r="K198" s="222" t="s">
        <v>205</v>
      </c>
      <c r="L198" s="46"/>
      <c r="M198" s="227" t="s">
        <v>22</v>
      </c>
      <c r="N198" s="228" t="s">
        <v>49</v>
      </c>
      <c r="O198" s="86"/>
      <c r="P198" s="229">
        <f>O198*H198</f>
        <v>0</v>
      </c>
      <c r="Q198" s="229">
        <v>0</v>
      </c>
      <c r="R198" s="229">
        <f>Q198*H198</f>
        <v>0</v>
      </c>
      <c r="S198" s="229">
        <v>0</v>
      </c>
      <c r="T198" s="230">
        <f>S198*H198</f>
        <v>0</v>
      </c>
      <c r="U198" s="40"/>
      <c r="V198" s="40"/>
      <c r="W198" s="40"/>
      <c r="X198" s="40"/>
      <c r="Y198" s="40"/>
      <c r="Z198" s="40"/>
      <c r="AA198" s="40"/>
      <c r="AB198" s="40"/>
      <c r="AC198" s="40"/>
      <c r="AD198" s="40"/>
      <c r="AE198" s="40"/>
      <c r="AR198" s="231" t="s">
        <v>103</v>
      </c>
      <c r="AT198" s="231" t="s">
        <v>201</v>
      </c>
      <c r="AU198" s="231" t="s">
        <v>87</v>
      </c>
      <c r="AY198" s="19" t="s">
        <v>199</v>
      </c>
      <c r="BE198" s="232">
        <f>IF(N198="základní",J198,0)</f>
        <v>0</v>
      </c>
      <c r="BF198" s="232">
        <f>IF(N198="snížená",J198,0)</f>
        <v>0</v>
      </c>
      <c r="BG198" s="232">
        <f>IF(N198="zákl. přenesená",J198,0)</f>
        <v>0</v>
      </c>
      <c r="BH198" s="232">
        <f>IF(N198="sníž. přenesená",J198,0)</f>
        <v>0</v>
      </c>
      <c r="BI198" s="232">
        <f>IF(N198="nulová",J198,0)</f>
        <v>0</v>
      </c>
      <c r="BJ198" s="19" t="s">
        <v>23</v>
      </c>
      <c r="BK198" s="232">
        <f>ROUND(I198*H198,2)</f>
        <v>0</v>
      </c>
      <c r="BL198" s="19" t="s">
        <v>103</v>
      </c>
      <c r="BM198" s="231" t="s">
        <v>4283</v>
      </c>
    </row>
    <row r="199" s="2" customFormat="1" ht="21.75" customHeight="1">
      <c r="A199" s="40"/>
      <c r="B199" s="41"/>
      <c r="C199" s="220" t="s">
        <v>625</v>
      </c>
      <c r="D199" s="220" t="s">
        <v>201</v>
      </c>
      <c r="E199" s="221" t="s">
        <v>4284</v>
      </c>
      <c r="F199" s="222" t="s">
        <v>4285</v>
      </c>
      <c r="G199" s="223" t="s">
        <v>279</v>
      </c>
      <c r="H199" s="224">
        <v>46</v>
      </c>
      <c r="I199" s="225"/>
      <c r="J199" s="226">
        <f>ROUND(I199*H199,2)</f>
        <v>0</v>
      </c>
      <c r="K199" s="222" t="s">
        <v>205</v>
      </c>
      <c r="L199" s="46"/>
      <c r="M199" s="227" t="s">
        <v>22</v>
      </c>
      <c r="N199" s="228" t="s">
        <v>49</v>
      </c>
      <c r="O199" s="86"/>
      <c r="P199" s="229">
        <f>O199*H199</f>
        <v>0</v>
      </c>
      <c r="Q199" s="229">
        <v>0</v>
      </c>
      <c r="R199" s="229">
        <f>Q199*H199</f>
        <v>0</v>
      </c>
      <c r="S199" s="229">
        <v>0</v>
      </c>
      <c r="T199" s="230">
        <f>S199*H199</f>
        <v>0</v>
      </c>
      <c r="U199" s="40"/>
      <c r="V199" s="40"/>
      <c r="W199" s="40"/>
      <c r="X199" s="40"/>
      <c r="Y199" s="40"/>
      <c r="Z199" s="40"/>
      <c r="AA199" s="40"/>
      <c r="AB199" s="40"/>
      <c r="AC199" s="40"/>
      <c r="AD199" s="40"/>
      <c r="AE199" s="40"/>
      <c r="AR199" s="231" t="s">
        <v>103</v>
      </c>
      <c r="AT199" s="231" t="s">
        <v>201</v>
      </c>
      <c r="AU199" s="231" t="s">
        <v>87</v>
      </c>
      <c r="AY199" s="19" t="s">
        <v>199</v>
      </c>
      <c r="BE199" s="232">
        <f>IF(N199="základní",J199,0)</f>
        <v>0</v>
      </c>
      <c r="BF199" s="232">
        <f>IF(N199="snížená",J199,0)</f>
        <v>0</v>
      </c>
      <c r="BG199" s="232">
        <f>IF(N199="zákl. přenesená",J199,0)</f>
        <v>0</v>
      </c>
      <c r="BH199" s="232">
        <f>IF(N199="sníž. přenesená",J199,0)</f>
        <v>0</v>
      </c>
      <c r="BI199" s="232">
        <f>IF(N199="nulová",J199,0)</f>
        <v>0</v>
      </c>
      <c r="BJ199" s="19" t="s">
        <v>23</v>
      </c>
      <c r="BK199" s="232">
        <f>ROUND(I199*H199,2)</f>
        <v>0</v>
      </c>
      <c r="BL199" s="19" t="s">
        <v>103</v>
      </c>
      <c r="BM199" s="231" t="s">
        <v>4286</v>
      </c>
    </row>
    <row r="200" s="12" customFormat="1" ht="25.92" customHeight="1">
      <c r="A200" s="12"/>
      <c r="B200" s="204"/>
      <c r="C200" s="205"/>
      <c r="D200" s="206" t="s">
        <v>77</v>
      </c>
      <c r="E200" s="207" t="s">
        <v>1654</v>
      </c>
      <c r="F200" s="207" t="s">
        <v>1655</v>
      </c>
      <c r="G200" s="205"/>
      <c r="H200" s="205"/>
      <c r="I200" s="208"/>
      <c r="J200" s="209">
        <f>BK200</f>
        <v>0</v>
      </c>
      <c r="K200" s="205"/>
      <c r="L200" s="210"/>
      <c r="M200" s="211"/>
      <c r="N200" s="212"/>
      <c r="O200" s="212"/>
      <c r="P200" s="213">
        <f>P201</f>
        <v>0</v>
      </c>
      <c r="Q200" s="212"/>
      <c r="R200" s="213">
        <f>R201</f>
        <v>0.14292000000000002</v>
      </c>
      <c r="S200" s="212"/>
      <c r="T200" s="214">
        <f>T201</f>
        <v>0.2984</v>
      </c>
      <c r="U200" s="12"/>
      <c r="V200" s="12"/>
      <c r="W200" s="12"/>
      <c r="X200" s="12"/>
      <c r="Y200" s="12"/>
      <c r="Z200" s="12"/>
      <c r="AA200" s="12"/>
      <c r="AB200" s="12"/>
      <c r="AC200" s="12"/>
      <c r="AD200" s="12"/>
      <c r="AE200" s="12"/>
      <c r="AR200" s="215" t="s">
        <v>87</v>
      </c>
      <c r="AT200" s="216" t="s">
        <v>77</v>
      </c>
      <c r="AU200" s="216" t="s">
        <v>78</v>
      </c>
      <c r="AY200" s="215" t="s">
        <v>199</v>
      </c>
      <c r="BK200" s="217">
        <f>BK201</f>
        <v>0</v>
      </c>
    </row>
    <row r="201" s="12" customFormat="1" ht="22.8" customHeight="1">
      <c r="A201" s="12"/>
      <c r="B201" s="204"/>
      <c r="C201" s="205"/>
      <c r="D201" s="206" t="s">
        <v>77</v>
      </c>
      <c r="E201" s="218" t="s">
        <v>3609</v>
      </c>
      <c r="F201" s="218" t="s">
        <v>3610</v>
      </c>
      <c r="G201" s="205"/>
      <c r="H201" s="205"/>
      <c r="I201" s="208"/>
      <c r="J201" s="219">
        <f>BK201</f>
        <v>0</v>
      </c>
      <c r="K201" s="205"/>
      <c r="L201" s="210"/>
      <c r="M201" s="211"/>
      <c r="N201" s="212"/>
      <c r="O201" s="212"/>
      <c r="P201" s="213">
        <f>SUM(P202:P209)</f>
        <v>0</v>
      </c>
      <c r="Q201" s="212"/>
      <c r="R201" s="213">
        <f>SUM(R202:R209)</f>
        <v>0.14292000000000002</v>
      </c>
      <c r="S201" s="212"/>
      <c r="T201" s="214">
        <f>SUM(T202:T209)</f>
        <v>0.2984</v>
      </c>
      <c r="U201" s="12"/>
      <c r="V201" s="12"/>
      <c r="W201" s="12"/>
      <c r="X201" s="12"/>
      <c r="Y201" s="12"/>
      <c r="Z201" s="12"/>
      <c r="AA201" s="12"/>
      <c r="AB201" s="12"/>
      <c r="AC201" s="12"/>
      <c r="AD201" s="12"/>
      <c r="AE201" s="12"/>
      <c r="AR201" s="215" t="s">
        <v>87</v>
      </c>
      <c r="AT201" s="216" t="s">
        <v>77</v>
      </c>
      <c r="AU201" s="216" t="s">
        <v>23</v>
      </c>
      <c r="AY201" s="215" t="s">
        <v>199</v>
      </c>
      <c r="BK201" s="217">
        <f>SUM(BK202:BK209)</f>
        <v>0</v>
      </c>
    </row>
    <row r="202" s="2" customFormat="1" ht="16.5" customHeight="1">
      <c r="A202" s="40"/>
      <c r="B202" s="41"/>
      <c r="C202" s="220" t="s">
        <v>634</v>
      </c>
      <c r="D202" s="220" t="s">
        <v>201</v>
      </c>
      <c r="E202" s="221" t="s">
        <v>3614</v>
      </c>
      <c r="F202" s="222" t="s">
        <v>3615</v>
      </c>
      <c r="G202" s="223" t="s">
        <v>549</v>
      </c>
      <c r="H202" s="224">
        <v>20</v>
      </c>
      <c r="I202" s="225"/>
      <c r="J202" s="226">
        <f>ROUND(I202*H202,2)</f>
        <v>0</v>
      </c>
      <c r="K202" s="222" t="s">
        <v>205</v>
      </c>
      <c r="L202" s="46"/>
      <c r="M202" s="227" t="s">
        <v>22</v>
      </c>
      <c r="N202" s="228" t="s">
        <v>49</v>
      </c>
      <c r="O202" s="86"/>
      <c r="P202" s="229">
        <f>O202*H202</f>
        <v>0</v>
      </c>
      <c r="Q202" s="229">
        <v>0</v>
      </c>
      <c r="R202" s="229">
        <f>Q202*H202</f>
        <v>0</v>
      </c>
      <c r="S202" s="229">
        <v>0.014919999999999999</v>
      </c>
      <c r="T202" s="230">
        <f>S202*H202</f>
        <v>0.2984</v>
      </c>
      <c r="U202" s="40"/>
      <c r="V202" s="40"/>
      <c r="W202" s="40"/>
      <c r="X202" s="40"/>
      <c r="Y202" s="40"/>
      <c r="Z202" s="40"/>
      <c r="AA202" s="40"/>
      <c r="AB202" s="40"/>
      <c r="AC202" s="40"/>
      <c r="AD202" s="40"/>
      <c r="AE202" s="40"/>
      <c r="AR202" s="231" t="s">
        <v>272</v>
      </c>
      <c r="AT202" s="231" t="s">
        <v>201</v>
      </c>
      <c r="AU202" s="231" t="s">
        <v>87</v>
      </c>
      <c r="AY202" s="19" t="s">
        <v>199</v>
      </c>
      <c r="BE202" s="232">
        <f>IF(N202="základní",J202,0)</f>
        <v>0</v>
      </c>
      <c r="BF202" s="232">
        <f>IF(N202="snížená",J202,0)</f>
        <v>0</v>
      </c>
      <c r="BG202" s="232">
        <f>IF(N202="zákl. přenesená",J202,0)</f>
        <v>0</v>
      </c>
      <c r="BH202" s="232">
        <f>IF(N202="sníž. přenesená",J202,0)</f>
        <v>0</v>
      </c>
      <c r="BI202" s="232">
        <f>IF(N202="nulová",J202,0)</f>
        <v>0</v>
      </c>
      <c r="BJ202" s="19" t="s">
        <v>23</v>
      </c>
      <c r="BK202" s="232">
        <f>ROUND(I202*H202,2)</f>
        <v>0</v>
      </c>
      <c r="BL202" s="19" t="s">
        <v>272</v>
      </c>
      <c r="BM202" s="231" t="s">
        <v>4287</v>
      </c>
    </row>
    <row r="203" s="2" customFormat="1" ht="16.5" customHeight="1">
      <c r="A203" s="40"/>
      <c r="B203" s="41"/>
      <c r="C203" s="220" t="s">
        <v>643</v>
      </c>
      <c r="D203" s="220" t="s">
        <v>201</v>
      </c>
      <c r="E203" s="221" t="s">
        <v>4288</v>
      </c>
      <c r="F203" s="222" t="s">
        <v>4289</v>
      </c>
      <c r="G203" s="223" t="s">
        <v>333</v>
      </c>
      <c r="H203" s="224">
        <v>3</v>
      </c>
      <c r="I203" s="225"/>
      <c r="J203" s="226">
        <f>ROUND(I203*H203,2)</f>
        <v>0</v>
      </c>
      <c r="K203" s="222" t="s">
        <v>205</v>
      </c>
      <c r="L203" s="46"/>
      <c r="M203" s="227" t="s">
        <v>22</v>
      </c>
      <c r="N203" s="228" t="s">
        <v>49</v>
      </c>
      <c r="O203" s="86"/>
      <c r="P203" s="229">
        <f>O203*H203</f>
        <v>0</v>
      </c>
      <c r="Q203" s="229">
        <v>0</v>
      </c>
      <c r="R203" s="229">
        <f>Q203*H203</f>
        <v>0</v>
      </c>
      <c r="S203" s="229">
        <v>0</v>
      </c>
      <c r="T203" s="230">
        <f>S203*H203</f>
        <v>0</v>
      </c>
      <c r="U203" s="40"/>
      <c r="V203" s="40"/>
      <c r="W203" s="40"/>
      <c r="X203" s="40"/>
      <c r="Y203" s="40"/>
      <c r="Z203" s="40"/>
      <c r="AA203" s="40"/>
      <c r="AB203" s="40"/>
      <c r="AC203" s="40"/>
      <c r="AD203" s="40"/>
      <c r="AE203" s="40"/>
      <c r="AR203" s="231" t="s">
        <v>272</v>
      </c>
      <c r="AT203" s="231" t="s">
        <v>201</v>
      </c>
      <c r="AU203" s="231" t="s">
        <v>87</v>
      </c>
      <c r="AY203" s="19" t="s">
        <v>199</v>
      </c>
      <c r="BE203" s="232">
        <f>IF(N203="základní",J203,0)</f>
        <v>0</v>
      </c>
      <c r="BF203" s="232">
        <f>IF(N203="snížená",J203,0)</f>
        <v>0</v>
      </c>
      <c r="BG203" s="232">
        <f>IF(N203="zákl. přenesená",J203,0)</f>
        <v>0</v>
      </c>
      <c r="BH203" s="232">
        <f>IF(N203="sníž. přenesená",J203,0)</f>
        <v>0</v>
      </c>
      <c r="BI203" s="232">
        <f>IF(N203="nulová",J203,0)</f>
        <v>0</v>
      </c>
      <c r="BJ203" s="19" t="s">
        <v>23</v>
      </c>
      <c r="BK203" s="232">
        <f>ROUND(I203*H203,2)</f>
        <v>0</v>
      </c>
      <c r="BL203" s="19" t="s">
        <v>272</v>
      </c>
      <c r="BM203" s="231" t="s">
        <v>4290</v>
      </c>
    </row>
    <row r="204" s="2" customFormat="1" ht="16.5" customHeight="1">
      <c r="A204" s="40"/>
      <c r="B204" s="41"/>
      <c r="C204" s="220" t="s">
        <v>647</v>
      </c>
      <c r="D204" s="220" t="s">
        <v>201</v>
      </c>
      <c r="E204" s="221" t="s">
        <v>4291</v>
      </c>
      <c r="F204" s="222" t="s">
        <v>4292</v>
      </c>
      <c r="G204" s="223" t="s">
        <v>333</v>
      </c>
      <c r="H204" s="224">
        <v>3</v>
      </c>
      <c r="I204" s="225"/>
      <c r="J204" s="226">
        <f>ROUND(I204*H204,2)</f>
        <v>0</v>
      </c>
      <c r="K204" s="222" t="s">
        <v>205</v>
      </c>
      <c r="L204" s="46"/>
      <c r="M204" s="227" t="s">
        <v>22</v>
      </c>
      <c r="N204" s="228" t="s">
        <v>49</v>
      </c>
      <c r="O204" s="86"/>
      <c r="P204" s="229">
        <f>O204*H204</f>
        <v>0</v>
      </c>
      <c r="Q204" s="229">
        <v>0.0010100000000000001</v>
      </c>
      <c r="R204" s="229">
        <f>Q204*H204</f>
        <v>0.0030300000000000001</v>
      </c>
      <c r="S204" s="229">
        <v>0</v>
      </c>
      <c r="T204" s="230">
        <f>S204*H204</f>
        <v>0</v>
      </c>
      <c r="U204" s="40"/>
      <c r="V204" s="40"/>
      <c r="W204" s="40"/>
      <c r="X204" s="40"/>
      <c r="Y204" s="40"/>
      <c r="Z204" s="40"/>
      <c r="AA204" s="40"/>
      <c r="AB204" s="40"/>
      <c r="AC204" s="40"/>
      <c r="AD204" s="40"/>
      <c r="AE204" s="40"/>
      <c r="AR204" s="231" t="s">
        <v>272</v>
      </c>
      <c r="AT204" s="231" t="s">
        <v>201</v>
      </c>
      <c r="AU204" s="231" t="s">
        <v>87</v>
      </c>
      <c r="AY204" s="19" t="s">
        <v>199</v>
      </c>
      <c r="BE204" s="232">
        <f>IF(N204="základní",J204,0)</f>
        <v>0</v>
      </c>
      <c r="BF204" s="232">
        <f>IF(N204="snížená",J204,0)</f>
        <v>0</v>
      </c>
      <c r="BG204" s="232">
        <f>IF(N204="zákl. přenesená",J204,0)</f>
        <v>0</v>
      </c>
      <c r="BH204" s="232">
        <f>IF(N204="sníž. přenesená",J204,0)</f>
        <v>0</v>
      </c>
      <c r="BI204" s="232">
        <f>IF(N204="nulová",J204,0)</f>
        <v>0</v>
      </c>
      <c r="BJ204" s="19" t="s">
        <v>23</v>
      </c>
      <c r="BK204" s="232">
        <f>ROUND(I204*H204,2)</f>
        <v>0</v>
      </c>
      <c r="BL204" s="19" t="s">
        <v>272</v>
      </c>
      <c r="BM204" s="231" t="s">
        <v>4293</v>
      </c>
    </row>
    <row r="205" s="2" customFormat="1" ht="16.5" customHeight="1">
      <c r="A205" s="40"/>
      <c r="B205" s="41"/>
      <c r="C205" s="220" t="s">
        <v>656</v>
      </c>
      <c r="D205" s="220" t="s">
        <v>201</v>
      </c>
      <c r="E205" s="221" t="s">
        <v>4294</v>
      </c>
      <c r="F205" s="222" t="s">
        <v>4295</v>
      </c>
      <c r="G205" s="223" t="s">
        <v>549</v>
      </c>
      <c r="H205" s="224">
        <v>35</v>
      </c>
      <c r="I205" s="225"/>
      <c r="J205" s="226">
        <f>ROUND(I205*H205,2)</f>
        <v>0</v>
      </c>
      <c r="K205" s="222" t="s">
        <v>205</v>
      </c>
      <c r="L205" s="46"/>
      <c r="M205" s="227" t="s">
        <v>22</v>
      </c>
      <c r="N205" s="228" t="s">
        <v>49</v>
      </c>
      <c r="O205" s="86"/>
      <c r="P205" s="229">
        <f>O205*H205</f>
        <v>0</v>
      </c>
      <c r="Q205" s="229">
        <v>0.00189</v>
      </c>
      <c r="R205" s="229">
        <f>Q205*H205</f>
        <v>0.06615</v>
      </c>
      <c r="S205" s="229">
        <v>0</v>
      </c>
      <c r="T205" s="230">
        <f>S205*H205</f>
        <v>0</v>
      </c>
      <c r="U205" s="40"/>
      <c r="V205" s="40"/>
      <c r="W205" s="40"/>
      <c r="X205" s="40"/>
      <c r="Y205" s="40"/>
      <c r="Z205" s="40"/>
      <c r="AA205" s="40"/>
      <c r="AB205" s="40"/>
      <c r="AC205" s="40"/>
      <c r="AD205" s="40"/>
      <c r="AE205" s="40"/>
      <c r="AR205" s="231" t="s">
        <v>272</v>
      </c>
      <c r="AT205" s="231" t="s">
        <v>201</v>
      </c>
      <c r="AU205" s="231" t="s">
        <v>87</v>
      </c>
      <c r="AY205" s="19" t="s">
        <v>199</v>
      </c>
      <c r="BE205" s="232">
        <f>IF(N205="základní",J205,0)</f>
        <v>0</v>
      </c>
      <c r="BF205" s="232">
        <f>IF(N205="snížená",J205,0)</f>
        <v>0</v>
      </c>
      <c r="BG205" s="232">
        <f>IF(N205="zákl. přenesená",J205,0)</f>
        <v>0</v>
      </c>
      <c r="BH205" s="232">
        <f>IF(N205="sníž. přenesená",J205,0)</f>
        <v>0</v>
      </c>
      <c r="BI205" s="232">
        <f>IF(N205="nulová",J205,0)</f>
        <v>0</v>
      </c>
      <c r="BJ205" s="19" t="s">
        <v>23</v>
      </c>
      <c r="BK205" s="232">
        <f>ROUND(I205*H205,2)</f>
        <v>0</v>
      </c>
      <c r="BL205" s="19" t="s">
        <v>272</v>
      </c>
      <c r="BM205" s="231" t="s">
        <v>4296</v>
      </c>
    </row>
    <row r="206" s="2" customFormat="1" ht="16.5" customHeight="1">
      <c r="A206" s="40"/>
      <c r="B206" s="41"/>
      <c r="C206" s="220" t="s">
        <v>660</v>
      </c>
      <c r="D206" s="220" t="s">
        <v>201</v>
      </c>
      <c r="E206" s="221" t="s">
        <v>4297</v>
      </c>
      <c r="F206" s="222" t="s">
        <v>4298</v>
      </c>
      <c r="G206" s="223" t="s">
        <v>549</v>
      </c>
      <c r="H206" s="224">
        <v>12</v>
      </c>
      <c r="I206" s="225"/>
      <c r="J206" s="226">
        <f>ROUND(I206*H206,2)</f>
        <v>0</v>
      </c>
      <c r="K206" s="222" t="s">
        <v>205</v>
      </c>
      <c r="L206" s="46"/>
      <c r="M206" s="227" t="s">
        <v>22</v>
      </c>
      <c r="N206" s="228" t="s">
        <v>49</v>
      </c>
      <c r="O206" s="86"/>
      <c r="P206" s="229">
        <f>O206*H206</f>
        <v>0</v>
      </c>
      <c r="Q206" s="229">
        <v>0.0022699999999999999</v>
      </c>
      <c r="R206" s="229">
        <f>Q206*H206</f>
        <v>0.02724</v>
      </c>
      <c r="S206" s="229">
        <v>0</v>
      </c>
      <c r="T206" s="230">
        <f>S206*H206</f>
        <v>0</v>
      </c>
      <c r="U206" s="40"/>
      <c r="V206" s="40"/>
      <c r="W206" s="40"/>
      <c r="X206" s="40"/>
      <c r="Y206" s="40"/>
      <c r="Z206" s="40"/>
      <c r="AA206" s="40"/>
      <c r="AB206" s="40"/>
      <c r="AC206" s="40"/>
      <c r="AD206" s="40"/>
      <c r="AE206" s="40"/>
      <c r="AR206" s="231" t="s">
        <v>272</v>
      </c>
      <c r="AT206" s="231" t="s">
        <v>201</v>
      </c>
      <c r="AU206" s="231" t="s">
        <v>87</v>
      </c>
      <c r="AY206" s="19" t="s">
        <v>199</v>
      </c>
      <c r="BE206" s="232">
        <f>IF(N206="základní",J206,0)</f>
        <v>0</v>
      </c>
      <c r="BF206" s="232">
        <f>IF(N206="snížená",J206,0)</f>
        <v>0</v>
      </c>
      <c r="BG206" s="232">
        <f>IF(N206="zákl. přenesená",J206,0)</f>
        <v>0</v>
      </c>
      <c r="BH206" s="232">
        <f>IF(N206="sníž. přenesená",J206,0)</f>
        <v>0</v>
      </c>
      <c r="BI206" s="232">
        <f>IF(N206="nulová",J206,0)</f>
        <v>0</v>
      </c>
      <c r="BJ206" s="19" t="s">
        <v>23</v>
      </c>
      <c r="BK206" s="232">
        <f>ROUND(I206*H206,2)</f>
        <v>0</v>
      </c>
      <c r="BL206" s="19" t="s">
        <v>272</v>
      </c>
      <c r="BM206" s="231" t="s">
        <v>4299</v>
      </c>
    </row>
    <row r="207" s="2" customFormat="1" ht="16.5" customHeight="1">
      <c r="A207" s="40"/>
      <c r="B207" s="41"/>
      <c r="C207" s="220" t="s">
        <v>670</v>
      </c>
      <c r="D207" s="220" t="s">
        <v>201</v>
      </c>
      <c r="E207" s="221" t="s">
        <v>4300</v>
      </c>
      <c r="F207" s="222" t="s">
        <v>4301</v>
      </c>
      <c r="G207" s="223" t="s">
        <v>549</v>
      </c>
      <c r="H207" s="224">
        <v>12</v>
      </c>
      <c r="I207" s="225"/>
      <c r="J207" s="226">
        <f>ROUND(I207*H207,2)</f>
        <v>0</v>
      </c>
      <c r="K207" s="222" t="s">
        <v>205</v>
      </c>
      <c r="L207" s="46"/>
      <c r="M207" s="227" t="s">
        <v>22</v>
      </c>
      <c r="N207" s="228" t="s">
        <v>49</v>
      </c>
      <c r="O207" s="86"/>
      <c r="P207" s="229">
        <f>O207*H207</f>
        <v>0</v>
      </c>
      <c r="Q207" s="229">
        <v>0.0035000000000000001</v>
      </c>
      <c r="R207" s="229">
        <f>Q207*H207</f>
        <v>0.042000000000000003</v>
      </c>
      <c r="S207" s="229">
        <v>0</v>
      </c>
      <c r="T207" s="230">
        <f>S207*H207</f>
        <v>0</v>
      </c>
      <c r="U207" s="40"/>
      <c r="V207" s="40"/>
      <c r="W207" s="40"/>
      <c r="X207" s="40"/>
      <c r="Y207" s="40"/>
      <c r="Z207" s="40"/>
      <c r="AA207" s="40"/>
      <c r="AB207" s="40"/>
      <c r="AC207" s="40"/>
      <c r="AD207" s="40"/>
      <c r="AE207" s="40"/>
      <c r="AR207" s="231" t="s">
        <v>272</v>
      </c>
      <c r="AT207" s="231" t="s">
        <v>201</v>
      </c>
      <c r="AU207" s="231" t="s">
        <v>87</v>
      </c>
      <c r="AY207" s="19" t="s">
        <v>199</v>
      </c>
      <c r="BE207" s="232">
        <f>IF(N207="základní",J207,0)</f>
        <v>0</v>
      </c>
      <c r="BF207" s="232">
        <f>IF(N207="snížená",J207,0)</f>
        <v>0</v>
      </c>
      <c r="BG207" s="232">
        <f>IF(N207="zákl. přenesená",J207,0)</f>
        <v>0</v>
      </c>
      <c r="BH207" s="232">
        <f>IF(N207="sníž. přenesená",J207,0)</f>
        <v>0</v>
      </c>
      <c r="BI207" s="232">
        <f>IF(N207="nulová",J207,0)</f>
        <v>0</v>
      </c>
      <c r="BJ207" s="19" t="s">
        <v>23</v>
      </c>
      <c r="BK207" s="232">
        <f>ROUND(I207*H207,2)</f>
        <v>0</v>
      </c>
      <c r="BL207" s="19" t="s">
        <v>272</v>
      </c>
      <c r="BM207" s="231" t="s">
        <v>4302</v>
      </c>
    </row>
    <row r="208" s="2" customFormat="1" ht="16.5" customHeight="1">
      <c r="A208" s="40"/>
      <c r="B208" s="41"/>
      <c r="C208" s="220" t="s">
        <v>676</v>
      </c>
      <c r="D208" s="220" t="s">
        <v>201</v>
      </c>
      <c r="E208" s="221" t="s">
        <v>3662</v>
      </c>
      <c r="F208" s="222" t="s">
        <v>3663</v>
      </c>
      <c r="G208" s="223" t="s">
        <v>333</v>
      </c>
      <c r="H208" s="224">
        <v>3</v>
      </c>
      <c r="I208" s="225"/>
      <c r="J208" s="226">
        <f>ROUND(I208*H208,2)</f>
        <v>0</v>
      </c>
      <c r="K208" s="222" t="s">
        <v>205</v>
      </c>
      <c r="L208" s="46"/>
      <c r="M208" s="227" t="s">
        <v>22</v>
      </c>
      <c r="N208" s="228" t="s">
        <v>49</v>
      </c>
      <c r="O208" s="86"/>
      <c r="P208" s="229">
        <f>O208*H208</f>
        <v>0</v>
      </c>
      <c r="Q208" s="229">
        <v>0</v>
      </c>
      <c r="R208" s="229">
        <f>Q208*H208</f>
        <v>0</v>
      </c>
      <c r="S208" s="229">
        <v>0</v>
      </c>
      <c r="T208" s="230">
        <f>S208*H208</f>
        <v>0</v>
      </c>
      <c r="U208" s="40"/>
      <c r="V208" s="40"/>
      <c r="W208" s="40"/>
      <c r="X208" s="40"/>
      <c r="Y208" s="40"/>
      <c r="Z208" s="40"/>
      <c r="AA208" s="40"/>
      <c r="AB208" s="40"/>
      <c r="AC208" s="40"/>
      <c r="AD208" s="40"/>
      <c r="AE208" s="40"/>
      <c r="AR208" s="231" t="s">
        <v>272</v>
      </c>
      <c r="AT208" s="231" t="s">
        <v>201</v>
      </c>
      <c r="AU208" s="231" t="s">
        <v>87</v>
      </c>
      <c r="AY208" s="19" t="s">
        <v>199</v>
      </c>
      <c r="BE208" s="232">
        <f>IF(N208="základní",J208,0)</f>
        <v>0</v>
      </c>
      <c r="BF208" s="232">
        <f>IF(N208="snížená",J208,0)</f>
        <v>0</v>
      </c>
      <c r="BG208" s="232">
        <f>IF(N208="zákl. přenesená",J208,0)</f>
        <v>0</v>
      </c>
      <c r="BH208" s="232">
        <f>IF(N208="sníž. přenesená",J208,0)</f>
        <v>0</v>
      </c>
      <c r="BI208" s="232">
        <f>IF(N208="nulová",J208,0)</f>
        <v>0</v>
      </c>
      <c r="BJ208" s="19" t="s">
        <v>23</v>
      </c>
      <c r="BK208" s="232">
        <f>ROUND(I208*H208,2)</f>
        <v>0</v>
      </c>
      <c r="BL208" s="19" t="s">
        <v>272</v>
      </c>
      <c r="BM208" s="231" t="s">
        <v>4303</v>
      </c>
    </row>
    <row r="209" s="2" customFormat="1" ht="16.5" customHeight="1">
      <c r="A209" s="40"/>
      <c r="B209" s="41"/>
      <c r="C209" s="220" t="s">
        <v>683</v>
      </c>
      <c r="D209" s="220" t="s">
        <v>201</v>
      </c>
      <c r="E209" s="221" t="s">
        <v>4304</v>
      </c>
      <c r="F209" s="222" t="s">
        <v>4305</v>
      </c>
      <c r="G209" s="223" t="s">
        <v>333</v>
      </c>
      <c r="H209" s="224">
        <v>3</v>
      </c>
      <c r="I209" s="225"/>
      <c r="J209" s="226">
        <f>ROUND(I209*H209,2)</f>
        <v>0</v>
      </c>
      <c r="K209" s="222" t="s">
        <v>205</v>
      </c>
      <c r="L209" s="46"/>
      <c r="M209" s="287" t="s">
        <v>22</v>
      </c>
      <c r="N209" s="288" t="s">
        <v>49</v>
      </c>
      <c r="O209" s="289"/>
      <c r="P209" s="290">
        <f>O209*H209</f>
        <v>0</v>
      </c>
      <c r="Q209" s="290">
        <v>0.0015</v>
      </c>
      <c r="R209" s="290">
        <f>Q209*H209</f>
        <v>0.0045000000000000005</v>
      </c>
      <c r="S209" s="290">
        <v>0</v>
      </c>
      <c r="T209" s="291">
        <f>S209*H209</f>
        <v>0</v>
      </c>
      <c r="U209" s="40"/>
      <c r="V209" s="40"/>
      <c r="W209" s="40"/>
      <c r="X209" s="40"/>
      <c r="Y209" s="40"/>
      <c r="Z209" s="40"/>
      <c r="AA209" s="40"/>
      <c r="AB209" s="40"/>
      <c r="AC209" s="40"/>
      <c r="AD209" s="40"/>
      <c r="AE209" s="40"/>
      <c r="AR209" s="231" t="s">
        <v>272</v>
      </c>
      <c r="AT209" s="231" t="s">
        <v>201</v>
      </c>
      <c r="AU209" s="231" t="s">
        <v>87</v>
      </c>
      <c r="AY209" s="19" t="s">
        <v>199</v>
      </c>
      <c r="BE209" s="232">
        <f>IF(N209="základní",J209,0)</f>
        <v>0</v>
      </c>
      <c r="BF209" s="232">
        <f>IF(N209="snížená",J209,0)</f>
        <v>0</v>
      </c>
      <c r="BG209" s="232">
        <f>IF(N209="zákl. přenesená",J209,0)</f>
        <v>0</v>
      </c>
      <c r="BH209" s="232">
        <f>IF(N209="sníž. přenesená",J209,0)</f>
        <v>0</v>
      </c>
      <c r="BI209" s="232">
        <f>IF(N209="nulová",J209,0)</f>
        <v>0</v>
      </c>
      <c r="BJ209" s="19" t="s">
        <v>23</v>
      </c>
      <c r="BK209" s="232">
        <f>ROUND(I209*H209,2)</f>
        <v>0</v>
      </c>
      <c r="BL209" s="19" t="s">
        <v>272</v>
      </c>
      <c r="BM209" s="231" t="s">
        <v>4306</v>
      </c>
    </row>
    <row r="210" s="2" customFormat="1" ht="6.96" customHeight="1">
      <c r="A210" s="40"/>
      <c r="B210" s="61"/>
      <c r="C210" s="62"/>
      <c r="D210" s="62"/>
      <c r="E210" s="62"/>
      <c r="F210" s="62"/>
      <c r="G210" s="62"/>
      <c r="H210" s="62"/>
      <c r="I210" s="168"/>
      <c r="J210" s="62"/>
      <c r="K210" s="62"/>
      <c r="L210" s="46"/>
      <c r="M210" s="40"/>
      <c r="O210" s="40"/>
      <c r="P210" s="40"/>
      <c r="Q210" s="40"/>
      <c r="R210" s="40"/>
      <c r="S210" s="40"/>
      <c r="T210" s="40"/>
      <c r="U210" s="40"/>
      <c r="V210" s="40"/>
      <c r="W210" s="40"/>
      <c r="X210" s="40"/>
      <c r="Y210" s="40"/>
      <c r="Z210" s="40"/>
      <c r="AA210" s="40"/>
      <c r="AB210" s="40"/>
      <c r="AC210" s="40"/>
      <c r="AD210" s="40"/>
      <c r="AE210" s="40"/>
    </row>
  </sheetData>
  <sheetProtection sheet="1" autoFilter="0" formatColumns="0" formatRows="0" objects="1" scenarios="1" spinCount="100000" saltValue="OpQz/fHJGTA3De/XwLcU966qcAL+5mWRiUo5dkkoeDSrPXX76F5OVHOHE3Vy/F7V+yScrq7l0Z0YUuJQSclldQ==" hashValue="UYPLNxBh28fdIQ6oX7qLVfRACbXB1rSafeaK8bMdieD/q9aYbhkIjLfJauv+83rXvUeK8bJ7TUP0mg1N7/aniw==" algorithmName="SHA-512" password="CEF7"/>
  <autoFilter ref="C87:K209"/>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102</v>
      </c>
    </row>
    <row r="3" s="1" customFormat="1" ht="6.96" customHeight="1">
      <c r="B3" s="131"/>
      <c r="C3" s="132"/>
      <c r="D3" s="132"/>
      <c r="E3" s="132"/>
      <c r="F3" s="132"/>
      <c r="G3" s="132"/>
      <c r="H3" s="132"/>
      <c r="I3" s="133"/>
      <c r="J3" s="132"/>
      <c r="K3" s="132"/>
      <c r="L3" s="22"/>
      <c r="AT3" s="19" t="s">
        <v>87</v>
      </c>
    </row>
    <row r="4" s="1" customFormat="1" ht="24.96" customHeight="1">
      <c r="B4" s="22"/>
      <c r="D4" s="134" t="s">
        <v>136</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zakázky'!K6</f>
        <v>Rekonstrukce elektroinstalace a rozvodů ZTI,vč. úpravy soc. zařízení a bezbariér vstupu obj. č.p. 931, Náchod</v>
      </c>
      <c r="F7" s="136"/>
      <c r="G7" s="136"/>
      <c r="H7" s="136"/>
      <c r="I7" s="130"/>
      <c r="L7" s="22"/>
    </row>
    <row r="8" s="2" customFormat="1" ht="12" customHeight="1">
      <c r="A8" s="40"/>
      <c r="B8" s="46"/>
      <c r="C8" s="40"/>
      <c r="D8" s="136" t="s">
        <v>137</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4307</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19</v>
      </c>
      <c r="E11" s="40"/>
      <c r="F11" s="141" t="s">
        <v>20</v>
      </c>
      <c r="G11" s="40"/>
      <c r="H11" s="40"/>
      <c r="I11" s="142" t="s">
        <v>21</v>
      </c>
      <c r="J11" s="141" t="s">
        <v>22</v>
      </c>
      <c r="K11" s="40"/>
      <c r="L11" s="139"/>
      <c r="S11" s="40"/>
      <c r="T11" s="40"/>
      <c r="U11" s="40"/>
      <c r="V11" s="40"/>
      <c r="W11" s="40"/>
      <c r="X11" s="40"/>
      <c r="Y11" s="40"/>
      <c r="Z11" s="40"/>
      <c r="AA11" s="40"/>
      <c r="AB11" s="40"/>
      <c r="AC11" s="40"/>
      <c r="AD11" s="40"/>
      <c r="AE11" s="40"/>
    </row>
    <row r="12" s="2" customFormat="1" ht="12" customHeight="1">
      <c r="A12" s="40"/>
      <c r="B12" s="46"/>
      <c r="C12" s="40"/>
      <c r="D12" s="136" t="s">
        <v>24</v>
      </c>
      <c r="E12" s="40"/>
      <c r="F12" s="141" t="s">
        <v>25</v>
      </c>
      <c r="G12" s="40"/>
      <c r="H12" s="40"/>
      <c r="I12" s="142" t="s">
        <v>26</v>
      </c>
      <c r="J12" s="143" t="str">
        <f>'Rekapitulace zakázky'!AN8</f>
        <v>12. 2. 2020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22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32</v>
      </c>
      <c r="F15" s="40"/>
      <c r="G15" s="40"/>
      <c r="H15" s="40"/>
      <c r="I15" s="142" t="s">
        <v>33</v>
      </c>
      <c r="J15" s="141" t="s">
        <v>22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34</v>
      </c>
      <c r="E17" s="40"/>
      <c r="F17" s="40"/>
      <c r="G17" s="40"/>
      <c r="H17" s="40"/>
      <c r="I17" s="142" t="s">
        <v>31</v>
      </c>
      <c r="J17" s="35"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zakázky'!E14</f>
        <v>Vyplň údaj</v>
      </c>
      <c r="F18" s="141"/>
      <c r="G18" s="141"/>
      <c r="H18" s="141"/>
      <c r="I18" s="142" t="s">
        <v>33</v>
      </c>
      <c r="J18" s="35"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36</v>
      </c>
      <c r="E20" s="40"/>
      <c r="F20" s="40"/>
      <c r="G20" s="40"/>
      <c r="H20" s="40"/>
      <c r="I20" s="142" t="s">
        <v>31</v>
      </c>
      <c r="J20" s="141" t="s">
        <v>37</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33</v>
      </c>
      <c r="J21" s="141" t="s">
        <v>22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tr">
        <f>IF('Rekapitulace zakázky'!AN19="","",'Rekapitulace zakázky'!AN19)</f>
        <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tr">
        <f>IF('Rekapitulace zakázky'!E20="","",'Rekapitulace zakázky'!E20)</f>
        <v>Jan Krčmář</v>
      </c>
      <c r="F24" s="40"/>
      <c r="G24" s="40"/>
      <c r="H24" s="40"/>
      <c r="I24" s="142" t="s">
        <v>33</v>
      </c>
      <c r="J24" s="141" t="str">
        <f>IF('Rekapitulace zakázky'!AN20="","",'Rekapitulace zakázky'!AN20)</f>
        <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42</v>
      </c>
      <c r="E26" s="40"/>
      <c r="F26" s="40"/>
      <c r="G26" s="40"/>
      <c r="H26" s="40"/>
      <c r="I26" s="138"/>
      <c r="J26" s="40"/>
      <c r="K26" s="40"/>
      <c r="L26" s="139"/>
      <c r="S26" s="40"/>
      <c r="T26" s="40"/>
      <c r="U26" s="40"/>
      <c r="V26" s="40"/>
      <c r="W26" s="40"/>
      <c r="X26" s="40"/>
      <c r="Y26" s="40"/>
      <c r="Z26" s="40"/>
      <c r="AA26" s="40"/>
      <c r="AB26" s="40"/>
      <c r="AC26" s="40"/>
      <c r="AD26" s="40"/>
      <c r="AE26" s="40"/>
    </row>
    <row r="27" s="8" customFormat="1" ht="47.25" customHeight="1">
      <c r="A27" s="144"/>
      <c r="B27" s="145"/>
      <c r="C27" s="144"/>
      <c r="D27" s="144"/>
      <c r="E27" s="146" t="s">
        <v>43</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44</v>
      </c>
      <c r="E30" s="40"/>
      <c r="F30" s="40"/>
      <c r="G30" s="40"/>
      <c r="H30" s="40"/>
      <c r="I30" s="138"/>
      <c r="J30" s="152">
        <f>ROUND(J81,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46</v>
      </c>
      <c r="G32" s="40"/>
      <c r="H32" s="40"/>
      <c r="I32" s="154" t="s">
        <v>45</v>
      </c>
      <c r="J32" s="153" t="s">
        <v>47</v>
      </c>
      <c r="K32" s="40"/>
      <c r="L32" s="139"/>
      <c r="S32" s="40"/>
      <c r="T32" s="40"/>
      <c r="U32" s="40"/>
      <c r="V32" s="40"/>
      <c r="W32" s="40"/>
      <c r="X32" s="40"/>
      <c r="Y32" s="40"/>
      <c r="Z32" s="40"/>
      <c r="AA32" s="40"/>
      <c r="AB32" s="40"/>
      <c r="AC32" s="40"/>
      <c r="AD32" s="40"/>
      <c r="AE32" s="40"/>
    </row>
    <row r="33" s="2" customFormat="1" ht="14.4" customHeight="1">
      <c r="A33" s="40"/>
      <c r="B33" s="46"/>
      <c r="C33" s="40"/>
      <c r="D33" s="155" t="s">
        <v>48</v>
      </c>
      <c r="E33" s="136" t="s">
        <v>49</v>
      </c>
      <c r="F33" s="156">
        <f>ROUND((SUM(BE81:BE194)),  2)</f>
        <v>0</v>
      </c>
      <c r="G33" s="40"/>
      <c r="H33" s="40"/>
      <c r="I33" s="157">
        <v>0.20999999999999999</v>
      </c>
      <c r="J33" s="156">
        <f>ROUND(((SUM(BE81:BE194))*I33),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50</v>
      </c>
      <c r="F34" s="156">
        <f>ROUND((SUM(BF81:BF194)),  2)</f>
        <v>0</v>
      </c>
      <c r="G34" s="40"/>
      <c r="H34" s="40"/>
      <c r="I34" s="157">
        <v>0.14999999999999999</v>
      </c>
      <c r="J34" s="156">
        <f>ROUND(((SUM(BF81:BF194))*I34),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51</v>
      </c>
      <c r="F35" s="156">
        <f>ROUND((SUM(BG81:BG194)),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52</v>
      </c>
      <c r="F36" s="156">
        <f>ROUND((SUM(BH81:BH194)),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53</v>
      </c>
      <c r="F37" s="156">
        <f>ROUND((SUM(BI81:BI194)),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54</v>
      </c>
      <c r="E39" s="160"/>
      <c r="F39" s="160"/>
      <c r="G39" s="161" t="s">
        <v>55</v>
      </c>
      <c r="H39" s="162" t="s">
        <v>56</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139</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Rekonstrukce elektroinstalace a rozvodů ZTI,vč. úpravy soc. zařízení a bezbariér vstupu obj. č.p. 931, Náchod</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137</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3 - Elektroinstalace - silnoproud</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24</v>
      </c>
      <c r="D52" s="42"/>
      <c r="E52" s="42"/>
      <c r="F52" s="29" t="str">
        <f>F12</f>
        <v>Náchod</v>
      </c>
      <c r="G52" s="42"/>
      <c r="H52" s="42"/>
      <c r="I52" s="142" t="s">
        <v>26</v>
      </c>
      <c r="J52" s="74" t="str">
        <f>IF(J12="","",J12)</f>
        <v>12. 2. 2020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40.05" customHeight="1">
      <c r="A54" s="40"/>
      <c r="B54" s="41"/>
      <c r="C54" s="34" t="s">
        <v>30</v>
      </c>
      <c r="D54" s="42"/>
      <c r="E54" s="42"/>
      <c r="F54" s="29" t="str">
        <f>E15</f>
        <v>SPŠ stav. a Obch. akad. arch. Jana Letzela, Náchod</v>
      </c>
      <c r="G54" s="42"/>
      <c r="H54" s="42"/>
      <c r="I54" s="142" t="s">
        <v>36</v>
      </c>
      <c r="J54" s="38" t="str">
        <f>E21</f>
        <v>Ing. Lukáš Polej - projektový a ing. atelier EGO</v>
      </c>
      <c r="K54" s="42"/>
      <c r="L54" s="139"/>
      <c r="S54" s="40"/>
      <c r="T54" s="40"/>
      <c r="U54" s="40"/>
      <c r="V54" s="40"/>
      <c r="W54" s="40"/>
      <c r="X54" s="40"/>
      <c r="Y54" s="40"/>
      <c r="Z54" s="40"/>
      <c r="AA54" s="40"/>
      <c r="AB54" s="40"/>
      <c r="AC54" s="40"/>
      <c r="AD54" s="40"/>
      <c r="AE54" s="40"/>
    </row>
    <row r="55" s="2" customFormat="1" ht="15.15" customHeight="1">
      <c r="A55" s="40"/>
      <c r="B55" s="41"/>
      <c r="C55" s="34" t="s">
        <v>34</v>
      </c>
      <c r="D55" s="42"/>
      <c r="E55" s="42"/>
      <c r="F55" s="29" t="str">
        <f>IF(E18="","",E18)</f>
        <v>Vyplň údaj</v>
      </c>
      <c r="G55" s="42"/>
      <c r="H55" s="42"/>
      <c r="I55" s="142" t="s">
        <v>40</v>
      </c>
      <c r="J55" s="38" t="str">
        <f>E24</f>
        <v>Jan Krčmář</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140</v>
      </c>
      <c r="D57" s="174"/>
      <c r="E57" s="174"/>
      <c r="F57" s="174"/>
      <c r="G57" s="174"/>
      <c r="H57" s="174"/>
      <c r="I57" s="175"/>
      <c r="J57" s="176" t="s">
        <v>141</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76</v>
      </c>
      <c r="D59" s="42"/>
      <c r="E59" s="42"/>
      <c r="F59" s="42"/>
      <c r="G59" s="42"/>
      <c r="H59" s="42"/>
      <c r="I59" s="138"/>
      <c r="J59" s="104">
        <f>J81</f>
        <v>0</v>
      </c>
      <c r="K59" s="42"/>
      <c r="L59" s="139"/>
      <c r="S59" s="40"/>
      <c r="T59" s="40"/>
      <c r="U59" s="40"/>
      <c r="V59" s="40"/>
      <c r="W59" s="40"/>
      <c r="X59" s="40"/>
      <c r="Y59" s="40"/>
      <c r="Z59" s="40"/>
      <c r="AA59" s="40"/>
      <c r="AB59" s="40"/>
      <c r="AC59" s="40"/>
      <c r="AD59" s="40"/>
      <c r="AE59" s="40"/>
      <c r="AU59" s="19" t="s">
        <v>142</v>
      </c>
    </row>
    <row r="60" s="9" customFormat="1" ht="24.96" customHeight="1">
      <c r="A60" s="9"/>
      <c r="B60" s="178"/>
      <c r="C60" s="179"/>
      <c r="D60" s="180" t="s">
        <v>154</v>
      </c>
      <c r="E60" s="181"/>
      <c r="F60" s="181"/>
      <c r="G60" s="181"/>
      <c r="H60" s="181"/>
      <c r="I60" s="182"/>
      <c r="J60" s="183">
        <f>J82</f>
        <v>0</v>
      </c>
      <c r="K60" s="179"/>
      <c r="L60" s="184"/>
      <c r="S60" s="9"/>
      <c r="T60" s="9"/>
      <c r="U60" s="9"/>
      <c r="V60" s="9"/>
      <c r="W60" s="9"/>
      <c r="X60" s="9"/>
      <c r="Y60" s="9"/>
      <c r="Z60" s="9"/>
      <c r="AA60" s="9"/>
      <c r="AB60" s="9"/>
      <c r="AC60" s="9"/>
      <c r="AD60" s="9"/>
      <c r="AE60" s="9"/>
    </row>
    <row r="61" s="10" customFormat="1" ht="19.92" customHeight="1">
      <c r="A61" s="10"/>
      <c r="B61" s="185"/>
      <c r="C61" s="186"/>
      <c r="D61" s="187" t="s">
        <v>4308</v>
      </c>
      <c r="E61" s="188"/>
      <c r="F61" s="188"/>
      <c r="G61" s="188"/>
      <c r="H61" s="188"/>
      <c r="I61" s="189"/>
      <c r="J61" s="190">
        <f>J83</f>
        <v>0</v>
      </c>
      <c r="K61" s="186"/>
      <c r="L61" s="191"/>
      <c r="S61" s="10"/>
      <c r="T61" s="10"/>
      <c r="U61" s="10"/>
      <c r="V61" s="10"/>
      <c r="W61" s="10"/>
      <c r="X61" s="10"/>
      <c r="Y61" s="10"/>
      <c r="Z61" s="10"/>
      <c r="AA61" s="10"/>
      <c r="AB61" s="10"/>
      <c r="AC61" s="10"/>
      <c r="AD61" s="10"/>
      <c r="AE61" s="10"/>
    </row>
    <row r="62" s="2" customFormat="1" ht="21.84" customHeight="1">
      <c r="A62" s="40"/>
      <c r="B62" s="41"/>
      <c r="C62" s="42"/>
      <c r="D62" s="42"/>
      <c r="E62" s="42"/>
      <c r="F62" s="42"/>
      <c r="G62" s="42"/>
      <c r="H62" s="42"/>
      <c r="I62" s="138"/>
      <c r="J62" s="42"/>
      <c r="K62" s="42"/>
      <c r="L62" s="139"/>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168"/>
      <c r="J63" s="62"/>
      <c r="K63" s="62"/>
      <c r="L63" s="139"/>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171"/>
      <c r="J67" s="64"/>
      <c r="K67" s="64"/>
      <c r="L67" s="139"/>
      <c r="S67" s="40"/>
      <c r="T67" s="40"/>
      <c r="U67" s="40"/>
      <c r="V67" s="40"/>
      <c r="W67" s="40"/>
      <c r="X67" s="40"/>
      <c r="Y67" s="40"/>
      <c r="Z67" s="40"/>
      <c r="AA67" s="40"/>
      <c r="AB67" s="40"/>
      <c r="AC67" s="40"/>
      <c r="AD67" s="40"/>
      <c r="AE67" s="40"/>
    </row>
    <row r="68" s="2" customFormat="1" ht="24.96" customHeight="1">
      <c r="A68" s="40"/>
      <c r="B68" s="41"/>
      <c r="C68" s="25" t="s">
        <v>184</v>
      </c>
      <c r="D68" s="42"/>
      <c r="E68" s="42"/>
      <c r="F68" s="42"/>
      <c r="G68" s="42"/>
      <c r="H68" s="42"/>
      <c r="I68" s="138"/>
      <c r="J68" s="42"/>
      <c r="K68" s="42"/>
      <c r="L68" s="139"/>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138"/>
      <c r="J69" s="42"/>
      <c r="K69" s="42"/>
      <c r="L69" s="139"/>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138"/>
      <c r="J70" s="42"/>
      <c r="K70" s="42"/>
      <c r="L70" s="139"/>
      <c r="S70" s="40"/>
      <c r="T70" s="40"/>
      <c r="U70" s="40"/>
      <c r="V70" s="40"/>
      <c r="W70" s="40"/>
      <c r="X70" s="40"/>
      <c r="Y70" s="40"/>
      <c r="Z70" s="40"/>
      <c r="AA70" s="40"/>
      <c r="AB70" s="40"/>
      <c r="AC70" s="40"/>
      <c r="AD70" s="40"/>
      <c r="AE70" s="40"/>
    </row>
    <row r="71" s="2" customFormat="1" ht="16.5" customHeight="1">
      <c r="A71" s="40"/>
      <c r="B71" s="41"/>
      <c r="C71" s="42"/>
      <c r="D71" s="42"/>
      <c r="E71" s="172" t="str">
        <f>E7</f>
        <v>Rekonstrukce elektroinstalace a rozvodů ZTI,vč. úpravy soc. zařízení a bezbariér vstupu obj. č.p. 931, Náchod</v>
      </c>
      <c r="F71" s="34"/>
      <c r="G71" s="34"/>
      <c r="H71" s="34"/>
      <c r="I71" s="138"/>
      <c r="J71" s="42"/>
      <c r="K71" s="42"/>
      <c r="L71" s="139"/>
      <c r="S71" s="40"/>
      <c r="T71" s="40"/>
      <c r="U71" s="40"/>
      <c r="V71" s="40"/>
      <c r="W71" s="40"/>
      <c r="X71" s="40"/>
      <c r="Y71" s="40"/>
      <c r="Z71" s="40"/>
      <c r="AA71" s="40"/>
      <c r="AB71" s="40"/>
      <c r="AC71" s="40"/>
      <c r="AD71" s="40"/>
      <c r="AE71" s="40"/>
    </row>
    <row r="72" s="2" customFormat="1" ht="12" customHeight="1">
      <c r="A72" s="40"/>
      <c r="B72" s="41"/>
      <c r="C72" s="34" t="s">
        <v>137</v>
      </c>
      <c r="D72" s="42"/>
      <c r="E72" s="42"/>
      <c r="F72" s="42"/>
      <c r="G72" s="42"/>
      <c r="H72" s="42"/>
      <c r="I72" s="138"/>
      <c r="J72" s="42"/>
      <c r="K72" s="42"/>
      <c r="L72" s="139"/>
      <c r="S72" s="40"/>
      <c r="T72" s="40"/>
      <c r="U72" s="40"/>
      <c r="V72" s="40"/>
      <c r="W72" s="40"/>
      <c r="X72" s="40"/>
      <c r="Y72" s="40"/>
      <c r="Z72" s="40"/>
      <c r="AA72" s="40"/>
      <c r="AB72" s="40"/>
      <c r="AC72" s="40"/>
      <c r="AD72" s="40"/>
      <c r="AE72" s="40"/>
    </row>
    <row r="73" s="2" customFormat="1" ht="16.5" customHeight="1">
      <c r="A73" s="40"/>
      <c r="B73" s="41"/>
      <c r="C73" s="42"/>
      <c r="D73" s="42"/>
      <c r="E73" s="71" t="str">
        <f>E9</f>
        <v>3 - Elektroinstalace - silnoproud</v>
      </c>
      <c r="F73" s="42"/>
      <c r="G73" s="42"/>
      <c r="H73" s="42"/>
      <c r="I73" s="138"/>
      <c r="J73" s="42"/>
      <c r="K73" s="42"/>
      <c r="L73" s="139"/>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12" customHeight="1">
      <c r="A75" s="40"/>
      <c r="B75" s="41"/>
      <c r="C75" s="34" t="s">
        <v>24</v>
      </c>
      <c r="D75" s="42"/>
      <c r="E75" s="42"/>
      <c r="F75" s="29" t="str">
        <f>F12</f>
        <v>Náchod</v>
      </c>
      <c r="G75" s="42"/>
      <c r="H75" s="42"/>
      <c r="I75" s="142" t="s">
        <v>26</v>
      </c>
      <c r="J75" s="74" t="str">
        <f>IF(J12="","",J12)</f>
        <v>12. 2. 2020</v>
      </c>
      <c r="K75" s="42"/>
      <c r="L75" s="139"/>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40.05" customHeight="1">
      <c r="A77" s="40"/>
      <c r="B77" s="41"/>
      <c r="C77" s="34" t="s">
        <v>30</v>
      </c>
      <c r="D77" s="42"/>
      <c r="E77" s="42"/>
      <c r="F77" s="29" t="str">
        <f>E15</f>
        <v>SPŠ stav. a Obch. akad. arch. Jana Letzela, Náchod</v>
      </c>
      <c r="G77" s="42"/>
      <c r="H77" s="42"/>
      <c r="I77" s="142" t="s">
        <v>36</v>
      </c>
      <c r="J77" s="38" t="str">
        <f>E21</f>
        <v>Ing. Lukáš Polej - projektový a ing. atelier EGO</v>
      </c>
      <c r="K77" s="42"/>
      <c r="L77" s="139"/>
      <c r="S77" s="40"/>
      <c r="T77" s="40"/>
      <c r="U77" s="40"/>
      <c r="V77" s="40"/>
      <c r="W77" s="40"/>
      <c r="X77" s="40"/>
      <c r="Y77" s="40"/>
      <c r="Z77" s="40"/>
      <c r="AA77" s="40"/>
      <c r="AB77" s="40"/>
      <c r="AC77" s="40"/>
      <c r="AD77" s="40"/>
      <c r="AE77" s="40"/>
    </row>
    <row r="78" s="2" customFormat="1" ht="15.15" customHeight="1">
      <c r="A78" s="40"/>
      <c r="B78" s="41"/>
      <c r="C78" s="34" t="s">
        <v>34</v>
      </c>
      <c r="D78" s="42"/>
      <c r="E78" s="42"/>
      <c r="F78" s="29" t="str">
        <f>IF(E18="","",E18)</f>
        <v>Vyplň údaj</v>
      </c>
      <c r="G78" s="42"/>
      <c r="H78" s="42"/>
      <c r="I78" s="142" t="s">
        <v>40</v>
      </c>
      <c r="J78" s="38" t="str">
        <f>E24</f>
        <v>Jan Krčmář</v>
      </c>
      <c r="K78" s="42"/>
      <c r="L78" s="139"/>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138"/>
      <c r="J79" s="42"/>
      <c r="K79" s="42"/>
      <c r="L79" s="139"/>
      <c r="S79" s="40"/>
      <c r="T79" s="40"/>
      <c r="U79" s="40"/>
      <c r="V79" s="40"/>
      <c r="W79" s="40"/>
      <c r="X79" s="40"/>
      <c r="Y79" s="40"/>
      <c r="Z79" s="40"/>
      <c r="AA79" s="40"/>
      <c r="AB79" s="40"/>
      <c r="AC79" s="40"/>
      <c r="AD79" s="40"/>
      <c r="AE79" s="40"/>
    </row>
    <row r="80" s="11" customFormat="1" ht="29.28" customHeight="1">
      <c r="A80" s="192"/>
      <c r="B80" s="193"/>
      <c r="C80" s="194" t="s">
        <v>185</v>
      </c>
      <c r="D80" s="195" t="s">
        <v>63</v>
      </c>
      <c r="E80" s="195" t="s">
        <v>59</v>
      </c>
      <c r="F80" s="195" t="s">
        <v>60</v>
      </c>
      <c r="G80" s="195" t="s">
        <v>186</v>
      </c>
      <c r="H80" s="195" t="s">
        <v>187</v>
      </c>
      <c r="I80" s="196" t="s">
        <v>188</v>
      </c>
      <c r="J80" s="195" t="s">
        <v>141</v>
      </c>
      <c r="K80" s="197" t="s">
        <v>189</v>
      </c>
      <c r="L80" s="198"/>
      <c r="M80" s="94" t="s">
        <v>22</v>
      </c>
      <c r="N80" s="95" t="s">
        <v>48</v>
      </c>
      <c r="O80" s="95" t="s">
        <v>190</v>
      </c>
      <c r="P80" s="95" t="s">
        <v>191</v>
      </c>
      <c r="Q80" s="95" t="s">
        <v>192</v>
      </c>
      <c r="R80" s="95" t="s">
        <v>193</v>
      </c>
      <c r="S80" s="95" t="s">
        <v>194</v>
      </c>
      <c r="T80" s="96" t="s">
        <v>195</v>
      </c>
      <c r="U80" s="192"/>
      <c r="V80" s="192"/>
      <c r="W80" s="192"/>
      <c r="X80" s="192"/>
      <c r="Y80" s="192"/>
      <c r="Z80" s="192"/>
      <c r="AA80" s="192"/>
      <c r="AB80" s="192"/>
      <c r="AC80" s="192"/>
      <c r="AD80" s="192"/>
      <c r="AE80" s="192"/>
    </row>
    <row r="81" s="2" customFormat="1" ht="22.8" customHeight="1">
      <c r="A81" s="40"/>
      <c r="B81" s="41"/>
      <c r="C81" s="101" t="s">
        <v>196</v>
      </c>
      <c r="D81" s="42"/>
      <c r="E81" s="42"/>
      <c r="F81" s="42"/>
      <c r="G81" s="42"/>
      <c r="H81" s="42"/>
      <c r="I81" s="138"/>
      <c r="J81" s="199">
        <f>BK81</f>
        <v>0</v>
      </c>
      <c r="K81" s="42"/>
      <c r="L81" s="46"/>
      <c r="M81" s="97"/>
      <c r="N81" s="200"/>
      <c r="O81" s="98"/>
      <c r="P81" s="201">
        <f>P82</f>
        <v>0</v>
      </c>
      <c r="Q81" s="98"/>
      <c r="R81" s="201">
        <f>R82</f>
        <v>9.7936000000000014</v>
      </c>
      <c r="S81" s="98"/>
      <c r="T81" s="202">
        <f>T82</f>
        <v>0</v>
      </c>
      <c r="U81" s="40"/>
      <c r="V81" s="40"/>
      <c r="W81" s="40"/>
      <c r="X81" s="40"/>
      <c r="Y81" s="40"/>
      <c r="Z81" s="40"/>
      <c r="AA81" s="40"/>
      <c r="AB81" s="40"/>
      <c r="AC81" s="40"/>
      <c r="AD81" s="40"/>
      <c r="AE81" s="40"/>
      <c r="AT81" s="19" t="s">
        <v>77</v>
      </c>
      <c r="AU81" s="19" t="s">
        <v>142</v>
      </c>
      <c r="BK81" s="203">
        <f>BK82</f>
        <v>0</v>
      </c>
    </row>
    <row r="82" s="12" customFormat="1" ht="25.92" customHeight="1">
      <c r="A82" s="12"/>
      <c r="B82" s="204"/>
      <c r="C82" s="205"/>
      <c r="D82" s="206" t="s">
        <v>77</v>
      </c>
      <c r="E82" s="207" t="s">
        <v>1654</v>
      </c>
      <c r="F82" s="207" t="s">
        <v>1655</v>
      </c>
      <c r="G82" s="205"/>
      <c r="H82" s="205"/>
      <c r="I82" s="208"/>
      <c r="J82" s="209">
        <f>BK82</f>
        <v>0</v>
      </c>
      <c r="K82" s="205"/>
      <c r="L82" s="210"/>
      <c r="M82" s="211"/>
      <c r="N82" s="212"/>
      <c r="O82" s="212"/>
      <c r="P82" s="213">
        <f>P83</f>
        <v>0</v>
      </c>
      <c r="Q82" s="212"/>
      <c r="R82" s="213">
        <f>R83</f>
        <v>9.7936000000000014</v>
      </c>
      <c r="S82" s="212"/>
      <c r="T82" s="214">
        <f>T83</f>
        <v>0</v>
      </c>
      <c r="U82" s="12"/>
      <c r="V82" s="12"/>
      <c r="W82" s="12"/>
      <c r="X82" s="12"/>
      <c r="Y82" s="12"/>
      <c r="Z82" s="12"/>
      <c r="AA82" s="12"/>
      <c r="AB82" s="12"/>
      <c r="AC82" s="12"/>
      <c r="AD82" s="12"/>
      <c r="AE82" s="12"/>
      <c r="AR82" s="215" t="s">
        <v>87</v>
      </c>
      <c r="AT82" s="216" t="s">
        <v>77</v>
      </c>
      <c r="AU82" s="216" t="s">
        <v>78</v>
      </c>
      <c r="AY82" s="215" t="s">
        <v>199</v>
      </c>
      <c r="BK82" s="217">
        <f>BK83</f>
        <v>0</v>
      </c>
    </row>
    <row r="83" s="12" customFormat="1" ht="22.8" customHeight="1">
      <c r="A83" s="12"/>
      <c r="B83" s="204"/>
      <c r="C83" s="205"/>
      <c r="D83" s="206" t="s">
        <v>77</v>
      </c>
      <c r="E83" s="218" t="s">
        <v>4309</v>
      </c>
      <c r="F83" s="218" t="s">
        <v>101</v>
      </c>
      <c r="G83" s="205"/>
      <c r="H83" s="205"/>
      <c r="I83" s="208"/>
      <c r="J83" s="219">
        <f>BK83</f>
        <v>0</v>
      </c>
      <c r="K83" s="205"/>
      <c r="L83" s="210"/>
      <c r="M83" s="211"/>
      <c r="N83" s="212"/>
      <c r="O83" s="212"/>
      <c r="P83" s="213">
        <f>SUM(P84:P194)</f>
        <v>0</v>
      </c>
      <c r="Q83" s="212"/>
      <c r="R83" s="213">
        <f>SUM(R84:R194)</f>
        <v>9.7936000000000014</v>
      </c>
      <c r="S83" s="212"/>
      <c r="T83" s="214">
        <f>SUM(T84:T194)</f>
        <v>0</v>
      </c>
      <c r="U83" s="12"/>
      <c r="V83" s="12"/>
      <c r="W83" s="12"/>
      <c r="X83" s="12"/>
      <c r="Y83" s="12"/>
      <c r="Z83" s="12"/>
      <c r="AA83" s="12"/>
      <c r="AB83" s="12"/>
      <c r="AC83" s="12"/>
      <c r="AD83" s="12"/>
      <c r="AE83" s="12"/>
      <c r="AR83" s="215" t="s">
        <v>87</v>
      </c>
      <c r="AT83" s="216" t="s">
        <v>77</v>
      </c>
      <c r="AU83" s="216" t="s">
        <v>23</v>
      </c>
      <c r="AY83" s="215" t="s">
        <v>199</v>
      </c>
      <c r="BK83" s="217">
        <f>SUM(BK84:BK194)</f>
        <v>0</v>
      </c>
    </row>
    <row r="84" s="2" customFormat="1" ht="16.5" customHeight="1">
      <c r="A84" s="40"/>
      <c r="B84" s="41"/>
      <c r="C84" s="220" t="s">
        <v>23</v>
      </c>
      <c r="D84" s="220" t="s">
        <v>201</v>
      </c>
      <c r="E84" s="221" t="s">
        <v>4310</v>
      </c>
      <c r="F84" s="222" t="s">
        <v>4311</v>
      </c>
      <c r="G84" s="223" t="s">
        <v>4312</v>
      </c>
      <c r="H84" s="224">
        <v>10</v>
      </c>
      <c r="I84" s="225"/>
      <c r="J84" s="226">
        <f>ROUND(I84*H84,2)</f>
        <v>0</v>
      </c>
      <c r="K84" s="222" t="s">
        <v>22</v>
      </c>
      <c r="L84" s="46"/>
      <c r="M84" s="227" t="s">
        <v>22</v>
      </c>
      <c r="N84" s="228" t="s">
        <v>49</v>
      </c>
      <c r="O84" s="86"/>
      <c r="P84" s="229">
        <f>O84*H84</f>
        <v>0</v>
      </c>
      <c r="Q84" s="229">
        <v>0</v>
      </c>
      <c r="R84" s="229">
        <f>Q84*H84</f>
        <v>0</v>
      </c>
      <c r="S84" s="229">
        <v>0</v>
      </c>
      <c r="T84" s="230">
        <f>S84*H84</f>
        <v>0</v>
      </c>
      <c r="U84" s="40"/>
      <c r="V84" s="40"/>
      <c r="W84" s="40"/>
      <c r="X84" s="40"/>
      <c r="Y84" s="40"/>
      <c r="Z84" s="40"/>
      <c r="AA84" s="40"/>
      <c r="AB84" s="40"/>
      <c r="AC84" s="40"/>
      <c r="AD84" s="40"/>
      <c r="AE84" s="40"/>
      <c r="AR84" s="231" t="s">
        <v>272</v>
      </c>
      <c r="AT84" s="231" t="s">
        <v>201</v>
      </c>
      <c r="AU84" s="231" t="s">
        <v>87</v>
      </c>
      <c r="AY84" s="19" t="s">
        <v>199</v>
      </c>
      <c r="BE84" s="232">
        <f>IF(N84="základní",J84,0)</f>
        <v>0</v>
      </c>
      <c r="BF84" s="232">
        <f>IF(N84="snížená",J84,0)</f>
        <v>0</v>
      </c>
      <c r="BG84" s="232">
        <f>IF(N84="zákl. přenesená",J84,0)</f>
        <v>0</v>
      </c>
      <c r="BH84" s="232">
        <f>IF(N84="sníž. přenesená",J84,0)</f>
        <v>0</v>
      </c>
      <c r="BI84" s="232">
        <f>IF(N84="nulová",J84,0)</f>
        <v>0</v>
      </c>
      <c r="BJ84" s="19" t="s">
        <v>23</v>
      </c>
      <c r="BK84" s="232">
        <f>ROUND(I84*H84,2)</f>
        <v>0</v>
      </c>
      <c r="BL84" s="19" t="s">
        <v>272</v>
      </c>
      <c r="BM84" s="231" t="s">
        <v>4313</v>
      </c>
    </row>
    <row r="85" s="2" customFormat="1" ht="16.5" customHeight="1">
      <c r="A85" s="40"/>
      <c r="B85" s="41"/>
      <c r="C85" s="277" t="s">
        <v>87</v>
      </c>
      <c r="D85" s="277" t="s">
        <v>407</v>
      </c>
      <c r="E85" s="278" t="s">
        <v>4314</v>
      </c>
      <c r="F85" s="279" t="s">
        <v>4315</v>
      </c>
      <c r="G85" s="280" t="s">
        <v>4312</v>
      </c>
      <c r="H85" s="281">
        <v>10</v>
      </c>
      <c r="I85" s="282"/>
      <c r="J85" s="283">
        <f>ROUND(I85*H85,2)</f>
        <v>0</v>
      </c>
      <c r="K85" s="279" t="s">
        <v>22</v>
      </c>
      <c r="L85" s="284"/>
      <c r="M85" s="285" t="s">
        <v>22</v>
      </c>
      <c r="N85" s="286" t="s">
        <v>49</v>
      </c>
      <c r="O85" s="86"/>
      <c r="P85" s="229">
        <f>O85*H85</f>
        <v>0</v>
      </c>
      <c r="Q85" s="229">
        <v>0</v>
      </c>
      <c r="R85" s="229">
        <f>Q85*H85</f>
        <v>0</v>
      </c>
      <c r="S85" s="229">
        <v>0</v>
      </c>
      <c r="T85" s="230">
        <f>S85*H85</f>
        <v>0</v>
      </c>
      <c r="U85" s="40"/>
      <c r="V85" s="40"/>
      <c r="W85" s="40"/>
      <c r="X85" s="40"/>
      <c r="Y85" s="40"/>
      <c r="Z85" s="40"/>
      <c r="AA85" s="40"/>
      <c r="AB85" s="40"/>
      <c r="AC85" s="40"/>
      <c r="AD85" s="40"/>
      <c r="AE85" s="40"/>
      <c r="AR85" s="231" t="s">
        <v>367</v>
      </c>
      <c r="AT85" s="231" t="s">
        <v>407</v>
      </c>
      <c r="AU85" s="231" t="s">
        <v>87</v>
      </c>
      <c r="AY85" s="19" t="s">
        <v>199</v>
      </c>
      <c r="BE85" s="232">
        <f>IF(N85="základní",J85,0)</f>
        <v>0</v>
      </c>
      <c r="BF85" s="232">
        <f>IF(N85="snížená",J85,0)</f>
        <v>0</v>
      </c>
      <c r="BG85" s="232">
        <f>IF(N85="zákl. přenesená",J85,0)</f>
        <v>0</v>
      </c>
      <c r="BH85" s="232">
        <f>IF(N85="sníž. přenesená",J85,0)</f>
        <v>0</v>
      </c>
      <c r="BI85" s="232">
        <f>IF(N85="nulová",J85,0)</f>
        <v>0</v>
      </c>
      <c r="BJ85" s="19" t="s">
        <v>23</v>
      </c>
      <c r="BK85" s="232">
        <f>ROUND(I85*H85,2)</f>
        <v>0</v>
      </c>
      <c r="BL85" s="19" t="s">
        <v>272</v>
      </c>
      <c r="BM85" s="231" t="s">
        <v>4316</v>
      </c>
    </row>
    <row r="86" s="2" customFormat="1" ht="16.5" customHeight="1">
      <c r="A86" s="40"/>
      <c r="B86" s="41"/>
      <c r="C86" s="220" t="s">
        <v>100</v>
      </c>
      <c r="D86" s="220" t="s">
        <v>201</v>
      </c>
      <c r="E86" s="221" t="s">
        <v>4317</v>
      </c>
      <c r="F86" s="222" t="s">
        <v>4318</v>
      </c>
      <c r="G86" s="223" t="s">
        <v>4312</v>
      </c>
      <c r="H86" s="224">
        <v>10</v>
      </c>
      <c r="I86" s="225"/>
      <c r="J86" s="226">
        <f>ROUND(I86*H86,2)</f>
        <v>0</v>
      </c>
      <c r="K86" s="222" t="s">
        <v>22</v>
      </c>
      <c r="L86" s="46"/>
      <c r="M86" s="227" t="s">
        <v>22</v>
      </c>
      <c r="N86" s="228" t="s">
        <v>49</v>
      </c>
      <c r="O86" s="86"/>
      <c r="P86" s="229">
        <f>O86*H86</f>
        <v>0</v>
      </c>
      <c r="Q86" s="229">
        <v>0</v>
      </c>
      <c r="R86" s="229">
        <f>Q86*H86</f>
        <v>0</v>
      </c>
      <c r="S86" s="229">
        <v>0</v>
      </c>
      <c r="T86" s="230">
        <f>S86*H86</f>
        <v>0</v>
      </c>
      <c r="U86" s="40"/>
      <c r="V86" s="40"/>
      <c r="W86" s="40"/>
      <c r="X86" s="40"/>
      <c r="Y86" s="40"/>
      <c r="Z86" s="40"/>
      <c r="AA86" s="40"/>
      <c r="AB86" s="40"/>
      <c r="AC86" s="40"/>
      <c r="AD86" s="40"/>
      <c r="AE86" s="40"/>
      <c r="AR86" s="231" t="s">
        <v>272</v>
      </c>
      <c r="AT86" s="231" t="s">
        <v>201</v>
      </c>
      <c r="AU86" s="231" t="s">
        <v>87</v>
      </c>
      <c r="AY86" s="19" t="s">
        <v>199</v>
      </c>
      <c r="BE86" s="232">
        <f>IF(N86="základní",J86,0)</f>
        <v>0</v>
      </c>
      <c r="BF86" s="232">
        <f>IF(N86="snížená",J86,0)</f>
        <v>0</v>
      </c>
      <c r="BG86" s="232">
        <f>IF(N86="zákl. přenesená",J86,0)</f>
        <v>0</v>
      </c>
      <c r="BH86" s="232">
        <f>IF(N86="sníž. přenesená",J86,0)</f>
        <v>0</v>
      </c>
      <c r="BI86" s="232">
        <f>IF(N86="nulová",J86,0)</f>
        <v>0</v>
      </c>
      <c r="BJ86" s="19" t="s">
        <v>23</v>
      </c>
      <c r="BK86" s="232">
        <f>ROUND(I86*H86,2)</f>
        <v>0</v>
      </c>
      <c r="BL86" s="19" t="s">
        <v>272</v>
      </c>
      <c r="BM86" s="231" t="s">
        <v>4319</v>
      </c>
    </row>
    <row r="87" s="2" customFormat="1" ht="16.5" customHeight="1">
      <c r="A87" s="40"/>
      <c r="B87" s="41"/>
      <c r="C87" s="277" t="s">
        <v>103</v>
      </c>
      <c r="D87" s="277" t="s">
        <v>407</v>
      </c>
      <c r="E87" s="278" t="s">
        <v>4320</v>
      </c>
      <c r="F87" s="279" t="s">
        <v>4321</v>
      </c>
      <c r="G87" s="280" t="s">
        <v>4312</v>
      </c>
      <c r="H87" s="281">
        <v>10</v>
      </c>
      <c r="I87" s="282"/>
      <c r="J87" s="283">
        <f>ROUND(I87*H87,2)</f>
        <v>0</v>
      </c>
      <c r="K87" s="279" t="s">
        <v>22</v>
      </c>
      <c r="L87" s="284"/>
      <c r="M87" s="285" t="s">
        <v>22</v>
      </c>
      <c r="N87" s="286" t="s">
        <v>49</v>
      </c>
      <c r="O87" s="86"/>
      <c r="P87" s="229">
        <f>O87*H87</f>
        <v>0</v>
      </c>
      <c r="Q87" s="229">
        <v>0</v>
      </c>
      <c r="R87" s="229">
        <f>Q87*H87</f>
        <v>0</v>
      </c>
      <c r="S87" s="229">
        <v>0</v>
      </c>
      <c r="T87" s="230">
        <f>S87*H87</f>
        <v>0</v>
      </c>
      <c r="U87" s="40"/>
      <c r="V87" s="40"/>
      <c r="W87" s="40"/>
      <c r="X87" s="40"/>
      <c r="Y87" s="40"/>
      <c r="Z87" s="40"/>
      <c r="AA87" s="40"/>
      <c r="AB87" s="40"/>
      <c r="AC87" s="40"/>
      <c r="AD87" s="40"/>
      <c r="AE87" s="40"/>
      <c r="AR87" s="231" t="s">
        <v>367</v>
      </c>
      <c r="AT87" s="231" t="s">
        <v>407</v>
      </c>
      <c r="AU87" s="231" t="s">
        <v>87</v>
      </c>
      <c r="AY87" s="19" t="s">
        <v>199</v>
      </c>
      <c r="BE87" s="232">
        <f>IF(N87="základní",J87,0)</f>
        <v>0</v>
      </c>
      <c r="BF87" s="232">
        <f>IF(N87="snížená",J87,0)</f>
        <v>0</v>
      </c>
      <c r="BG87" s="232">
        <f>IF(N87="zákl. přenesená",J87,0)</f>
        <v>0</v>
      </c>
      <c r="BH87" s="232">
        <f>IF(N87="sníž. přenesená",J87,0)</f>
        <v>0</v>
      </c>
      <c r="BI87" s="232">
        <f>IF(N87="nulová",J87,0)</f>
        <v>0</v>
      </c>
      <c r="BJ87" s="19" t="s">
        <v>23</v>
      </c>
      <c r="BK87" s="232">
        <f>ROUND(I87*H87,2)</f>
        <v>0</v>
      </c>
      <c r="BL87" s="19" t="s">
        <v>272</v>
      </c>
      <c r="BM87" s="231" t="s">
        <v>4322</v>
      </c>
    </row>
    <row r="88" s="2" customFormat="1" ht="21.75" customHeight="1">
      <c r="A88" s="40"/>
      <c r="B88" s="41"/>
      <c r="C88" s="220" t="s">
        <v>106</v>
      </c>
      <c r="D88" s="220" t="s">
        <v>201</v>
      </c>
      <c r="E88" s="221" t="s">
        <v>4323</v>
      </c>
      <c r="F88" s="222" t="s">
        <v>4324</v>
      </c>
      <c r="G88" s="223" t="s">
        <v>333</v>
      </c>
      <c r="H88" s="224">
        <v>30</v>
      </c>
      <c r="I88" s="225"/>
      <c r="J88" s="226">
        <f>ROUND(I88*H88,2)</f>
        <v>0</v>
      </c>
      <c r="K88" s="222" t="s">
        <v>4325</v>
      </c>
      <c r="L88" s="46"/>
      <c r="M88" s="227" t="s">
        <v>22</v>
      </c>
      <c r="N88" s="228" t="s">
        <v>49</v>
      </c>
      <c r="O88" s="86"/>
      <c r="P88" s="229">
        <f>O88*H88</f>
        <v>0</v>
      </c>
      <c r="Q88" s="229">
        <v>0</v>
      </c>
      <c r="R88" s="229">
        <f>Q88*H88</f>
        <v>0</v>
      </c>
      <c r="S88" s="229">
        <v>0</v>
      </c>
      <c r="T88" s="230">
        <f>S88*H88</f>
        <v>0</v>
      </c>
      <c r="U88" s="40"/>
      <c r="V88" s="40"/>
      <c r="W88" s="40"/>
      <c r="X88" s="40"/>
      <c r="Y88" s="40"/>
      <c r="Z88" s="40"/>
      <c r="AA88" s="40"/>
      <c r="AB88" s="40"/>
      <c r="AC88" s="40"/>
      <c r="AD88" s="40"/>
      <c r="AE88" s="40"/>
      <c r="AR88" s="231" t="s">
        <v>272</v>
      </c>
      <c r="AT88" s="231" t="s">
        <v>201</v>
      </c>
      <c r="AU88" s="231" t="s">
        <v>87</v>
      </c>
      <c r="AY88" s="19" t="s">
        <v>199</v>
      </c>
      <c r="BE88" s="232">
        <f>IF(N88="základní",J88,0)</f>
        <v>0</v>
      </c>
      <c r="BF88" s="232">
        <f>IF(N88="snížená",J88,0)</f>
        <v>0</v>
      </c>
      <c r="BG88" s="232">
        <f>IF(N88="zákl. přenesená",J88,0)</f>
        <v>0</v>
      </c>
      <c r="BH88" s="232">
        <f>IF(N88="sníž. přenesená",J88,0)</f>
        <v>0</v>
      </c>
      <c r="BI88" s="232">
        <f>IF(N88="nulová",J88,0)</f>
        <v>0</v>
      </c>
      <c r="BJ88" s="19" t="s">
        <v>23</v>
      </c>
      <c r="BK88" s="232">
        <f>ROUND(I88*H88,2)</f>
        <v>0</v>
      </c>
      <c r="BL88" s="19" t="s">
        <v>272</v>
      </c>
      <c r="BM88" s="231" t="s">
        <v>4326</v>
      </c>
    </row>
    <row r="89" s="2" customFormat="1" ht="16.5" customHeight="1">
      <c r="A89" s="40"/>
      <c r="B89" s="41"/>
      <c r="C89" s="277" t="s">
        <v>225</v>
      </c>
      <c r="D89" s="277" t="s">
        <v>407</v>
      </c>
      <c r="E89" s="278" t="s">
        <v>4327</v>
      </c>
      <c r="F89" s="279" t="s">
        <v>4328</v>
      </c>
      <c r="G89" s="280" t="s">
        <v>333</v>
      </c>
      <c r="H89" s="281">
        <v>30</v>
      </c>
      <c r="I89" s="282"/>
      <c r="J89" s="283">
        <f>ROUND(I89*H89,2)</f>
        <v>0</v>
      </c>
      <c r="K89" s="279" t="s">
        <v>4325</v>
      </c>
      <c r="L89" s="284"/>
      <c r="M89" s="285" t="s">
        <v>22</v>
      </c>
      <c r="N89" s="286" t="s">
        <v>49</v>
      </c>
      <c r="O89" s="86"/>
      <c r="P89" s="229">
        <f>O89*H89</f>
        <v>0</v>
      </c>
      <c r="Q89" s="229">
        <v>0.00042999999999999999</v>
      </c>
      <c r="R89" s="229">
        <f>Q89*H89</f>
        <v>0.0129</v>
      </c>
      <c r="S89" s="229">
        <v>0</v>
      </c>
      <c r="T89" s="230">
        <f>S89*H89</f>
        <v>0</v>
      </c>
      <c r="U89" s="40"/>
      <c r="V89" s="40"/>
      <c r="W89" s="40"/>
      <c r="X89" s="40"/>
      <c r="Y89" s="40"/>
      <c r="Z89" s="40"/>
      <c r="AA89" s="40"/>
      <c r="AB89" s="40"/>
      <c r="AC89" s="40"/>
      <c r="AD89" s="40"/>
      <c r="AE89" s="40"/>
      <c r="AR89" s="231" t="s">
        <v>367</v>
      </c>
      <c r="AT89" s="231" t="s">
        <v>407</v>
      </c>
      <c r="AU89" s="231" t="s">
        <v>87</v>
      </c>
      <c r="AY89" s="19" t="s">
        <v>199</v>
      </c>
      <c r="BE89" s="232">
        <f>IF(N89="základní",J89,0)</f>
        <v>0</v>
      </c>
      <c r="BF89" s="232">
        <f>IF(N89="snížená",J89,0)</f>
        <v>0</v>
      </c>
      <c r="BG89" s="232">
        <f>IF(N89="zákl. přenesená",J89,0)</f>
        <v>0</v>
      </c>
      <c r="BH89" s="232">
        <f>IF(N89="sníž. přenesená",J89,0)</f>
        <v>0</v>
      </c>
      <c r="BI89" s="232">
        <f>IF(N89="nulová",J89,0)</f>
        <v>0</v>
      </c>
      <c r="BJ89" s="19" t="s">
        <v>23</v>
      </c>
      <c r="BK89" s="232">
        <f>ROUND(I89*H89,2)</f>
        <v>0</v>
      </c>
      <c r="BL89" s="19" t="s">
        <v>272</v>
      </c>
      <c r="BM89" s="231" t="s">
        <v>4329</v>
      </c>
    </row>
    <row r="90" s="2" customFormat="1" ht="21.75" customHeight="1">
      <c r="A90" s="40"/>
      <c r="B90" s="41"/>
      <c r="C90" s="220" t="s">
        <v>230</v>
      </c>
      <c r="D90" s="220" t="s">
        <v>201</v>
      </c>
      <c r="E90" s="221" t="s">
        <v>4330</v>
      </c>
      <c r="F90" s="222" t="s">
        <v>4331</v>
      </c>
      <c r="G90" s="223" t="s">
        <v>549</v>
      </c>
      <c r="H90" s="224">
        <v>1950</v>
      </c>
      <c r="I90" s="225"/>
      <c r="J90" s="226">
        <f>ROUND(I90*H90,2)</f>
        <v>0</v>
      </c>
      <c r="K90" s="222" t="s">
        <v>4325</v>
      </c>
      <c r="L90" s="46"/>
      <c r="M90" s="227" t="s">
        <v>22</v>
      </c>
      <c r="N90" s="228" t="s">
        <v>49</v>
      </c>
      <c r="O90" s="86"/>
      <c r="P90" s="229">
        <f>O90*H90</f>
        <v>0</v>
      </c>
      <c r="Q90" s="229">
        <v>0</v>
      </c>
      <c r="R90" s="229">
        <f>Q90*H90</f>
        <v>0</v>
      </c>
      <c r="S90" s="229">
        <v>0</v>
      </c>
      <c r="T90" s="230">
        <f>S90*H90</f>
        <v>0</v>
      </c>
      <c r="U90" s="40"/>
      <c r="V90" s="40"/>
      <c r="W90" s="40"/>
      <c r="X90" s="40"/>
      <c r="Y90" s="40"/>
      <c r="Z90" s="40"/>
      <c r="AA90" s="40"/>
      <c r="AB90" s="40"/>
      <c r="AC90" s="40"/>
      <c r="AD90" s="40"/>
      <c r="AE90" s="40"/>
      <c r="AR90" s="231" t="s">
        <v>272</v>
      </c>
      <c r="AT90" s="231" t="s">
        <v>201</v>
      </c>
      <c r="AU90" s="231" t="s">
        <v>87</v>
      </c>
      <c r="AY90" s="19" t="s">
        <v>199</v>
      </c>
      <c r="BE90" s="232">
        <f>IF(N90="základní",J90,0)</f>
        <v>0</v>
      </c>
      <c r="BF90" s="232">
        <f>IF(N90="snížená",J90,0)</f>
        <v>0</v>
      </c>
      <c r="BG90" s="232">
        <f>IF(N90="zákl. přenesená",J90,0)</f>
        <v>0</v>
      </c>
      <c r="BH90" s="232">
        <f>IF(N90="sníž. přenesená",J90,0)</f>
        <v>0</v>
      </c>
      <c r="BI90" s="232">
        <f>IF(N90="nulová",J90,0)</f>
        <v>0</v>
      </c>
      <c r="BJ90" s="19" t="s">
        <v>23</v>
      </c>
      <c r="BK90" s="232">
        <f>ROUND(I90*H90,2)</f>
        <v>0</v>
      </c>
      <c r="BL90" s="19" t="s">
        <v>272</v>
      </c>
      <c r="BM90" s="231" t="s">
        <v>4332</v>
      </c>
    </row>
    <row r="91" s="2" customFormat="1" ht="16.5" customHeight="1">
      <c r="A91" s="40"/>
      <c r="B91" s="41"/>
      <c r="C91" s="277" t="s">
        <v>236</v>
      </c>
      <c r="D91" s="277" t="s">
        <v>407</v>
      </c>
      <c r="E91" s="278" t="s">
        <v>4333</v>
      </c>
      <c r="F91" s="279" t="s">
        <v>4334</v>
      </c>
      <c r="G91" s="280" t="s">
        <v>549</v>
      </c>
      <c r="H91" s="281">
        <v>200</v>
      </c>
      <c r="I91" s="282"/>
      <c r="J91" s="283">
        <f>ROUND(I91*H91,2)</f>
        <v>0</v>
      </c>
      <c r="K91" s="279" t="s">
        <v>4325</v>
      </c>
      <c r="L91" s="284"/>
      <c r="M91" s="285" t="s">
        <v>22</v>
      </c>
      <c r="N91" s="286" t="s">
        <v>49</v>
      </c>
      <c r="O91" s="86"/>
      <c r="P91" s="229">
        <f>O91*H91</f>
        <v>0</v>
      </c>
      <c r="Q91" s="229">
        <v>3.0000000000000001E-05</v>
      </c>
      <c r="R91" s="229">
        <f>Q91*H91</f>
        <v>0.0060000000000000001</v>
      </c>
      <c r="S91" s="229">
        <v>0</v>
      </c>
      <c r="T91" s="230">
        <f>S91*H91</f>
        <v>0</v>
      </c>
      <c r="U91" s="40"/>
      <c r="V91" s="40"/>
      <c r="W91" s="40"/>
      <c r="X91" s="40"/>
      <c r="Y91" s="40"/>
      <c r="Z91" s="40"/>
      <c r="AA91" s="40"/>
      <c r="AB91" s="40"/>
      <c r="AC91" s="40"/>
      <c r="AD91" s="40"/>
      <c r="AE91" s="40"/>
      <c r="AR91" s="231" t="s">
        <v>367</v>
      </c>
      <c r="AT91" s="231" t="s">
        <v>407</v>
      </c>
      <c r="AU91" s="231" t="s">
        <v>87</v>
      </c>
      <c r="AY91" s="19" t="s">
        <v>199</v>
      </c>
      <c r="BE91" s="232">
        <f>IF(N91="základní",J91,0)</f>
        <v>0</v>
      </c>
      <c r="BF91" s="232">
        <f>IF(N91="snížená",J91,0)</f>
        <v>0</v>
      </c>
      <c r="BG91" s="232">
        <f>IF(N91="zákl. přenesená",J91,0)</f>
        <v>0</v>
      </c>
      <c r="BH91" s="232">
        <f>IF(N91="sníž. přenesená",J91,0)</f>
        <v>0</v>
      </c>
      <c r="BI91" s="232">
        <f>IF(N91="nulová",J91,0)</f>
        <v>0</v>
      </c>
      <c r="BJ91" s="19" t="s">
        <v>23</v>
      </c>
      <c r="BK91" s="232">
        <f>ROUND(I91*H91,2)</f>
        <v>0</v>
      </c>
      <c r="BL91" s="19" t="s">
        <v>272</v>
      </c>
      <c r="BM91" s="231" t="s">
        <v>4335</v>
      </c>
    </row>
    <row r="92" s="2" customFormat="1" ht="16.5" customHeight="1">
      <c r="A92" s="40"/>
      <c r="B92" s="41"/>
      <c r="C92" s="277" t="s">
        <v>240</v>
      </c>
      <c r="D92" s="277" t="s">
        <v>407</v>
      </c>
      <c r="E92" s="278" t="s">
        <v>4336</v>
      </c>
      <c r="F92" s="279" t="s">
        <v>4337</v>
      </c>
      <c r="G92" s="280" t="s">
        <v>549</v>
      </c>
      <c r="H92" s="281">
        <v>250</v>
      </c>
      <c r="I92" s="282"/>
      <c r="J92" s="283">
        <f>ROUND(I92*H92,2)</f>
        <v>0</v>
      </c>
      <c r="K92" s="279" t="s">
        <v>4325</v>
      </c>
      <c r="L92" s="284"/>
      <c r="M92" s="285" t="s">
        <v>22</v>
      </c>
      <c r="N92" s="286" t="s">
        <v>49</v>
      </c>
      <c r="O92" s="86"/>
      <c r="P92" s="229">
        <f>O92*H92</f>
        <v>0</v>
      </c>
      <c r="Q92" s="229">
        <v>4.0000000000000003E-05</v>
      </c>
      <c r="R92" s="229">
        <f>Q92*H92</f>
        <v>0.01</v>
      </c>
      <c r="S92" s="229">
        <v>0</v>
      </c>
      <c r="T92" s="230">
        <f>S92*H92</f>
        <v>0</v>
      </c>
      <c r="U92" s="40"/>
      <c r="V92" s="40"/>
      <c r="W92" s="40"/>
      <c r="X92" s="40"/>
      <c r="Y92" s="40"/>
      <c r="Z92" s="40"/>
      <c r="AA92" s="40"/>
      <c r="AB92" s="40"/>
      <c r="AC92" s="40"/>
      <c r="AD92" s="40"/>
      <c r="AE92" s="40"/>
      <c r="AR92" s="231" t="s">
        <v>367</v>
      </c>
      <c r="AT92" s="231" t="s">
        <v>407</v>
      </c>
      <c r="AU92" s="231" t="s">
        <v>87</v>
      </c>
      <c r="AY92" s="19" t="s">
        <v>199</v>
      </c>
      <c r="BE92" s="232">
        <f>IF(N92="základní",J92,0)</f>
        <v>0</v>
      </c>
      <c r="BF92" s="232">
        <f>IF(N92="snížená",J92,0)</f>
        <v>0</v>
      </c>
      <c r="BG92" s="232">
        <f>IF(N92="zákl. přenesená",J92,0)</f>
        <v>0</v>
      </c>
      <c r="BH92" s="232">
        <f>IF(N92="sníž. přenesená",J92,0)</f>
        <v>0</v>
      </c>
      <c r="BI92" s="232">
        <f>IF(N92="nulová",J92,0)</f>
        <v>0</v>
      </c>
      <c r="BJ92" s="19" t="s">
        <v>23</v>
      </c>
      <c r="BK92" s="232">
        <f>ROUND(I92*H92,2)</f>
        <v>0</v>
      </c>
      <c r="BL92" s="19" t="s">
        <v>272</v>
      </c>
      <c r="BM92" s="231" t="s">
        <v>4338</v>
      </c>
    </row>
    <row r="93" s="2" customFormat="1" ht="16.5" customHeight="1">
      <c r="A93" s="40"/>
      <c r="B93" s="41"/>
      <c r="C93" s="277" t="s">
        <v>28</v>
      </c>
      <c r="D93" s="277" t="s">
        <v>407</v>
      </c>
      <c r="E93" s="278" t="s">
        <v>4339</v>
      </c>
      <c r="F93" s="279" t="s">
        <v>4340</v>
      </c>
      <c r="G93" s="280" t="s">
        <v>549</v>
      </c>
      <c r="H93" s="281">
        <v>150</v>
      </c>
      <c r="I93" s="282"/>
      <c r="J93" s="283">
        <f>ROUND(I93*H93,2)</f>
        <v>0</v>
      </c>
      <c r="K93" s="279" t="s">
        <v>4325</v>
      </c>
      <c r="L93" s="284"/>
      <c r="M93" s="285" t="s">
        <v>22</v>
      </c>
      <c r="N93" s="286" t="s">
        <v>49</v>
      </c>
      <c r="O93" s="86"/>
      <c r="P93" s="229">
        <f>O93*H93</f>
        <v>0</v>
      </c>
      <c r="Q93" s="229">
        <v>6.0000000000000002E-05</v>
      </c>
      <c r="R93" s="229">
        <f>Q93*H93</f>
        <v>0.0090000000000000011</v>
      </c>
      <c r="S93" s="229">
        <v>0</v>
      </c>
      <c r="T93" s="230">
        <f>S93*H93</f>
        <v>0</v>
      </c>
      <c r="U93" s="40"/>
      <c r="V93" s="40"/>
      <c r="W93" s="40"/>
      <c r="X93" s="40"/>
      <c r="Y93" s="40"/>
      <c r="Z93" s="40"/>
      <c r="AA93" s="40"/>
      <c r="AB93" s="40"/>
      <c r="AC93" s="40"/>
      <c r="AD93" s="40"/>
      <c r="AE93" s="40"/>
      <c r="AR93" s="231" t="s">
        <v>367</v>
      </c>
      <c r="AT93" s="231" t="s">
        <v>407</v>
      </c>
      <c r="AU93" s="231" t="s">
        <v>87</v>
      </c>
      <c r="AY93" s="19" t="s">
        <v>199</v>
      </c>
      <c r="BE93" s="232">
        <f>IF(N93="základní",J93,0)</f>
        <v>0</v>
      </c>
      <c r="BF93" s="232">
        <f>IF(N93="snížená",J93,0)</f>
        <v>0</v>
      </c>
      <c r="BG93" s="232">
        <f>IF(N93="zákl. přenesená",J93,0)</f>
        <v>0</v>
      </c>
      <c r="BH93" s="232">
        <f>IF(N93="sníž. přenesená",J93,0)</f>
        <v>0</v>
      </c>
      <c r="BI93" s="232">
        <f>IF(N93="nulová",J93,0)</f>
        <v>0</v>
      </c>
      <c r="BJ93" s="19" t="s">
        <v>23</v>
      </c>
      <c r="BK93" s="232">
        <f>ROUND(I93*H93,2)</f>
        <v>0</v>
      </c>
      <c r="BL93" s="19" t="s">
        <v>272</v>
      </c>
      <c r="BM93" s="231" t="s">
        <v>4341</v>
      </c>
    </row>
    <row r="94" s="2" customFormat="1" ht="16.5" customHeight="1">
      <c r="A94" s="40"/>
      <c r="B94" s="41"/>
      <c r="C94" s="277" t="s">
        <v>248</v>
      </c>
      <c r="D94" s="277" t="s">
        <v>407</v>
      </c>
      <c r="E94" s="278" t="s">
        <v>4342</v>
      </c>
      <c r="F94" s="279" t="s">
        <v>4343</v>
      </c>
      <c r="G94" s="280" t="s">
        <v>549</v>
      </c>
      <c r="H94" s="281">
        <v>1050</v>
      </c>
      <c r="I94" s="282"/>
      <c r="J94" s="283">
        <f>ROUND(I94*H94,2)</f>
        <v>0</v>
      </c>
      <c r="K94" s="279" t="s">
        <v>4325</v>
      </c>
      <c r="L94" s="284"/>
      <c r="M94" s="285" t="s">
        <v>22</v>
      </c>
      <c r="N94" s="286" t="s">
        <v>49</v>
      </c>
      <c r="O94" s="86"/>
      <c r="P94" s="229">
        <f>O94*H94</f>
        <v>0</v>
      </c>
      <c r="Q94" s="229">
        <v>0.00011</v>
      </c>
      <c r="R94" s="229">
        <f>Q94*H94</f>
        <v>0.11550000000000001</v>
      </c>
      <c r="S94" s="229">
        <v>0</v>
      </c>
      <c r="T94" s="230">
        <f>S94*H94</f>
        <v>0</v>
      </c>
      <c r="U94" s="40"/>
      <c r="V94" s="40"/>
      <c r="W94" s="40"/>
      <c r="X94" s="40"/>
      <c r="Y94" s="40"/>
      <c r="Z94" s="40"/>
      <c r="AA94" s="40"/>
      <c r="AB94" s="40"/>
      <c r="AC94" s="40"/>
      <c r="AD94" s="40"/>
      <c r="AE94" s="40"/>
      <c r="AR94" s="231" t="s">
        <v>367</v>
      </c>
      <c r="AT94" s="231" t="s">
        <v>407</v>
      </c>
      <c r="AU94" s="231" t="s">
        <v>87</v>
      </c>
      <c r="AY94" s="19" t="s">
        <v>199</v>
      </c>
      <c r="BE94" s="232">
        <f>IF(N94="základní",J94,0)</f>
        <v>0</v>
      </c>
      <c r="BF94" s="232">
        <f>IF(N94="snížená",J94,0)</f>
        <v>0</v>
      </c>
      <c r="BG94" s="232">
        <f>IF(N94="zákl. přenesená",J94,0)</f>
        <v>0</v>
      </c>
      <c r="BH94" s="232">
        <f>IF(N94="sníž. přenesená",J94,0)</f>
        <v>0</v>
      </c>
      <c r="BI94" s="232">
        <f>IF(N94="nulová",J94,0)</f>
        <v>0</v>
      </c>
      <c r="BJ94" s="19" t="s">
        <v>23</v>
      </c>
      <c r="BK94" s="232">
        <f>ROUND(I94*H94,2)</f>
        <v>0</v>
      </c>
      <c r="BL94" s="19" t="s">
        <v>272</v>
      </c>
      <c r="BM94" s="231" t="s">
        <v>4344</v>
      </c>
    </row>
    <row r="95" s="2" customFormat="1" ht="16.5" customHeight="1">
      <c r="A95" s="40"/>
      <c r="B95" s="41"/>
      <c r="C95" s="277" t="s">
        <v>253</v>
      </c>
      <c r="D95" s="277" t="s">
        <v>407</v>
      </c>
      <c r="E95" s="278" t="s">
        <v>4345</v>
      </c>
      <c r="F95" s="279" t="s">
        <v>4346</v>
      </c>
      <c r="G95" s="280" t="s">
        <v>549</v>
      </c>
      <c r="H95" s="281">
        <v>300</v>
      </c>
      <c r="I95" s="282"/>
      <c r="J95" s="283">
        <f>ROUND(I95*H95,2)</f>
        <v>0</v>
      </c>
      <c r="K95" s="279" t="s">
        <v>4325</v>
      </c>
      <c r="L95" s="284"/>
      <c r="M95" s="285" t="s">
        <v>22</v>
      </c>
      <c r="N95" s="286" t="s">
        <v>49</v>
      </c>
      <c r="O95" s="86"/>
      <c r="P95" s="229">
        <f>O95*H95</f>
        <v>0</v>
      </c>
      <c r="Q95" s="229">
        <v>0.00027</v>
      </c>
      <c r="R95" s="229">
        <f>Q95*H95</f>
        <v>0.081000000000000003</v>
      </c>
      <c r="S95" s="229">
        <v>0</v>
      </c>
      <c r="T95" s="230">
        <f>S95*H95</f>
        <v>0</v>
      </c>
      <c r="U95" s="40"/>
      <c r="V95" s="40"/>
      <c r="W95" s="40"/>
      <c r="X95" s="40"/>
      <c r="Y95" s="40"/>
      <c r="Z95" s="40"/>
      <c r="AA95" s="40"/>
      <c r="AB95" s="40"/>
      <c r="AC95" s="40"/>
      <c r="AD95" s="40"/>
      <c r="AE95" s="40"/>
      <c r="AR95" s="231" t="s">
        <v>367</v>
      </c>
      <c r="AT95" s="231" t="s">
        <v>407</v>
      </c>
      <c r="AU95" s="231" t="s">
        <v>87</v>
      </c>
      <c r="AY95" s="19" t="s">
        <v>199</v>
      </c>
      <c r="BE95" s="232">
        <f>IF(N95="základní",J95,0)</f>
        <v>0</v>
      </c>
      <c r="BF95" s="232">
        <f>IF(N95="snížená",J95,0)</f>
        <v>0</v>
      </c>
      <c r="BG95" s="232">
        <f>IF(N95="zákl. přenesená",J95,0)</f>
        <v>0</v>
      </c>
      <c r="BH95" s="232">
        <f>IF(N95="sníž. přenesená",J95,0)</f>
        <v>0</v>
      </c>
      <c r="BI95" s="232">
        <f>IF(N95="nulová",J95,0)</f>
        <v>0</v>
      </c>
      <c r="BJ95" s="19" t="s">
        <v>23</v>
      </c>
      <c r="BK95" s="232">
        <f>ROUND(I95*H95,2)</f>
        <v>0</v>
      </c>
      <c r="BL95" s="19" t="s">
        <v>272</v>
      </c>
      <c r="BM95" s="231" t="s">
        <v>4347</v>
      </c>
    </row>
    <row r="96" s="2" customFormat="1" ht="21.75" customHeight="1">
      <c r="A96" s="40"/>
      <c r="B96" s="41"/>
      <c r="C96" s="220" t="s">
        <v>258</v>
      </c>
      <c r="D96" s="220" t="s">
        <v>201</v>
      </c>
      <c r="E96" s="221" t="s">
        <v>4348</v>
      </c>
      <c r="F96" s="222" t="s">
        <v>4349</v>
      </c>
      <c r="G96" s="223" t="s">
        <v>549</v>
      </c>
      <c r="H96" s="224">
        <v>11180</v>
      </c>
      <c r="I96" s="225"/>
      <c r="J96" s="226">
        <f>ROUND(I96*H96,2)</f>
        <v>0</v>
      </c>
      <c r="K96" s="222" t="s">
        <v>4325</v>
      </c>
      <c r="L96" s="46"/>
      <c r="M96" s="227" t="s">
        <v>22</v>
      </c>
      <c r="N96" s="228" t="s">
        <v>49</v>
      </c>
      <c r="O96" s="86"/>
      <c r="P96" s="229">
        <f>O96*H96</f>
        <v>0</v>
      </c>
      <c r="Q96" s="229">
        <v>0</v>
      </c>
      <c r="R96" s="229">
        <f>Q96*H96</f>
        <v>0</v>
      </c>
      <c r="S96" s="229">
        <v>0</v>
      </c>
      <c r="T96" s="230">
        <f>S96*H96</f>
        <v>0</v>
      </c>
      <c r="U96" s="40"/>
      <c r="V96" s="40"/>
      <c r="W96" s="40"/>
      <c r="X96" s="40"/>
      <c r="Y96" s="40"/>
      <c r="Z96" s="40"/>
      <c r="AA96" s="40"/>
      <c r="AB96" s="40"/>
      <c r="AC96" s="40"/>
      <c r="AD96" s="40"/>
      <c r="AE96" s="40"/>
      <c r="AR96" s="231" t="s">
        <v>272</v>
      </c>
      <c r="AT96" s="231" t="s">
        <v>201</v>
      </c>
      <c r="AU96" s="231" t="s">
        <v>87</v>
      </c>
      <c r="AY96" s="19" t="s">
        <v>199</v>
      </c>
      <c r="BE96" s="232">
        <f>IF(N96="základní",J96,0)</f>
        <v>0</v>
      </c>
      <c r="BF96" s="232">
        <f>IF(N96="snížená",J96,0)</f>
        <v>0</v>
      </c>
      <c r="BG96" s="232">
        <f>IF(N96="zákl. přenesená",J96,0)</f>
        <v>0</v>
      </c>
      <c r="BH96" s="232">
        <f>IF(N96="sníž. přenesená",J96,0)</f>
        <v>0</v>
      </c>
      <c r="BI96" s="232">
        <f>IF(N96="nulová",J96,0)</f>
        <v>0</v>
      </c>
      <c r="BJ96" s="19" t="s">
        <v>23</v>
      </c>
      <c r="BK96" s="232">
        <f>ROUND(I96*H96,2)</f>
        <v>0</v>
      </c>
      <c r="BL96" s="19" t="s">
        <v>272</v>
      </c>
      <c r="BM96" s="231" t="s">
        <v>4350</v>
      </c>
    </row>
    <row r="97" s="2" customFormat="1" ht="16.5" customHeight="1">
      <c r="A97" s="40"/>
      <c r="B97" s="41"/>
      <c r="C97" s="277" t="s">
        <v>263</v>
      </c>
      <c r="D97" s="277" t="s">
        <v>407</v>
      </c>
      <c r="E97" s="278" t="s">
        <v>4351</v>
      </c>
      <c r="F97" s="279" t="s">
        <v>4352</v>
      </c>
      <c r="G97" s="280" t="s">
        <v>549</v>
      </c>
      <c r="H97" s="281">
        <v>2470</v>
      </c>
      <c r="I97" s="282"/>
      <c r="J97" s="283">
        <f>ROUND(I97*H97,2)</f>
        <v>0</v>
      </c>
      <c r="K97" s="279" t="s">
        <v>4325</v>
      </c>
      <c r="L97" s="284"/>
      <c r="M97" s="285" t="s">
        <v>22</v>
      </c>
      <c r="N97" s="286" t="s">
        <v>49</v>
      </c>
      <c r="O97" s="86"/>
      <c r="P97" s="229">
        <f>O97*H97</f>
        <v>0</v>
      </c>
      <c r="Q97" s="229">
        <v>0.00012</v>
      </c>
      <c r="R97" s="229">
        <f>Q97*H97</f>
        <v>0.2964</v>
      </c>
      <c r="S97" s="229">
        <v>0</v>
      </c>
      <c r="T97" s="230">
        <f>S97*H97</f>
        <v>0</v>
      </c>
      <c r="U97" s="40"/>
      <c r="V97" s="40"/>
      <c r="W97" s="40"/>
      <c r="X97" s="40"/>
      <c r="Y97" s="40"/>
      <c r="Z97" s="40"/>
      <c r="AA97" s="40"/>
      <c r="AB97" s="40"/>
      <c r="AC97" s="40"/>
      <c r="AD97" s="40"/>
      <c r="AE97" s="40"/>
      <c r="AR97" s="231" t="s">
        <v>367</v>
      </c>
      <c r="AT97" s="231" t="s">
        <v>407</v>
      </c>
      <c r="AU97" s="231" t="s">
        <v>87</v>
      </c>
      <c r="AY97" s="19" t="s">
        <v>199</v>
      </c>
      <c r="BE97" s="232">
        <f>IF(N97="základní",J97,0)</f>
        <v>0</v>
      </c>
      <c r="BF97" s="232">
        <f>IF(N97="snížená",J97,0)</f>
        <v>0</v>
      </c>
      <c r="BG97" s="232">
        <f>IF(N97="zákl. přenesená",J97,0)</f>
        <v>0</v>
      </c>
      <c r="BH97" s="232">
        <f>IF(N97="sníž. přenesená",J97,0)</f>
        <v>0</v>
      </c>
      <c r="BI97" s="232">
        <f>IF(N97="nulová",J97,0)</f>
        <v>0</v>
      </c>
      <c r="BJ97" s="19" t="s">
        <v>23</v>
      </c>
      <c r="BK97" s="232">
        <f>ROUND(I97*H97,2)</f>
        <v>0</v>
      </c>
      <c r="BL97" s="19" t="s">
        <v>272</v>
      </c>
      <c r="BM97" s="231" t="s">
        <v>4353</v>
      </c>
    </row>
    <row r="98" s="2" customFormat="1" ht="16.5" customHeight="1">
      <c r="A98" s="40"/>
      <c r="B98" s="41"/>
      <c r="C98" s="277" t="s">
        <v>8</v>
      </c>
      <c r="D98" s="277" t="s">
        <v>407</v>
      </c>
      <c r="E98" s="278" t="s">
        <v>4354</v>
      </c>
      <c r="F98" s="279" t="s">
        <v>4352</v>
      </c>
      <c r="G98" s="280" t="s">
        <v>549</v>
      </c>
      <c r="H98" s="281">
        <v>8580</v>
      </c>
      <c r="I98" s="282"/>
      <c r="J98" s="283">
        <f>ROUND(I98*H98,2)</f>
        <v>0</v>
      </c>
      <c r="K98" s="279" t="s">
        <v>22</v>
      </c>
      <c r="L98" s="284"/>
      <c r="M98" s="285" t="s">
        <v>22</v>
      </c>
      <c r="N98" s="286" t="s">
        <v>49</v>
      </c>
      <c r="O98" s="86"/>
      <c r="P98" s="229">
        <f>O98*H98</f>
        <v>0</v>
      </c>
      <c r="Q98" s="229">
        <v>0.00012</v>
      </c>
      <c r="R98" s="229">
        <f>Q98*H98</f>
        <v>1.0296000000000001</v>
      </c>
      <c r="S98" s="229">
        <v>0</v>
      </c>
      <c r="T98" s="230">
        <f>S98*H98</f>
        <v>0</v>
      </c>
      <c r="U98" s="40"/>
      <c r="V98" s="40"/>
      <c r="W98" s="40"/>
      <c r="X98" s="40"/>
      <c r="Y98" s="40"/>
      <c r="Z98" s="40"/>
      <c r="AA98" s="40"/>
      <c r="AB98" s="40"/>
      <c r="AC98" s="40"/>
      <c r="AD98" s="40"/>
      <c r="AE98" s="40"/>
      <c r="AR98" s="231" t="s">
        <v>367</v>
      </c>
      <c r="AT98" s="231" t="s">
        <v>407</v>
      </c>
      <c r="AU98" s="231" t="s">
        <v>87</v>
      </c>
      <c r="AY98" s="19" t="s">
        <v>199</v>
      </c>
      <c r="BE98" s="232">
        <f>IF(N98="základní",J98,0)</f>
        <v>0</v>
      </c>
      <c r="BF98" s="232">
        <f>IF(N98="snížená",J98,0)</f>
        <v>0</v>
      </c>
      <c r="BG98" s="232">
        <f>IF(N98="zákl. přenesená",J98,0)</f>
        <v>0</v>
      </c>
      <c r="BH98" s="232">
        <f>IF(N98="sníž. přenesená",J98,0)</f>
        <v>0</v>
      </c>
      <c r="BI98" s="232">
        <f>IF(N98="nulová",J98,0)</f>
        <v>0</v>
      </c>
      <c r="BJ98" s="19" t="s">
        <v>23</v>
      </c>
      <c r="BK98" s="232">
        <f>ROUND(I98*H98,2)</f>
        <v>0</v>
      </c>
      <c r="BL98" s="19" t="s">
        <v>272</v>
      </c>
      <c r="BM98" s="231" t="s">
        <v>4355</v>
      </c>
    </row>
    <row r="99" s="2" customFormat="1" ht="16.5" customHeight="1">
      <c r="A99" s="40"/>
      <c r="B99" s="41"/>
      <c r="C99" s="277" t="s">
        <v>272</v>
      </c>
      <c r="D99" s="277" t="s">
        <v>407</v>
      </c>
      <c r="E99" s="278" t="s">
        <v>4356</v>
      </c>
      <c r="F99" s="279" t="s">
        <v>4357</v>
      </c>
      <c r="G99" s="280" t="s">
        <v>549</v>
      </c>
      <c r="H99" s="281">
        <v>130</v>
      </c>
      <c r="I99" s="282"/>
      <c r="J99" s="283">
        <f>ROUND(I99*H99,2)</f>
        <v>0</v>
      </c>
      <c r="K99" s="279" t="s">
        <v>22</v>
      </c>
      <c r="L99" s="284"/>
      <c r="M99" s="285" t="s">
        <v>22</v>
      </c>
      <c r="N99" s="286" t="s">
        <v>49</v>
      </c>
      <c r="O99" s="86"/>
      <c r="P99" s="229">
        <f>O99*H99</f>
        <v>0</v>
      </c>
      <c r="Q99" s="229">
        <v>0.00012</v>
      </c>
      <c r="R99" s="229">
        <f>Q99*H99</f>
        <v>0.015600000000000001</v>
      </c>
      <c r="S99" s="229">
        <v>0</v>
      </c>
      <c r="T99" s="230">
        <f>S99*H99</f>
        <v>0</v>
      </c>
      <c r="U99" s="40"/>
      <c r="V99" s="40"/>
      <c r="W99" s="40"/>
      <c r="X99" s="40"/>
      <c r="Y99" s="40"/>
      <c r="Z99" s="40"/>
      <c r="AA99" s="40"/>
      <c r="AB99" s="40"/>
      <c r="AC99" s="40"/>
      <c r="AD99" s="40"/>
      <c r="AE99" s="40"/>
      <c r="AR99" s="231" t="s">
        <v>367</v>
      </c>
      <c r="AT99" s="231" t="s">
        <v>407</v>
      </c>
      <c r="AU99" s="231" t="s">
        <v>87</v>
      </c>
      <c r="AY99" s="19" t="s">
        <v>199</v>
      </c>
      <c r="BE99" s="232">
        <f>IF(N99="základní",J99,0)</f>
        <v>0</v>
      </c>
      <c r="BF99" s="232">
        <f>IF(N99="snížená",J99,0)</f>
        <v>0</v>
      </c>
      <c r="BG99" s="232">
        <f>IF(N99="zákl. přenesená",J99,0)</f>
        <v>0</v>
      </c>
      <c r="BH99" s="232">
        <f>IF(N99="sníž. přenesená",J99,0)</f>
        <v>0</v>
      </c>
      <c r="BI99" s="232">
        <f>IF(N99="nulová",J99,0)</f>
        <v>0</v>
      </c>
      <c r="BJ99" s="19" t="s">
        <v>23</v>
      </c>
      <c r="BK99" s="232">
        <f>ROUND(I99*H99,2)</f>
        <v>0</v>
      </c>
      <c r="BL99" s="19" t="s">
        <v>272</v>
      </c>
      <c r="BM99" s="231" t="s">
        <v>4358</v>
      </c>
    </row>
    <row r="100" s="2" customFormat="1" ht="21.75" customHeight="1">
      <c r="A100" s="40"/>
      <c r="B100" s="41"/>
      <c r="C100" s="220" t="s">
        <v>276</v>
      </c>
      <c r="D100" s="220" t="s">
        <v>201</v>
      </c>
      <c r="E100" s="221" t="s">
        <v>4359</v>
      </c>
      <c r="F100" s="222" t="s">
        <v>4360</v>
      </c>
      <c r="G100" s="223" t="s">
        <v>549</v>
      </c>
      <c r="H100" s="224">
        <v>8670</v>
      </c>
      <c r="I100" s="225"/>
      <c r="J100" s="226">
        <f>ROUND(I100*H100,2)</f>
        <v>0</v>
      </c>
      <c r="K100" s="222" t="s">
        <v>4325</v>
      </c>
      <c r="L100" s="46"/>
      <c r="M100" s="227" t="s">
        <v>22</v>
      </c>
      <c r="N100" s="228" t="s">
        <v>49</v>
      </c>
      <c r="O100" s="86"/>
      <c r="P100" s="229">
        <f>O100*H100</f>
        <v>0</v>
      </c>
      <c r="Q100" s="229">
        <v>0</v>
      </c>
      <c r="R100" s="229">
        <f>Q100*H100</f>
        <v>0</v>
      </c>
      <c r="S100" s="229">
        <v>0</v>
      </c>
      <c r="T100" s="230">
        <f>S100*H100</f>
        <v>0</v>
      </c>
      <c r="U100" s="40"/>
      <c r="V100" s="40"/>
      <c r="W100" s="40"/>
      <c r="X100" s="40"/>
      <c r="Y100" s="40"/>
      <c r="Z100" s="40"/>
      <c r="AA100" s="40"/>
      <c r="AB100" s="40"/>
      <c r="AC100" s="40"/>
      <c r="AD100" s="40"/>
      <c r="AE100" s="40"/>
      <c r="AR100" s="231" t="s">
        <v>272</v>
      </c>
      <c r="AT100" s="231" t="s">
        <v>201</v>
      </c>
      <c r="AU100" s="231" t="s">
        <v>87</v>
      </c>
      <c r="AY100" s="19" t="s">
        <v>199</v>
      </c>
      <c r="BE100" s="232">
        <f>IF(N100="základní",J100,0)</f>
        <v>0</v>
      </c>
      <c r="BF100" s="232">
        <f>IF(N100="snížená",J100,0)</f>
        <v>0</v>
      </c>
      <c r="BG100" s="232">
        <f>IF(N100="zákl. přenesená",J100,0)</f>
        <v>0</v>
      </c>
      <c r="BH100" s="232">
        <f>IF(N100="sníž. přenesená",J100,0)</f>
        <v>0</v>
      </c>
      <c r="BI100" s="232">
        <f>IF(N100="nulová",J100,0)</f>
        <v>0</v>
      </c>
      <c r="BJ100" s="19" t="s">
        <v>23</v>
      </c>
      <c r="BK100" s="232">
        <f>ROUND(I100*H100,2)</f>
        <v>0</v>
      </c>
      <c r="BL100" s="19" t="s">
        <v>272</v>
      </c>
      <c r="BM100" s="231" t="s">
        <v>4361</v>
      </c>
    </row>
    <row r="101" s="2" customFormat="1" ht="16.5" customHeight="1">
      <c r="A101" s="40"/>
      <c r="B101" s="41"/>
      <c r="C101" s="277" t="s">
        <v>282</v>
      </c>
      <c r="D101" s="277" t="s">
        <v>407</v>
      </c>
      <c r="E101" s="278" t="s">
        <v>4362</v>
      </c>
      <c r="F101" s="279" t="s">
        <v>4363</v>
      </c>
      <c r="G101" s="280" t="s">
        <v>549</v>
      </c>
      <c r="H101" s="281">
        <v>8670</v>
      </c>
      <c r="I101" s="282"/>
      <c r="J101" s="283">
        <f>ROUND(I101*H101,2)</f>
        <v>0</v>
      </c>
      <c r="K101" s="279" t="s">
        <v>4325</v>
      </c>
      <c r="L101" s="284"/>
      <c r="M101" s="285" t="s">
        <v>22</v>
      </c>
      <c r="N101" s="286" t="s">
        <v>49</v>
      </c>
      <c r="O101" s="86"/>
      <c r="P101" s="229">
        <f>O101*H101</f>
        <v>0</v>
      </c>
      <c r="Q101" s="229">
        <v>0.00017000000000000001</v>
      </c>
      <c r="R101" s="229">
        <f>Q101*H101</f>
        <v>1.4739000000000002</v>
      </c>
      <c r="S101" s="229">
        <v>0</v>
      </c>
      <c r="T101" s="230">
        <f>S101*H101</f>
        <v>0</v>
      </c>
      <c r="U101" s="40"/>
      <c r="V101" s="40"/>
      <c r="W101" s="40"/>
      <c r="X101" s="40"/>
      <c r="Y101" s="40"/>
      <c r="Z101" s="40"/>
      <c r="AA101" s="40"/>
      <c r="AB101" s="40"/>
      <c r="AC101" s="40"/>
      <c r="AD101" s="40"/>
      <c r="AE101" s="40"/>
      <c r="AR101" s="231" t="s">
        <v>367</v>
      </c>
      <c r="AT101" s="231" t="s">
        <v>407</v>
      </c>
      <c r="AU101" s="231" t="s">
        <v>87</v>
      </c>
      <c r="AY101" s="19" t="s">
        <v>199</v>
      </c>
      <c r="BE101" s="232">
        <f>IF(N101="základní",J101,0)</f>
        <v>0</v>
      </c>
      <c r="BF101" s="232">
        <f>IF(N101="snížená",J101,0)</f>
        <v>0</v>
      </c>
      <c r="BG101" s="232">
        <f>IF(N101="zákl. přenesená",J101,0)</f>
        <v>0</v>
      </c>
      <c r="BH101" s="232">
        <f>IF(N101="sníž. přenesená",J101,0)</f>
        <v>0</v>
      </c>
      <c r="BI101" s="232">
        <f>IF(N101="nulová",J101,0)</f>
        <v>0</v>
      </c>
      <c r="BJ101" s="19" t="s">
        <v>23</v>
      </c>
      <c r="BK101" s="232">
        <f>ROUND(I101*H101,2)</f>
        <v>0</v>
      </c>
      <c r="BL101" s="19" t="s">
        <v>272</v>
      </c>
      <c r="BM101" s="231" t="s">
        <v>4364</v>
      </c>
    </row>
    <row r="102" s="2" customFormat="1" ht="21.75" customHeight="1">
      <c r="A102" s="40"/>
      <c r="B102" s="41"/>
      <c r="C102" s="220" t="s">
        <v>289</v>
      </c>
      <c r="D102" s="220" t="s">
        <v>201</v>
      </c>
      <c r="E102" s="221" t="s">
        <v>4365</v>
      </c>
      <c r="F102" s="222" t="s">
        <v>4366</v>
      </c>
      <c r="G102" s="223" t="s">
        <v>549</v>
      </c>
      <c r="H102" s="224">
        <v>530</v>
      </c>
      <c r="I102" s="225"/>
      <c r="J102" s="226">
        <f>ROUND(I102*H102,2)</f>
        <v>0</v>
      </c>
      <c r="K102" s="222" t="s">
        <v>4325</v>
      </c>
      <c r="L102" s="46"/>
      <c r="M102" s="227" t="s">
        <v>22</v>
      </c>
      <c r="N102" s="228" t="s">
        <v>49</v>
      </c>
      <c r="O102" s="86"/>
      <c r="P102" s="229">
        <f>O102*H102</f>
        <v>0</v>
      </c>
      <c r="Q102" s="229">
        <v>0</v>
      </c>
      <c r="R102" s="229">
        <f>Q102*H102</f>
        <v>0</v>
      </c>
      <c r="S102" s="229">
        <v>0</v>
      </c>
      <c r="T102" s="230">
        <f>S102*H102</f>
        <v>0</v>
      </c>
      <c r="U102" s="40"/>
      <c r="V102" s="40"/>
      <c r="W102" s="40"/>
      <c r="X102" s="40"/>
      <c r="Y102" s="40"/>
      <c r="Z102" s="40"/>
      <c r="AA102" s="40"/>
      <c r="AB102" s="40"/>
      <c r="AC102" s="40"/>
      <c r="AD102" s="40"/>
      <c r="AE102" s="40"/>
      <c r="AR102" s="231" t="s">
        <v>272</v>
      </c>
      <c r="AT102" s="231" t="s">
        <v>201</v>
      </c>
      <c r="AU102" s="231" t="s">
        <v>87</v>
      </c>
      <c r="AY102" s="19" t="s">
        <v>199</v>
      </c>
      <c r="BE102" s="232">
        <f>IF(N102="základní",J102,0)</f>
        <v>0</v>
      </c>
      <c r="BF102" s="232">
        <f>IF(N102="snížená",J102,0)</f>
        <v>0</v>
      </c>
      <c r="BG102" s="232">
        <f>IF(N102="zákl. přenesená",J102,0)</f>
        <v>0</v>
      </c>
      <c r="BH102" s="232">
        <f>IF(N102="sníž. přenesená",J102,0)</f>
        <v>0</v>
      </c>
      <c r="BI102" s="232">
        <f>IF(N102="nulová",J102,0)</f>
        <v>0</v>
      </c>
      <c r="BJ102" s="19" t="s">
        <v>23</v>
      </c>
      <c r="BK102" s="232">
        <f>ROUND(I102*H102,2)</f>
        <v>0</v>
      </c>
      <c r="BL102" s="19" t="s">
        <v>272</v>
      </c>
      <c r="BM102" s="231" t="s">
        <v>4367</v>
      </c>
    </row>
    <row r="103" s="2" customFormat="1" ht="16.5" customHeight="1">
      <c r="A103" s="40"/>
      <c r="B103" s="41"/>
      <c r="C103" s="277" t="s">
        <v>294</v>
      </c>
      <c r="D103" s="277" t="s">
        <v>407</v>
      </c>
      <c r="E103" s="278" t="s">
        <v>4368</v>
      </c>
      <c r="F103" s="279" t="s">
        <v>4369</v>
      </c>
      <c r="G103" s="280" t="s">
        <v>549</v>
      </c>
      <c r="H103" s="281">
        <v>230</v>
      </c>
      <c r="I103" s="282"/>
      <c r="J103" s="283">
        <f>ROUND(I103*H103,2)</f>
        <v>0</v>
      </c>
      <c r="K103" s="279" t="s">
        <v>4325</v>
      </c>
      <c r="L103" s="284"/>
      <c r="M103" s="285" t="s">
        <v>22</v>
      </c>
      <c r="N103" s="286" t="s">
        <v>49</v>
      </c>
      <c r="O103" s="86"/>
      <c r="P103" s="229">
        <f>O103*H103</f>
        <v>0</v>
      </c>
      <c r="Q103" s="229">
        <v>0.00016000000000000001</v>
      </c>
      <c r="R103" s="229">
        <f>Q103*H103</f>
        <v>0.036800000000000006</v>
      </c>
      <c r="S103" s="229">
        <v>0</v>
      </c>
      <c r="T103" s="230">
        <f>S103*H103</f>
        <v>0</v>
      </c>
      <c r="U103" s="40"/>
      <c r="V103" s="40"/>
      <c r="W103" s="40"/>
      <c r="X103" s="40"/>
      <c r="Y103" s="40"/>
      <c r="Z103" s="40"/>
      <c r="AA103" s="40"/>
      <c r="AB103" s="40"/>
      <c r="AC103" s="40"/>
      <c r="AD103" s="40"/>
      <c r="AE103" s="40"/>
      <c r="AR103" s="231" t="s">
        <v>367</v>
      </c>
      <c r="AT103" s="231" t="s">
        <v>407</v>
      </c>
      <c r="AU103" s="231" t="s">
        <v>87</v>
      </c>
      <c r="AY103" s="19" t="s">
        <v>199</v>
      </c>
      <c r="BE103" s="232">
        <f>IF(N103="základní",J103,0)</f>
        <v>0</v>
      </c>
      <c r="BF103" s="232">
        <f>IF(N103="snížená",J103,0)</f>
        <v>0</v>
      </c>
      <c r="BG103" s="232">
        <f>IF(N103="zákl. přenesená",J103,0)</f>
        <v>0</v>
      </c>
      <c r="BH103" s="232">
        <f>IF(N103="sníž. přenesená",J103,0)</f>
        <v>0</v>
      </c>
      <c r="BI103" s="232">
        <f>IF(N103="nulová",J103,0)</f>
        <v>0</v>
      </c>
      <c r="BJ103" s="19" t="s">
        <v>23</v>
      </c>
      <c r="BK103" s="232">
        <f>ROUND(I103*H103,2)</f>
        <v>0</v>
      </c>
      <c r="BL103" s="19" t="s">
        <v>272</v>
      </c>
      <c r="BM103" s="231" t="s">
        <v>4370</v>
      </c>
    </row>
    <row r="104" s="2" customFormat="1" ht="16.5" customHeight="1">
      <c r="A104" s="40"/>
      <c r="B104" s="41"/>
      <c r="C104" s="277" t="s">
        <v>7</v>
      </c>
      <c r="D104" s="277" t="s">
        <v>407</v>
      </c>
      <c r="E104" s="278" t="s">
        <v>4371</v>
      </c>
      <c r="F104" s="279" t="s">
        <v>4372</v>
      </c>
      <c r="G104" s="280" t="s">
        <v>549</v>
      </c>
      <c r="H104" s="281">
        <v>300</v>
      </c>
      <c r="I104" s="282"/>
      <c r="J104" s="283">
        <f>ROUND(I104*H104,2)</f>
        <v>0</v>
      </c>
      <c r="K104" s="279" t="s">
        <v>4325</v>
      </c>
      <c r="L104" s="284"/>
      <c r="M104" s="285" t="s">
        <v>22</v>
      </c>
      <c r="N104" s="286" t="s">
        <v>49</v>
      </c>
      <c r="O104" s="86"/>
      <c r="P104" s="229">
        <f>O104*H104</f>
        <v>0</v>
      </c>
      <c r="Q104" s="229">
        <v>0.00025000000000000001</v>
      </c>
      <c r="R104" s="229">
        <f>Q104*H104</f>
        <v>0.074999999999999997</v>
      </c>
      <c r="S104" s="229">
        <v>0</v>
      </c>
      <c r="T104" s="230">
        <f>S104*H104</f>
        <v>0</v>
      </c>
      <c r="U104" s="40"/>
      <c r="V104" s="40"/>
      <c r="W104" s="40"/>
      <c r="X104" s="40"/>
      <c r="Y104" s="40"/>
      <c r="Z104" s="40"/>
      <c r="AA104" s="40"/>
      <c r="AB104" s="40"/>
      <c r="AC104" s="40"/>
      <c r="AD104" s="40"/>
      <c r="AE104" s="40"/>
      <c r="AR104" s="231" t="s">
        <v>367</v>
      </c>
      <c r="AT104" s="231" t="s">
        <v>407</v>
      </c>
      <c r="AU104" s="231" t="s">
        <v>87</v>
      </c>
      <c r="AY104" s="19" t="s">
        <v>199</v>
      </c>
      <c r="BE104" s="232">
        <f>IF(N104="základní",J104,0)</f>
        <v>0</v>
      </c>
      <c r="BF104" s="232">
        <f>IF(N104="snížená",J104,0)</f>
        <v>0</v>
      </c>
      <c r="BG104" s="232">
        <f>IF(N104="zákl. přenesená",J104,0)</f>
        <v>0</v>
      </c>
      <c r="BH104" s="232">
        <f>IF(N104="sníž. přenesená",J104,0)</f>
        <v>0</v>
      </c>
      <c r="BI104" s="232">
        <f>IF(N104="nulová",J104,0)</f>
        <v>0</v>
      </c>
      <c r="BJ104" s="19" t="s">
        <v>23</v>
      </c>
      <c r="BK104" s="232">
        <f>ROUND(I104*H104,2)</f>
        <v>0</v>
      </c>
      <c r="BL104" s="19" t="s">
        <v>272</v>
      </c>
      <c r="BM104" s="231" t="s">
        <v>4373</v>
      </c>
    </row>
    <row r="105" s="2" customFormat="1" ht="21.75" customHeight="1">
      <c r="A105" s="40"/>
      <c r="B105" s="41"/>
      <c r="C105" s="220" t="s">
        <v>304</v>
      </c>
      <c r="D105" s="220" t="s">
        <v>201</v>
      </c>
      <c r="E105" s="221" t="s">
        <v>4374</v>
      </c>
      <c r="F105" s="222" t="s">
        <v>4375</v>
      </c>
      <c r="G105" s="223" t="s">
        <v>549</v>
      </c>
      <c r="H105" s="224">
        <v>55</v>
      </c>
      <c r="I105" s="225"/>
      <c r="J105" s="226">
        <f>ROUND(I105*H105,2)</f>
        <v>0</v>
      </c>
      <c r="K105" s="222" t="s">
        <v>4325</v>
      </c>
      <c r="L105" s="46"/>
      <c r="M105" s="227" t="s">
        <v>22</v>
      </c>
      <c r="N105" s="228" t="s">
        <v>49</v>
      </c>
      <c r="O105" s="86"/>
      <c r="P105" s="229">
        <f>O105*H105</f>
        <v>0</v>
      </c>
      <c r="Q105" s="229">
        <v>0</v>
      </c>
      <c r="R105" s="229">
        <f>Q105*H105</f>
        <v>0</v>
      </c>
      <c r="S105" s="229">
        <v>0</v>
      </c>
      <c r="T105" s="230">
        <f>S105*H105</f>
        <v>0</v>
      </c>
      <c r="U105" s="40"/>
      <c r="V105" s="40"/>
      <c r="W105" s="40"/>
      <c r="X105" s="40"/>
      <c r="Y105" s="40"/>
      <c r="Z105" s="40"/>
      <c r="AA105" s="40"/>
      <c r="AB105" s="40"/>
      <c r="AC105" s="40"/>
      <c r="AD105" s="40"/>
      <c r="AE105" s="40"/>
      <c r="AR105" s="231" t="s">
        <v>272</v>
      </c>
      <c r="AT105" s="231" t="s">
        <v>201</v>
      </c>
      <c r="AU105" s="231" t="s">
        <v>87</v>
      </c>
      <c r="AY105" s="19" t="s">
        <v>199</v>
      </c>
      <c r="BE105" s="232">
        <f>IF(N105="základní",J105,0)</f>
        <v>0</v>
      </c>
      <c r="BF105" s="232">
        <f>IF(N105="snížená",J105,0)</f>
        <v>0</v>
      </c>
      <c r="BG105" s="232">
        <f>IF(N105="zákl. přenesená",J105,0)</f>
        <v>0</v>
      </c>
      <c r="BH105" s="232">
        <f>IF(N105="sníž. přenesená",J105,0)</f>
        <v>0</v>
      </c>
      <c r="BI105" s="232">
        <f>IF(N105="nulová",J105,0)</f>
        <v>0</v>
      </c>
      <c r="BJ105" s="19" t="s">
        <v>23</v>
      </c>
      <c r="BK105" s="232">
        <f>ROUND(I105*H105,2)</f>
        <v>0</v>
      </c>
      <c r="BL105" s="19" t="s">
        <v>272</v>
      </c>
      <c r="BM105" s="231" t="s">
        <v>4376</v>
      </c>
    </row>
    <row r="106" s="2" customFormat="1" ht="16.5" customHeight="1">
      <c r="A106" s="40"/>
      <c r="B106" s="41"/>
      <c r="C106" s="277" t="s">
        <v>310</v>
      </c>
      <c r="D106" s="277" t="s">
        <v>407</v>
      </c>
      <c r="E106" s="278" t="s">
        <v>4377</v>
      </c>
      <c r="F106" s="279" t="s">
        <v>4378</v>
      </c>
      <c r="G106" s="280" t="s">
        <v>549</v>
      </c>
      <c r="H106" s="281">
        <v>55</v>
      </c>
      <c r="I106" s="282"/>
      <c r="J106" s="283">
        <f>ROUND(I106*H106,2)</f>
        <v>0</v>
      </c>
      <c r="K106" s="279" t="s">
        <v>4325</v>
      </c>
      <c r="L106" s="284"/>
      <c r="M106" s="285" t="s">
        <v>22</v>
      </c>
      <c r="N106" s="286" t="s">
        <v>49</v>
      </c>
      <c r="O106" s="86"/>
      <c r="P106" s="229">
        <f>O106*H106</f>
        <v>0</v>
      </c>
      <c r="Q106" s="229">
        <v>0.0022499999999999998</v>
      </c>
      <c r="R106" s="229">
        <f>Q106*H106</f>
        <v>0.12374999999999999</v>
      </c>
      <c r="S106" s="229">
        <v>0</v>
      </c>
      <c r="T106" s="230">
        <f>S106*H106</f>
        <v>0</v>
      </c>
      <c r="U106" s="40"/>
      <c r="V106" s="40"/>
      <c r="W106" s="40"/>
      <c r="X106" s="40"/>
      <c r="Y106" s="40"/>
      <c r="Z106" s="40"/>
      <c r="AA106" s="40"/>
      <c r="AB106" s="40"/>
      <c r="AC106" s="40"/>
      <c r="AD106" s="40"/>
      <c r="AE106" s="40"/>
      <c r="AR106" s="231" t="s">
        <v>367</v>
      </c>
      <c r="AT106" s="231" t="s">
        <v>407</v>
      </c>
      <c r="AU106" s="231" t="s">
        <v>87</v>
      </c>
      <c r="AY106" s="19" t="s">
        <v>199</v>
      </c>
      <c r="BE106" s="232">
        <f>IF(N106="základní",J106,0)</f>
        <v>0</v>
      </c>
      <c r="BF106" s="232">
        <f>IF(N106="snížená",J106,0)</f>
        <v>0</v>
      </c>
      <c r="BG106" s="232">
        <f>IF(N106="zákl. přenesená",J106,0)</f>
        <v>0</v>
      </c>
      <c r="BH106" s="232">
        <f>IF(N106="sníž. přenesená",J106,0)</f>
        <v>0</v>
      </c>
      <c r="BI106" s="232">
        <f>IF(N106="nulová",J106,0)</f>
        <v>0</v>
      </c>
      <c r="BJ106" s="19" t="s">
        <v>23</v>
      </c>
      <c r="BK106" s="232">
        <f>ROUND(I106*H106,2)</f>
        <v>0</v>
      </c>
      <c r="BL106" s="19" t="s">
        <v>272</v>
      </c>
      <c r="BM106" s="231" t="s">
        <v>4379</v>
      </c>
    </row>
    <row r="107" s="2" customFormat="1" ht="21.75" customHeight="1">
      <c r="A107" s="40"/>
      <c r="B107" s="41"/>
      <c r="C107" s="220" t="s">
        <v>315</v>
      </c>
      <c r="D107" s="220" t="s">
        <v>201</v>
      </c>
      <c r="E107" s="221" t="s">
        <v>4380</v>
      </c>
      <c r="F107" s="222" t="s">
        <v>4381</v>
      </c>
      <c r="G107" s="223" t="s">
        <v>549</v>
      </c>
      <c r="H107" s="224">
        <v>490</v>
      </c>
      <c r="I107" s="225"/>
      <c r="J107" s="226">
        <f>ROUND(I107*H107,2)</f>
        <v>0</v>
      </c>
      <c r="K107" s="222" t="s">
        <v>4325</v>
      </c>
      <c r="L107" s="46"/>
      <c r="M107" s="227" t="s">
        <v>22</v>
      </c>
      <c r="N107" s="228" t="s">
        <v>49</v>
      </c>
      <c r="O107" s="86"/>
      <c r="P107" s="229">
        <f>O107*H107</f>
        <v>0</v>
      </c>
      <c r="Q107" s="229">
        <v>0</v>
      </c>
      <c r="R107" s="229">
        <f>Q107*H107</f>
        <v>0</v>
      </c>
      <c r="S107" s="229">
        <v>0</v>
      </c>
      <c r="T107" s="230">
        <f>S107*H107</f>
        <v>0</v>
      </c>
      <c r="U107" s="40"/>
      <c r="V107" s="40"/>
      <c r="W107" s="40"/>
      <c r="X107" s="40"/>
      <c r="Y107" s="40"/>
      <c r="Z107" s="40"/>
      <c r="AA107" s="40"/>
      <c r="AB107" s="40"/>
      <c r="AC107" s="40"/>
      <c r="AD107" s="40"/>
      <c r="AE107" s="40"/>
      <c r="AR107" s="231" t="s">
        <v>272</v>
      </c>
      <c r="AT107" s="231" t="s">
        <v>201</v>
      </c>
      <c r="AU107" s="231" t="s">
        <v>87</v>
      </c>
      <c r="AY107" s="19" t="s">
        <v>199</v>
      </c>
      <c r="BE107" s="232">
        <f>IF(N107="základní",J107,0)</f>
        <v>0</v>
      </c>
      <c r="BF107" s="232">
        <f>IF(N107="snížená",J107,0)</f>
        <v>0</v>
      </c>
      <c r="BG107" s="232">
        <f>IF(N107="zákl. přenesená",J107,0)</f>
        <v>0</v>
      </c>
      <c r="BH107" s="232">
        <f>IF(N107="sníž. přenesená",J107,0)</f>
        <v>0</v>
      </c>
      <c r="BI107" s="232">
        <f>IF(N107="nulová",J107,0)</f>
        <v>0</v>
      </c>
      <c r="BJ107" s="19" t="s">
        <v>23</v>
      </c>
      <c r="BK107" s="232">
        <f>ROUND(I107*H107,2)</f>
        <v>0</v>
      </c>
      <c r="BL107" s="19" t="s">
        <v>272</v>
      </c>
      <c r="BM107" s="231" t="s">
        <v>4382</v>
      </c>
    </row>
    <row r="108" s="2" customFormat="1" ht="16.5" customHeight="1">
      <c r="A108" s="40"/>
      <c r="B108" s="41"/>
      <c r="C108" s="277" t="s">
        <v>319</v>
      </c>
      <c r="D108" s="277" t="s">
        <v>407</v>
      </c>
      <c r="E108" s="278" t="s">
        <v>4383</v>
      </c>
      <c r="F108" s="279" t="s">
        <v>4384</v>
      </c>
      <c r="G108" s="280" t="s">
        <v>549</v>
      </c>
      <c r="H108" s="281">
        <v>410</v>
      </c>
      <c r="I108" s="282"/>
      <c r="J108" s="283">
        <f>ROUND(I108*H108,2)</f>
        <v>0</v>
      </c>
      <c r="K108" s="279" t="s">
        <v>4325</v>
      </c>
      <c r="L108" s="284"/>
      <c r="M108" s="285" t="s">
        <v>22</v>
      </c>
      <c r="N108" s="286" t="s">
        <v>49</v>
      </c>
      <c r="O108" s="86"/>
      <c r="P108" s="229">
        <f>O108*H108</f>
        <v>0</v>
      </c>
      <c r="Q108" s="229">
        <v>0.00034000000000000002</v>
      </c>
      <c r="R108" s="229">
        <f>Q108*H108</f>
        <v>0.13940000000000002</v>
      </c>
      <c r="S108" s="229">
        <v>0</v>
      </c>
      <c r="T108" s="230">
        <f>S108*H108</f>
        <v>0</v>
      </c>
      <c r="U108" s="40"/>
      <c r="V108" s="40"/>
      <c r="W108" s="40"/>
      <c r="X108" s="40"/>
      <c r="Y108" s="40"/>
      <c r="Z108" s="40"/>
      <c r="AA108" s="40"/>
      <c r="AB108" s="40"/>
      <c r="AC108" s="40"/>
      <c r="AD108" s="40"/>
      <c r="AE108" s="40"/>
      <c r="AR108" s="231" t="s">
        <v>367</v>
      </c>
      <c r="AT108" s="231" t="s">
        <v>407</v>
      </c>
      <c r="AU108" s="231" t="s">
        <v>87</v>
      </c>
      <c r="AY108" s="19" t="s">
        <v>199</v>
      </c>
      <c r="BE108" s="232">
        <f>IF(N108="základní",J108,0)</f>
        <v>0</v>
      </c>
      <c r="BF108" s="232">
        <f>IF(N108="snížená",J108,0)</f>
        <v>0</v>
      </c>
      <c r="BG108" s="232">
        <f>IF(N108="zákl. přenesená",J108,0)</f>
        <v>0</v>
      </c>
      <c r="BH108" s="232">
        <f>IF(N108="sníž. přenesená",J108,0)</f>
        <v>0</v>
      </c>
      <c r="BI108" s="232">
        <f>IF(N108="nulová",J108,0)</f>
        <v>0</v>
      </c>
      <c r="BJ108" s="19" t="s">
        <v>23</v>
      </c>
      <c r="BK108" s="232">
        <f>ROUND(I108*H108,2)</f>
        <v>0</v>
      </c>
      <c r="BL108" s="19" t="s">
        <v>272</v>
      </c>
      <c r="BM108" s="231" t="s">
        <v>4385</v>
      </c>
    </row>
    <row r="109" s="2" customFormat="1" ht="16.5" customHeight="1">
      <c r="A109" s="40"/>
      <c r="B109" s="41"/>
      <c r="C109" s="277" t="s">
        <v>324</v>
      </c>
      <c r="D109" s="277" t="s">
        <v>407</v>
      </c>
      <c r="E109" s="278" t="s">
        <v>4386</v>
      </c>
      <c r="F109" s="279" t="s">
        <v>4387</v>
      </c>
      <c r="G109" s="280" t="s">
        <v>549</v>
      </c>
      <c r="H109" s="281">
        <v>80</v>
      </c>
      <c r="I109" s="282"/>
      <c r="J109" s="283">
        <f>ROUND(I109*H109,2)</f>
        <v>0</v>
      </c>
      <c r="K109" s="279" t="s">
        <v>4325</v>
      </c>
      <c r="L109" s="284"/>
      <c r="M109" s="285" t="s">
        <v>22</v>
      </c>
      <c r="N109" s="286" t="s">
        <v>49</v>
      </c>
      <c r="O109" s="86"/>
      <c r="P109" s="229">
        <f>O109*H109</f>
        <v>0</v>
      </c>
      <c r="Q109" s="229">
        <v>0.00052999999999999998</v>
      </c>
      <c r="R109" s="229">
        <f>Q109*H109</f>
        <v>0.0424</v>
      </c>
      <c r="S109" s="229">
        <v>0</v>
      </c>
      <c r="T109" s="230">
        <f>S109*H109</f>
        <v>0</v>
      </c>
      <c r="U109" s="40"/>
      <c r="V109" s="40"/>
      <c r="W109" s="40"/>
      <c r="X109" s="40"/>
      <c r="Y109" s="40"/>
      <c r="Z109" s="40"/>
      <c r="AA109" s="40"/>
      <c r="AB109" s="40"/>
      <c r="AC109" s="40"/>
      <c r="AD109" s="40"/>
      <c r="AE109" s="40"/>
      <c r="AR109" s="231" t="s">
        <v>367</v>
      </c>
      <c r="AT109" s="231" t="s">
        <v>407</v>
      </c>
      <c r="AU109" s="231" t="s">
        <v>87</v>
      </c>
      <c r="AY109" s="19" t="s">
        <v>199</v>
      </c>
      <c r="BE109" s="232">
        <f>IF(N109="základní",J109,0)</f>
        <v>0</v>
      </c>
      <c r="BF109" s="232">
        <f>IF(N109="snížená",J109,0)</f>
        <v>0</v>
      </c>
      <c r="BG109" s="232">
        <f>IF(N109="zákl. přenesená",J109,0)</f>
        <v>0</v>
      </c>
      <c r="BH109" s="232">
        <f>IF(N109="sníž. přenesená",J109,0)</f>
        <v>0</v>
      </c>
      <c r="BI109" s="232">
        <f>IF(N109="nulová",J109,0)</f>
        <v>0</v>
      </c>
      <c r="BJ109" s="19" t="s">
        <v>23</v>
      </c>
      <c r="BK109" s="232">
        <f>ROUND(I109*H109,2)</f>
        <v>0</v>
      </c>
      <c r="BL109" s="19" t="s">
        <v>272</v>
      </c>
      <c r="BM109" s="231" t="s">
        <v>4388</v>
      </c>
    </row>
    <row r="110" s="2" customFormat="1" ht="21.75" customHeight="1">
      <c r="A110" s="40"/>
      <c r="B110" s="41"/>
      <c r="C110" s="220" t="s">
        <v>330</v>
      </c>
      <c r="D110" s="220" t="s">
        <v>201</v>
      </c>
      <c r="E110" s="221" t="s">
        <v>4389</v>
      </c>
      <c r="F110" s="222" t="s">
        <v>4390</v>
      </c>
      <c r="G110" s="223" t="s">
        <v>549</v>
      </c>
      <c r="H110" s="224">
        <v>715</v>
      </c>
      <c r="I110" s="225"/>
      <c r="J110" s="226">
        <f>ROUND(I110*H110,2)</f>
        <v>0</v>
      </c>
      <c r="K110" s="222" t="s">
        <v>4325</v>
      </c>
      <c r="L110" s="46"/>
      <c r="M110" s="227" t="s">
        <v>22</v>
      </c>
      <c r="N110" s="228" t="s">
        <v>49</v>
      </c>
      <c r="O110" s="86"/>
      <c r="P110" s="229">
        <f>O110*H110</f>
        <v>0</v>
      </c>
      <c r="Q110" s="229">
        <v>0</v>
      </c>
      <c r="R110" s="229">
        <f>Q110*H110</f>
        <v>0</v>
      </c>
      <c r="S110" s="229">
        <v>0</v>
      </c>
      <c r="T110" s="230">
        <f>S110*H110</f>
        <v>0</v>
      </c>
      <c r="U110" s="40"/>
      <c r="V110" s="40"/>
      <c r="W110" s="40"/>
      <c r="X110" s="40"/>
      <c r="Y110" s="40"/>
      <c r="Z110" s="40"/>
      <c r="AA110" s="40"/>
      <c r="AB110" s="40"/>
      <c r="AC110" s="40"/>
      <c r="AD110" s="40"/>
      <c r="AE110" s="40"/>
      <c r="AR110" s="231" t="s">
        <v>272</v>
      </c>
      <c r="AT110" s="231" t="s">
        <v>201</v>
      </c>
      <c r="AU110" s="231" t="s">
        <v>87</v>
      </c>
      <c r="AY110" s="19" t="s">
        <v>199</v>
      </c>
      <c r="BE110" s="232">
        <f>IF(N110="základní",J110,0)</f>
        <v>0</v>
      </c>
      <c r="BF110" s="232">
        <f>IF(N110="snížená",J110,0)</f>
        <v>0</v>
      </c>
      <c r="BG110" s="232">
        <f>IF(N110="zákl. přenesená",J110,0)</f>
        <v>0</v>
      </c>
      <c r="BH110" s="232">
        <f>IF(N110="sníž. přenesená",J110,0)</f>
        <v>0</v>
      </c>
      <c r="BI110" s="232">
        <f>IF(N110="nulová",J110,0)</f>
        <v>0</v>
      </c>
      <c r="BJ110" s="19" t="s">
        <v>23</v>
      </c>
      <c r="BK110" s="232">
        <f>ROUND(I110*H110,2)</f>
        <v>0</v>
      </c>
      <c r="BL110" s="19" t="s">
        <v>272</v>
      </c>
      <c r="BM110" s="231" t="s">
        <v>4391</v>
      </c>
    </row>
    <row r="111" s="2" customFormat="1" ht="16.5" customHeight="1">
      <c r="A111" s="40"/>
      <c r="B111" s="41"/>
      <c r="C111" s="277" t="s">
        <v>337</v>
      </c>
      <c r="D111" s="277" t="s">
        <v>407</v>
      </c>
      <c r="E111" s="278" t="s">
        <v>4392</v>
      </c>
      <c r="F111" s="279" t="s">
        <v>4393</v>
      </c>
      <c r="G111" s="280" t="s">
        <v>549</v>
      </c>
      <c r="H111" s="281">
        <v>715</v>
      </c>
      <c r="I111" s="282"/>
      <c r="J111" s="283">
        <f>ROUND(I111*H111,2)</f>
        <v>0</v>
      </c>
      <c r="K111" s="279" t="s">
        <v>4325</v>
      </c>
      <c r="L111" s="284"/>
      <c r="M111" s="285" t="s">
        <v>22</v>
      </c>
      <c r="N111" s="286" t="s">
        <v>49</v>
      </c>
      <c r="O111" s="86"/>
      <c r="P111" s="229">
        <f>O111*H111</f>
        <v>0</v>
      </c>
      <c r="Q111" s="229">
        <v>0.00063000000000000003</v>
      </c>
      <c r="R111" s="229">
        <f>Q111*H111</f>
        <v>0.45045000000000002</v>
      </c>
      <c r="S111" s="229">
        <v>0</v>
      </c>
      <c r="T111" s="230">
        <f>S111*H111</f>
        <v>0</v>
      </c>
      <c r="U111" s="40"/>
      <c r="V111" s="40"/>
      <c r="W111" s="40"/>
      <c r="X111" s="40"/>
      <c r="Y111" s="40"/>
      <c r="Z111" s="40"/>
      <c r="AA111" s="40"/>
      <c r="AB111" s="40"/>
      <c r="AC111" s="40"/>
      <c r="AD111" s="40"/>
      <c r="AE111" s="40"/>
      <c r="AR111" s="231" t="s">
        <v>367</v>
      </c>
      <c r="AT111" s="231" t="s">
        <v>407</v>
      </c>
      <c r="AU111" s="231" t="s">
        <v>87</v>
      </c>
      <c r="AY111" s="19" t="s">
        <v>199</v>
      </c>
      <c r="BE111" s="232">
        <f>IF(N111="základní",J111,0)</f>
        <v>0</v>
      </c>
      <c r="BF111" s="232">
        <f>IF(N111="snížená",J111,0)</f>
        <v>0</v>
      </c>
      <c r="BG111" s="232">
        <f>IF(N111="zákl. přenesená",J111,0)</f>
        <v>0</v>
      </c>
      <c r="BH111" s="232">
        <f>IF(N111="sníž. přenesená",J111,0)</f>
        <v>0</v>
      </c>
      <c r="BI111" s="232">
        <f>IF(N111="nulová",J111,0)</f>
        <v>0</v>
      </c>
      <c r="BJ111" s="19" t="s">
        <v>23</v>
      </c>
      <c r="BK111" s="232">
        <f>ROUND(I111*H111,2)</f>
        <v>0</v>
      </c>
      <c r="BL111" s="19" t="s">
        <v>272</v>
      </c>
      <c r="BM111" s="231" t="s">
        <v>4394</v>
      </c>
    </row>
    <row r="112" s="2" customFormat="1" ht="16.5" customHeight="1">
      <c r="A112" s="40"/>
      <c r="B112" s="41"/>
      <c r="C112" s="220" t="s">
        <v>342</v>
      </c>
      <c r="D112" s="220" t="s">
        <v>201</v>
      </c>
      <c r="E112" s="221" t="s">
        <v>4395</v>
      </c>
      <c r="F112" s="222" t="s">
        <v>4396</v>
      </c>
      <c r="G112" s="223" t="s">
        <v>549</v>
      </c>
      <c r="H112" s="224">
        <v>380</v>
      </c>
      <c r="I112" s="225"/>
      <c r="J112" s="226">
        <f>ROUND(I112*H112,2)</f>
        <v>0</v>
      </c>
      <c r="K112" s="222" t="s">
        <v>4325</v>
      </c>
      <c r="L112" s="46"/>
      <c r="M112" s="227" t="s">
        <v>22</v>
      </c>
      <c r="N112" s="228" t="s">
        <v>49</v>
      </c>
      <c r="O112" s="86"/>
      <c r="P112" s="229">
        <f>O112*H112</f>
        <v>0</v>
      </c>
      <c r="Q112" s="229">
        <v>0</v>
      </c>
      <c r="R112" s="229">
        <f>Q112*H112</f>
        <v>0</v>
      </c>
      <c r="S112" s="229">
        <v>0</v>
      </c>
      <c r="T112" s="230">
        <f>S112*H112</f>
        <v>0</v>
      </c>
      <c r="U112" s="40"/>
      <c r="V112" s="40"/>
      <c r="W112" s="40"/>
      <c r="X112" s="40"/>
      <c r="Y112" s="40"/>
      <c r="Z112" s="40"/>
      <c r="AA112" s="40"/>
      <c r="AB112" s="40"/>
      <c r="AC112" s="40"/>
      <c r="AD112" s="40"/>
      <c r="AE112" s="40"/>
      <c r="AR112" s="231" t="s">
        <v>272</v>
      </c>
      <c r="AT112" s="231" t="s">
        <v>201</v>
      </c>
      <c r="AU112" s="231" t="s">
        <v>87</v>
      </c>
      <c r="AY112" s="19" t="s">
        <v>199</v>
      </c>
      <c r="BE112" s="232">
        <f>IF(N112="základní",J112,0)</f>
        <v>0</v>
      </c>
      <c r="BF112" s="232">
        <f>IF(N112="snížená",J112,0)</f>
        <v>0</v>
      </c>
      <c r="BG112" s="232">
        <f>IF(N112="zákl. přenesená",J112,0)</f>
        <v>0</v>
      </c>
      <c r="BH112" s="232">
        <f>IF(N112="sníž. přenesená",J112,0)</f>
        <v>0</v>
      </c>
      <c r="BI112" s="232">
        <f>IF(N112="nulová",J112,0)</f>
        <v>0</v>
      </c>
      <c r="BJ112" s="19" t="s">
        <v>23</v>
      </c>
      <c r="BK112" s="232">
        <f>ROUND(I112*H112,2)</f>
        <v>0</v>
      </c>
      <c r="BL112" s="19" t="s">
        <v>272</v>
      </c>
      <c r="BM112" s="231" t="s">
        <v>4397</v>
      </c>
    </row>
    <row r="113" s="2" customFormat="1" ht="16.5" customHeight="1">
      <c r="A113" s="40"/>
      <c r="B113" s="41"/>
      <c r="C113" s="277" t="s">
        <v>350</v>
      </c>
      <c r="D113" s="277" t="s">
        <v>407</v>
      </c>
      <c r="E113" s="278" t="s">
        <v>4398</v>
      </c>
      <c r="F113" s="279" t="s">
        <v>4399</v>
      </c>
      <c r="G113" s="280" t="s">
        <v>549</v>
      </c>
      <c r="H113" s="281">
        <v>380</v>
      </c>
      <c r="I113" s="282"/>
      <c r="J113" s="283">
        <f>ROUND(I113*H113,2)</f>
        <v>0</v>
      </c>
      <c r="K113" s="279" t="s">
        <v>4325</v>
      </c>
      <c r="L113" s="284"/>
      <c r="M113" s="285" t="s">
        <v>22</v>
      </c>
      <c r="N113" s="286" t="s">
        <v>49</v>
      </c>
      <c r="O113" s="86"/>
      <c r="P113" s="229">
        <f>O113*H113</f>
        <v>0</v>
      </c>
      <c r="Q113" s="229">
        <v>0.012</v>
      </c>
      <c r="R113" s="229">
        <f>Q113*H113</f>
        <v>4.5600000000000005</v>
      </c>
      <c r="S113" s="229">
        <v>0</v>
      </c>
      <c r="T113" s="230">
        <f>S113*H113</f>
        <v>0</v>
      </c>
      <c r="U113" s="40"/>
      <c r="V113" s="40"/>
      <c r="W113" s="40"/>
      <c r="X113" s="40"/>
      <c r="Y113" s="40"/>
      <c r="Z113" s="40"/>
      <c r="AA113" s="40"/>
      <c r="AB113" s="40"/>
      <c r="AC113" s="40"/>
      <c r="AD113" s="40"/>
      <c r="AE113" s="40"/>
      <c r="AR113" s="231" t="s">
        <v>367</v>
      </c>
      <c r="AT113" s="231" t="s">
        <v>407</v>
      </c>
      <c r="AU113" s="231" t="s">
        <v>87</v>
      </c>
      <c r="AY113" s="19" t="s">
        <v>199</v>
      </c>
      <c r="BE113" s="232">
        <f>IF(N113="základní",J113,0)</f>
        <v>0</v>
      </c>
      <c r="BF113" s="232">
        <f>IF(N113="snížená",J113,0)</f>
        <v>0</v>
      </c>
      <c r="BG113" s="232">
        <f>IF(N113="zákl. přenesená",J113,0)</f>
        <v>0</v>
      </c>
      <c r="BH113" s="232">
        <f>IF(N113="sníž. přenesená",J113,0)</f>
        <v>0</v>
      </c>
      <c r="BI113" s="232">
        <f>IF(N113="nulová",J113,0)</f>
        <v>0</v>
      </c>
      <c r="BJ113" s="19" t="s">
        <v>23</v>
      </c>
      <c r="BK113" s="232">
        <f>ROUND(I113*H113,2)</f>
        <v>0</v>
      </c>
      <c r="BL113" s="19" t="s">
        <v>272</v>
      </c>
      <c r="BM113" s="231" t="s">
        <v>4400</v>
      </c>
    </row>
    <row r="114" s="2" customFormat="1" ht="16.5" customHeight="1">
      <c r="A114" s="40"/>
      <c r="B114" s="41"/>
      <c r="C114" s="220" t="s">
        <v>362</v>
      </c>
      <c r="D114" s="220" t="s">
        <v>201</v>
      </c>
      <c r="E114" s="221" t="s">
        <v>4401</v>
      </c>
      <c r="F114" s="222" t="s">
        <v>4402</v>
      </c>
      <c r="G114" s="223" t="s">
        <v>549</v>
      </c>
      <c r="H114" s="224">
        <v>260</v>
      </c>
      <c r="I114" s="225"/>
      <c r="J114" s="226">
        <f>ROUND(I114*H114,2)</f>
        <v>0</v>
      </c>
      <c r="K114" s="222" t="s">
        <v>4325</v>
      </c>
      <c r="L114" s="46"/>
      <c r="M114" s="227" t="s">
        <v>22</v>
      </c>
      <c r="N114" s="228" t="s">
        <v>49</v>
      </c>
      <c r="O114" s="86"/>
      <c r="P114" s="229">
        <f>O114*H114</f>
        <v>0</v>
      </c>
      <c r="Q114" s="229">
        <v>0</v>
      </c>
      <c r="R114" s="229">
        <f>Q114*H114</f>
        <v>0</v>
      </c>
      <c r="S114" s="229">
        <v>0</v>
      </c>
      <c r="T114" s="230">
        <f>S114*H114</f>
        <v>0</v>
      </c>
      <c r="U114" s="40"/>
      <c r="V114" s="40"/>
      <c r="W114" s="40"/>
      <c r="X114" s="40"/>
      <c r="Y114" s="40"/>
      <c r="Z114" s="40"/>
      <c r="AA114" s="40"/>
      <c r="AB114" s="40"/>
      <c r="AC114" s="40"/>
      <c r="AD114" s="40"/>
      <c r="AE114" s="40"/>
      <c r="AR114" s="231" t="s">
        <v>272</v>
      </c>
      <c r="AT114" s="231" t="s">
        <v>201</v>
      </c>
      <c r="AU114" s="231" t="s">
        <v>87</v>
      </c>
      <c r="AY114" s="19" t="s">
        <v>199</v>
      </c>
      <c r="BE114" s="232">
        <f>IF(N114="základní",J114,0)</f>
        <v>0</v>
      </c>
      <c r="BF114" s="232">
        <f>IF(N114="snížená",J114,0)</f>
        <v>0</v>
      </c>
      <c r="BG114" s="232">
        <f>IF(N114="zákl. přenesená",J114,0)</f>
        <v>0</v>
      </c>
      <c r="BH114" s="232">
        <f>IF(N114="sníž. přenesená",J114,0)</f>
        <v>0</v>
      </c>
      <c r="BI114" s="232">
        <f>IF(N114="nulová",J114,0)</f>
        <v>0</v>
      </c>
      <c r="BJ114" s="19" t="s">
        <v>23</v>
      </c>
      <c r="BK114" s="232">
        <f>ROUND(I114*H114,2)</f>
        <v>0</v>
      </c>
      <c r="BL114" s="19" t="s">
        <v>272</v>
      </c>
      <c r="BM114" s="231" t="s">
        <v>4403</v>
      </c>
    </row>
    <row r="115" s="2" customFormat="1" ht="16.5" customHeight="1">
      <c r="A115" s="40"/>
      <c r="B115" s="41"/>
      <c r="C115" s="277" t="s">
        <v>367</v>
      </c>
      <c r="D115" s="277" t="s">
        <v>407</v>
      </c>
      <c r="E115" s="278" t="s">
        <v>4404</v>
      </c>
      <c r="F115" s="279" t="s">
        <v>4405</v>
      </c>
      <c r="G115" s="280" t="s">
        <v>549</v>
      </c>
      <c r="H115" s="281">
        <v>260</v>
      </c>
      <c r="I115" s="282"/>
      <c r="J115" s="283">
        <f>ROUND(I115*H115,2)</f>
        <v>0</v>
      </c>
      <c r="K115" s="279" t="s">
        <v>4325</v>
      </c>
      <c r="L115" s="284"/>
      <c r="M115" s="285" t="s">
        <v>22</v>
      </c>
      <c r="N115" s="286" t="s">
        <v>49</v>
      </c>
      <c r="O115" s="86"/>
      <c r="P115" s="229">
        <f>O115*H115</f>
        <v>0</v>
      </c>
      <c r="Q115" s="229">
        <v>0.00315</v>
      </c>
      <c r="R115" s="229">
        <f>Q115*H115</f>
        <v>0.81899999999999995</v>
      </c>
      <c r="S115" s="229">
        <v>0</v>
      </c>
      <c r="T115" s="230">
        <f>S115*H115</f>
        <v>0</v>
      </c>
      <c r="U115" s="40"/>
      <c r="V115" s="40"/>
      <c r="W115" s="40"/>
      <c r="X115" s="40"/>
      <c r="Y115" s="40"/>
      <c r="Z115" s="40"/>
      <c r="AA115" s="40"/>
      <c r="AB115" s="40"/>
      <c r="AC115" s="40"/>
      <c r="AD115" s="40"/>
      <c r="AE115" s="40"/>
      <c r="AR115" s="231" t="s">
        <v>367</v>
      </c>
      <c r="AT115" s="231" t="s">
        <v>407</v>
      </c>
      <c r="AU115" s="231" t="s">
        <v>87</v>
      </c>
      <c r="AY115" s="19" t="s">
        <v>199</v>
      </c>
      <c r="BE115" s="232">
        <f>IF(N115="základní",J115,0)</f>
        <v>0</v>
      </c>
      <c r="BF115" s="232">
        <f>IF(N115="snížená",J115,0)</f>
        <v>0</v>
      </c>
      <c r="BG115" s="232">
        <f>IF(N115="zákl. přenesená",J115,0)</f>
        <v>0</v>
      </c>
      <c r="BH115" s="232">
        <f>IF(N115="sníž. přenesená",J115,0)</f>
        <v>0</v>
      </c>
      <c r="BI115" s="232">
        <f>IF(N115="nulová",J115,0)</f>
        <v>0</v>
      </c>
      <c r="BJ115" s="19" t="s">
        <v>23</v>
      </c>
      <c r="BK115" s="232">
        <f>ROUND(I115*H115,2)</f>
        <v>0</v>
      </c>
      <c r="BL115" s="19" t="s">
        <v>272</v>
      </c>
      <c r="BM115" s="231" t="s">
        <v>4406</v>
      </c>
    </row>
    <row r="116" s="2" customFormat="1" ht="16.5" customHeight="1">
      <c r="A116" s="40"/>
      <c r="B116" s="41"/>
      <c r="C116" s="220" t="s">
        <v>374</v>
      </c>
      <c r="D116" s="220" t="s">
        <v>201</v>
      </c>
      <c r="E116" s="221" t="s">
        <v>4407</v>
      </c>
      <c r="F116" s="222" t="s">
        <v>4408</v>
      </c>
      <c r="G116" s="223" t="s">
        <v>549</v>
      </c>
      <c r="H116" s="224">
        <v>70</v>
      </c>
      <c r="I116" s="225"/>
      <c r="J116" s="226">
        <f>ROUND(I116*H116,2)</f>
        <v>0</v>
      </c>
      <c r="K116" s="222" t="s">
        <v>22</v>
      </c>
      <c r="L116" s="46"/>
      <c r="M116" s="227" t="s">
        <v>22</v>
      </c>
      <c r="N116" s="228" t="s">
        <v>49</v>
      </c>
      <c r="O116" s="86"/>
      <c r="P116" s="229">
        <f>O116*H116</f>
        <v>0</v>
      </c>
      <c r="Q116" s="229">
        <v>0</v>
      </c>
      <c r="R116" s="229">
        <f>Q116*H116</f>
        <v>0</v>
      </c>
      <c r="S116" s="229">
        <v>0</v>
      </c>
      <c r="T116" s="230">
        <f>S116*H116</f>
        <v>0</v>
      </c>
      <c r="U116" s="40"/>
      <c r="V116" s="40"/>
      <c r="W116" s="40"/>
      <c r="X116" s="40"/>
      <c r="Y116" s="40"/>
      <c r="Z116" s="40"/>
      <c r="AA116" s="40"/>
      <c r="AB116" s="40"/>
      <c r="AC116" s="40"/>
      <c r="AD116" s="40"/>
      <c r="AE116" s="40"/>
      <c r="AR116" s="231" t="s">
        <v>272</v>
      </c>
      <c r="AT116" s="231" t="s">
        <v>201</v>
      </c>
      <c r="AU116" s="231" t="s">
        <v>87</v>
      </c>
      <c r="AY116" s="19" t="s">
        <v>199</v>
      </c>
      <c r="BE116" s="232">
        <f>IF(N116="základní",J116,0)</f>
        <v>0</v>
      </c>
      <c r="BF116" s="232">
        <f>IF(N116="snížená",J116,0)</f>
        <v>0</v>
      </c>
      <c r="BG116" s="232">
        <f>IF(N116="zákl. přenesená",J116,0)</f>
        <v>0</v>
      </c>
      <c r="BH116" s="232">
        <f>IF(N116="sníž. přenesená",J116,0)</f>
        <v>0</v>
      </c>
      <c r="BI116" s="232">
        <f>IF(N116="nulová",J116,0)</f>
        <v>0</v>
      </c>
      <c r="BJ116" s="19" t="s">
        <v>23</v>
      </c>
      <c r="BK116" s="232">
        <f>ROUND(I116*H116,2)</f>
        <v>0</v>
      </c>
      <c r="BL116" s="19" t="s">
        <v>272</v>
      </c>
      <c r="BM116" s="231" t="s">
        <v>4409</v>
      </c>
    </row>
    <row r="117" s="2" customFormat="1" ht="16.5" customHeight="1">
      <c r="A117" s="40"/>
      <c r="B117" s="41"/>
      <c r="C117" s="277" t="s">
        <v>379</v>
      </c>
      <c r="D117" s="277" t="s">
        <v>407</v>
      </c>
      <c r="E117" s="278" t="s">
        <v>4410</v>
      </c>
      <c r="F117" s="279" t="s">
        <v>4411</v>
      </c>
      <c r="G117" s="280" t="s">
        <v>549</v>
      </c>
      <c r="H117" s="281">
        <v>70</v>
      </c>
      <c r="I117" s="282"/>
      <c r="J117" s="283">
        <f>ROUND(I117*H117,2)</f>
        <v>0</v>
      </c>
      <c r="K117" s="279" t="s">
        <v>22</v>
      </c>
      <c r="L117" s="284"/>
      <c r="M117" s="285" t="s">
        <v>22</v>
      </c>
      <c r="N117" s="286" t="s">
        <v>49</v>
      </c>
      <c r="O117" s="86"/>
      <c r="P117" s="229">
        <f>O117*H117</f>
        <v>0</v>
      </c>
      <c r="Q117" s="229">
        <v>0.00315</v>
      </c>
      <c r="R117" s="229">
        <f>Q117*H117</f>
        <v>0.2205</v>
      </c>
      <c r="S117" s="229">
        <v>0</v>
      </c>
      <c r="T117" s="230">
        <f>S117*H117</f>
        <v>0</v>
      </c>
      <c r="U117" s="40"/>
      <c r="V117" s="40"/>
      <c r="W117" s="40"/>
      <c r="X117" s="40"/>
      <c r="Y117" s="40"/>
      <c r="Z117" s="40"/>
      <c r="AA117" s="40"/>
      <c r="AB117" s="40"/>
      <c r="AC117" s="40"/>
      <c r="AD117" s="40"/>
      <c r="AE117" s="40"/>
      <c r="AR117" s="231" t="s">
        <v>367</v>
      </c>
      <c r="AT117" s="231" t="s">
        <v>407</v>
      </c>
      <c r="AU117" s="231" t="s">
        <v>87</v>
      </c>
      <c r="AY117" s="19" t="s">
        <v>199</v>
      </c>
      <c r="BE117" s="232">
        <f>IF(N117="základní",J117,0)</f>
        <v>0</v>
      </c>
      <c r="BF117" s="232">
        <f>IF(N117="snížená",J117,0)</f>
        <v>0</v>
      </c>
      <c r="BG117" s="232">
        <f>IF(N117="zákl. přenesená",J117,0)</f>
        <v>0</v>
      </c>
      <c r="BH117" s="232">
        <f>IF(N117="sníž. přenesená",J117,0)</f>
        <v>0</v>
      </c>
      <c r="BI117" s="232">
        <f>IF(N117="nulová",J117,0)</f>
        <v>0</v>
      </c>
      <c r="BJ117" s="19" t="s">
        <v>23</v>
      </c>
      <c r="BK117" s="232">
        <f>ROUND(I117*H117,2)</f>
        <v>0</v>
      </c>
      <c r="BL117" s="19" t="s">
        <v>272</v>
      </c>
      <c r="BM117" s="231" t="s">
        <v>4412</v>
      </c>
    </row>
    <row r="118" s="2" customFormat="1" ht="16.5" customHeight="1">
      <c r="A118" s="40"/>
      <c r="B118" s="41"/>
      <c r="C118" s="220" t="s">
        <v>384</v>
      </c>
      <c r="D118" s="220" t="s">
        <v>201</v>
      </c>
      <c r="E118" s="221" t="s">
        <v>4413</v>
      </c>
      <c r="F118" s="222" t="s">
        <v>4414</v>
      </c>
      <c r="G118" s="223" t="s">
        <v>333</v>
      </c>
      <c r="H118" s="224">
        <v>1</v>
      </c>
      <c r="I118" s="225"/>
      <c r="J118" s="226">
        <f>ROUND(I118*H118,2)</f>
        <v>0</v>
      </c>
      <c r="K118" s="222" t="s">
        <v>22</v>
      </c>
      <c r="L118" s="46"/>
      <c r="M118" s="227" t="s">
        <v>22</v>
      </c>
      <c r="N118" s="228" t="s">
        <v>49</v>
      </c>
      <c r="O118" s="86"/>
      <c r="P118" s="229">
        <f>O118*H118</f>
        <v>0</v>
      </c>
      <c r="Q118" s="229">
        <v>0</v>
      </c>
      <c r="R118" s="229">
        <f>Q118*H118</f>
        <v>0</v>
      </c>
      <c r="S118" s="229">
        <v>0</v>
      </c>
      <c r="T118" s="230">
        <f>S118*H118</f>
        <v>0</v>
      </c>
      <c r="U118" s="40"/>
      <c r="V118" s="40"/>
      <c r="W118" s="40"/>
      <c r="X118" s="40"/>
      <c r="Y118" s="40"/>
      <c r="Z118" s="40"/>
      <c r="AA118" s="40"/>
      <c r="AB118" s="40"/>
      <c r="AC118" s="40"/>
      <c r="AD118" s="40"/>
      <c r="AE118" s="40"/>
      <c r="AR118" s="231" t="s">
        <v>272</v>
      </c>
      <c r="AT118" s="231" t="s">
        <v>201</v>
      </c>
      <c r="AU118" s="231" t="s">
        <v>87</v>
      </c>
      <c r="AY118" s="19" t="s">
        <v>199</v>
      </c>
      <c r="BE118" s="232">
        <f>IF(N118="základní",J118,0)</f>
        <v>0</v>
      </c>
      <c r="BF118" s="232">
        <f>IF(N118="snížená",J118,0)</f>
        <v>0</v>
      </c>
      <c r="BG118" s="232">
        <f>IF(N118="zákl. přenesená",J118,0)</f>
        <v>0</v>
      </c>
      <c r="BH118" s="232">
        <f>IF(N118="sníž. přenesená",J118,0)</f>
        <v>0</v>
      </c>
      <c r="BI118" s="232">
        <f>IF(N118="nulová",J118,0)</f>
        <v>0</v>
      </c>
      <c r="BJ118" s="19" t="s">
        <v>23</v>
      </c>
      <c r="BK118" s="232">
        <f>ROUND(I118*H118,2)</f>
        <v>0</v>
      </c>
      <c r="BL118" s="19" t="s">
        <v>272</v>
      </c>
      <c r="BM118" s="231" t="s">
        <v>4415</v>
      </c>
    </row>
    <row r="119" s="2" customFormat="1" ht="16.5" customHeight="1">
      <c r="A119" s="40"/>
      <c r="B119" s="41"/>
      <c r="C119" s="220" t="s">
        <v>390</v>
      </c>
      <c r="D119" s="220" t="s">
        <v>201</v>
      </c>
      <c r="E119" s="221" t="s">
        <v>4416</v>
      </c>
      <c r="F119" s="222" t="s">
        <v>4417</v>
      </c>
      <c r="G119" s="223" t="s">
        <v>333</v>
      </c>
      <c r="H119" s="224">
        <v>1150</v>
      </c>
      <c r="I119" s="225"/>
      <c r="J119" s="226">
        <f>ROUND(I119*H119,2)</f>
        <v>0</v>
      </c>
      <c r="K119" s="222" t="s">
        <v>4325</v>
      </c>
      <c r="L119" s="46"/>
      <c r="M119" s="227" t="s">
        <v>22</v>
      </c>
      <c r="N119" s="228" t="s">
        <v>49</v>
      </c>
      <c r="O119" s="86"/>
      <c r="P119" s="229">
        <f>O119*H119</f>
        <v>0</v>
      </c>
      <c r="Q119" s="229">
        <v>0</v>
      </c>
      <c r="R119" s="229">
        <f>Q119*H119</f>
        <v>0</v>
      </c>
      <c r="S119" s="229">
        <v>0</v>
      </c>
      <c r="T119" s="230">
        <f>S119*H119</f>
        <v>0</v>
      </c>
      <c r="U119" s="40"/>
      <c r="V119" s="40"/>
      <c r="W119" s="40"/>
      <c r="X119" s="40"/>
      <c r="Y119" s="40"/>
      <c r="Z119" s="40"/>
      <c r="AA119" s="40"/>
      <c r="AB119" s="40"/>
      <c r="AC119" s="40"/>
      <c r="AD119" s="40"/>
      <c r="AE119" s="40"/>
      <c r="AR119" s="231" t="s">
        <v>272</v>
      </c>
      <c r="AT119" s="231" t="s">
        <v>201</v>
      </c>
      <c r="AU119" s="231" t="s">
        <v>87</v>
      </c>
      <c r="AY119" s="19" t="s">
        <v>199</v>
      </c>
      <c r="BE119" s="232">
        <f>IF(N119="základní",J119,0)</f>
        <v>0</v>
      </c>
      <c r="BF119" s="232">
        <f>IF(N119="snížená",J119,0)</f>
        <v>0</v>
      </c>
      <c r="BG119" s="232">
        <f>IF(N119="zákl. přenesená",J119,0)</f>
        <v>0</v>
      </c>
      <c r="BH119" s="232">
        <f>IF(N119="sníž. přenesená",J119,0)</f>
        <v>0</v>
      </c>
      <c r="BI119" s="232">
        <f>IF(N119="nulová",J119,0)</f>
        <v>0</v>
      </c>
      <c r="BJ119" s="19" t="s">
        <v>23</v>
      </c>
      <c r="BK119" s="232">
        <f>ROUND(I119*H119,2)</f>
        <v>0</v>
      </c>
      <c r="BL119" s="19" t="s">
        <v>272</v>
      </c>
      <c r="BM119" s="231" t="s">
        <v>4418</v>
      </c>
    </row>
    <row r="120" s="2" customFormat="1" ht="16.5" customHeight="1">
      <c r="A120" s="40"/>
      <c r="B120" s="41"/>
      <c r="C120" s="220" t="s">
        <v>398</v>
      </c>
      <c r="D120" s="220" t="s">
        <v>201</v>
      </c>
      <c r="E120" s="221" t="s">
        <v>4419</v>
      </c>
      <c r="F120" s="222" t="s">
        <v>4420</v>
      </c>
      <c r="G120" s="223" t="s">
        <v>333</v>
      </c>
      <c r="H120" s="224">
        <v>90</v>
      </c>
      <c r="I120" s="225"/>
      <c r="J120" s="226">
        <f>ROUND(I120*H120,2)</f>
        <v>0</v>
      </c>
      <c r="K120" s="222" t="s">
        <v>4325</v>
      </c>
      <c r="L120" s="46"/>
      <c r="M120" s="227" t="s">
        <v>22</v>
      </c>
      <c r="N120" s="228" t="s">
        <v>49</v>
      </c>
      <c r="O120" s="86"/>
      <c r="P120" s="229">
        <f>O120*H120</f>
        <v>0</v>
      </c>
      <c r="Q120" s="229">
        <v>0</v>
      </c>
      <c r="R120" s="229">
        <f>Q120*H120</f>
        <v>0</v>
      </c>
      <c r="S120" s="229">
        <v>0</v>
      </c>
      <c r="T120" s="230">
        <f>S120*H120</f>
        <v>0</v>
      </c>
      <c r="U120" s="40"/>
      <c r="V120" s="40"/>
      <c r="W120" s="40"/>
      <c r="X120" s="40"/>
      <c r="Y120" s="40"/>
      <c r="Z120" s="40"/>
      <c r="AA120" s="40"/>
      <c r="AB120" s="40"/>
      <c r="AC120" s="40"/>
      <c r="AD120" s="40"/>
      <c r="AE120" s="40"/>
      <c r="AR120" s="231" t="s">
        <v>272</v>
      </c>
      <c r="AT120" s="231" t="s">
        <v>201</v>
      </c>
      <c r="AU120" s="231" t="s">
        <v>87</v>
      </c>
      <c r="AY120" s="19" t="s">
        <v>199</v>
      </c>
      <c r="BE120" s="232">
        <f>IF(N120="základní",J120,0)</f>
        <v>0</v>
      </c>
      <c r="BF120" s="232">
        <f>IF(N120="snížená",J120,0)</f>
        <v>0</v>
      </c>
      <c r="BG120" s="232">
        <f>IF(N120="zákl. přenesená",J120,0)</f>
        <v>0</v>
      </c>
      <c r="BH120" s="232">
        <f>IF(N120="sníž. přenesená",J120,0)</f>
        <v>0</v>
      </c>
      <c r="BI120" s="232">
        <f>IF(N120="nulová",J120,0)</f>
        <v>0</v>
      </c>
      <c r="BJ120" s="19" t="s">
        <v>23</v>
      </c>
      <c r="BK120" s="232">
        <f>ROUND(I120*H120,2)</f>
        <v>0</v>
      </c>
      <c r="BL120" s="19" t="s">
        <v>272</v>
      </c>
      <c r="BM120" s="231" t="s">
        <v>4421</v>
      </c>
    </row>
    <row r="121" s="2" customFormat="1" ht="16.5" customHeight="1">
      <c r="A121" s="40"/>
      <c r="B121" s="41"/>
      <c r="C121" s="220" t="s">
        <v>406</v>
      </c>
      <c r="D121" s="220" t="s">
        <v>201</v>
      </c>
      <c r="E121" s="221" t="s">
        <v>4422</v>
      </c>
      <c r="F121" s="222" t="s">
        <v>4423</v>
      </c>
      <c r="G121" s="223" t="s">
        <v>333</v>
      </c>
      <c r="H121" s="224">
        <v>30</v>
      </c>
      <c r="I121" s="225"/>
      <c r="J121" s="226">
        <f>ROUND(I121*H121,2)</f>
        <v>0</v>
      </c>
      <c r="K121" s="222" t="s">
        <v>4325</v>
      </c>
      <c r="L121" s="46"/>
      <c r="M121" s="227" t="s">
        <v>22</v>
      </c>
      <c r="N121" s="228" t="s">
        <v>49</v>
      </c>
      <c r="O121" s="86"/>
      <c r="P121" s="229">
        <f>O121*H121</f>
        <v>0</v>
      </c>
      <c r="Q121" s="229">
        <v>0</v>
      </c>
      <c r="R121" s="229">
        <f>Q121*H121</f>
        <v>0</v>
      </c>
      <c r="S121" s="229">
        <v>0</v>
      </c>
      <c r="T121" s="230">
        <f>S121*H121</f>
        <v>0</v>
      </c>
      <c r="U121" s="40"/>
      <c r="V121" s="40"/>
      <c r="W121" s="40"/>
      <c r="X121" s="40"/>
      <c r="Y121" s="40"/>
      <c r="Z121" s="40"/>
      <c r="AA121" s="40"/>
      <c r="AB121" s="40"/>
      <c r="AC121" s="40"/>
      <c r="AD121" s="40"/>
      <c r="AE121" s="40"/>
      <c r="AR121" s="231" t="s">
        <v>272</v>
      </c>
      <c r="AT121" s="231" t="s">
        <v>201</v>
      </c>
      <c r="AU121" s="231" t="s">
        <v>87</v>
      </c>
      <c r="AY121" s="19" t="s">
        <v>199</v>
      </c>
      <c r="BE121" s="232">
        <f>IF(N121="základní",J121,0)</f>
        <v>0</v>
      </c>
      <c r="BF121" s="232">
        <f>IF(N121="snížená",J121,0)</f>
        <v>0</v>
      </c>
      <c r="BG121" s="232">
        <f>IF(N121="zákl. přenesená",J121,0)</f>
        <v>0</v>
      </c>
      <c r="BH121" s="232">
        <f>IF(N121="sníž. přenesená",J121,0)</f>
        <v>0</v>
      </c>
      <c r="BI121" s="232">
        <f>IF(N121="nulová",J121,0)</f>
        <v>0</v>
      </c>
      <c r="BJ121" s="19" t="s">
        <v>23</v>
      </c>
      <c r="BK121" s="232">
        <f>ROUND(I121*H121,2)</f>
        <v>0</v>
      </c>
      <c r="BL121" s="19" t="s">
        <v>272</v>
      </c>
      <c r="BM121" s="231" t="s">
        <v>4424</v>
      </c>
    </row>
    <row r="122" s="2" customFormat="1" ht="16.5" customHeight="1">
      <c r="A122" s="40"/>
      <c r="B122" s="41"/>
      <c r="C122" s="220" t="s">
        <v>412</v>
      </c>
      <c r="D122" s="220" t="s">
        <v>201</v>
      </c>
      <c r="E122" s="221" t="s">
        <v>4425</v>
      </c>
      <c r="F122" s="222" t="s">
        <v>4426</v>
      </c>
      <c r="G122" s="223" t="s">
        <v>333</v>
      </c>
      <c r="H122" s="224">
        <v>150</v>
      </c>
      <c r="I122" s="225"/>
      <c r="J122" s="226">
        <f>ROUND(I122*H122,2)</f>
        <v>0</v>
      </c>
      <c r="K122" s="222" t="s">
        <v>4325</v>
      </c>
      <c r="L122" s="46"/>
      <c r="M122" s="227" t="s">
        <v>22</v>
      </c>
      <c r="N122" s="228" t="s">
        <v>49</v>
      </c>
      <c r="O122" s="86"/>
      <c r="P122" s="229">
        <f>O122*H122</f>
        <v>0</v>
      </c>
      <c r="Q122" s="229">
        <v>0</v>
      </c>
      <c r="R122" s="229">
        <f>Q122*H122</f>
        <v>0</v>
      </c>
      <c r="S122" s="229">
        <v>0</v>
      </c>
      <c r="T122" s="230">
        <f>S122*H122</f>
        <v>0</v>
      </c>
      <c r="U122" s="40"/>
      <c r="V122" s="40"/>
      <c r="W122" s="40"/>
      <c r="X122" s="40"/>
      <c r="Y122" s="40"/>
      <c r="Z122" s="40"/>
      <c r="AA122" s="40"/>
      <c r="AB122" s="40"/>
      <c r="AC122" s="40"/>
      <c r="AD122" s="40"/>
      <c r="AE122" s="40"/>
      <c r="AR122" s="231" t="s">
        <v>272</v>
      </c>
      <c r="AT122" s="231" t="s">
        <v>201</v>
      </c>
      <c r="AU122" s="231" t="s">
        <v>87</v>
      </c>
      <c r="AY122" s="19" t="s">
        <v>199</v>
      </c>
      <c r="BE122" s="232">
        <f>IF(N122="základní",J122,0)</f>
        <v>0</v>
      </c>
      <c r="BF122" s="232">
        <f>IF(N122="snížená",J122,0)</f>
        <v>0</v>
      </c>
      <c r="BG122" s="232">
        <f>IF(N122="zákl. přenesená",J122,0)</f>
        <v>0</v>
      </c>
      <c r="BH122" s="232">
        <f>IF(N122="sníž. přenesená",J122,0)</f>
        <v>0</v>
      </c>
      <c r="BI122" s="232">
        <f>IF(N122="nulová",J122,0)</f>
        <v>0</v>
      </c>
      <c r="BJ122" s="19" t="s">
        <v>23</v>
      </c>
      <c r="BK122" s="232">
        <f>ROUND(I122*H122,2)</f>
        <v>0</v>
      </c>
      <c r="BL122" s="19" t="s">
        <v>272</v>
      </c>
      <c r="BM122" s="231" t="s">
        <v>4427</v>
      </c>
    </row>
    <row r="123" s="2" customFormat="1" ht="16.5" customHeight="1">
      <c r="A123" s="40"/>
      <c r="B123" s="41"/>
      <c r="C123" s="220" t="s">
        <v>417</v>
      </c>
      <c r="D123" s="220" t="s">
        <v>201</v>
      </c>
      <c r="E123" s="221" t="s">
        <v>4428</v>
      </c>
      <c r="F123" s="222" t="s">
        <v>4429</v>
      </c>
      <c r="G123" s="223" t="s">
        <v>333</v>
      </c>
      <c r="H123" s="224">
        <v>10</v>
      </c>
      <c r="I123" s="225"/>
      <c r="J123" s="226">
        <f>ROUND(I123*H123,2)</f>
        <v>0</v>
      </c>
      <c r="K123" s="222" t="s">
        <v>4325</v>
      </c>
      <c r="L123" s="46"/>
      <c r="M123" s="227" t="s">
        <v>22</v>
      </c>
      <c r="N123" s="228" t="s">
        <v>49</v>
      </c>
      <c r="O123" s="86"/>
      <c r="P123" s="229">
        <f>O123*H123</f>
        <v>0</v>
      </c>
      <c r="Q123" s="229">
        <v>0</v>
      </c>
      <c r="R123" s="229">
        <f>Q123*H123</f>
        <v>0</v>
      </c>
      <c r="S123" s="229">
        <v>0</v>
      </c>
      <c r="T123" s="230">
        <f>S123*H123</f>
        <v>0</v>
      </c>
      <c r="U123" s="40"/>
      <c r="V123" s="40"/>
      <c r="W123" s="40"/>
      <c r="X123" s="40"/>
      <c r="Y123" s="40"/>
      <c r="Z123" s="40"/>
      <c r="AA123" s="40"/>
      <c r="AB123" s="40"/>
      <c r="AC123" s="40"/>
      <c r="AD123" s="40"/>
      <c r="AE123" s="40"/>
      <c r="AR123" s="231" t="s">
        <v>272</v>
      </c>
      <c r="AT123" s="231" t="s">
        <v>201</v>
      </c>
      <c r="AU123" s="231" t="s">
        <v>87</v>
      </c>
      <c r="AY123" s="19" t="s">
        <v>199</v>
      </c>
      <c r="BE123" s="232">
        <f>IF(N123="základní",J123,0)</f>
        <v>0</v>
      </c>
      <c r="BF123" s="232">
        <f>IF(N123="snížená",J123,0)</f>
        <v>0</v>
      </c>
      <c r="BG123" s="232">
        <f>IF(N123="zákl. přenesená",J123,0)</f>
        <v>0</v>
      </c>
      <c r="BH123" s="232">
        <f>IF(N123="sníž. přenesená",J123,0)</f>
        <v>0</v>
      </c>
      <c r="BI123" s="232">
        <f>IF(N123="nulová",J123,0)</f>
        <v>0</v>
      </c>
      <c r="BJ123" s="19" t="s">
        <v>23</v>
      </c>
      <c r="BK123" s="232">
        <f>ROUND(I123*H123,2)</f>
        <v>0</v>
      </c>
      <c r="BL123" s="19" t="s">
        <v>272</v>
      </c>
      <c r="BM123" s="231" t="s">
        <v>4430</v>
      </c>
    </row>
    <row r="124" s="2" customFormat="1" ht="16.5" customHeight="1">
      <c r="A124" s="40"/>
      <c r="B124" s="41"/>
      <c r="C124" s="220" t="s">
        <v>425</v>
      </c>
      <c r="D124" s="220" t="s">
        <v>201</v>
      </c>
      <c r="E124" s="221" t="s">
        <v>4431</v>
      </c>
      <c r="F124" s="222" t="s">
        <v>4432</v>
      </c>
      <c r="G124" s="223" t="s">
        <v>333</v>
      </c>
      <c r="H124" s="224">
        <v>10</v>
      </c>
      <c r="I124" s="225"/>
      <c r="J124" s="226">
        <f>ROUND(I124*H124,2)</f>
        <v>0</v>
      </c>
      <c r="K124" s="222" t="s">
        <v>4325</v>
      </c>
      <c r="L124" s="46"/>
      <c r="M124" s="227" t="s">
        <v>22</v>
      </c>
      <c r="N124" s="228" t="s">
        <v>49</v>
      </c>
      <c r="O124" s="86"/>
      <c r="P124" s="229">
        <f>O124*H124</f>
        <v>0</v>
      </c>
      <c r="Q124" s="229">
        <v>0</v>
      </c>
      <c r="R124" s="229">
        <f>Q124*H124</f>
        <v>0</v>
      </c>
      <c r="S124" s="229">
        <v>0</v>
      </c>
      <c r="T124" s="230">
        <f>S124*H124</f>
        <v>0</v>
      </c>
      <c r="U124" s="40"/>
      <c r="V124" s="40"/>
      <c r="W124" s="40"/>
      <c r="X124" s="40"/>
      <c r="Y124" s="40"/>
      <c r="Z124" s="40"/>
      <c r="AA124" s="40"/>
      <c r="AB124" s="40"/>
      <c r="AC124" s="40"/>
      <c r="AD124" s="40"/>
      <c r="AE124" s="40"/>
      <c r="AR124" s="231" t="s">
        <v>272</v>
      </c>
      <c r="AT124" s="231" t="s">
        <v>201</v>
      </c>
      <c r="AU124" s="231" t="s">
        <v>87</v>
      </c>
      <c r="AY124" s="19" t="s">
        <v>199</v>
      </c>
      <c r="BE124" s="232">
        <f>IF(N124="základní",J124,0)</f>
        <v>0</v>
      </c>
      <c r="BF124" s="232">
        <f>IF(N124="snížená",J124,0)</f>
        <v>0</v>
      </c>
      <c r="BG124" s="232">
        <f>IF(N124="zákl. přenesená",J124,0)</f>
        <v>0</v>
      </c>
      <c r="BH124" s="232">
        <f>IF(N124="sníž. přenesená",J124,0)</f>
        <v>0</v>
      </c>
      <c r="BI124" s="232">
        <f>IF(N124="nulová",J124,0)</f>
        <v>0</v>
      </c>
      <c r="BJ124" s="19" t="s">
        <v>23</v>
      </c>
      <c r="BK124" s="232">
        <f>ROUND(I124*H124,2)</f>
        <v>0</v>
      </c>
      <c r="BL124" s="19" t="s">
        <v>272</v>
      </c>
      <c r="BM124" s="231" t="s">
        <v>4433</v>
      </c>
    </row>
    <row r="125" s="2" customFormat="1" ht="16.5" customHeight="1">
      <c r="A125" s="40"/>
      <c r="B125" s="41"/>
      <c r="C125" s="220" t="s">
        <v>431</v>
      </c>
      <c r="D125" s="220" t="s">
        <v>201</v>
      </c>
      <c r="E125" s="221" t="s">
        <v>4434</v>
      </c>
      <c r="F125" s="222" t="s">
        <v>4435</v>
      </c>
      <c r="G125" s="223" t="s">
        <v>333</v>
      </c>
      <c r="H125" s="224">
        <v>17</v>
      </c>
      <c r="I125" s="225"/>
      <c r="J125" s="226">
        <f>ROUND(I125*H125,2)</f>
        <v>0</v>
      </c>
      <c r="K125" s="222" t="s">
        <v>4325</v>
      </c>
      <c r="L125" s="46"/>
      <c r="M125" s="227" t="s">
        <v>22</v>
      </c>
      <c r="N125" s="228" t="s">
        <v>49</v>
      </c>
      <c r="O125" s="86"/>
      <c r="P125" s="229">
        <f>O125*H125</f>
        <v>0</v>
      </c>
      <c r="Q125" s="229">
        <v>0</v>
      </c>
      <c r="R125" s="229">
        <f>Q125*H125</f>
        <v>0</v>
      </c>
      <c r="S125" s="229">
        <v>0</v>
      </c>
      <c r="T125" s="230">
        <f>S125*H125</f>
        <v>0</v>
      </c>
      <c r="U125" s="40"/>
      <c r="V125" s="40"/>
      <c r="W125" s="40"/>
      <c r="X125" s="40"/>
      <c r="Y125" s="40"/>
      <c r="Z125" s="40"/>
      <c r="AA125" s="40"/>
      <c r="AB125" s="40"/>
      <c r="AC125" s="40"/>
      <c r="AD125" s="40"/>
      <c r="AE125" s="40"/>
      <c r="AR125" s="231" t="s">
        <v>272</v>
      </c>
      <c r="AT125" s="231" t="s">
        <v>201</v>
      </c>
      <c r="AU125" s="231" t="s">
        <v>87</v>
      </c>
      <c r="AY125" s="19" t="s">
        <v>199</v>
      </c>
      <c r="BE125" s="232">
        <f>IF(N125="základní",J125,0)</f>
        <v>0</v>
      </c>
      <c r="BF125" s="232">
        <f>IF(N125="snížená",J125,0)</f>
        <v>0</v>
      </c>
      <c r="BG125" s="232">
        <f>IF(N125="zákl. přenesená",J125,0)</f>
        <v>0</v>
      </c>
      <c r="BH125" s="232">
        <f>IF(N125="sníž. přenesená",J125,0)</f>
        <v>0</v>
      </c>
      <c r="BI125" s="232">
        <f>IF(N125="nulová",J125,0)</f>
        <v>0</v>
      </c>
      <c r="BJ125" s="19" t="s">
        <v>23</v>
      </c>
      <c r="BK125" s="232">
        <f>ROUND(I125*H125,2)</f>
        <v>0</v>
      </c>
      <c r="BL125" s="19" t="s">
        <v>272</v>
      </c>
      <c r="BM125" s="231" t="s">
        <v>4436</v>
      </c>
    </row>
    <row r="126" s="2" customFormat="1" ht="16.5" customHeight="1">
      <c r="A126" s="40"/>
      <c r="B126" s="41"/>
      <c r="C126" s="277" t="s">
        <v>437</v>
      </c>
      <c r="D126" s="277" t="s">
        <v>407</v>
      </c>
      <c r="E126" s="278" t="s">
        <v>4437</v>
      </c>
      <c r="F126" s="279" t="s">
        <v>4438</v>
      </c>
      <c r="G126" s="280" t="s">
        <v>4312</v>
      </c>
      <c r="H126" s="281">
        <v>1</v>
      </c>
      <c r="I126" s="282"/>
      <c r="J126" s="283">
        <f>ROUND(I126*H126,2)</f>
        <v>0</v>
      </c>
      <c r="K126" s="279" t="s">
        <v>22</v>
      </c>
      <c r="L126" s="284"/>
      <c r="M126" s="285" t="s">
        <v>22</v>
      </c>
      <c r="N126" s="286" t="s">
        <v>49</v>
      </c>
      <c r="O126" s="86"/>
      <c r="P126" s="229">
        <f>O126*H126</f>
        <v>0</v>
      </c>
      <c r="Q126" s="229">
        <v>0</v>
      </c>
      <c r="R126" s="229">
        <f>Q126*H126</f>
        <v>0</v>
      </c>
      <c r="S126" s="229">
        <v>0</v>
      </c>
      <c r="T126" s="230">
        <f>S126*H126</f>
        <v>0</v>
      </c>
      <c r="U126" s="40"/>
      <c r="V126" s="40"/>
      <c r="W126" s="40"/>
      <c r="X126" s="40"/>
      <c r="Y126" s="40"/>
      <c r="Z126" s="40"/>
      <c r="AA126" s="40"/>
      <c r="AB126" s="40"/>
      <c r="AC126" s="40"/>
      <c r="AD126" s="40"/>
      <c r="AE126" s="40"/>
      <c r="AR126" s="231" t="s">
        <v>367</v>
      </c>
      <c r="AT126" s="231" t="s">
        <v>407</v>
      </c>
      <c r="AU126" s="231" t="s">
        <v>87</v>
      </c>
      <c r="AY126" s="19" t="s">
        <v>199</v>
      </c>
      <c r="BE126" s="232">
        <f>IF(N126="základní",J126,0)</f>
        <v>0</v>
      </c>
      <c r="BF126" s="232">
        <f>IF(N126="snížená",J126,0)</f>
        <v>0</v>
      </c>
      <c r="BG126" s="232">
        <f>IF(N126="zákl. přenesená",J126,0)</f>
        <v>0</v>
      </c>
      <c r="BH126" s="232">
        <f>IF(N126="sníž. přenesená",J126,0)</f>
        <v>0</v>
      </c>
      <c r="BI126" s="232">
        <f>IF(N126="nulová",J126,0)</f>
        <v>0</v>
      </c>
      <c r="BJ126" s="19" t="s">
        <v>23</v>
      </c>
      <c r="BK126" s="232">
        <f>ROUND(I126*H126,2)</f>
        <v>0</v>
      </c>
      <c r="BL126" s="19" t="s">
        <v>272</v>
      </c>
      <c r="BM126" s="231" t="s">
        <v>4439</v>
      </c>
    </row>
    <row r="127" s="2" customFormat="1" ht="16.5" customHeight="1">
      <c r="A127" s="40"/>
      <c r="B127" s="41"/>
      <c r="C127" s="277" t="s">
        <v>463</v>
      </c>
      <c r="D127" s="277" t="s">
        <v>407</v>
      </c>
      <c r="E127" s="278" t="s">
        <v>4440</v>
      </c>
      <c r="F127" s="279" t="s">
        <v>4441</v>
      </c>
      <c r="G127" s="280" t="s">
        <v>4312</v>
      </c>
      <c r="H127" s="281">
        <v>1</v>
      </c>
      <c r="I127" s="282"/>
      <c r="J127" s="283">
        <f>ROUND(I127*H127,2)</f>
        <v>0</v>
      </c>
      <c r="K127" s="279" t="s">
        <v>22</v>
      </c>
      <c r="L127" s="284"/>
      <c r="M127" s="285" t="s">
        <v>22</v>
      </c>
      <c r="N127" s="286" t="s">
        <v>49</v>
      </c>
      <c r="O127" s="86"/>
      <c r="P127" s="229">
        <f>O127*H127</f>
        <v>0</v>
      </c>
      <c r="Q127" s="229">
        <v>0</v>
      </c>
      <c r="R127" s="229">
        <f>Q127*H127</f>
        <v>0</v>
      </c>
      <c r="S127" s="229">
        <v>0</v>
      </c>
      <c r="T127" s="230">
        <f>S127*H127</f>
        <v>0</v>
      </c>
      <c r="U127" s="40"/>
      <c r="V127" s="40"/>
      <c r="W127" s="40"/>
      <c r="X127" s="40"/>
      <c r="Y127" s="40"/>
      <c r="Z127" s="40"/>
      <c r="AA127" s="40"/>
      <c r="AB127" s="40"/>
      <c r="AC127" s="40"/>
      <c r="AD127" s="40"/>
      <c r="AE127" s="40"/>
      <c r="AR127" s="231" t="s">
        <v>367</v>
      </c>
      <c r="AT127" s="231" t="s">
        <v>407</v>
      </c>
      <c r="AU127" s="231" t="s">
        <v>87</v>
      </c>
      <c r="AY127" s="19" t="s">
        <v>199</v>
      </c>
      <c r="BE127" s="232">
        <f>IF(N127="základní",J127,0)</f>
        <v>0</v>
      </c>
      <c r="BF127" s="232">
        <f>IF(N127="snížená",J127,0)</f>
        <v>0</v>
      </c>
      <c r="BG127" s="232">
        <f>IF(N127="zákl. přenesená",J127,0)</f>
        <v>0</v>
      </c>
      <c r="BH127" s="232">
        <f>IF(N127="sníž. přenesená",J127,0)</f>
        <v>0</v>
      </c>
      <c r="BI127" s="232">
        <f>IF(N127="nulová",J127,0)</f>
        <v>0</v>
      </c>
      <c r="BJ127" s="19" t="s">
        <v>23</v>
      </c>
      <c r="BK127" s="232">
        <f>ROUND(I127*H127,2)</f>
        <v>0</v>
      </c>
      <c r="BL127" s="19" t="s">
        <v>272</v>
      </c>
      <c r="BM127" s="231" t="s">
        <v>4442</v>
      </c>
    </row>
    <row r="128" s="2" customFormat="1" ht="16.5" customHeight="1">
      <c r="A128" s="40"/>
      <c r="B128" s="41"/>
      <c r="C128" s="277" t="s">
        <v>470</v>
      </c>
      <c r="D128" s="277" t="s">
        <v>407</v>
      </c>
      <c r="E128" s="278" t="s">
        <v>4443</v>
      </c>
      <c r="F128" s="279" t="s">
        <v>4444</v>
      </c>
      <c r="G128" s="280" t="s">
        <v>4312</v>
      </c>
      <c r="H128" s="281">
        <v>1</v>
      </c>
      <c r="I128" s="282"/>
      <c r="J128" s="283">
        <f>ROUND(I128*H128,2)</f>
        <v>0</v>
      </c>
      <c r="K128" s="279" t="s">
        <v>22</v>
      </c>
      <c r="L128" s="284"/>
      <c r="M128" s="285" t="s">
        <v>22</v>
      </c>
      <c r="N128" s="286" t="s">
        <v>49</v>
      </c>
      <c r="O128" s="86"/>
      <c r="P128" s="229">
        <f>O128*H128</f>
        <v>0</v>
      </c>
      <c r="Q128" s="229">
        <v>0</v>
      </c>
      <c r="R128" s="229">
        <f>Q128*H128</f>
        <v>0</v>
      </c>
      <c r="S128" s="229">
        <v>0</v>
      </c>
      <c r="T128" s="230">
        <f>S128*H128</f>
        <v>0</v>
      </c>
      <c r="U128" s="40"/>
      <c r="V128" s="40"/>
      <c r="W128" s="40"/>
      <c r="X128" s="40"/>
      <c r="Y128" s="40"/>
      <c r="Z128" s="40"/>
      <c r="AA128" s="40"/>
      <c r="AB128" s="40"/>
      <c r="AC128" s="40"/>
      <c r="AD128" s="40"/>
      <c r="AE128" s="40"/>
      <c r="AR128" s="231" t="s">
        <v>367</v>
      </c>
      <c r="AT128" s="231" t="s">
        <v>407</v>
      </c>
      <c r="AU128" s="231" t="s">
        <v>87</v>
      </c>
      <c r="AY128" s="19" t="s">
        <v>199</v>
      </c>
      <c r="BE128" s="232">
        <f>IF(N128="základní",J128,0)</f>
        <v>0</v>
      </c>
      <c r="BF128" s="232">
        <f>IF(N128="snížená",J128,0)</f>
        <v>0</v>
      </c>
      <c r="BG128" s="232">
        <f>IF(N128="zákl. přenesená",J128,0)</f>
        <v>0</v>
      </c>
      <c r="BH128" s="232">
        <f>IF(N128="sníž. přenesená",J128,0)</f>
        <v>0</v>
      </c>
      <c r="BI128" s="232">
        <f>IF(N128="nulová",J128,0)</f>
        <v>0</v>
      </c>
      <c r="BJ128" s="19" t="s">
        <v>23</v>
      </c>
      <c r="BK128" s="232">
        <f>ROUND(I128*H128,2)</f>
        <v>0</v>
      </c>
      <c r="BL128" s="19" t="s">
        <v>272</v>
      </c>
      <c r="BM128" s="231" t="s">
        <v>4445</v>
      </c>
    </row>
    <row r="129" s="2" customFormat="1" ht="16.5" customHeight="1">
      <c r="A129" s="40"/>
      <c r="B129" s="41"/>
      <c r="C129" s="277" t="s">
        <v>476</v>
      </c>
      <c r="D129" s="277" t="s">
        <v>407</v>
      </c>
      <c r="E129" s="278" t="s">
        <v>4446</v>
      </c>
      <c r="F129" s="279" t="s">
        <v>4447</v>
      </c>
      <c r="G129" s="280" t="s">
        <v>4312</v>
      </c>
      <c r="H129" s="281">
        <v>1</v>
      </c>
      <c r="I129" s="282"/>
      <c r="J129" s="283">
        <f>ROUND(I129*H129,2)</f>
        <v>0</v>
      </c>
      <c r="K129" s="279" t="s">
        <v>22</v>
      </c>
      <c r="L129" s="284"/>
      <c r="M129" s="285" t="s">
        <v>22</v>
      </c>
      <c r="N129" s="286" t="s">
        <v>49</v>
      </c>
      <c r="O129" s="86"/>
      <c r="P129" s="229">
        <f>O129*H129</f>
        <v>0</v>
      </c>
      <c r="Q129" s="229">
        <v>0</v>
      </c>
      <c r="R129" s="229">
        <f>Q129*H129</f>
        <v>0</v>
      </c>
      <c r="S129" s="229">
        <v>0</v>
      </c>
      <c r="T129" s="230">
        <f>S129*H129</f>
        <v>0</v>
      </c>
      <c r="U129" s="40"/>
      <c r="V129" s="40"/>
      <c r="W129" s="40"/>
      <c r="X129" s="40"/>
      <c r="Y129" s="40"/>
      <c r="Z129" s="40"/>
      <c r="AA129" s="40"/>
      <c r="AB129" s="40"/>
      <c r="AC129" s="40"/>
      <c r="AD129" s="40"/>
      <c r="AE129" s="40"/>
      <c r="AR129" s="231" t="s">
        <v>367</v>
      </c>
      <c r="AT129" s="231" t="s">
        <v>407</v>
      </c>
      <c r="AU129" s="231" t="s">
        <v>87</v>
      </c>
      <c r="AY129" s="19" t="s">
        <v>199</v>
      </c>
      <c r="BE129" s="232">
        <f>IF(N129="základní",J129,0)</f>
        <v>0</v>
      </c>
      <c r="BF129" s="232">
        <f>IF(N129="snížená",J129,0)</f>
        <v>0</v>
      </c>
      <c r="BG129" s="232">
        <f>IF(N129="zákl. přenesená",J129,0)</f>
        <v>0</v>
      </c>
      <c r="BH129" s="232">
        <f>IF(N129="sníž. přenesená",J129,0)</f>
        <v>0</v>
      </c>
      <c r="BI129" s="232">
        <f>IF(N129="nulová",J129,0)</f>
        <v>0</v>
      </c>
      <c r="BJ129" s="19" t="s">
        <v>23</v>
      </c>
      <c r="BK129" s="232">
        <f>ROUND(I129*H129,2)</f>
        <v>0</v>
      </c>
      <c r="BL129" s="19" t="s">
        <v>272</v>
      </c>
      <c r="BM129" s="231" t="s">
        <v>4448</v>
      </c>
    </row>
    <row r="130" s="2" customFormat="1" ht="16.5" customHeight="1">
      <c r="A130" s="40"/>
      <c r="B130" s="41"/>
      <c r="C130" s="277" t="s">
        <v>480</v>
      </c>
      <c r="D130" s="277" t="s">
        <v>407</v>
      </c>
      <c r="E130" s="278" t="s">
        <v>4449</v>
      </c>
      <c r="F130" s="279" t="s">
        <v>4450</v>
      </c>
      <c r="G130" s="280" t="s">
        <v>4312</v>
      </c>
      <c r="H130" s="281">
        <v>1</v>
      </c>
      <c r="I130" s="282"/>
      <c r="J130" s="283">
        <f>ROUND(I130*H130,2)</f>
        <v>0</v>
      </c>
      <c r="K130" s="279" t="s">
        <v>22</v>
      </c>
      <c r="L130" s="284"/>
      <c r="M130" s="285" t="s">
        <v>22</v>
      </c>
      <c r="N130" s="286" t="s">
        <v>49</v>
      </c>
      <c r="O130" s="86"/>
      <c r="P130" s="229">
        <f>O130*H130</f>
        <v>0</v>
      </c>
      <c r="Q130" s="229">
        <v>0</v>
      </c>
      <c r="R130" s="229">
        <f>Q130*H130</f>
        <v>0</v>
      </c>
      <c r="S130" s="229">
        <v>0</v>
      </c>
      <c r="T130" s="230">
        <f>S130*H130</f>
        <v>0</v>
      </c>
      <c r="U130" s="40"/>
      <c r="V130" s="40"/>
      <c r="W130" s="40"/>
      <c r="X130" s="40"/>
      <c r="Y130" s="40"/>
      <c r="Z130" s="40"/>
      <c r="AA130" s="40"/>
      <c r="AB130" s="40"/>
      <c r="AC130" s="40"/>
      <c r="AD130" s="40"/>
      <c r="AE130" s="40"/>
      <c r="AR130" s="231" t="s">
        <v>367</v>
      </c>
      <c r="AT130" s="231" t="s">
        <v>407</v>
      </c>
      <c r="AU130" s="231" t="s">
        <v>87</v>
      </c>
      <c r="AY130" s="19" t="s">
        <v>199</v>
      </c>
      <c r="BE130" s="232">
        <f>IF(N130="základní",J130,0)</f>
        <v>0</v>
      </c>
      <c r="BF130" s="232">
        <f>IF(N130="snížená",J130,0)</f>
        <v>0</v>
      </c>
      <c r="BG130" s="232">
        <f>IF(N130="zákl. přenesená",J130,0)</f>
        <v>0</v>
      </c>
      <c r="BH130" s="232">
        <f>IF(N130="sníž. přenesená",J130,0)</f>
        <v>0</v>
      </c>
      <c r="BI130" s="232">
        <f>IF(N130="nulová",J130,0)</f>
        <v>0</v>
      </c>
      <c r="BJ130" s="19" t="s">
        <v>23</v>
      </c>
      <c r="BK130" s="232">
        <f>ROUND(I130*H130,2)</f>
        <v>0</v>
      </c>
      <c r="BL130" s="19" t="s">
        <v>272</v>
      </c>
      <c r="BM130" s="231" t="s">
        <v>4451</v>
      </c>
    </row>
    <row r="131" s="2" customFormat="1" ht="16.5" customHeight="1">
      <c r="A131" s="40"/>
      <c r="B131" s="41"/>
      <c r="C131" s="277" t="s">
        <v>490</v>
      </c>
      <c r="D131" s="277" t="s">
        <v>407</v>
      </c>
      <c r="E131" s="278" t="s">
        <v>4452</v>
      </c>
      <c r="F131" s="279" t="s">
        <v>4453</v>
      </c>
      <c r="G131" s="280" t="s">
        <v>4312</v>
      </c>
      <c r="H131" s="281">
        <v>1</v>
      </c>
      <c r="I131" s="282"/>
      <c r="J131" s="283">
        <f>ROUND(I131*H131,2)</f>
        <v>0</v>
      </c>
      <c r="K131" s="279" t="s">
        <v>22</v>
      </c>
      <c r="L131" s="284"/>
      <c r="M131" s="285" t="s">
        <v>22</v>
      </c>
      <c r="N131" s="286" t="s">
        <v>49</v>
      </c>
      <c r="O131" s="86"/>
      <c r="P131" s="229">
        <f>O131*H131</f>
        <v>0</v>
      </c>
      <c r="Q131" s="229">
        <v>0</v>
      </c>
      <c r="R131" s="229">
        <f>Q131*H131</f>
        <v>0</v>
      </c>
      <c r="S131" s="229">
        <v>0</v>
      </c>
      <c r="T131" s="230">
        <f>S131*H131</f>
        <v>0</v>
      </c>
      <c r="U131" s="40"/>
      <c r="V131" s="40"/>
      <c r="W131" s="40"/>
      <c r="X131" s="40"/>
      <c r="Y131" s="40"/>
      <c r="Z131" s="40"/>
      <c r="AA131" s="40"/>
      <c r="AB131" s="40"/>
      <c r="AC131" s="40"/>
      <c r="AD131" s="40"/>
      <c r="AE131" s="40"/>
      <c r="AR131" s="231" t="s">
        <v>367</v>
      </c>
      <c r="AT131" s="231" t="s">
        <v>407</v>
      </c>
      <c r="AU131" s="231" t="s">
        <v>87</v>
      </c>
      <c r="AY131" s="19" t="s">
        <v>199</v>
      </c>
      <c r="BE131" s="232">
        <f>IF(N131="základní",J131,0)</f>
        <v>0</v>
      </c>
      <c r="BF131" s="232">
        <f>IF(N131="snížená",J131,0)</f>
        <v>0</v>
      </c>
      <c r="BG131" s="232">
        <f>IF(N131="zákl. přenesená",J131,0)</f>
        <v>0</v>
      </c>
      <c r="BH131" s="232">
        <f>IF(N131="sníž. přenesená",J131,0)</f>
        <v>0</v>
      </c>
      <c r="BI131" s="232">
        <f>IF(N131="nulová",J131,0)</f>
        <v>0</v>
      </c>
      <c r="BJ131" s="19" t="s">
        <v>23</v>
      </c>
      <c r="BK131" s="232">
        <f>ROUND(I131*H131,2)</f>
        <v>0</v>
      </c>
      <c r="BL131" s="19" t="s">
        <v>272</v>
      </c>
      <c r="BM131" s="231" t="s">
        <v>4454</v>
      </c>
    </row>
    <row r="132" s="2" customFormat="1" ht="16.5" customHeight="1">
      <c r="A132" s="40"/>
      <c r="B132" s="41"/>
      <c r="C132" s="277" t="s">
        <v>507</v>
      </c>
      <c r="D132" s="277" t="s">
        <v>407</v>
      </c>
      <c r="E132" s="278" t="s">
        <v>4455</v>
      </c>
      <c r="F132" s="279" t="s">
        <v>4456</v>
      </c>
      <c r="G132" s="280" t="s">
        <v>4312</v>
      </c>
      <c r="H132" s="281">
        <v>1</v>
      </c>
      <c r="I132" s="282"/>
      <c r="J132" s="283">
        <f>ROUND(I132*H132,2)</f>
        <v>0</v>
      </c>
      <c r="K132" s="279" t="s">
        <v>22</v>
      </c>
      <c r="L132" s="284"/>
      <c r="M132" s="285" t="s">
        <v>22</v>
      </c>
      <c r="N132" s="286" t="s">
        <v>49</v>
      </c>
      <c r="O132" s="86"/>
      <c r="P132" s="229">
        <f>O132*H132</f>
        <v>0</v>
      </c>
      <c r="Q132" s="229">
        <v>0</v>
      </c>
      <c r="R132" s="229">
        <f>Q132*H132</f>
        <v>0</v>
      </c>
      <c r="S132" s="229">
        <v>0</v>
      </c>
      <c r="T132" s="230">
        <f>S132*H132</f>
        <v>0</v>
      </c>
      <c r="U132" s="40"/>
      <c r="V132" s="40"/>
      <c r="W132" s="40"/>
      <c r="X132" s="40"/>
      <c r="Y132" s="40"/>
      <c r="Z132" s="40"/>
      <c r="AA132" s="40"/>
      <c r="AB132" s="40"/>
      <c r="AC132" s="40"/>
      <c r="AD132" s="40"/>
      <c r="AE132" s="40"/>
      <c r="AR132" s="231" t="s">
        <v>367</v>
      </c>
      <c r="AT132" s="231" t="s">
        <v>407</v>
      </c>
      <c r="AU132" s="231" t="s">
        <v>87</v>
      </c>
      <c r="AY132" s="19" t="s">
        <v>199</v>
      </c>
      <c r="BE132" s="232">
        <f>IF(N132="základní",J132,0)</f>
        <v>0</v>
      </c>
      <c r="BF132" s="232">
        <f>IF(N132="snížená",J132,0)</f>
        <v>0</v>
      </c>
      <c r="BG132" s="232">
        <f>IF(N132="zákl. přenesená",J132,0)</f>
        <v>0</v>
      </c>
      <c r="BH132" s="232">
        <f>IF(N132="sníž. přenesená",J132,0)</f>
        <v>0</v>
      </c>
      <c r="BI132" s="232">
        <f>IF(N132="nulová",J132,0)</f>
        <v>0</v>
      </c>
      <c r="BJ132" s="19" t="s">
        <v>23</v>
      </c>
      <c r="BK132" s="232">
        <f>ROUND(I132*H132,2)</f>
        <v>0</v>
      </c>
      <c r="BL132" s="19" t="s">
        <v>272</v>
      </c>
      <c r="BM132" s="231" t="s">
        <v>4457</v>
      </c>
    </row>
    <row r="133" s="2" customFormat="1" ht="16.5" customHeight="1">
      <c r="A133" s="40"/>
      <c r="B133" s="41"/>
      <c r="C133" s="277" t="s">
        <v>512</v>
      </c>
      <c r="D133" s="277" t="s">
        <v>407</v>
      </c>
      <c r="E133" s="278" t="s">
        <v>4458</v>
      </c>
      <c r="F133" s="279" t="s">
        <v>4459</v>
      </c>
      <c r="G133" s="280" t="s">
        <v>4312</v>
      </c>
      <c r="H133" s="281">
        <v>1</v>
      </c>
      <c r="I133" s="282"/>
      <c r="J133" s="283">
        <f>ROUND(I133*H133,2)</f>
        <v>0</v>
      </c>
      <c r="K133" s="279" t="s">
        <v>22</v>
      </c>
      <c r="L133" s="284"/>
      <c r="M133" s="285" t="s">
        <v>22</v>
      </c>
      <c r="N133" s="286" t="s">
        <v>49</v>
      </c>
      <c r="O133" s="86"/>
      <c r="P133" s="229">
        <f>O133*H133</f>
        <v>0</v>
      </c>
      <c r="Q133" s="229">
        <v>0</v>
      </c>
      <c r="R133" s="229">
        <f>Q133*H133</f>
        <v>0</v>
      </c>
      <c r="S133" s="229">
        <v>0</v>
      </c>
      <c r="T133" s="230">
        <f>S133*H133</f>
        <v>0</v>
      </c>
      <c r="U133" s="40"/>
      <c r="V133" s="40"/>
      <c r="W133" s="40"/>
      <c r="X133" s="40"/>
      <c r="Y133" s="40"/>
      <c r="Z133" s="40"/>
      <c r="AA133" s="40"/>
      <c r="AB133" s="40"/>
      <c r="AC133" s="40"/>
      <c r="AD133" s="40"/>
      <c r="AE133" s="40"/>
      <c r="AR133" s="231" t="s">
        <v>367</v>
      </c>
      <c r="AT133" s="231" t="s">
        <v>407</v>
      </c>
      <c r="AU133" s="231" t="s">
        <v>87</v>
      </c>
      <c r="AY133" s="19" t="s">
        <v>199</v>
      </c>
      <c r="BE133" s="232">
        <f>IF(N133="základní",J133,0)</f>
        <v>0</v>
      </c>
      <c r="BF133" s="232">
        <f>IF(N133="snížená",J133,0)</f>
        <v>0</v>
      </c>
      <c r="BG133" s="232">
        <f>IF(N133="zákl. přenesená",J133,0)</f>
        <v>0</v>
      </c>
      <c r="BH133" s="232">
        <f>IF(N133="sníž. přenesená",J133,0)</f>
        <v>0</v>
      </c>
      <c r="BI133" s="232">
        <f>IF(N133="nulová",J133,0)</f>
        <v>0</v>
      </c>
      <c r="BJ133" s="19" t="s">
        <v>23</v>
      </c>
      <c r="BK133" s="232">
        <f>ROUND(I133*H133,2)</f>
        <v>0</v>
      </c>
      <c r="BL133" s="19" t="s">
        <v>272</v>
      </c>
      <c r="BM133" s="231" t="s">
        <v>4460</v>
      </c>
    </row>
    <row r="134" s="2" customFormat="1" ht="16.5" customHeight="1">
      <c r="A134" s="40"/>
      <c r="B134" s="41"/>
      <c r="C134" s="277" t="s">
        <v>517</v>
      </c>
      <c r="D134" s="277" t="s">
        <v>407</v>
      </c>
      <c r="E134" s="278" t="s">
        <v>4461</v>
      </c>
      <c r="F134" s="279" t="s">
        <v>4462</v>
      </c>
      <c r="G134" s="280" t="s">
        <v>4312</v>
      </c>
      <c r="H134" s="281">
        <v>1</v>
      </c>
      <c r="I134" s="282"/>
      <c r="J134" s="283">
        <f>ROUND(I134*H134,2)</f>
        <v>0</v>
      </c>
      <c r="K134" s="279" t="s">
        <v>22</v>
      </c>
      <c r="L134" s="284"/>
      <c r="M134" s="285" t="s">
        <v>22</v>
      </c>
      <c r="N134" s="286" t="s">
        <v>49</v>
      </c>
      <c r="O134" s="86"/>
      <c r="P134" s="229">
        <f>O134*H134</f>
        <v>0</v>
      </c>
      <c r="Q134" s="229">
        <v>0</v>
      </c>
      <c r="R134" s="229">
        <f>Q134*H134</f>
        <v>0</v>
      </c>
      <c r="S134" s="229">
        <v>0</v>
      </c>
      <c r="T134" s="230">
        <f>S134*H134</f>
        <v>0</v>
      </c>
      <c r="U134" s="40"/>
      <c r="V134" s="40"/>
      <c r="W134" s="40"/>
      <c r="X134" s="40"/>
      <c r="Y134" s="40"/>
      <c r="Z134" s="40"/>
      <c r="AA134" s="40"/>
      <c r="AB134" s="40"/>
      <c r="AC134" s="40"/>
      <c r="AD134" s="40"/>
      <c r="AE134" s="40"/>
      <c r="AR134" s="231" t="s">
        <v>367</v>
      </c>
      <c r="AT134" s="231" t="s">
        <v>407</v>
      </c>
      <c r="AU134" s="231" t="s">
        <v>87</v>
      </c>
      <c r="AY134" s="19" t="s">
        <v>199</v>
      </c>
      <c r="BE134" s="232">
        <f>IF(N134="základní",J134,0)</f>
        <v>0</v>
      </c>
      <c r="BF134" s="232">
        <f>IF(N134="snížená",J134,0)</f>
        <v>0</v>
      </c>
      <c r="BG134" s="232">
        <f>IF(N134="zákl. přenesená",J134,0)</f>
        <v>0</v>
      </c>
      <c r="BH134" s="232">
        <f>IF(N134="sníž. přenesená",J134,0)</f>
        <v>0</v>
      </c>
      <c r="BI134" s="232">
        <f>IF(N134="nulová",J134,0)</f>
        <v>0</v>
      </c>
      <c r="BJ134" s="19" t="s">
        <v>23</v>
      </c>
      <c r="BK134" s="232">
        <f>ROUND(I134*H134,2)</f>
        <v>0</v>
      </c>
      <c r="BL134" s="19" t="s">
        <v>272</v>
      </c>
      <c r="BM134" s="231" t="s">
        <v>4463</v>
      </c>
    </row>
    <row r="135" s="2" customFormat="1" ht="16.5" customHeight="1">
      <c r="A135" s="40"/>
      <c r="B135" s="41"/>
      <c r="C135" s="277" t="s">
        <v>522</v>
      </c>
      <c r="D135" s="277" t="s">
        <v>407</v>
      </c>
      <c r="E135" s="278" t="s">
        <v>4464</v>
      </c>
      <c r="F135" s="279" t="s">
        <v>4465</v>
      </c>
      <c r="G135" s="280" t="s">
        <v>4312</v>
      </c>
      <c r="H135" s="281">
        <v>1</v>
      </c>
      <c r="I135" s="282"/>
      <c r="J135" s="283">
        <f>ROUND(I135*H135,2)</f>
        <v>0</v>
      </c>
      <c r="K135" s="279" t="s">
        <v>22</v>
      </c>
      <c r="L135" s="284"/>
      <c r="M135" s="285" t="s">
        <v>22</v>
      </c>
      <c r="N135" s="286" t="s">
        <v>49</v>
      </c>
      <c r="O135" s="86"/>
      <c r="P135" s="229">
        <f>O135*H135</f>
        <v>0</v>
      </c>
      <c r="Q135" s="229">
        <v>0</v>
      </c>
      <c r="R135" s="229">
        <f>Q135*H135</f>
        <v>0</v>
      </c>
      <c r="S135" s="229">
        <v>0</v>
      </c>
      <c r="T135" s="230">
        <f>S135*H135</f>
        <v>0</v>
      </c>
      <c r="U135" s="40"/>
      <c r="V135" s="40"/>
      <c r="W135" s="40"/>
      <c r="X135" s="40"/>
      <c r="Y135" s="40"/>
      <c r="Z135" s="40"/>
      <c r="AA135" s="40"/>
      <c r="AB135" s="40"/>
      <c r="AC135" s="40"/>
      <c r="AD135" s="40"/>
      <c r="AE135" s="40"/>
      <c r="AR135" s="231" t="s">
        <v>367</v>
      </c>
      <c r="AT135" s="231" t="s">
        <v>407</v>
      </c>
      <c r="AU135" s="231" t="s">
        <v>87</v>
      </c>
      <c r="AY135" s="19" t="s">
        <v>199</v>
      </c>
      <c r="BE135" s="232">
        <f>IF(N135="základní",J135,0)</f>
        <v>0</v>
      </c>
      <c r="BF135" s="232">
        <f>IF(N135="snížená",J135,0)</f>
        <v>0</v>
      </c>
      <c r="BG135" s="232">
        <f>IF(N135="zákl. přenesená",J135,0)</f>
        <v>0</v>
      </c>
      <c r="BH135" s="232">
        <f>IF(N135="sníž. přenesená",J135,0)</f>
        <v>0</v>
      </c>
      <c r="BI135" s="232">
        <f>IF(N135="nulová",J135,0)</f>
        <v>0</v>
      </c>
      <c r="BJ135" s="19" t="s">
        <v>23</v>
      </c>
      <c r="BK135" s="232">
        <f>ROUND(I135*H135,2)</f>
        <v>0</v>
      </c>
      <c r="BL135" s="19" t="s">
        <v>272</v>
      </c>
      <c r="BM135" s="231" t="s">
        <v>4466</v>
      </c>
    </row>
    <row r="136" s="2" customFormat="1" ht="16.5" customHeight="1">
      <c r="A136" s="40"/>
      <c r="B136" s="41"/>
      <c r="C136" s="277" t="s">
        <v>528</v>
      </c>
      <c r="D136" s="277" t="s">
        <v>407</v>
      </c>
      <c r="E136" s="278" t="s">
        <v>4467</v>
      </c>
      <c r="F136" s="279" t="s">
        <v>4468</v>
      </c>
      <c r="G136" s="280" t="s">
        <v>4312</v>
      </c>
      <c r="H136" s="281">
        <v>1</v>
      </c>
      <c r="I136" s="282"/>
      <c r="J136" s="283">
        <f>ROUND(I136*H136,2)</f>
        <v>0</v>
      </c>
      <c r="K136" s="279" t="s">
        <v>22</v>
      </c>
      <c r="L136" s="284"/>
      <c r="M136" s="285" t="s">
        <v>22</v>
      </c>
      <c r="N136" s="286" t="s">
        <v>49</v>
      </c>
      <c r="O136" s="86"/>
      <c r="P136" s="229">
        <f>O136*H136</f>
        <v>0</v>
      </c>
      <c r="Q136" s="229">
        <v>0</v>
      </c>
      <c r="R136" s="229">
        <f>Q136*H136</f>
        <v>0</v>
      </c>
      <c r="S136" s="229">
        <v>0</v>
      </c>
      <c r="T136" s="230">
        <f>S136*H136</f>
        <v>0</v>
      </c>
      <c r="U136" s="40"/>
      <c r="V136" s="40"/>
      <c r="W136" s="40"/>
      <c r="X136" s="40"/>
      <c r="Y136" s="40"/>
      <c r="Z136" s="40"/>
      <c r="AA136" s="40"/>
      <c r="AB136" s="40"/>
      <c r="AC136" s="40"/>
      <c r="AD136" s="40"/>
      <c r="AE136" s="40"/>
      <c r="AR136" s="231" t="s">
        <v>367</v>
      </c>
      <c r="AT136" s="231" t="s">
        <v>407</v>
      </c>
      <c r="AU136" s="231" t="s">
        <v>87</v>
      </c>
      <c r="AY136" s="19" t="s">
        <v>199</v>
      </c>
      <c r="BE136" s="232">
        <f>IF(N136="základní",J136,0)</f>
        <v>0</v>
      </c>
      <c r="BF136" s="232">
        <f>IF(N136="snížená",J136,0)</f>
        <v>0</v>
      </c>
      <c r="BG136" s="232">
        <f>IF(N136="zákl. přenesená",J136,0)</f>
        <v>0</v>
      </c>
      <c r="BH136" s="232">
        <f>IF(N136="sníž. přenesená",J136,0)</f>
        <v>0</v>
      </c>
      <c r="BI136" s="232">
        <f>IF(N136="nulová",J136,0)</f>
        <v>0</v>
      </c>
      <c r="BJ136" s="19" t="s">
        <v>23</v>
      </c>
      <c r="BK136" s="232">
        <f>ROUND(I136*H136,2)</f>
        <v>0</v>
      </c>
      <c r="BL136" s="19" t="s">
        <v>272</v>
      </c>
      <c r="BM136" s="231" t="s">
        <v>4469</v>
      </c>
    </row>
    <row r="137" s="2" customFormat="1" ht="16.5" customHeight="1">
      <c r="A137" s="40"/>
      <c r="B137" s="41"/>
      <c r="C137" s="277" t="s">
        <v>536</v>
      </c>
      <c r="D137" s="277" t="s">
        <v>407</v>
      </c>
      <c r="E137" s="278" t="s">
        <v>4470</v>
      </c>
      <c r="F137" s="279" t="s">
        <v>4471</v>
      </c>
      <c r="G137" s="280" t="s">
        <v>4312</v>
      </c>
      <c r="H137" s="281">
        <v>1</v>
      </c>
      <c r="I137" s="282"/>
      <c r="J137" s="283">
        <f>ROUND(I137*H137,2)</f>
        <v>0</v>
      </c>
      <c r="K137" s="279" t="s">
        <v>22</v>
      </c>
      <c r="L137" s="284"/>
      <c r="M137" s="285" t="s">
        <v>22</v>
      </c>
      <c r="N137" s="286" t="s">
        <v>49</v>
      </c>
      <c r="O137" s="86"/>
      <c r="P137" s="229">
        <f>O137*H137</f>
        <v>0</v>
      </c>
      <c r="Q137" s="229">
        <v>0</v>
      </c>
      <c r="R137" s="229">
        <f>Q137*H137</f>
        <v>0</v>
      </c>
      <c r="S137" s="229">
        <v>0</v>
      </c>
      <c r="T137" s="230">
        <f>S137*H137</f>
        <v>0</v>
      </c>
      <c r="U137" s="40"/>
      <c r="V137" s="40"/>
      <c r="W137" s="40"/>
      <c r="X137" s="40"/>
      <c r="Y137" s="40"/>
      <c r="Z137" s="40"/>
      <c r="AA137" s="40"/>
      <c r="AB137" s="40"/>
      <c r="AC137" s="40"/>
      <c r="AD137" s="40"/>
      <c r="AE137" s="40"/>
      <c r="AR137" s="231" t="s">
        <v>367</v>
      </c>
      <c r="AT137" s="231" t="s">
        <v>407</v>
      </c>
      <c r="AU137" s="231" t="s">
        <v>87</v>
      </c>
      <c r="AY137" s="19" t="s">
        <v>199</v>
      </c>
      <c r="BE137" s="232">
        <f>IF(N137="základní",J137,0)</f>
        <v>0</v>
      </c>
      <c r="BF137" s="232">
        <f>IF(N137="snížená",J137,0)</f>
        <v>0</v>
      </c>
      <c r="BG137" s="232">
        <f>IF(N137="zákl. přenesená",J137,0)</f>
        <v>0</v>
      </c>
      <c r="BH137" s="232">
        <f>IF(N137="sníž. přenesená",J137,0)</f>
        <v>0</v>
      </c>
      <c r="BI137" s="232">
        <f>IF(N137="nulová",J137,0)</f>
        <v>0</v>
      </c>
      <c r="BJ137" s="19" t="s">
        <v>23</v>
      </c>
      <c r="BK137" s="232">
        <f>ROUND(I137*H137,2)</f>
        <v>0</v>
      </c>
      <c r="BL137" s="19" t="s">
        <v>272</v>
      </c>
      <c r="BM137" s="231" t="s">
        <v>4472</v>
      </c>
    </row>
    <row r="138" s="2" customFormat="1" ht="16.5" customHeight="1">
      <c r="A138" s="40"/>
      <c r="B138" s="41"/>
      <c r="C138" s="277" t="s">
        <v>546</v>
      </c>
      <c r="D138" s="277" t="s">
        <v>407</v>
      </c>
      <c r="E138" s="278" t="s">
        <v>4473</v>
      </c>
      <c r="F138" s="279" t="s">
        <v>4474</v>
      </c>
      <c r="G138" s="280" t="s">
        <v>4312</v>
      </c>
      <c r="H138" s="281">
        <v>5</v>
      </c>
      <c r="I138" s="282"/>
      <c r="J138" s="283">
        <f>ROUND(I138*H138,2)</f>
        <v>0</v>
      </c>
      <c r="K138" s="279" t="s">
        <v>22</v>
      </c>
      <c r="L138" s="284"/>
      <c r="M138" s="285" t="s">
        <v>22</v>
      </c>
      <c r="N138" s="286" t="s">
        <v>49</v>
      </c>
      <c r="O138" s="86"/>
      <c r="P138" s="229">
        <f>O138*H138</f>
        <v>0</v>
      </c>
      <c r="Q138" s="229">
        <v>0</v>
      </c>
      <c r="R138" s="229">
        <f>Q138*H138</f>
        <v>0</v>
      </c>
      <c r="S138" s="229">
        <v>0</v>
      </c>
      <c r="T138" s="230">
        <f>S138*H138</f>
        <v>0</v>
      </c>
      <c r="U138" s="40"/>
      <c r="V138" s="40"/>
      <c r="W138" s="40"/>
      <c r="X138" s="40"/>
      <c r="Y138" s="40"/>
      <c r="Z138" s="40"/>
      <c r="AA138" s="40"/>
      <c r="AB138" s="40"/>
      <c r="AC138" s="40"/>
      <c r="AD138" s="40"/>
      <c r="AE138" s="40"/>
      <c r="AR138" s="231" t="s">
        <v>367</v>
      </c>
      <c r="AT138" s="231" t="s">
        <v>407</v>
      </c>
      <c r="AU138" s="231" t="s">
        <v>87</v>
      </c>
      <c r="AY138" s="19" t="s">
        <v>199</v>
      </c>
      <c r="BE138" s="232">
        <f>IF(N138="základní",J138,0)</f>
        <v>0</v>
      </c>
      <c r="BF138" s="232">
        <f>IF(N138="snížená",J138,0)</f>
        <v>0</v>
      </c>
      <c r="BG138" s="232">
        <f>IF(N138="zákl. přenesená",J138,0)</f>
        <v>0</v>
      </c>
      <c r="BH138" s="232">
        <f>IF(N138="sníž. přenesená",J138,0)</f>
        <v>0</v>
      </c>
      <c r="BI138" s="232">
        <f>IF(N138="nulová",J138,0)</f>
        <v>0</v>
      </c>
      <c r="BJ138" s="19" t="s">
        <v>23</v>
      </c>
      <c r="BK138" s="232">
        <f>ROUND(I138*H138,2)</f>
        <v>0</v>
      </c>
      <c r="BL138" s="19" t="s">
        <v>272</v>
      </c>
      <c r="BM138" s="231" t="s">
        <v>4475</v>
      </c>
    </row>
    <row r="139" s="2" customFormat="1" ht="16.5" customHeight="1">
      <c r="A139" s="40"/>
      <c r="B139" s="41"/>
      <c r="C139" s="220" t="s">
        <v>556</v>
      </c>
      <c r="D139" s="220" t="s">
        <v>201</v>
      </c>
      <c r="E139" s="221" t="s">
        <v>4476</v>
      </c>
      <c r="F139" s="222" t="s">
        <v>4477</v>
      </c>
      <c r="G139" s="223" t="s">
        <v>333</v>
      </c>
      <c r="H139" s="224">
        <v>21</v>
      </c>
      <c r="I139" s="225"/>
      <c r="J139" s="226">
        <f>ROUND(I139*H139,2)</f>
        <v>0</v>
      </c>
      <c r="K139" s="222" t="s">
        <v>4325</v>
      </c>
      <c r="L139" s="46"/>
      <c r="M139" s="227" t="s">
        <v>22</v>
      </c>
      <c r="N139" s="228" t="s">
        <v>49</v>
      </c>
      <c r="O139" s="86"/>
      <c r="P139" s="229">
        <f>O139*H139</f>
        <v>0</v>
      </c>
      <c r="Q139" s="229">
        <v>0</v>
      </c>
      <c r="R139" s="229">
        <f>Q139*H139</f>
        <v>0</v>
      </c>
      <c r="S139" s="229">
        <v>0</v>
      </c>
      <c r="T139" s="230">
        <f>S139*H139</f>
        <v>0</v>
      </c>
      <c r="U139" s="40"/>
      <c r="V139" s="40"/>
      <c r="W139" s="40"/>
      <c r="X139" s="40"/>
      <c r="Y139" s="40"/>
      <c r="Z139" s="40"/>
      <c r="AA139" s="40"/>
      <c r="AB139" s="40"/>
      <c r="AC139" s="40"/>
      <c r="AD139" s="40"/>
      <c r="AE139" s="40"/>
      <c r="AR139" s="231" t="s">
        <v>272</v>
      </c>
      <c r="AT139" s="231" t="s">
        <v>201</v>
      </c>
      <c r="AU139" s="231" t="s">
        <v>87</v>
      </c>
      <c r="AY139" s="19" t="s">
        <v>199</v>
      </c>
      <c r="BE139" s="232">
        <f>IF(N139="základní",J139,0)</f>
        <v>0</v>
      </c>
      <c r="BF139" s="232">
        <f>IF(N139="snížená",J139,0)</f>
        <v>0</v>
      </c>
      <c r="BG139" s="232">
        <f>IF(N139="zákl. přenesená",J139,0)</f>
        <v>0</v>
      </c>
      <c r="BH139" s="232">
        <f>IF(N139="sníž. přenesená",J139,0)</f>
        <v>0</v>
      </c>
      <c r="BI139" s="232">
        <f>IF(N139="nulová",J139,0)</f>
        <v>0</v>
      </c>
      <c r="BJ139" s="19" t="s">
        <v>23</v>
      </c>
      <c r="BK139" s="232">
        <f>ROUND(I139*H139,2)</f>
        <v>0</v>
      </c>
      <c r="BL139" s="19" t="s">
        <v>272</v>
      </c>
      <c r="BM139" s="231" t="s">
        <v>4478</v>
      </c>
    </row>
    <row r="140" s="2" customFormat="1" ht="16.5" customHeight="1">
      <c r="A140" s="40"/>
      <c r="B140" s="41"/>
      <c r="C140" s="277" t="s">
        <v>562</v>
      </c>
      <c r="D140" s="277" t="s">
        <v>407</v>
      </c>
      <c r="E140" s="278" t="s">
        <v>4479</v>
      </c>
      <c r="F140" s="279" t="s">
        <v>4480</v>
      </c>
      <c r="G140" s="280" t="s">
        <v>333</v>
      </c>
      <c r="H140" s="281">
        <v>13</v>
      </c>
      <c r="I140" s="282"/>
      <c r="J140" s="283">
        <f>ROUND(I140*H140,2)</f>
        <v>0</v>
      </c>
      <c r="K140" s="279" t="s">
        <v>22</v>
      </c>
      <c r="L140" s="284"/>
      <c r="M140" s="285" t="s">
        <v>22</v>
      </c>
      <c r="N140" s="286" t="s">
        <v>49</v>
      </c>
      <c r="O140" s="86"/>
      <c r="P140" s="229">
        <f>O140*H140</f>
        <v>0</v>
      </c>
      <c r="Q140" s="229">
        <v>0.00055999999999999995</v>
      </c>
      <c r="R140" s="229">
        <f>Q140*H140</f>
        <v>0.0072799999999999991</v>
      </c>
      <c r="S140" s="229">
        <v>0</v>
      </c>
      <c r="T140" s="230">
        <f>S140*H140</f>
        <v>0</v>
      </c>
      <c r="U140" s="40"/>
      <c r="V140" s="40"/>
      <c r="W140" s="40"/>
      <c r="X140" s="40"/>
      <c r="Y140" s="40"/>
      <c r="Z140" s="40"/>
      <c r="AA140" s="40"/>
      <c r="AB140" s="40"/>
      <c r="AC140" s="40"/>
      <c r="AD140" s="40"/>
      <c r="AE140" s="40"/>
      <c r="AR140" s="231" t="s">
        <v>367</v>
      </c>
      <c r="AT140" s="231" t="s">
        <v>407</v>
      </c>
      <c r="AU140" s="231" t="s">
        <v>87</v>
      </c>
      <c r="AY140" s="19" t="s">
        <v>199</v>
      </c>
      <c r="BE140" s="232">
        <f>IF(N140="základní",J140,0)</f>
        <v>0</v>
      </c>
      <c r="BF140" s="232">
        <f>IF(N140="snížená",J140,0)</f>
        <v>0</v>
      </c>
      <c r="BG140" s="232">
        <f>IF(N140="zákl. přenesená",J140,0)</f>
        <v>0</v>
      </c>
      <c r="BH140" s="232">
        <f>IF(N140="sníž. přenesená",J140,0)</f>
        <v>0</v>
      </c>
      <c r="BI140" s="232">
        <f>IF(N140="nulová",J140,0)</f>
        <v>0</v>
      </c>
      <c r="BJ140" s="19" t="s">
        <v>23</v>
      </c>
      <c r="BK140" s="232">
        <f>ROUND(I140*H140,2)</f>
        <v>0</v>
      </c>
      <c r="BL140" s="19" t="s">
        <v>272</v>
      </c>
      <c r="BM140" s="231" t="s">
        <v>4481</v>
      </c>
    </row>
    <row r="141" s="2" customFormat="1" ht="16.5" customHeight="1">
      <c r="A141" s="40"/>
      <c r="B141" s="41"/>
      <c r="C141" s="277" t="s">
        <v>567</v>
      </c>
      <c r="D141" s="277" t="s">
        <v>407</v>
      </c>
      <c r="E141" s="278" t="s">
        <v>4482</v>
      </c>
      <c r="F141" s="279" t="s">
        <v>4483</v>
      </c>
      <c r="G141" s="280" t="s">
        <v>333</v>
      </c>
      <c r="H141" s="281">
        <v>8</v>
      </c>
      <c r="I141" s="282"/>
      <c r="J141" s="283">
        <f>ROUND(I141*H141,2)</f>
        <v>0</v>
      </c>
      <c r="K141" s="279" t="s">
        <v>22</v>
      </c>
      <c r="L141" s="284"/>
      <c r="M141" s="285" t="s">
        <v>22</v>
      </c>
      <c r="N141" s="286" t="s">
        <v>49</v>
      </c>
      <c r="O141" s="86"/>
      <c r="P141" s="229">
        <f>O141*H141</f>
        <v>0</v>
      </c>
      <c r="Q141" s="229">
        <v>0.00055999999999999995</v>
      </c>
      <c r="R141" s="229">
        <f>Q141*H141</f>
        <v>0.0044799999999999996</v>
      </c>
      <c r="S141" s="229">
        <v>0</v>
      </c>
      <c r="T141" s="230">
        <f>S141*H141</f>
        <v>0</v>
      </c>
      <c r="U141" s="40"/>
      <c r="V141" s="40"/>
      <c r="W141" s="40"/>
      <c r="X141" s="40"/>
      <c r="Y141" s="40"/>
      <c r="Z141" s="40"/>
      <c r="AA141" s="40"/>
      <c r="AB141" s="40"/>
      <c r="AC141" s="40"/>
      <c r="AD141" s="40"/>
      <c r="AE141" s="40"/>
      <c r="AR141" s="231" t="s">
        <v>367</v>
      </c>
      <c r="AT141" s="231" t="s">
        <v>407</v>
      </c>
      <c r="AU141" s="231" t="s">
        <v>87</v>
      </c>
      <c r="AY141" s="19" t="s">
        <v>199</v>
      </c>
      <c r="BE141" s="232">
        <f>IF(N141="základní",J141,0)</f>
        <v>0</v>
      </c>
      <c r="BF141" s="232">
        <f>IF(N141="snížená",J141,0)</f>
        <v>0</v>
      </c>
      <c r="BG141" s="232">
        <f>IF(N141="zákl. přenesená",J141,0)</f>
        <v>0</v>
      </c>
      <c r="BH141" s="232">
        <f>IF(N141="sníž. přenesená",J141,0)</f>
        <v>0</v>
      </c>
      <c r="BI141" s="232">
        <f>IF(N141="nulová",J141,0)</f>
        <v>0</v>
      </c>
      <c r="BJ141" s="19" t="s">
        <v>23</v>
      </c>
      <c r="BK141" s="232">
        <f>ROUND(I141*H141,2)</f>
        <v>0</v>
      </c>
      <c r="BL141" s="19" t="s">
        <v>272</v>
      </c>
      <c r="BM141" s="231" t="s">
        <v>4484</v>
      </c>
    </row>
    <row r="142" s="2" customFormat="1" ht="21.75" customHeight="1">
      <c r="A142" s="40"/>
      <c r="B142" s="41"/>
      <c r="C142" s="220" t="s">
        <v>580</v>
      </c>
      <c r="D142" s="220" t="s">
        <v>201</v>
      </c>
      <c r="E142" s="221" t="s">
        <v>4485</v>
      </c>
      <c r="F142" s="222" t="s">
        <v>4486</v>
      </c>
      <c r="G142" s="223" t="s">
        <v>333</v>
      </c>
      <c r="H142" s="224">
        <v>7</v>
      </c>
      <c r="I142" s="225"/>
      <c r="J142" s="226">
        <f>ROUND(I142*H142,2)</f>
        <v>0</v>
      </c>
      <c r="K142" s="222" t="s">
        <v>4325</v>
      </c>
      <c r="L142" s="46"/>
      <c r="M142" s="227" t="s">
        <v>22</v>
      </c>
      <c r="N142" s="228" t="s">
        <v>49</v>
      </c>
      <c r="O142" s="86"/>
      <c r="P142" s="229">
        <f>O142*H142</f>
        <v>0</v>
      </c>
      <c r="Q142" s="229">
        <v>0</v>
      </c>
      <c r="R142" s="229">
        <f>Q142*H142</f>
        <v>0</v>
      </c>
      <c r="S142" s="229">
        <v>0</v>
      </c>
      <c r="T142" s="230">
        <f>S142*H142</f>
        <v>0</v>
      </c>
      <c r="U142" s="40"/>
      <c r="V142" s="40"/>
      <c r="W142" s="40"/>
      <c r="X142" s="40"/>
      <c r="Y142" s="40"/>
      <c r="Z142" s="40"/>
      <c r="AA142" s="40"/>
      <c r="AB142" s="40"/>
      <c r="AC142" s="40"/>
      <c r="AD142" s="40"/>
      <c r="AE142" s="40"/>
      <c r="AR142" s="231" t="s">
        <v>272</v>
      </c>
      <c r="AT142" s="231" t="s">
        <v>201</v>
      </c>
      <c r="AU142" s="231" t="s">
        <v>87</v>
      </c>
      <c r="AY142" s="19" t="s">
        <v>199</v>
      </c>
      <c r="BE142" s="232">
        <f>IF(N142="základní",J142,0)</f>
        <v>0</v>
      </c>
      <c r="BF142" s="232">
        <f>IF(N142="snížená",J142,0)</f>
        <v>0</v>
      </c>
      <c r="BG142" s="232">
        <f>IF(N142="zákl. přenesená",J142,0)</f>
        <v>0</v>
      </c>
      <c r="BH142" s="232">
        <f>IF(N142="sníž. přenesená",J142,0)</f>
        <v>0</v>
      </c>
      <c r="BI142" s="232">
        <f>IF(N142="nulová",J142,0)</f>
        <v>0</v>
      </c>
      <c r="BJ142" s="19" t="s">
        <v>23</v>
      </c>
      <c r="BK142" s="232">
        <f>ROUND(I142*H142,2)</f>
        <v>0</v>
      </c>
      <c r="BL142" s="19" t="s">
        <v>272</v>
      </c>
      <c r="BM142" s="231" t="s">
        <v>4487</v>
      </c>
    </row>
    <row r="143" s="2" customFormat="1" ht="16.5" customHeight="1">
      <c r="A143" s="40"/>
      <c r="B143" s="41"/>
      <c r="C143" s="277" t="s">
        <v>587</v>
      </c>
      <c r="D143" s="277" t="s">
        <v>407</v>
      </c>
      <c r="E143" s="278" t="s">
        <v>4488</v>
      </c>
      <c r="F143" s="279" t="s">
        <v>4489</v>
      </c>
      <c r="G143" s="280" t="s">
        <v>333</v>
      </c>
      <c r="H143" s="281">
        <v>7</v>
      </c>
      <c r="I143" s="282"/>
      <c r="J143" s="283">
        <f>ROUND(I143*H143,2)</f>
        <v>0</v>
      </c>
      <c r="K143" s="279" t="s">
        <v>4325</v>
      </c>
      <c r="L143" s="284"/>
      <c r="M143" s="285" t="s">
        <v>22</v>
      </c>
      <c r="N143" s="286" t="s">
        <v>49</v>
      </c>
      <c r="O143" s="86"/>
      <c r="P143" s="229">
        <f>O143*H143</f>
        <v>0</v>
      </c>
      <c r="Q143" s="229">
        <v>0.00027999999999999998</v>
      </c>
      <c r="R143" s="229">
        <f>Q143*H143</f>
        <v>0.0019599999999999999</v>
      </c>
      <c r="S143" s="229">
        <v>0</v>
      </c>
      <c r="T143" s="230">
        <f>S143*H143</f>
        <v>0</v>
      </c>
      <c r="U143" s="40"/>
      <c r="V143" s="40"/>
      <c r="W143" s="40"/>
      <c r="X143" s="40"/>
      <c r="Y143" s="40"/>
      <c r="Z143" s="40"/>
      <c r="AA143" s="40"/>
      <c r="AB143" s="40"/>
      <c r="AC143" s="40"/>
      <c r="AD143" s="40"/>
      <c r="AE143" s="40"/>
      <c r="AR143" s="231" t="s">
        <v>367</v>
      </c>
      <c r="AT143" s="231" t="s">
        <v>407</v>
      </c>
      <c r="AU143" s="231" t="s">
        <v>87</v>
      </c>
      <c r="AY143" s="19" t="s">
        <v>199</v>
      </c>
      <c r="BE143" s="232">
        <f>IF(N143="základní",J143,0)</f>
        <v>0</v>
      </c>
      <c r="BF143" s="232">
        <f>IF(N143="snížená",J143,0)</f>
        <v>0</v>
      </c>
      <c r="BG143" s="232">
        <f>IF(N143="zákl. přenesená",J143,0)</f>
        <v>0</v>
      </c>
      <c r="BH143" s="232">
        <f>IF(N143="sníž. přenesená",J143,0)</f>
        <v>0</v>
      </c>
      <c r="BI143" s="232">
        <f>IF(N143="nulová",J143,0)</f>
        <v>0</v>
      </c>
      <c r="BJ143" s="19" t="s">
        <v>23</v>
      </c>
      <c r="BK143" s="232">
        <f>ROUND(I143*H143,2)</f>
        <v>0</v>
      </c>
      <c r="BL143" s="19" t="s">
        <v>272</v>
      </c>
      <c r="BM143" s="231" t="s">
        <v>4490</v>
      </c>
    </row>
    <row r="144" s="2" customFormat="1" ht="16.5" customHeight="1">
      <c r="A144" s="40"/>
      <c r="B144" s="41"/>
      <c r="C144" s="220" t="s">
        <v>591</v>
      </c>
      <c r="D144" s="220" t="s">
        <v>201</v>
      </c>
      <c r="E144" s="221" t="s">
        <v>4491</v>
      </c>
      <c r="F144" s="222" t="s">
        <v>4492</v>
      </c>
      <c r="G144" s="223" t="s">
        <v>4312</v>
      </c>
      <c r="H144" s="224">
        <v>20</v>
      </c>
      <c r="I144" s="225"/>
      <c r="J144" s="226">
        <f>ROUND(I144*H144,2)</f>
        <v>0</v>
      </c>
      <c r="K144" s="222" t="s">
        <v>22</v>
      </c>
      <c r="L144" s="46"/>
      <c r="M144" s="227" t="s">
        <v>22</v>
      </c>
      <c r="N144" s="228" t="s">
        <v>49</v>
      </c>
      <c r="O144" s="86"/>
      <c r="P144" s="229">
        <f>O144*H144</f>
        <v>0</v>
      </c>
      <c r="Q144" s="229">
        <v>0</v>
      </c>
      <c r="R144" s="229">
        <f>Q144*H144</f>
        <v>0</v>
      </c>
      <c r="S144" s="229">
        <v>0</v>
      </c>
      <c r="T144" s="230">
        <f>S144*H144</f>
        <v>0</v>
      </c>
      <c r="U144" s="40"/>
      <c r="V144" s="40"/>
      <c r="W144" s="40"/>
      <c r="X144" s="40"/>
      <c r="Y144" s="40"/>
      <c r="Z144" s="40"/>
      <c r="AA144" s="40"/>
      <c r="AB144" s="40"/>
      <c r="AC144" s="40"/>
      <c r="AD144" s="40"/>
      <c r="AE144" s="40"/>
      <c r="AR144" s="231" t="s">
        <v>272</v>
      </c>
      <c r="AT144" s="231" t="s">
        <v>201</v>
      </c>
      <c r="AU144" s="231" t="s">
        <v>87</v>
      </c>
      <c r="AY144" s="19" t="s">
        <v>199</v>
      </c>
      <c r="BE144" s="232">
        <f>IF(N144="základní",J144,0)</f>
        <v>0</v>
      </c>
      <c r="BF144" s="232">
        <f>IF(N144="snížená",J144,0)</f>
        <v>0</v>
      </c>
      <c r="BG144" s="232">
        <f>IF(N144="zákl. přenesená",J144,0)</f>
        <v>0</v>
      </c>
      <c r="BH144" s="232">
        <f>IF(N144="sníž. přenesená",J144,0)</f>
        <v>0</v>
      </c>
      <c r="BI144" s="232">
        <f>IF(N144="nulová",J144,0)</f>
        <v>0</v>
      </c>
      <c r="BJ144" s="19" t="s">
        <v>23</v>
      </c>
      <c r="BK144" s="232">
        <f>ROUND(I144*H144,2)</f>
        <v>0</v>
      </c>
      <c r="BL144" s="19" t="s">
        <v>272</v>
      </c>
      <c r="BM144" s="231" t="s">
        <v>4493</v>
      </c>
    </row>
    <row r="145" s="2" customFormat="1" ht="16.5" customHeight="1">
      <c r="A145" s="40"/>
      <c r="B145" s="41"/>
      <c r="C145" s="277" t="s">
        <v>606</v>
      </c>
      <c r="D145" s="277" t="s">
        <v>407</v>
      </c>
      <c r="E145" s="278" t="s">
        <v>4494</v>
      </c>
      <c r="F145" s="279" t="s">
        <v>4495</v>
      </c>
      <c r="G145" s="280" t="s">
        <v>4312</v>
      </c>
      <c r="H145" s="281">
        <v>20</v>
      </c>
      <c r="I145" s="282"/>
      <c r="J145" s="283">
        <f>ROUND(I145*H145,2)</f>
        <v>0</v>
      </c>
      <c r="K145" s="279" t="s">
        <v>22</v>
      </c>
      <c r="L145" s="284"/>
      <c r="M145" s="285" t="s">
        <v>22</v>
      </c>
      <c r="N145" s="286" t="s">
        <v>49</v>
      </c>
      <c r="O145" s="86"/>
      <c r="P145" s="229">
        <f>O145*H145</f>
        <v>0</v>
      </c>
      <c r="Q145" s="229">
        <v>0</v>
      </c>
      <c r="R145" s="229">
        <f>Q145*H145</f>
        <v>0</v>
      </c>
      <c r="S145" s="229">
        <v>0</v>
      </c>
      <c r="T145" s="230">
        <f>S145*H145</f>
        <v>0</v>
      </c>
      <c r="U145" s="40"/>
      <c r="V145" s="40"/>
      <c r="W145" s="40"/>
      <c r="X145" s="40"/>
      <c r="Y145" s="40"/>
      <c r="Z145" s="40"/>
      <c r="AA145" s="40"/>
      <c r="AB145" s="40"/>
      <c r="AC145" s="40"/>
      <c r="AD145" s="40"/>
      <c r="AE145" s="40"/>
      <c r="AR145" s="231" t="s">
        <v>367</v>
      </c>
      <c r="AT145" s="231" t="s">
        <v>407</v>
      </c>
      <c r="AU145" s="231" t="s">
        <v>87</v>
      </c>
      <c r="AY145" s="19" t="s">
        <v>199</v>
      </c>
      <c r="BE145" s="232">
        <f>IF(N145="základní",J145,0)</f>
        <v>0</v>
      </c>
      <c r="BF145" s="232">
        <f>IF(N145="snížená",J145,0)</f>
        <v>0</v>
      </c>
      <c r="BG145" s="232">
        <f>IF(N145="zákl. přenesená",J145,0)</f>
        <v>0</v>
      </c>
      <c r="BH145" s="232">
        <f>IF(N145="sníž. přenesená",J145,0)</f>
        <v>0</v>
      </c>
      <c r="BI145" s="232">
        <f>IF(N145="nulová",J145,0)</f>
        <v>0</v>
      </c>
      <c r="BJ145" s="19" t="s">
        <v>23</v>
      </c>
      <c r="BK145" s="232">
        <f>ROUND(I145*H145,2)</f>
        <v>0</v>
      </c>
      <c r="BL145" s="19" t="s">
        <v>272</v>
      </c>
      <c r="BM145" s="231" t="s">
        <v>4496</v>
      </c>
    </row>
    <row r="146" s="2" customFormat="1" ht="16.5" customHeight="1">
      <c r="A146" s="40"/>
      <c r="B146" s="41"/>
      <c r="C146" s="277" t="s">
        <v>614</v>
      </c>
      <c r="D146" s="277" t="s">
        <v>407</v>
      </c>
      <c r="E146" s="278" t="s">
        <v>4497</v>
      </c>
      <c r="F146" s="279" t="s">
        <v>4498</v>
      </c>
      <c r="G146" s="280" t="s">
        <v>4312</v>
      </c>
      <c r="H146" s="281">
        <v>20</v>
      </c>
      <c r="I146" s="282"/>
      <c r="J146" s="283">
        <f>ROUND(I146*H146,2)</f>
        <v>0</v>
      </c>
      <c r="K146" s="279" t="s">
        <v>22</v>
      </c>
      <c r="L146" s="284"/>
      <c r="M146" s="285" t="s">
        <v>22</v>
      </c>
      <c r="N146" s="286" t="s">
        <v>49</v>
      </c>
      <c r="O146" s="86"/>
      <c r="P146" s="229">
        <f>O146*H146</f>
        <v>0</v>
      </c>
      <c r="Q146" s="229">
        <v>0</v>
      </c>
      <c r="R146" s="229">
        <f>Q146*H146</f>
        <v>0</v>
      </c>
      <c r="S146" s="229">
        <v>0</v>
      </c>
      <c r="T146" s="230">
        <f>S146*H146</f>
        <v>0</v>
      </c>
      <c r="U146" s="40"/>
      <c r="V146" s="40"/>
      <c r="W146" s="40"/>
      <c r="X146" s="40"/>
      <c r="Y146" s="40"/>
      <c r="Z146" s="40"/>
      <c r="AA146" s="40"/>
      <c r="AB146" s="40"/>
      <c r="AC146" s="40"/>
      <c r="AD146" s="40"/>
      <c r="AE146" s="40"/>
      <c r="AR146" s="231" t="s">
        <v>367</v>
      </c>
      <c r="AT146" s="231" t="s">
        <v>407</v>
      </c>
      <c r="AU146" s="231" t="s">
        <v>87</v>
      </c>
      <c r="AY146" s="19" t="s">
        <v>199</v>
      </c>
      <c r="BE146" s="232">
        <f>IF(N146="základní",J146,0)</f>
        <v>0</v>
      </c>
      <c r="BF146" s="232">
        <f>IF(N146="snížená",J146,0)</f>
        <v>0</v>
      </c>
      <c r="BG146" s="232">
        <f>IF(N146="zákl. přenesená",J146,0)</f>
        <v>0</v>
      </c>
      <c r="BH146" s="232">
        <f>IF(N146="sníž. přenesená",J146,0)</f>
        <v>0</v>
      </c>
      <c r="BI146" s="232">
        <f>IF(N146="nulová",J146,0)</f>
        <v>0</v>
      </c>
      <c r="BJ146" s="19" t="s">
        <v>23</v>
      </c>
      <c r="BK146" s="232">
        <f>ROUND(I146*H146,2)</f>
        <v>0</v>
      </c>
      <c r="BL146" s="19" t="s">
        <v>272</v>
      </c>
      <c r="BM146" s="231" t="s">
        <v>4499</v>
      </c>
    </row>
    <row r="147" s="2" customFormat="1" ht="21.75" customHeight="1">
      <c r="A147" s="40"/>
      <c r="B147" s="41"/>
      <c r="C147" s="220" t="s">
        <v>619</v>
      </c>
      <c r="D147" s="220" t="s">
        <v>201</v>
      </c>
      <c r="E147" s="221" t="s">
        <v>4500</v>
      </c>
      <c r="F147" s="222" t="s">
        <v>4501</v>
      </c>
      <c r="G147" s="223" t="s">
        <v>333</v>
      </c>
      <c r="H147" s="224">
        <v>80</v>
      </c>
      <c r="I147" s="225"/>
      <c r="J147" s="226">
        <f>ROUND(I147*H147,2)</f>
        <v>0</v>
      </c>
      <c r="K147" s="222" t="s">
        <v>4325</v>
      </c>
      <c r="L147" s="46"/>
      <c r="M147" s="227" t="s">
        <v>22</v>
      </c>
      <c r="N147" s="228" t="s">
        <v>49</v>
      </c>
      <c r="O147" s="86"/>
      <c r="P147" s="229">
        <f>O147*H147</f>
        <v>0</v>
      </c>
      <c r="Q147" s="229">
        <v>0</v>
      </c>
      <c r="R147" s="229">
        <f>Q147*H147</f>
        <v>0</v>
      </c>
      <c r="S147" s="229">
        <v>0</v>
      </c>
      <c r="T147" s="230">
        <f>S147*H147</f>
        <v>0</v>
      </c>
      <c r="U147" s="40"/>
      <c r="V147" s="40"/>
      <c r="W147" s="40"/>
      <c r="X147" s="40"/>
      <c r="Y147" s="40"/>
      <c r="Z147" s="40"/>
      <c r="AA147" s="40"/>
      <c r="AB147" s="40"/>
      <c r="AC147" s="40"/>
      <c r="AD147" s="40"/>
      <c r="AE147" s="40"/>
      <c r="AR147" s="231" t="s">
        <v>272</v>
      </c>
      <c r="AT147" s="231" t="s">
        <v>201</v>
      </c>
      <c r="AU147" s="231" t="s">
        <v>87</v>
      </c>
      <c r="AY147" s="19" t="s">
        <v>199</v>
      </c>
      <c r="BE147" s="232">
        <f>IF(N147="základní",J147,0)</f>
        <v>0</v>
      </c>
      <c r="BF147" s="232">
        <f>IF(N147="snížená",J147,0)</f>
        <v>0</v>
      </c>
      <c r="BG147" s="232">
        <f>IF(N147="zákl. přenesená",J147,0)</f>
        <v>0</v>
      </c>
      <c r="BH147" s="232">
        <f>IF(N147="sníž. přenesená",J147,0)</f>
        <v>0</v>
      </c>
      <c r="BI147" s="232">
        <f>IF(N147="nulová",J147,0)</f>
        <v>0</v>
      </c>
      <c r="BJ147" s="19" t="s">
        <v>23</v>
      </c>
      <c r="BK147" s="232">
        <f>ROUND(I147*H147,2)</f>
        <v>0</v>
      </c>
      <c r="BL147" s="19" t="s">
        <v>272</v>
      </c>
      <c r="BM147" s="231" t="s">
        <v>4502</v>
      </c>
    </row>
    <row r="148" s="2" customFormat="1" ht="16.5" customHeight="1">
      <c r="A148" s="40"/>
      <c r="B148" s="41"/>
      <c r="C148" s="277" t="s">
        <v>625</v>
      </c>
      <c r="D148" s="277" t="s">
        <v>407</v>
      </c>
      <c r="E148" s="278" t="s">
        <v>4503</v>
      </c>
      <c r="F148" s="279" t="s">
        <v>4504</v>
      </c>
      <c r="G148" s="280" t="s">
        <v>333</v>
      </c>
      <c r="H148" s="281">
        <v>80</v>
      </c>
      <c r="I148" s="282"/>
      <c r="J148" s="283">
        <f>ROUND(I148*H148,2)</f>
        <v>0</v>
      </c>
      <c r="K148" s="279" t="s">
        <v>4325</v>
      </c>
      <c r="L148" s="284"/>
      <c r="M148" s="285" t="s">
        <v>22</v>
      </c>
      <c r="N148" s="286" t="s">
        <v>49</v>
      </c>
      <c r="O148" s="86"/>
      <c r="P148" s="229">
        <f>O148*H148</f>
        <v>0</v>
      </c>
      <c r="Q148" s="229">
        <v>4.0000000000000003E-05</v>
      </c>
      <c r="R148" s="229">
        <f>Q148*H148</f>
        <v>0.0032000000000000002</v>
      </c>
      <c r="S148" s="229">
        <v>0</v>
      </c>
      <c r="T148" s="230">
        <f>S148*H148</f>
        <v>0</v>
      </c>
      <c r="U148" s="40"/>
      <c r="V148" s="40"/>
      <c r="W148" s="40"/>
      <c r="X148" s="40"/>
      <c r="Y148" s="40"/>
      <c r="Z148" s="40"/>
      <c r="AA148" s="40"/>
      <c r="AB148" s="40"/>
      <c r="AC148" s="40"/>
      <c r="AD148" s="40"/>
      <c r="AE148" s="40"/>
      <c r="AR148" s="231" t="s">
        <v>367</v>
      </c>
      <c r="AT148" s="231" t="s">
        <v>407</v>
      </c>
      <c r="AU148" s="231" t="s">
        <v>87</v>
      </c>
      <c r="AY148" s="19" t="s">
        <v>199</v>
      </c>
      <c r="BE148" s="232">
        <f>IF(N148="základní",J148,0)</f>
        <v>0</v>
      </c>
      <c r="BF148" s="232">
        <f>IF(N148="snížená",J148,0)</f>
        <v>0</v>
      </c>
      <c r="BG148" s="232">
        <f>IF(N148="zákl. přenesená",J148,0)</f>
        <v>0</v>
      </c>
      <c r="BH148" s="232">
        <f>IF(N148="sníž. přenesená",J148,0)</f>
        <v>0</v>
      </c>
      <c r="BI148" s="232">
        <f>IF(N148="nulová",J148,0)</f>
        <v>0</v>
      </c>
      <c r="BJ148" s="19" t="s">
        <v>23</v>
      </c>
      <c r="BK148" s="232">
        <f>ROUND(I148*H148,2)</f>
        <v>0</v>
      </c>
      <c r="BL148" s="19" t="s">
        <v>272</v>
      </c>
      <c r="BM148" s="231" t="s">
        <v>4505</v>
      </c>
    </row>
    <row r="149" s="2" customFormat="1" ht="21.75" customHeight="1">
      <c r="A149" s="40"/>
      <c r="B149" s="41"/>
      <c r="C149" s="220" t="s">
        <v>634</v>
      </c>
      <c r="D149" s="220" t="s">
        <v>201</v>
      </c>
      <c r="E149" s="221" t="s">
        <v>4506</v>
      </c>
      <c r="F149" s="222" t="s">
        <v>4507</v>
      </c>
      <c r="G149" s="223" t="s">
        <v>333</v>
      </c>
      <c r="H149" s="224">
        <v>40</v>
      </c>
      <c r="I149" s="225"/>
      <c r="J149" s="226">
        <f>ROUND(I149*H149,2)</f>
        <v>0</v>
      </c>
      <c r="K149" s="222" t="s">
        <v>4325</v>
      </c>
      <c r="L149" s="46"/>
      <c r="M149" s="227" t="s">
        <v>22</v>
      </c>
      <c r="N149" s="228" t="s">
        <v>49</v>
      </c>
      <c r="O149" s="86"/>
      <c r="P149" s="229">
        <f>O149*H149</f>
        <v>0</v>
      </c>
      <c r="Q149" s="229">
        <v>0</v>
      </c>
      <c r="R149" s="229">
        <f>Q149*H149</f>
        <v>0</v>
      </c>
      <c r="S149" s="229">
        <v>0</v>
      </c>
      <c r="T149" s="230">
        <f>S149*H149</f>
        <v>0</v>
      </c>
      <c r="U149" s="40"/>
      <c r="V149" s="40"/>
      <c r="W149" s="40"/>
      <c r="X149" s="40"/>
      <c r="Y149" s="40"/>
      <c r="Z149" s="40"/>
      <c r="AA149" s="40"/>
      <c r="AB149" s="40"/>
      <c r="AC149" s="40"/>
      <c r="AD149" s="40"/>
      <c r="AE149" s="40"/>
      <c r="AR149" s="231" t="s">
        <v>272</v>
      </c>
      <c r="AT149" s="231" t="s">
        <v>201</v>
      </c>
      <c r="AU149" s="231" t="s">
        <v>87</v>
      </c>
      <c r="AY149" s="19" t="s">
        <v>199</v>
      </c>
      <c r="BE149" s="232">
        <f>IF(N149="základní",J149,0)</f>
        <v>0</v>
      </c>
      <c r="BF149" s="232">
        <f>IF(N149="snížená",J149,0)</f>
        <v>0</v>
      </c>
      <c r="BG149" s="232">
        <f>IF(N149="zákl. přenesená",J149,0)</f>
        <v>0</v>
      </c>
      <c r="BH149" s="232">
        <f>IF(N149="sníž. přenesená",J149,0)</f>
        <v>0</v>
      </c>
      <c r="BI149" s="232">
        <f>IF(N149="nulová",J149,0)</f>
        <v>0</v>
      </c>
      <c r="BJ149" s="19" t="s">
        <v>23</v>
      </c>
      <c r="BK149" s="232">
        <f>ROUND(I149*H149,2)</f>
        <v>0</v>
      </c>
      <c r="BL149" s="19" t="s">
        <v>272</v>
      </c>
      <c r="BM149" s="231" t="s">
        <v>4508</v>
      </c>
    </row>
    <row r="150" s="2" customFormat="1" ht="16.5" customHeight="1">
      <c r="A150" s="40"/>
      <c r="B150" s="41"/>
      <c r="C150" s="277" t="s">
        <v>643</v>
      </c>
      <c r="D150" s="277" t="s">
        <v>407</v>
      </c>
      <c r="E150" s="278" t="s">
        <v>4509</v>
      </c>
      <c r="F150" s="279" t="s">
        <v>4510</v>
      </c>
      <c r="G150" s="280" t="s">
        <v>333</v>
      </c>
      <c r="H150" s="281">
        <v>40</v>
      </c>
      <c r="I150" s="282"/>
      <c r="J150" s="283">
        <f>ROUND(I150*H150,2)</f>
        <v>0</v>
      </c>
      <c r="K150" s="279" t="s">
        <v>4325</v>
      </c>
      <c r="L150" s="284"/>
      <c r="M150" s="285" t="s">
        <v>22</v>
      </c>
      <c r="N150" s="286" t="s">
        <v>49</v>
      </c>
      <c r="O150" s="86"/>
      <c r="P150" s="229">
        <f>O150*H150</f>
        <v>0</v>
      </c>
      <c r="Q150" s="229">
        <v>0.00023000000000000001</v>
      </c>
      <c r="R150" s="229">
        <f>Q150*H150</f>
        <v>0.0091999999999999998</v>
      </c>
      <c r="S150" s="229">
        <v>0</v>
      </c>
      <c r="T150" s="230">
        <f>S150*H150</f>
        <v>0</v>
      </c>
      <c r="U150" s="40"/>
      <c r="V150" s="40"/>
      <c r="W150" s="40"/>
      <c r="X150" s="40"/>
      <c r="Y150" s="40"/>
      <c r="Z150" s="40"/>
      <c r="AA150" s="40"/>
      <c r="AB150" s="40"/>
      <c r="AC150" s="40"/>
      <c r="AD150" s="40"/>
      <c r="AE150" s="40"/>
      <c r="AR150" s="231" t="s">
        <v>367</v>
      </c>
      <c r="AT150" s="231" t="s">
        <v>407</v>
      </c>
      <c r="AU150" s="231" t="s">
        <v>87</v>
      </c>
      <c r="AY150" s="19" t="s">
        <v>199</v>
      </c>
      <c r="BE150" s="232">
        <f>IF(N150="základní",J150,0)</f>
        <v>0</v>
      </c>
      <c r="BF150" s="232">
        <f>IF(N150="snížená",J150,0)</f>
        <v>0</v>
      </c>
      <c r="BG150" s="232">
        <f>IF(N150="zákl. přenesená",J150,0)</f>
        <v>0</v>
      </c>
      <c r="BH150" s="232">
        <f>IF(N150="sníž. přenesená",J150,0)</f>
        <v>0</v>
      </c>
      <c r="BI150" s="232">
        <f>IF(N150="nulová",J150,0)</f>
        <v>0</v>
      </c>
      <c r="BJ150" s="19" t="s">
        <v>23</v>
      </c>
      <c r="BK150" s="232">
        <f>ROUND(I150*H150,2)</f>
        <v>0</v>
      </c>
      <c r="BL150" s="19" t="s">
        <v>272</v>
      </c>
      <c r="BM150" s="231" t="s">
        <v>4511</v>
      </c>
    </row>
    <row r="151" s="2" customFormat="1" ht="21.75" customHeight="1">
      <c r="A151" s="40"/>
      <c r="B151" s="41"/>
      <c r="C151" s="220" t="s">
        <v>647</v>
      </c>
      <c r="D151" s="220" t="s">
        <v>201</v>
      </c>
      <c r="E151" s="221" t="s">
        <v>4512</v>
      </c>
      <c r="F151" s="222" t="s">
        <v>4513</v>
      </c>
      <c r="G151" s="223" t="s">
        <v>333</v>
      </c>
      <c r="H151" s="224">
        <v>30</v>
      </c>
      <c r="I151" s="225"/>
      <c r="J151" s="226">
        <f>ROUND(I151*H151,2)</f>
        <v>0</v>
      </c>
      <c r="K151" s="222" t="s">
        <v>4325</v>
      </c>
      <c r="L151" s="46"/>
      <c r="M151" s="227" t="s">
        <v>22</v>
      </c>
      <c r="N151" s="228" t="s">
        <v>49</v>
      </c>
      <c r="O151" s="86"/>
      <c r="P151" s="229">
        <f>O151*H151</f>
        <v>0</v>
      </c>
      <c r="Q151" s="229">
        <v>0</v>
      </c>
      <c r="R151" s="229">
        <f>Q151*H151</f>
        <v>0</v>
      </c>
      <c r="S151" s="229">
        <v>0</v>
      </c>
      <c r="T151" s="230">
        <f>S151*H151</f>
        <v>0</v>
      </c>
      <c r="U151" s="40"/>
      <c r="V151" s="40"/>
      <c r="W151" s="40"/>
      <c r="X151" s="40"/>
      <c r="Y151" s="40"/>
      <c r="Z151" s="40"/>
      <c r="AA151" s="40"/>
      <c r="AB151" s="40"/>
      <c r="AC151" s="40"/>
      <c r="AD151" s="40"/>
      <c r="AE151" s="40"/>
      <c r="AR151" s="231" t="s">
        <v>272</v>
      </c>
      <c r="AT151" s="231" t="s">
        <v>201</v>
      </c>
      <c r="AU151" s="231" t="s">
        <v>87</v>
      </c>
      <c r="AY151" s="19" t="s">
        <v>199</v>
      </c>
      <c r="BE151" s="232">
        <f>IF(N151="základní",J151,0)</f>
        <v>0</v>
      </c>
      <c r="BF151" s="232">
        <f>IF(N151="snížená",J151,0)</f>
        <v>0</v>
      </c>
      <c r="BG151" s="232">
        <f>IF(N151="zákl. přenesená",J151,0)</f>
        <v>0</v>
      </c>
      <c r="BH151" s="232">
        <f>IF(N151="sníž. přenesená",J151,0)</f>
        <v>0</v>
      </c>
      <c r="BI151" s="232">
        <f>IF(N151="nulová",J151,0)</f>
        <v>0</v>
      </c>
      <c r="BJ151" s="19" t="s">
        <v>23</v>
      </c>
      <c r="BK151" s="232">
        <f>ROUND(I151*H151,2)</f>
        <v>0</v>
      </c>
      <c r="BL151" s="19" t="s">
        <v>272</v>
      </c>
      <c r="BM151" s="231" t="s">
        <v>4514</v>
      </c>
    </row>
    <row r="152" s="2" customFormat="1" ht="16.5" customHeight="1">
      <c r="A152" s="40"/>
      <c r="B152" s="41"/>
      <c r="C152" s="277" t="s">
        <v>656</v>
      </c>
      <c r="D152" s="277" t="s">
        <v>407</v>
      </c>
      <c r="E152" s="278" t="s">
        <v>4515</v>
      </c>
      <c r="F152" s="279" t="s">
        <v>4516</v>
      </c>
      <c r="G152" s="280" t="s">
        <v>333</v>
      </c>
      <c r="H152" s="281">
        <v>30</v>
      </c>
      <c r="I152" s="282"/>
      <c r="J152" s="283">
        <f>ROUND(I152*H152,2)</f>
        <v>0</v>
      </c>
      <c r="K152" s="279" t="s">
        <v>4325</v>
      </c>
      <c r="L152" s="284"/>
      <c r="M152" s="285" t="s">
        <v>22</v>
      </c>
      <c r="N152" s="286" t="s">
        <v>49</v>
      </c>
      <c r="O152" s="86"/>
      <c r="P152" s="229">
        <f>O152*H152</f>
        <v>0</v>
      </c>
      <c r="Q152" s="229">
        <v>0.00064000000000000005</v>
      </c>
      <c r="R152" s="229">
        <f>Q152*H152</f>
        <v>0.019200000000000002</v>
      </c>
      <c r="S152" s="229">
        <v>0</v>
      </c>
      <c r="T152" s="230">
        <f>S152*H152</f>
        <v>0</v>
      </c>
      <c r="U152" s="40"/>
      <c r="V152" s="40"/>
      <c r="W152" s="40"/>
      <c r="X152" s="40"/>
      <c r="Y152" s="40"/>
      <c r="Z152" s="40"/>
      <c r="AA152" s="40"/>
      <c r="AB152" s="40"/>
      <c r="AC152" s="40"/>
      <c r="AD152" s="40"/>
      <c r="AE152" s="40"/>
      <c r="AR152" s="231" t="s">
        <v>367</v>
      </c>
      <c r="AT152" s="231" t="s">
        <v>407</v>
      </c>
      <c r="AU152" s="231" t="s">
        <v>87</v>
      </c>
      <c r="AY152" s="19" t="s">
        <v>199</v>
      </c>
      <c r="BE152" s="232">
        <f>IF(N152="základní",J152,0)</f>
        <v>0</v>
      </c>
      <c r="BF152" s="232">
        <f>IF(N152="snížená",J152,0)</f>
        <v>0</v>
      </c>
      <c r="BG152" s="232">
        <f>IF(N152="zákl. přenesená",J152,0)</f>
        <v>0</v>
      </c>
      <c r="BH152" s="232">
        <f>IF(N152="sníž. přenesená",J152,0)</f>
        <v>0</v>
      </c>
      <c r="BI152" s="232">
        <f>IF(N152="nulová",J152,0)</f>
        <v>0</v>
      </c>
      <c r="BJ152" s="19" t="s">
        <v>23</v>
      </c>
      <c r="BK152" s="232">
        <f>ROUND(I152*H152,2)</f>
        <v>0</v>
      </c>
      <c r="BL152" s="19" t="s">
        <v>272</v>
      </c>
      <c r="BM152" s="231" t="s">
        <v>4517</v>
      </c>
    </row>
    <row r="153" s="2" customFormat="1" ht="21.75" customHeight="1">
      <c r="A153" s="40"/>
      <c r="B153" s="41"/>
      <c r="C153" s="220" t="s">
        <v>660</v>
      </c>
      <c r="D153" s="220" t="s">
        <v>201</v>
      </c>
      <c r="E153" s="221" t="s">
        <v>4518</v>
      </c>
      <c r="F153" s="222" t="s">
        <v>4519</v>
      </c>
      <c r="G153" s="223" t="s">
        <v>333</v>
      </c>
      <c r="H153" s="224">
        <v>740</v>
      </c>
      <c r="I153" s="225"/>
      <c r="J153" s="226">
        <f>ROUND(I153*H153,2)</f>
        <v>0</v>
      </c>
      <c r="K153" s="222" t="s">
        <v>4325</v>
      </c>
      <c r="L153" s="46"/>
      <c r="M153" s="227" t="s">
        <v>22</v>
      </c>
      <c r="N153" s="228" t="s">
        <v>49</v>
      </c>
      <c r="O153" s="86"/>
      <c r="P153" s="229">
        <f>O153*H153</f>
        <v>0</v>
      </c>
      <c r="Q153" s="229">
        <v>0</v>
      </c>
      <c r="R153" s="229">
        <f>Q153*H153</f>
        <v>0</v>
      </c>
      <c r="S153" s="229">
        <v>0</v>
      </c>
      <c r="T153" s="230">
        <f>S153*H153</f>
        <v>0</v>
      </c>
      <c r="U153" s="40"/>
      <c r="V153" s="40"/>
      <c r="W153" s="40"/>
      <c r="X153" s="40"/>
      <c r="Y153" s="40"/>
      <c r="Z153" s="40"/>
      <c r="AA153" s="40"/>
      <c r="AB153" s="40"/>
      <c r="AC153" s="40"/>
      <c r="AD153" s="40"/>
      <c r="AE153" s="40"/>
      <c r="AR153" s="231" t="s">
        <v>272</v>
      </c>
      <c r="AT153" s="231" t="s">
        <v>201</v>
      </c>
      <c r="AU153" s="231" t="s">
        <v>87</v>
      </c>
      <c r="AY153" s="19" t="s">
        <v>199</v>
      </c>
      <c r="BE153" s="232">
        <f>IF(N153="základní",J153,0)</f>
        <v>0</v>
      </c>
      <c r="BF153" s="232">
        <f>IF(N153="snížená",J153,0)</f>
        <v>0</v>
      </c>
      <c r="BG153" s="232">
        <f>IF(N153="zákl. přenesená",J153,0)</f>
        <v>0</v>
      </c>
      <c r="BH153" s="232">
        <f>IF(N153="sníž. přenesená",J153,0)</f>
        <v>0</v>
      </c>
      <c r="BI153" s="232">
        <f>IF(N153="nulová",J153,0)</f>
        <v>0</v>
      </c>
      <c r="BJ153" s="19" t="s">
        <v>23</v>
      </c>
      <c r="BK153" s="232">
        <f>ROUND(I153*H153,2)</f>
        <v>0</v>
      </c>
      <c r="BL153" s="19" t="s">
        <v>272</v>
      </c>
      <c r="BM153" s="231" t="s">
        <v>4520</v>
      </c>
    </row>
    <row r="154" s="2" customFormat="1" ht="16.5" customHeight="1">
      <c r="A154" s="40"/>
      <c r="B154" s="41"/>
      <c r="C154" s="277" t="s">
        <v>670</v>
      </c>
      <c r="D154" s="277" t="s">
        <v>407</v>
      </c>
      <c r="E154" s="278" t="s">
        <v>4521</v>
      </c>
      <c r="F154" s="279" t="s">
        <v>4522</v>
      </c>
      <c r="G154" s="280" t="s">
        <v>333</v>
      </c>
      <c r="H154" s="281">
        <v>740</v>
      </c>
      <c r="I154" s="282"/>
      <c r="J154" s="283">
        <f>ROUND(I154*H154,2)</f>
        <v>0</v>
      </c>
      <c r="K154" s="279" t="s">
        <v>4325</v>
      </c>
      <c r="L154" s="284"/>
      <c r="M154" s="285" t="s">
        <v>22</v>
      </c>
      <c r="N154" s="286" t="s">
        <v>49</v>
      </c>
      <c r="O154" s="86"/>
      <c r="P154" s="229">
        <f>O154*H154</f>
        <v>0</v>
      </c>
      <c r="Q154" s="229">
        <v>3.0000000000000001E-05</v>
      </c>
      <c r="R154" s="229">
        <f>Q154*H154</f>
        <v>0.022200000000000001</v>
      </c>
      <c r="S154" s="229">
        <v>0</v>
      </c>
      <c r="T154" s="230">
        <f>S154*H154</f>
        <v>0</v>
      </c>
      <c r="U154" s="40"/>
      <c r="V154" s="40"/>
      <c r="W154" s="40"/>
      <c r="X154" s="40"/>
      <c r="Y154" s="40"/>
      <c r="Z154" s="40"/>
      <c r="AA154" s="40"/>
      <c r="AB154" s="40"/>
      <c r="AC154" s="40"/>
      <c r="AD154" s="40"/>
      <c r="AE154" s="40"/>
      <c r="AR154" s="231" t="s">
        <v>367</v>
      </c>
      <c r="AT154" s="231" t="s">
        <v>407</v>
      </c>
      <c r="AU154" s="231" t="s">
        <v>87</v>
      </c>
      <c r="AY154" s="19" t="s">
        <v>199</v>
      </c>
      <c r="BE154" s="232">
        <f>IF(N154="základní",J154,0)</f>
        <v>0</v>
      </c>
      <c r="BF154" s="232">
        <f>IF(N154="snížená",J154,0)</f>
        <v>0</v>
      </c>
      <c r="BG154" s="232">
        <f>IF(N154="zákl. přenesená",J154,0)</f>
        <v>0</v>
      </c>
      <c r="BH154" s="232">
        <f>IF(N154="sníž. přenesená",J154,0)</f>
        <v>0</v>
      </c>
      <c r="BI154" s="232">
        <f>IF(N154="nulová",J154,0)</f>
        <v>0</v>
      </c>
      <c r="BJ154" s="19" t="s">
        <v>23</v>
      </c>
      <c r="BK154" s="232">
        <f>ROUND(I154*H154,2)</f>
        <v>0</v>
      </c>
      <c r="BL154" s="19" t="s">
        <v>272</v>
      </c>
      <c r="BM154" s="231" t="s">
        <v>4523</v>
      </c>
    </row>
    <row r="155" s="2" customFormat="1" ht="21.75" customHeight="1">
      <c r="A155" s="40"/>
      <c r="B155" s="41"/>
      <c r="C155" s="220" t="s">
        <v>676</v>
      </c>
      <c r="D155" s="220" t="s">
        <v>201</v>
      </c>
      <c r="E155" s="221" t="s">
        <v>4524</v>
      </c>
      <c r="F155" s="222" t="s">
        <v>4525</v>
      </c>
      <c r="G155" s="223" t="s">
        <v>333</v>
      </c>
      <c r="H155" s="224">
        <v>440</v>
      </c>
      <c r="I155" s="225"/>
      <c r="J155" s="226">
        <f>ROUND(I155*H155,2)</f>
        <v>0</v>
      </c>
      <c r="K155" s="222" t="s">
        <v>4325</v>
      </c>
      <c r="L155" s="46"/>
      <c r="M155" s="227" t="s">
        <v>22</v>
      </c>
      <c r="N155" s="228" t="s">
        <v>49</v>
      </c>
      <c r="O155" s="86"/>
      <c r="P155" s="229">
        <f>O155*H155</f>
        <v>0</v>
      </c>
      <c r="Q155" s="229">
        <v>0</v>
      </c>
      <c r="R155" s="229">
        <f>Q155*H155</f>
        <v>0</v>
      </c>
      <c r="S155" s="229">
        <v>0</v>
      </c>
      <c r="T155" s="230">
        <f>S155*H155</f>
        <v>0</v>
      </c>
      <c r="U155" s="40"/>
      <c r="V155" s="40"/>
      <c r="W155" s="40"/>
      <c r="X155" s="40"/>
      <c r="Y155" s="40"/>
      <c r="Z155" s="40"/>
      <c r="AA155" s="40"/>
      <c r="AB155" s="40"/>
      <c r="AC155" s="40"/>
      <c r="AD155" s="40"/>
      <c r="AE155" s="40"/>
      <c r="AR155" s="231" t="s">
        <v>272</v>
      </c>
      <c r="AT155" s="231" t="s">
        <v>201</v>
      </c>
      <c r="AU155" s="231" t="s">
        <v>87</v>
      </c>
      <c r="AY155" s="19" t="s">
        <v>199</v>
      </c>
      <c r="BE155" s="232">
        <f>IF(N155="základní",J155,0)</f>
        <v>0</v>
      </c>
      <c r="BF155" s="232">
        <f>IF(N155="snížená",J155,0)</f>
        <v>0</v>
      </c>
      <c r="BG155" s="232">
        <f>IF(N155="zákl. přenesená",J155,0)</f>
        <v>0</v>
      </c>
      <c r="BH155" s="232">
        <f>IF(N155="sníž. přenesená",J155,0)</f>
        <v>0</v>
      </c>
      <c r="BI155" s="232">
        <f>IF(N155="nulová",J155,0)</f>
        <v>0</v>
      </c>
      <c r="BJ155" s="19" t="s">
        <v>23</v>
      </c>
      <c r="BK155" s="232">
        <f>ROUND(I155*H155,2)</f>
        <v>0</v>
      </c>
      <c r="BL155" s="19" t="s">
        <v>272</v>
      </c>
      <c r="BM155" s="231" t="s">
        <v>4526</v>
      </c>
    </row>
    <row r="156" s="2" customFormat="1" ht="21.75" customHeight="1">
      <c r="A156" s="40"/>
      <c r="B156" s="41"/>
      <c r="C156" s="277" t="s">
        <v>683</v>
      </c>
      <c r="D156" s="277" t="s">
        <v>407</v>
      </c>
      <c r="E156" s="278" t="s">
        <v>4527</v>
      </c>
      <c r="F156" s="279" t="s">
        <v>4528</v>
      </c>
      <c r="G156" s="280" t="s">
        <v>333</v>
      </c>
      <c r="H156" s="281">
        <v>290</v>
      </c>
      <c r="I156" s="282"/>
      <c r="J156" s="283">
        <f>ROUND(I156*H156,2)</f>
        <v>0</v>
      </c>
      <c r="K156" s="279" t="s">
        <v>4325</v>
      </c>
      <c r="L156" s="284"/>
      <c r="M156" s="285" t="s">
        <v>22</v>
      </c>
      <c r="N156" s="286" t="s">
        <v>49</v>
      </c>
      <c r="O156" s="86"/>
      <c r="P156" s="229">
        <f>O156*H156</f>
        <v>0</v>
      </c>
      <c r="Q156" s="229">
        <v>0.00019000000000000001</v>
      </c>
      <c r="R156" s="229">
        <f>Q156*H156</f>
        <v>0.055100000000000003</v>
      </c>
      <c r="S156" s="229">
        <v>0</v>
      </c>
      <c r="T156" s="230">
        <f>S156*H156</f>
        <v>0</v>
      </c>
      <c r="U156" s="40"/>
      <c r="V156" s="40"/>
      <c r="W156" s="40"/>
      <c r="X156" s="40"/>
      <c r="Y156" s="40"/>
      <c r="Z156" s="40"/>
      <c r="AA156" s="40"/>
      <c r="AB156" s="40"/>
      <c r="AC156" s="40"/>
      <c r="AD156" s="40"/>
      <c r="AE156" s="40"/>
      <c r="AR156" s="231" t="s">
        <v>367</v>
      </c>
      <c r="AT156" s="231" t="s">
        <v>407</v>
      </c>
      <c r="AU156" s="231" t="s">
        <v>87</v>
      </c>
      <c r="AY156" s="19" t="s">
        <v>199</v>
      </c>
      <c r="BE156" s="232">
        <f>IF(N156="základní",J156,0)</f>
        <v>0</v>
      </c>
      <c r="BF156" s="232">
        <f>IF(N156="snížená",J156,0)</f>
        <v>0</v>
      </c>
      <c r="BG156" s="232">
        <f>IF(N156="zákl. přenesená",J156,0)</f>
        <v>0</v>
      </c>
      <c r="BH156" s="232">
        <f>IF(N156="sníž. přenesená",J156,0)</f>
        <v>0</v>
      </c>
      <c r="BI156" s="232">
        <f>IF(N156="nulová",J156,0)</f>
        <v>0</v>
      </c>
      <c r="BJ156" s="19" t="s">
        <v>23</v>
      </c>
      <c r="BK156" s="232">
        <f>ROUND(I156*H156,2)</f>
        <v>0</v>
      </c>
      <c r="BL156" s="19" t="s">
        <v>272</v>
      </c>
      <c r="BM156" s="231" t="s">
        <v>4529</v>
      </c>
    </row>
    <row r="157" s="2" customFormat="1" ht="21.75" customHeight="1">
      <c r="A157" s="40"/>
      <c r="B157" s="41"/>
      <c r="C157" s="277" t="s">
        <v>688</v>
      </c>
      <c r="D157" s="277" t="s">
        <v>407</v>
      </c>
      <c r="E157" s="278" t="s">
        <v>4530</v>
      </c>
      <c r="F157" s="279" t="s">
        <v>4531</v>
      </c>
      <c r="G157" s="280" t="s">
        <v>333</v>
      </c>
      <c r="H157" s="281">
        <v>150</v>
      </c>
      <c r="I157" s="282"/>
      <c r="J157" s="283">
        <f>ROUND(I157*H157,2)</f>
        <v>0</v>
      </c>
      <c r="K157" s="279" t="s">
        <v>4325</v>
      </c>
      <c r="L157" s="284"/>
      <c r="M157" s="285" t="s">
        <v>22</v>
      </c>
      <c r="N157" s="286" t="s">
        <v>49</v>
      </c>
      <c r="O157" s="86"/>
      <c r="P157" s="229">
        <f>O157*H157</f>
        <v>0</v>
      </c>
      <c r="Q157" s="229">
        <v>9.0000000000000006E-05</v>
      </c>
      <c r="R157" s="229">
        <f>Q157*H157</f>
        <v>0.013500000000000002</v>
      </c>
      <c r="S157" s="229">
        <v>0</v>
      </c>
      <c r="T157" s="230">
        <f>S157*H157</f>
        <v>0</v>
      </c>
      <c r="U157" s="40"/>
      <c r="V157" s="40"/>
      <c r="W157" s="40"/>
      <c r="X157" s="40"/>
      <c r="Y157" s="40"/>
      <c r="Z157" s="40"/>
      <c r="AA157" s="40"/>
      <c r="AB157" s="40"/>
      <c r="AC157" s="40"/>
      <c r="AD157" s="40"/>
      <c r="AE157" s="40"/>
      <c r="AR157" s="231" t="s">
        <v>367</v>
      </c>
      <c r="AT157" s="231" t="s">
        <v>407</v>
      </c>
      <c r="AU157" s="231" t="s">
        <v>87</v>
      </c>
      <c r="AY157" s="19" t="s">
        <v>199</v>
      </c>
      <c r="BE157" s="232">
        <f>IF(N157="základní",J157,0)</f>
        <v>0</v>
      </c>
      <c r="BF157" s="232">
        <f>IF(N157="snížená",J157,0)</f>
        <v>0</v>
      </c>
      <c r="BG157" s="232">
        <f>IF(N157="zákl. přenesená",J157,0)</f>
        <v>0</v>
      </c>
      <c r="BH157" s="232">
        <f>IF(N157="sníž. přenesená",J157,0)</f>
        <v>0</v>
      </c>
      <c r="BI157" s="232">
        <f>IF(N157="nulová",J157,0)</f>
        <v>0</v>
      </c>
      <c r="BJ157" s="19" t="s">
        <v>23</v>
      </c>
      <c r="BK157" s="232">
        <f>ROUND(I157*H157,2)</f>
        <v>0</v>
      </c>
      <c r="BL157" s="19" t="s">
        <v>272</v>
      </c>
      <c r="BM157" s="231" t="s">
        <v>4532</v>
      </c>
    </row>
    <row r="158" s="2" customFormat="1" ht="21.75" customHeight="1">
      <c r="A158" s="40"/>
      <c r="B158" s="41"/>
      <c r="C158" s="220" t="s">
        <v>693</v>
      </c>
      <c r="D158" s="220" t="s">
        <v>201</v>
      </c>
      <c r="E158" s="221" t="s">
        <v>4533</v>
      </c>
      <c r="F158" s="222" t="s">
        <v>4534</v>
      </c>
      <c r="G158" s="223" t="s">
        <v>333</v>
      </c>
      <c r="H158" s="224">
        <v>140</v>
      </c>
      <c r="I158" s="225"/>
      <c r="J158" s="226">
        <f>ROUND(I158*H158,2)</f>
        <v>0</v>
      </c>
      <c r="K158" s="222" t="s">
        <v>4325</v>
      </c>
      <c r="L158" s="46"/>
      <c r="M158" s="227" t="s">
        <v>22</v>
      </c>
      <c r="N158" s="228" t="s">
        <v>49</v>
      </c>
      <c r="O158" s="86"/>
      <c r="P158" s="229">
        <f>O158*H158</f>
        <v>0</v>
      </c>
      <c r="Q158" s="229">
        <v>0</v>
      </c>
      <c r="R158" s="229">
        <f>Q158*H158</f>
        <v>0</v>
      </c>
      <c r="S158" s="229">
        <v>0</v>
      </c>
      <c r="T158" s="230">
        <f>S158*H158</f>
        <v>0</v>
      </c>
      <c r="U158" s="40"/>
      <c r="V158" s="40"/>
      <c r="W158" s="40"/>
      <c r="X158" s="40"/>
      <c r="Y158" s="40"/>
      <c r="Z158" s="40"/>
      <c r="AA158" s="40"/>
      <c r="AB158" s="40"/>
      <c r="AC158" s="40"/>
      <c r="AD158" s="40"/>
      <c r="AE158" s="40"/>
      <c r="AR158" s="231" t="s">
        <v>272</v>
      </c>
      <c r="AT158" s="231" t="s">
        <v>201</v>
      </c>
      <c r="AU158" s="231" t="s">
        <v>87</v>
      </c>
      <c r="AY158" s="19" t="s">
        <v>199</v>
      </c>
      <c r="BE158" s="232">
        <f>IF(N158="základní",J158,0)</f>
        <v>0</v>
      </c>
      <c r="BF158" s="232">
        <f>IF(N158="snížená",J158,0)</f>
        <v>0</v>
      </c>
      <c r="BG158" s="232">
        <f>IF(N158="zákl. přenesená",J158,0)</f>
        <v>0</v>
      </c>
      <c r="BH158" s="232">
        <f>IF(N158="sníž. přenesená",J158,0)</f>
        <v>0</v>
      </c>
      <c r="BI158" s="232">
        <f>IF(N158="nulová",J158,0)</f>
        <v>0</v>
      </c>
      <c r="BJ158" s="19" t="s">
        <v>23</v>
      </c>
      <c r="BK158" s="232">
        <f>ROUND(I158*H158,2)</f>
        <v>0</v>
      </c>
      <c r="BL158" s="19" t="s">
        <v>272</v>
      </c>
      <c r="BM158" s="231" t="s">
        <v>4535</v>
      </c>
    </row>
    <row r="159" s="2" customFormat="1" ht="16.5" customHeight="1">
      <c r="A159" s="40"/>
      <c r="B159" s="41"/>
      <c r="C159" s="277" t="s">
        <v>698</v>
      </c>
      <c r="D159" s="277" t="s">
        <v>407</v>
      </c>
      <c r="E159" s="278" t="s">
        <v>4536</v>
      </c>
      <c r="F159" s="279" t="s">
        <v>4537</v>
      </c>
      <c r="G159" s="280" t="s">
        <v>333</v>
      </c>
      <c r="H159" s="281">
        <v>82</v>
      </c>
      <c r="I159" s="282"/>
      <c r="J159" s="283">
        <f>ROUND(I159*H159,2)</f>
        <v>0</v>
      </c>
      <c r="K159" s="279" t="s">
        <v>4325</v>
      </c>
      <c r="L159" s="284"/>
      <c r="M159" s="285" t="s">
        <v>22</v>
      </c>
      <c r="N159" s="286" t="s">
        <v>49</v>
      </c>
      <c r="O159" s="86"/>
      <c r="P159" s="229">
        <f>O159*H159</f>
        <v>0</v>
      </c>
      <c r="Q159" s="229">
        <v>5.0000000000000002E-05</v>
      </c>
      <c r="R159" s="229">
        <f>Q159*H159</f>
        <v>0.0041000000000000003</v>
      </c>
      <c r="S159" s="229">
        <v>0</v>
      </c>
      <c r="T159" s="230">
        <f>S159*H159</f>
        <v>0</v>
      </c>
      <c r="U159" s="40"/>
      <c r="V159" s="40"/>
      <c r="W159" s="40"/>
      <c r="X159" s="40"/>
      <c r="Y159" s="40"/>
      <c r="Z159" s="40"/>
      <c r="AA159" s="40"/>
      <c r="AB159" s="40"/>
      <c r="AC159" s="40"/>
      <c r="AD159" s="40"/>
      <c r="AE159" s="40"/>
      <c r="AR159" s="231" t="s">
        <v>367</v>
      </c>
      <c r="AT159" s="231" t="s">
        <v>407</v>
      </c>
      <c r="AU159" s="231" t="s">
        <v>87</v>
      </c>
      <c r="AY159" s="19" t="s">
        <v>199</v>
      </c>
      <c r="BE159" s="232">
        <f>IF(N159="základní",J159,0)</f>
        <v>0</v>
      </c>
      <c r="BF159" s="232">
        <f>IF(N159="snížená",J159,0)</f>
        <v>0</v>
      </c>
      <c r="BG159" s="232">
        <f>IF(N159="zákl. přenesená",J159,0)</f>
        <v>0</v>
      </c>
      <c r="BH159" s="232">
        <f>IF(N159="sníž. přenesená",J159,0)</f>
        <v>0</v>
      </c>
      <c r="BI159" s="232">
        <f>IF(N159="nulová",J159,0)</f>
        <v>0</v>
      </c>
      <c r="BJ159" s="19" t="s">
        <v>23</v>
      </c>
      <c r="BK159" s="232">
        <f>ROUND(I159*H159,2)</f>
        <v>0</v>
      </c>
      <c r="BL159" s="19" t="s">
        <v>272</v>
      </c>
      <c r="BM159" s="231" t="s">
        <v>4538</v>
      </c>
    </row>
    <row r="160" s="2" customFormat="1" ht="16.5" customHeight="1">
      <c r="A160" s="40"/>
      <c r="B160" s="41"/>
      <c r="C160" s="277" t="s">
        <v>714</v>
      </c>
      <c r="D160" s="277" t="s">
        <v>407</v>
      </c>
      <c r="E160" s="278" t="s">
        <v>4539</v>
      </c>
      <c r="F160" s="279" t="s">
        <v>4540</v>
      </c>
      <c r="G160" s="280" t="s">
        <v>333</v>
      </c>
      <c r="H160" s="281">
        <v>18</v>
      </c>
      <c r="I160" s="282"/>
      <c r="J160" s="283">
        <f>ROUND(I160*H160,2)</f>
        <v>0</v>
      </c>
      <c r="K160" s="279" t="s">
        <v>4325</v>
      </c>
      <c r="L160" s="284"/>
      <c r="M160" s="285" t="s">
        <v>22</v>
      </c>
      <c r="N160" s="286" t="s">
        <v>49</v>
      </c>
      <c r="O160" s="86"/>
      <c r="P160" s="229">
        <f>O160*H160</f>
        <v>0</v>
      </c>
      <c r="Q160" s="229">
        <v>5.0000000000000002E-05</v>
      </c>
      <c r="R160" s="229">
        <f>Q160*H160</f>
        <v>0.00090000000000000008</v>
      </c>
      <c r="S160" s="229">
        <v>0</v>
      </c>
      <c r="T160" s="230">
        <f>S160*H160</f>
        <v>0</v>
      </c>
      <c r="U160" s="40"/>
      <c r="V160" s="40"/>
      <c r="W160" s="40"/>
      <c r="X160" s="40"/>
      <c r="Y160" s="40"/>
      <c r="Z160" s="40"/>
      <c r="AA160" s="40"/>
      <c r="AB160" s="40"/>
      <c r="AC160" s="40"/>
      <c r="AD160" s="40"/>
      <c r="AE160" s="40"/>
      <c r="AR160" s="231" t="s">
        <v>367</v>
      </c>
      <c r="AT160" s="231" t="s">
        <v>407</v>
      </c>
      <c r="AU160" s="231" t="s">
        <v>87</v>
      </c>
      <c r="AY160" s="19" t="s">
        <v>199</v>
      </c>
      <c r="BE160" s="232">
        <f>IF(N160="základní",J160,0)</f>
        <v>0</v>
      </c>
      <c r="BF160" s="232">
        <f>IF(N160="snížená",J160,0)</f>
        <v>0</v>
      </c>
      <c r="BG160" s="232">
        <f>IF(N160="zákl. přenesená",J160,0)</f>
        <v>0</v>
      </c>
      <c r="BH160" s="232">
        <f>IF(N160="sníž. přenesená",J160,0)</f>
        <v>0</v>
      </c>
      <c r="BI160" s="232">
        <f>IF(N160="nulová",J160,0)</f>
        <v>0</v>
      </c>
      <c r="BJ160" s="19" t="s">
        <v>23</v>
      </c>
      <c r="BK160" s="232">
        <f>ROUND(I160*H160,2)</f>
        <v>0</v>
      </c>
      <c r="BL160" s="19" t="s">
        <v>272</v>
      </c>
      <c r="BM160" s="231" t="s">
        <v>4541</v>
      </c>
    </row>
    <row r="161" s="2" customFormat="1" ht="16.5" customHeight="1">
      <c r="A161" s="40"/>
      <c r="B161" s="41"/>
      <c r="C161" s="277" t="s">
        <v>719</v>
      </c>
      <c r="D161" s="277" t="s">
        <v>407</v>
      </c>
      <c r="E161" s="278" t="s">
        <v>4542</v>
      </c>
      <c r="F161" s="279" t="s">
        <v>4543</v>
      </c>
      <c r="G161" s="280" t="s">
        <v>333</v>
      </c>
      <c r="H161" s="281">
        <v>2</v>
      </c>
      <c r="I161" s="282"/>
      <c r="J161" s="283">
        <f>ROUND(I161*H161,2)</f>
        <v>0</v>
      </c>
      <c r="K161" s="279" t="s">
        <v>4325</v>
      </c>
      <c r="L161" s="284"/>
      <c r="M161" s="285" t="s">
        <v>22</v>
      </c>
      <c r="N161" s="286" t="s">
        <v>49</v>
      </c>
      <c r="O161" s="86"/>
      <c r="P161" s="229">
        <f>O161*H161</f>
        <v>0</v>
      </c>
      <c r="Q161" s="229">
        <v>5.0000000000000002E-05</v>
      </c>
      <c r="R161" s="229">
        <f>Q161*H161</f>
        <v>0.00010000000000000001</v>
      </c>
      <c r="S161" s="229">
        <v>0</v>
      </c>
      <c r="T161" s="230">
        <f>S161*H161</f>
        <v>0</v>
      </c>
      <c r="U161" s="40"/>
      <c r="V161" s="40"/>
      <c r="W161" s="40"/>
      <c r="X161" s="40"/>
      <c r="Y161" s="40"/>
      <c r="Z161" s="40"/>
      <c r="AA161" s="40"/>
      <c r="AB161" s="40"/>
      <c r="AC161" s="40"/>
      <c r="AD161" s="40"/>
      <c r="AE161" s="40"/>
      <c r="AR161" s="231" t="s">
        <v>367</v>
      </c>
      <c r="AT161" s="231" t="s">
        <v>407</v>
      </c>
      <c r="AU161" s="231" t="s">
        <v>87</v>
      </c>
      <c r="AY161" s="19" t="s">
        <v>199</v>
      </c>
      <c r="BE161" s="232">
        <f>IF(N161="základní",J161,0)</f>
        <v>0</v>
      </c>
      <c r="BF161" s="232">
        <f>IF(N161="snížená",J161,0)</f>
        <v>0</v>
      </c>
      <c r="BG161" s="232">
        <f>IF(N161="zákl. přenesená",J161,0)</f>
        <v>0</v>
      </c>
      <c r="BH161" s="232">
        <f>IF(N161="sníž. přenesená",J161,0)</f>
        <v>0</v>
      </c>
      <c r="BI161" s="232">
        <f>IF(N161="nulová",J161,0)</f>
        <v>0</v>
      </c>
      <c r="BJ161" s="19" t="s">
        <v>23</v>
      </c>
      <c r="BK161" s="232">
        <f>ROUND(I161*H161,2)</f>
        <v>0</v>
      </c>
      <c r="BL161" s="19" t="s">
        <v>272</v>
      </c>
      <c r="BM161" s="231" t="s">
        <v>4544</v>
      </c>
    </row>
    <row r="162" s="2" customFormat="1" ht="16.5" customHeight="1">
      <c r="A162" s="40"/>
      <c r="B162" s="41"/>
      <c r="C162" s="277" t="s">
        <v>724</v>
      </c>
      <c r="D162" s="277" t="s">
        <v>407</v>
      </c>
      <c r="E162" s="278" t="s">
        <v>4545</v>
      </c>
      <c r="F162" s="279" t="s">
        <v>4546</v>
      </c>
      <c r="G162" s="280" t="s">
        <v>333</v>
      </c>
      <c r="H162" s="281">
        <v>38</v>
      </c>
      <c r="I162" s="282"/>
      <c r="J162" s="283">
        <f>ROUND(I162*H162,2)</f>
        <v>0</v>
      </c>
      <c r="K162" s="279" t="s">
        <v>4325</v>
      </c>
      <c r="L162" s="284"/>
      <c r="M162" s="285" t="s">
        <v>22</v>
      </c>
      <c r="N162" s="286" t="s">
        <v>49</v>
      </c>
      <c r="O162" s="86"/>
      <c r="P162" s="229">
        <f>O162*H162</f>
        <v>0</v>
      </c>
      <c r="Q162" s="229">
        <v>5.0000000000000002E-05</v>
      </c>
      <c r="R162" s="229">
        <f>Q162*H162</f>
        <v>0.0019</v>
      </c>
      <c r="S162" s="229">
        <v>0</v>
      </c>
      <c r="T162" s="230">
        <f>S162*H162</f>
        <v>0</v>
      </c>
      <c r="U162" s="40"/>
      <c r="V162" s="40"/>
      <c r="W162" s="40"/>
      <c r="X162" s="40"/>
      <c r="Y162" s="40"/>
      <c r="Z162" s="40"/>
      <c r="AA162" s="40"/>
      <c r="AB162" s="40"/>
      <c r="AC162" s="40"/>
      <c r="AD162" s="40"/>
      <c r="AE162" s="40"/>
      <c r="AR162" s="231" t="s">
        <v>367</v>
      </c>
      <c r="AT162" s="231" t="s">
        <v>407</v>
      </c>
      <c r="AU162" s="231" t="s">
        <v>87</v>
      </c>
      <c r="AY162" s="19" t="s">
        <v>199</v>
      </c>
      <c r="BE162" s="232">
        <f>IF(N162="základní",J162,0)</f>
        <v>0</v>
      </c>
      <c r="BF162" s="232">
        <f>IF(N162="snížená",J162,0)</f>
        <v>0</v>
      </c>
      <c r="BG162" s="232">
        <f>IF(N162="zákl. přenesená",J162,0)</f>
        <v>0</v>
      </c>
      <c r="BH162" s="232">
        <f>IF(N162="sníž. přenesená",J162,0)</f>
        <v>0</v>
      </c>
      <c r="BI162" s="232">
        <f>IF(N162="nulová",J162,0)</f>
        <v>0</v>
      </c>
      <c r="BJ162" s="19" t="s">
        <v>23</v>
      </c>
      <c r="BK162" s="232">
        <f>ROUND(I162*H162,2)</f>
        <v>0</v>
      </c>
      <c r="BL162" s="19" t="s">
        <v>272</v>
      </c>
      <c r="BM162" s="231" t="s">
        <v>4547</v>
      </c>
    </row>
    <row r="163" s="2" customFormat="1" ht="21.75" customHeight="1">
      <c r="A163" s="40"/>
      <c r="B163" s="41"/>
      <c r="C163" s="220" t="s">
        <v>733</v>
      </c>
      <c r="D163" s="220" t="s">
        <v>201</v>
      </c>
      <c r="E163" s="221" t="s">
        <v>4548</v>
      </c>
      <c r="F163" s="222" t="s">
        <v>4549</v>
      </c>
      <c r="G163" s="223" t="s">
        <v>333</v>
      </c>
      <c r="H163" s="224">
        <v>76</v>
      </c>
      <c r="I163" s="225"/>
      <c r="J163" s="226">
        <f>ROUND(I163*H163,2)</f>
        <v>0</v>
      </c>
      <c r="K163" s="222" t="s">
        <v>4325</v>
      </c>
      <c r="L163" s="46"/>
      <c r="M163" s="227" t="s">
        <v>22</v>
      </c>
      <c r="N163" s="228" t="s">
        <v>49</v>
      </c>
      <c r="O163" s="86"/>
      <c r="P163" s="229">
        <f>O163*H163</f>
        <v>0</v>
      </c>
      <c r="Q163" s="229">
        <v>0</v>
      </c>
      <c r="R163" s="229">
        <f>Q163*H163</f>
        <v>0</v>
      </c>
      <c r="S163" s="229">
        <v>0</v>
      </c>
      <c r="T163" s="230">
        <f>S163*H163</f>
        <v>0</v>
      </c>
      <c r="U163" s="40"/>
      <c r="V163" s="40"/>
      <c r="W163" s="40"/>
      <c r="X163" s="40"/>
      <c r="Y163" s="40"/>
      <c r="Z163" s="40"/>
      <c r="AA163" s="40"/>
      <c r="AB163" s="40"/>
      <c r="AC163" s="40"/>
      <c r="AD163" s="40"/>
      <c r="AE163" s="40"/>
      <c r="AR163" s="231" t="s">
        <v>272</v>
      </c>
      <c r="AT163" s="231" t="s">
        <v>201</v>
      </c>
      <c r="AU163" s="231" t="s">
        <v>87</v>
      </c>
      <c r="AY163" s="19" t="s">
        <v>199</v>
      </c>
      <c r="BE163" s="232">
        <f>IF(N163="základní",J163,0)</f>
        <v>0</v>
      </c>
      <c r="BF163" s="232">
        <f>IF(N163="snížená",J163,0)</f>
        <v>0</v>
      </c>
      <c r="BG163" s="232">
        <f>IF(N163="zákl. přenesená",J163,0)</f>
        <v>0</v>
      </c>
      <c r="BH163" s="232">
        <f>IF(N163="sníž. přenesená",J163,0)</f>
        <v>0</v>
      </c>
      <c r="BI163" s="232">
        <f>IF(N163="nulová",J163,0)</f>
        <v>0</v>
      </c>
      <c r="BJ163" s="19" t="s">
        <v>23</v>
      </c>
      <c r="BK163" s="232">
        <f>ROUND(I163*H163,2)</f>
        <v>0</v>
      </c>
      <c r="BL163" s="19" t="s">
        <v>272</v>
      </c>
      <c r="BM163" s="231" t="s">
        <v>4550</v>
      </c>
    </row>
    <row r="164" s="2" customFormat="1" ht="16.5" customHeight="1">
      <c r="A164" s="40"/>
      <c r="B164" s="41"/>
      <c r="C164" s="277" t="s">
        <v>739</v>
      </c>
      <c r="D164" s="277" t="s">
        <v>407</v>
      </c>
      <c r="E164" s="278" t="s">
        <v>4551</v>
      </c>
      <c r="F164" s="279" t="s">
        <v>4552</v>
      </c>
      <c r="G164" s="280" t="s">
        <v>333</v>
      </c>
      <c r="H164" s="281">
        <v>49</v>
      </c>
      <c r="I164" s="282"/>
      <c r="J164" s="283">
        <f>ROUND(I164*H164,2)</f>
        <v>0</v>
      </c>
      <c r="K164" s="279" t="s">
        <v>4325</v>
      </c>
      <c r="L164" s="284"/>
      <c r="M164" s="285" t="s">
        <v>22</v>
      </c>
      <c r="N164" s="286" t="s">
        <v>49</v>
      </c>
      <c r="O164" s="86"/>
      <c r="P164" s="229">
        <f>O164*H164</f>
        <v>0</v>
      </c>
      <c r="Q164" s="229">
        <v>5.0000000000000002E-05</v>
      </c>
      <c r="R164" s="229">
        <f>Q164*H164</f>
        <v>0.0024499999999999999</v>
      </c>
      <c r="S164" s="229">
        <v>0</v>
      </c>
      <c r="T164" s="230">
        <f>S164*H164</f>
        <v>0</v>
      </c>
      <c r="U164" s="40"/>
      <c r="V164" s="40"/>
      <c r="W164" s="40"/>
      <c r="X164" s="40"/>
      <c r="Y164" s="40"/>
      <c r="Z164" s="40"/>
      <c r="AA164" s="40"/>
      <c r="AB164" s="40"/>
      <c r="AC164" s="40"/>
      <c r="AD164" s="40"/>
      <c r="AE164" s="40"/>
      <c r="AR164" s="231" t="s">
        <v>367</v>
      </c>
      <c r="AT164" s="231" t="s">
        <v>407</v>
      </c>
      <c r="AU164" s="231" t="s">
        <v>87</v>
      </c>
      <c r="AY164" s="19" t="s">
        <v>199</v>
      </c>
      <c r="BE164" s="232">
        <f>IF(N164="základní",J164,0)</f>
        <v>0</v>
      </c>
      <c r="BF164" s="232">
        <f>IF(N164="snížená",J164,0)</f>
        <v>0</v>
      </c>
      <c r="BG164" s="232">
        <f>IF(N164="zákl. přenesená",J164,0)</f>
        <v>0</v>
      </c>
      <c r="BH164" s="232">
        <f>IF(N164="sníž. přenesená",J164,0)</f>
        <v>0</v>
      </c>
      <c r="BI164" s="232">
        <f>IF(N164="nulová",J164,0)</f>
        <v>0</v>
      </c>
      <c r="BJ164" s="19" t="s">
        <v>23</v>
      </c>
      <c r="BK164" s="232">
        <f>ROUND(I164*H164,2)</f>
        <v>0</v>
      </c>
      <c r="BL164" s="19" t="s">
        <v>272</v>
      </c>
      <c r="BM164" s="231" t="s">
        <v>4553</v>
      </c>
    </row>
    <row r="165" s="2" customFormat="1" ht="16.5" customHeight="1">
      <c r="A165" s="40"/>
      <c r="B165" s="41"/>
      <c r="C165" s="277" t="s">
        <v>744</v>
      </c>
      <c r="D165" s="277" t="s">
        <v>407</v>
      </c>
      <c r="E165" s="278" t="s">
        <v>4554</v>
      </c>
      <c r="F165" s="279" t="s">
        <v>4555</v>
      </c>
      <c r="G165" s="280" t="s">
        <v>333</v>
      </c>
      <c r="H165" s="281">
        <v>2</v>
      </c>
      <c r="I165" s="282"/>
      <c r="J165" s="283">
        <f>ROUND(I165*H165,2)</f>
        <v>0</v>
      </c>
      <c r="K165" s="279" t="s">
        <v>22</v>
      </c>
      <c r="L165" s="284"/>
      <c r="M165" s="285" t="s">
        <v>22</v>
      </c>
      <c r="N165" s="286" t="s">
        <v>49</v>
      </c>
      <c r="O165" s="86"/>
      <c r="P165" s="229">
        <f>O165*H165</f>
        <v>0</v>
      </c>
      <c r="Q165" s="229">
        <v>5.0000000000000002E-05</v>
      </c>
      <c r="R165" s="229">
        <f>Q165*H165</f>
        <v>0.00010000000000000001</v>
      </c>
      <c r="S165" s="229">
        <v>0</v>
      </c>
      <c r="T165" s="230">
        <f>S165*H165</f>
        <v>0</v>
      </c>
      <c r="U165" s="40"/>
      <c r="V165" s="40"/>
      <c r="W165" s="40"/>
      <c r="X165" s="40"/>
      <c r="Y165" s="40"/>
      <c r="Z165" s="40"/>
      <c r="AA165" s="40"/>
      <c r="AB165" s="40"/>
      <c r="AC165" s="40"/>
      <c r="AD165" s="40"/>
      <c r="AE165" s="40"/>
      <c r="AR165" s="231" t="s">
        <v>367</v>
      </c>
      <c r="AT165" s="231" t="s">
        <v>407</v>
      </c>
      <c r="AU165" s="231" t="s">
        <v>87</v>
      </c>
      <c r="AY165" s="19" t="s">
        <v>199</v>
      </c>
      <c r="BE165" s="232">
        <f>IF(N165="základní",J165,0)</f>
        <v>0</v>
      </c>
      <c r="BF165" s="232">
        <f>IF(N165="snížená",J165,0)</f>
        <v>0</v>
      </c>
      <c r="BG165" s="232">
        <f>IF(N165="zákl. přenesená",J165,0)</f>
        <v>0</v>
      </c>
      <c r="BH165" s="232">
        <f>IF(N165="sníž. přenesená",J165,0)</f>
        <v>0</v>
      </c>
      <c r="BI165" s="232">
        <f>IF(N165="nulová",J165,0)</f>
        <v>0</v>
      </c>
      <c r="BJ165" s="19" t="s">
        <v>23</v>
      </c>
      <c r="BK165" s="232">
        <f>ROUND(I165*H165,2)</f>
        <v>0</v>
      </c>
      <c r="BL165" s="19" t="s">
        <v>272</v>
      </c>
      <c r="BM165" s="231" t="s">
        <v>4556</v>
      </c>
    </row>
    <row r="166" s="2" customFormat="1" ht="16.5" customHeight="1">
      <c r="A166" s="40"/>
      <c r="B166" s="41"/>
      <c r="C166" s="277" t="s">
        <v>749</v>
      </c>
      <c r="D166" s="277" t="s">
        <v>407</v>
      </c>
      <c r="E166" s="278" t="s">
        <v>4557</v>
      </c>
      <c r="F166" s="279" t="s">
        <v>4558</v>
      </c>
      <c r="G166" s="280" t="s">
        <v>333</v>
      </c>
      <c r="H166" s="281">
        <v>25</v>
      </c>
      <c r="I166" s="282"/>
      <c r="J166" s="283">
        <f>ROUND(I166*H166,2)</f>
        <v>0</v>
      </c>
      <c r="K166" s="279" t="s">
        <v>22</v>
      </c>
      <c r="L166" s="284"/>
      <c r="M166" s="285" t="s">
        <v>22</v>
      </c>
      <c r="N166" s="286" t="s">
        <v>49</v>
      </c>
      <c r="O166" s="86"/>
      <c r="P166" s="229">
        <f>O166*H166</f>
        <v>0</v>
      </c>
      <c r="Q166" s="229">
        <v>5.0000000000000002E-05</v>
      </c>
      <c r="R166" s="229">
        <f>Q166*H166</f>
        <v>0.00125</v>
      </c>
      <c r="S166" s="229">
        <v>0</v>
      </c>
      <c r="T166" s="230">
        <f>S166*H166</f>
        <v>0</v>
      </c>
      <c r="U166" s="40"/>
      <c r="V166" s="40"/>
      <c r="W166" s="40"/>
      <c r="X166" s="40"/>
      <c r="Y166" s="40"/>
      <c r="Z166" s="40"/>
      <c r="AA166" s="40"/>
      <c r="AB166" s="40"/>
      <c r="AC166" s="40"/>
      <c r="AD166" s="40"/>
      <c r="AE166" s="40"/>
      <c r="AR166" s="231" t="s">
        <v>367</v>
      </c>
      <c r="AT166" s="231" t="s">
        <v>407</v>
      </c>
      <c r="AU166" s="231" t="s">
        <v>87</v>
      </c>
      <c r="AY166" s="19" t="s">
        <v>199</v>
      </c>
      <c r="BE166" s="232">
        <f>IF(N166="základní",J166,0)</f>
        <v>0</v>
      </c>
      <c r="BF166" s="232">
        <f>IF(N166="snížená",J166,0)</f>
        <v>0</v>
      </c>
      <c r="BG166" s="232">
        <f>IF(N166="zákl. přenesená",J166,0)</f>
        <v>0</v>
      </c>
      <c r="BH166" s="232">
        <f>IF(N166="sníž. přenesená",J166,0)</f>
        <v>0</v>
      </c>
      <c r="BI166" s="232">
        <f>IF(N166="nulová",J166,0)</f>
        <v>0</v>
      </c>
      <c r="BJ166" s="19" t="s">
        <v>23</v>
      </c>
      <c r="BK166" s="232">
        <f>ROUND(I166*H166,2)</f>
        <v>0</v>
      </c>
      <c r="BL166" s="19" t="s">
        <v>272</v>
      </c>
      <c r="BM166" s="231" t="s">
        <v>4559</v>
      </c>
    </row>
    <row r="167" s="2" customFormat="1" ht="21.75" customHeight="1">
      <c r="A167" s="40"/>
      <c r="B167" s="41"/>
      <c r="C167" s="220" t="s">
        <v>769</v>
      </c>
      <c r="D167" s="220" t="s">
        <v>201</v>
      </c>
      <c r="E167" s="221" t="s">
        <v>4560</v>
      </c>
      <c r="F167" s="222" t="s">
        <v>4561</v>
      </c>
      <c r="G167" s="223" t="s">
        <v>333</v>
      </c>
      <c r="H167" s="224">
        <v>758</v>
      </c>
      <c r="I167" s="225"/>
      <c r="J167" s="226">
        <f>ROUND(I167*H167,2)</f>
        <v>0</v>
      </c>
      <c r="K167" s="222" t="s">
        <v>4325</v>
      </c>
      <c r="L167" s="46"/>
      <c r="M167" s="227" t="s">
        <v>22</v>
      </c>
      <c r="N167" s="228" t="s">
        <v>49</v>
      </c>
      <c r="O167" s="86"/>
      <c r="P167" s="229">
        <f>O167*H167</f>
        <v>0</v>
      </c>
      <c r="Q167" s="229">
        <v>0</v>
      </c>
      <c r="R167" s="229">
        <f>Q167*H167</f>
        <v>0</v>
      </c>
      <c r="S167" s="229">
        <v>0</v>
      </c>
      <c r="T167" s="230">
        <f>S167*H167</f>
        <v>0</v>
      </c>
      <c r="U167" s="40"/>
      <c r="V167" s="40"/>
      <c r="W167" s="40"/>
      <c r="X167" s="40"/>
      <c r="Y167" s="40"/>
      <c r="Z167" s="40"/>
      <c r="AA167" s="40"/>
      <c r="AB167" s="40"/>
      <c r="AC167" s="40"/>
      <c r="AD167" s="40"/>
      <c r="AE167" s="40"/>
      <c r="AR167" s="231" t="s">
        <v>272</v>
      </c>
      <c r="AT167" s="231" t="s">
        <v>201</v>
      </c>
      <c r="AU167" s="231" t="s">
        <v>87</v>
      </c>
      <c r="AY167" s="19" t="s">
        <v>199</v>
      </c>
      <c r="BE167" s="232">
        <f>IF(N167="základní",J167,0)</f>
        <v>0</v>
      </c>
      <c r="BF167" s="232">
        <f>IF(N167="snížená",J167,0)</f>
        <v>0</v>
      </c>
      <c r="BG167" s="232">
        <f>IF(N167="zákl. přenesená",J167,0)</f>
        <v>0</v>
      </c>
      <c r="BH167" s="232">
        <f>IF(N167="sníž. přenesená",J167,0)</f>
        <v>0</v>
      </c>
      <c r="BI167" s="232">
        <f>IF(N167="nulová",J167,0)</f>
        <v>0</v>
      </c>
      <c r="BJ167" s="19" t="s">
        <v>23</v>
      </c>
      <c r="BK167" s="232">
        <f>ROUND(I167*H167,2)</f>
        <v>0</v>
      </c>
      <c r="BL167" s="19" t="s">
        <v>272</v>
      </c>
      <c r="BM167" s="231" t="s">
        <v>4562</v>
      </c>
    </row>
    <row r="168" s="2" customFormat="1" ht="16.5" customHeight="1">
      <c r="A168" s="40"/>
      <c r="B168" s="41"/>
      <c r="C168" s="277" t="s">
        <v>788</v>
      </c>
      <c r="D168" s="277" t="s">
        <v>407</v>
      </c>
      <c r="E168" s="278" t="s">
        <v>4563</v>
      </c>
      <c r="F168" s="279" t="s">
        <v>4564</v>
      </c>
      <c r="G168" s="280" t="s">
        <v>4312</v>
      </c>
      <c r="H168" s="281">
        <v>25</v>
      </c>
      <c r="I168" s="282"/>
      <c r="J168" s="283">
        <f>ROUND(I168*H168,2)</f>
        <v>0</v>
      </c>
      <c r="K168" s="279" t="s">
        <v>22</v>
      </c>
      <c r="L168" s="284"/>
      <c r="M168" s="285" t="s">
        <v>22</v>
      </c>
      <c r="N168" s="286" t="s">
        <v>49</v>
      </c>
      <c r="O168" s="86"/>
      <c r="P168" s="229">
        <f>O168*H168</f>
        <v>0</v>
      </c>
      <c r="Q168" s="229">
        <v>0</v>
      </c>
      <c r="R168" s="229">
        <f>Q168*H168</f>
        <v>0</v>
      </c>
      <c r="S168" s="229">
        <v>0</v>
      </c>
      <c r="T168" s="230">
        <f>S168*H168</f>
        <v>0</v>
      </c>
      <c r="U168" s="40"/>
      <c r="V168" s="40"/>
      <c r="W168" s="40"/>
      <c r="X168" s="40"/>
      <c r="Y168" s="40"/>
      <c r="Z168" s="40"/>
      <c r="AA168" s="40"/>
      <c r="AB168" s="40"/>
      <c r="AC168" s="40"/>
      <c r="AD168" s="40"/>
      <c r="AE168" s="40"/>
      <c r="AR168" s="231" t="s">
        <v>367</v>
      </c>
      <c r="AT168" s="231" t="s">
        <v>407</v>
      </c>
      <c r="AU168" s="231" t="s">
        <v>87</v>
      </c>
      <c r="AY168" s="19" t="s">
        <v>199</v>
      </c>
      <c r="BE168" s="232">
        <f>IF(N168="základní",J168,0)</f>
        <v>0</v>
      </c>
      <c r="BF168" s="232">
        <f>IF(N168="snížená",J168,0)</f>
        <v>0</v>
      </c>
      <c r="BG168" s="232">
        <f>IF(N168="zákl. přenesená",J168,0)</f>
        <v>0</v>
      </c>
      <c r="BH168" s="232">
        <f>IF(N168="sníž. přenesená",J168,0)</f>
        <v>0</v>
      </c>
      <c r="BI168" s="232">
        <f>IF(N168="nulová",J168,0)</f>
        <v>0</v>
      </c>
      <c r="BJ168" s="19" t="s">
        <v>23</v>
      </c>
      <c r="BK168" s="232">
        <f>ROUND(I168*H168,2)</f>
        <v>0</v>
      </c>
      <c r="BL168" s="19" t="s">
        <v>272</v>
      </c>
      <c r="BM168" s="231" t="s">
        <v>4565</v>
      </c>
    </row>
    <row r="169" s="2" customFormat="1" ht="16.5" customHeight="1">
      <c r="A169" s="40"/>
      <c r="B169" s="41"/>
      <c r="C169" s="277" t="s">
        <v>793</v>
      </c>
      <c r="D169" s="277" t="s">
        <v>407</v>
      </c>
      <c r="E169" s="278" t="s">
        <v>4566</v>
      </c>
      <c r="F169" s="279" t="s">
        <v>4567</v>
      </c>
      <c r="G169" s="280" t="s">
        <v>333</v>
      </c>
      <c r="H169" s="281">
        <v>258</v>
      </c>
      <c r="I169" s="282"/>
      <c r="J169" s="283">
        <f>ROUND(I169*H169,2)</f>
        <v>0</v>
      </c>
      <c r="K169" s="279" t="s">
        <v>4325</v>
      </c>
      <c r="L169" s="284"/>
      <c r="M169" s="285" t="s">
        <v>22</v>
      </c>
      <c r="N169" s="286" t="s">
        <v>49</v>
      </c>
      <c r="O169" s="86"/>
      <c r="P169" s="229">
        <f>O169*H169</f>
        <v>0</v>
      </c>
      <c r="Q169" s="229">
        <v>6.0000000000000002E-05</v>
      </c>
      <c r="R169" s="229">
        <f>Q169*H169</f>
        <v>0.015480000000000001</v>
      </c>
      <c r="S169" s="229">
        <v>0</v>
      </c>
      <c r="T169" s="230">
        <f>S169*H169</f>
        <v>0</v>
      </c>
      <c r="U169" s="40"/>
      <c r="V169" s="40"/>
      <c r="W169" s="40"/>
      <c r="X169" s="40"/>
      <c r="Y169" s="40"/>
      <c r="Z169" s="40"/>
      <c r="AA169" s="40"/>
      <c r="AB169" s="40"/>
      <c r="AC169" s="40"/>
      <c r="AD169" s="40"/>
      <c r="AE169" s="40"/>
      <c r="AR169" s="231" t="s">
        <v>367</v>
      </c>
      <c r="AT169" s="231" t="s">
        <v>407</v>
      </c>
      <c r="AU169" s="231" t="s">
        <v>87</v>
      </c>
      <c r="AY169" s="19" t="s">
        <v>199</v>
      </c>
      <c r="BE169" s="232">
        <f>IF(N169="základní",J169,0)</f>
        <v>0</v>
      </c>
      <c r="BF169" s="232">
        <f>IF(N169="snížená",J169,0)</f>
        <v>0</v>
      </c>
      <c r="BG169" s="232">
        <f>IF(N169="zákl. přenesená",J169,0)</f>
        <v>0</v>
      </c>
      <c r="BH169" s="232">
        <f>IF(N169="sníž. přenesená",J169,0)</f>
        <v>0</v>
      </c>
      <c r="BI169" s="232">
        <f>IF(N169="nulová",J169,0)</f>
        <v>0</v>
      </c>
      <c r="BJ169" s="19" t="s">
        <v>23</v>
      </c>
      <c r="BK169" s="232">
        <f>ROUND(I169*H169,2)</f>
        <v>0</v>
      </c>
      <c r="BL169" s="19" t="s">
        <v>272</v>
      </c>
      <c r="BM169" s="231" t="s">
        <v>4568</v>
      </c>
    </row>
    <row r="170" s="2" customFormat="1" ht="16.5" customHeight="1">
      <c r="A170" s="40"/>
      <c r="B170" s="41"/>
      <c r="C170" s="277" t="s">
        <v>824</v>
      </c>
      <c r="D170" s="277" t="s">
        <v>407</v>
      </c>
      <c r="E170" s="278" t="s">
        <v>4569</v>
      </c>
      <c r="F170" s="279" t="s">
        <v>4570</v>
      </c>
      <c r="G170" s="280" t="s">
        <v>333</v>
      </c>
      <c r="H170" s="281">
        <v>402</v>
      </c>
      <c r="I170" s="282"/>
      <c r="J170" s="283">
        <f>ROUND(I170*H170,2)</f>
        <v>0</v>
      </c>
      <c r="K170" s="279" t="s">
        <v>22</v>
      </c>
      <c r="L170" s="284"/>
      <c r="M170" s="285" t="s">
        <v>22</v>
      </c>
      <c r="N170" s="286" t="s">
        <v>49</v>
      </c>
      <c r="O170" s="86"/>
      <c r="P170" s="229">
        <f>O170*H170</f>
        <v>0</v>
      </c>
      <c r="Q170" s="229">
        <v>6.0000000000000002E-05</v>
      </c>
      <c r="R170" s="229">
        <f>Q170*H170</f>
        <v>0.024119999999999999</v>
      </c>
      <c r="S170" s="229">
        <v>0</v>
      </c>
      <c r="T170" s="230">
        <f>S170*H170</f>
        <v>0</v>
      </c>
      <c r="U170" s="40"/>
      <c r="V170" s="40"/>
      <c r="W170" s="40"/>
      <c r="X170" s="40"/>
      <c r="Y170" s="40"/>
      <c r="Z170" s="40"/>
      <c r="AA170" s="40"/>
      <c r="AB170" s="40"/>
      <c r="AC170" s="40"/>
      <c r="AD170" s="40"/>
      <c r="AE170" s="40"/>
      <c r="AR170" s="231" t="s">
        <v>367</v>
      </c>
      <c r="AT170" s="231" t="s">
        <v>407</v>
      </c>
      <c r="AU170" s="231" t="s">
        <v>87</v>
      </c>
      <c r="AY170" s="19" t="s">
        <v>199</v>
      </c>
      <c r="BE170" s="232">
        <f>IF(N170="základní",J170,0)</f>
        <v>0</v>
      </c>
      <c r="BF170" s="232">
        <f>IF(N170="snížená",J170,0)</f>
        <v>0</v>
      </c>
      <c r="BG170" s="232">
        <f>IF(N170="zákl. přenesená",J170,0)</f>
        <v>0</v>
      </c>
      <c r="BH170" s="232">
        <f>IF(N170="sníž. přenesená",J170,0)</f>
        <v>0</v>
      </c>
      <c r="BI170" s="232">
        <f>IF(N170="nulová",J170,0)</f>
        <v>0</v>
      </c>
      <c r="BJ170" s="19" t="s">
        <v>23</v>
      </c>
      <c r="BK170" s="232">
        <f>ROUND(I170*H170,2)</f>
        <v>0</v>
      </c>
      <c r="BL170" s="19" t="s">
        <v>272</v>
      </c>
      <c r="BM170" s="231" t="s">
        <v>4571</v>
      </c>
    </row>
    <row r="171" s="2" customFormat="1" ht="16.5" customHeight="1">
      <c r="A171" s="40"/>
      <c r="B171" s="41"/>
      <c r="C171" s="277" t="s">
        <v>829</v>
      </c>
      <c r="D171" s="277" t="s">
        <v>407</v>
      </c>
      <c r="E171" s="278" t="s">
        <v>4572</v>
      </c>
      <c r="F171" s="279" t="s">
        <v>4573</v>
      </c>
      <c r="G171" s="280" t="s">
        <v>333</v>
      </c>
      <c r="H171" s="281">
        <v>73</v>
      </c>
      <c r="I171" s="282"/>
      <c r="J171" s="283">
        <f>ROUND(I171*H171,2)</f>
        <v>0</v>
      </c>
      <c r="K171" s="279" t="s">
        <v>22</v>
      </c>
      <c r="L171" s="284"/>
      <c r="M171" s="285" t="s">
        <v>22</v>
      </c>
      <c r="N171" s="286" t="s">
        <v>49</v>
      </c>
      <c r="O171" s="86"/>
      <c r="P171" s="229">
        <f>O171*H171</f>
        <v>0</v>
      </c>
      <c r="Q171" s="229">
        <v>6.0000000000000002E-05</v>
      </c>
      <c r="R171" s="229">
        <f>Q171*H171</f>
        <v>0.0043800000000000002</v>
      </c>
      <c r="S171" s="229">
        <v>0</v>
      </c>
      <c r="T171" s="230">
        <f>S171*H171</f>
        <v>0</v>
      </c>
      <c r="U171" s="40"/>
      <c r="V171" s="40"/>
      <c r="W171" s="40"/>
      <c r="X171" s="40"/>
      <c r="Y171" s="40"/>
      <c r="Z171" s="40"/>
      <c r="AA171" s="40"/>
      <c r="AB171" s="40"/>
      <c r="AC171" s="40"/>
      <c r="AD171" s="40"/>
      <c r="AE171" s="40"/>
      <c r="AR171" s="231" t="s">
        <v>367</v>
      </c>
      <c r="AT171" s="231" t="s">
        <v>407</v>
      </c>
      <c r="AU171" s="231" t="s">
        <v>87</v>
      </c>
      <c r="AY171" s="19" t="s">
        <v>199</v>
      </c>
      <c r="BE171" s="232">
        <f>IF(N171="základní",J171,0)</f>
        <v>0</v>
      </c>
      <c r="BF171" s="232">
        <f>IF(N171="snížená",J171,0)</f>
        <v>0</v>
      </c>
      <c r="BG171" s="232">
        <f>IF(N171="zákl. přenesená",J171,0)</f>
        <v>0</v>
      </c>
      <c r="BH171" s="232">
        <f>IF(N171="sníž. přenesená",J171,0)</f>
        <v>0</v>
      </c>
      <c r="BI171" s="232">
        <f>IF(N171="nulová",J171,0)</f>
        <v>0</v>
      </c>
      <c r="BJ171" s="19" t="s">
        <v>23</v>
      </c>
      <c r="BK171" s="232">
        <f>ROUND(I171*H171,2)</f>
        <v>0</v>
      </c>
      <c r="BL171" s="19" t="s">
        <v>272</v>
      </c>
      <c r="BM171" s="231" t="s">
        <v>4574</v>
      </c>
    </row>
    <row r="172" s="2" customFormat="1" ht="21.75" customHeight="1">
      <c r="A172" s="40"/>
      <c r="B172" s="41"/>
      <c r="C172" s="220" t="s">
        <v>840</v>
      </c>
      <c r="D172" s="220" t="s">
        <v>201</v>
      </c>
      <c r="E172" s="221" t="s">
        <v>4575</v>
      </c>
      <c r="F172" s="222" t="s">
        <v>4576</v>
      </c>
      <c r="G172" s="223" t="s">
        <v>333</v>
      </c>
      <c r="H172" s="224">
        <v>123</v>
      </c>
      <c r="I172" s="225"/>
      <c r="J172" s="226">
        <f>ROUND(I172*H172,2)</f>
        <v>0</v>
      </c>
      <c r="K172" s="222" t="s">
        <v>4325</v>
      </c>
      <c r="L172" s="46"/>
      <c r="M172" s="227" t="s">
        <v>22</v>
      </c>
      <c r="N172" s="228" t="s">
        <v>49</v>
      </c>
      <c r="O172" s="86"/>
      <c r="P172" s="229">
        <f>O172*H172</f>
        <v>0</v>
      </c>
      <c r="Q172" s="229">
        <v>0</v>
      </c>
      <c r="R172" s="229">
        <f>Q172*H172</f>
        <v>0</v>
      </c>
      <c r="S172" s="229">
        <v>0</v>
      </c>
      <c r="T172" s="230">
        <f>S172*H172</f>
        <v>0</v>
      </c>
      <c r="U172" s="40"/>
      <c r="V172" s="40"/>
      <c r="W172" s="40"/>
      <c r="X172" s="40"/>
      <c r="Y172" s="40"/>
      <c r="Z172" s="40"/>
      <c r="AA172" s="40"/>
      <c r="AB172" s="40"/>
      <c r="AC172" s="40"/>
      <c r="AD172" s="40"/>
      <c r="AE172" s="40"/>
      <c r="AR172" s="231" t="s">
        <v>272</v>
      </c>
      <c r="AT172" s="231" t="s">
        <v>201</v>
      </c>
      <c r="AU172" s="231" t="s">
        <v>87</v>
      </c>
      <c r="AY172" s="19" t="s">
        <v>199</v>
      </c>
      <c r="BE172" s="232">
        <f>IF(N172="základní",J172,0)</f>
        <v>0</v>
      </c>
      <c r="BF172" s="232">
        <f>IF(N172="snížená",J172,0)</f>
        <v>0</v>
      </c>
      <c r="BG172" s="232">
        <f>IF(N172="zákl. přenesená",J172,0)</f>
        <v>0</v>
      </c>
      <c r="BH172" s="232">
        <f>IF(N172="sníž. přenesená",J172,0)</f>
        <v>0</v>
      </c>
      <c r="BI172" s="232">
        <f>IF(N172="nulová",J172,0)</f>
        <v>0</v>
      </c>
      <c r="BJ172" s="19" t="s">
        <v>23</v>
      </c>
      <c r="BK172" s="232">
        <f>ROUND(I172*H172,2)</f>
        <v>0</v>
      </c>
      <c r="BL172" s="19" t="s">
        <v>272</v>
      </c>
      <c r="BM172" s="231" t="s">
        <v>4577</v>
      </c>
    </row>
    <row r="173" s="2" customFormat="1" ht="16.5" customHeight="1">
      <c r="A173" s="40"/>
      <c r="B173" s="41"/>
      <c r="C173" s="277" t="s">
        <v>847</v>
      </c>
      <c r="D173" s="277" t="s">
        <v>407</v>
      </c>
      <c r="E173" s="278" t="s">
        <v>4578</v>
      </c>
      <c r="F173" s="279" t="s">
        <v>4579</v>
      </c>
      <c r="G173" s="280" t="s">
        <v>333</v>
      </c>
      <c r="H173" s="281">
        <v>120</v>
      </c>
      <c r="I173" s="282"/>
      <c r="J173" s="283">
        <f>ROUND(I173*H173,2)</f>
        <v>0</v>
      </c>
      <c r="K173" s="279" t="s">
        <v>4325</v>
      </c>
      <c r="L173" s="284"/>
      <c r="M173" s="285" t="s">
        <v>22</v>
      </c>
      <c r="N173" s="286" t="s">
        <v>49</v>
      </c>
      <c r="O173" s="86"/>
      <c r="P173" s="229">
        <f>O173*H173</f>
        <v>0</v>
      </c>
      <c r="Q173" s="229">
        <v>6.0000000000000002E-05</v>
      </c>
      <c r="R173" s="229">
        <f>Q173*H173</f>
        <v>0.0071999999999999998</v>
      </c>
      <c r="S173" s="229">
        <v>0</v>
      </c>
      <c r="T173" s="230">
        <f>S173*H173</f>
        <v>0</v>
      </c>
      <c r="U173" s="40"/>
      <c r="V173" s="40"/>
      <c r="W173" s="40"/>
      <c r="X173" s="40"/>
      <c r="Y173" s="40"/>
      <c r="Z173" s="40"/>
      <c r="AA173" s="40"/>
      <c r="AB173" s="40"/>
      <c r="AC173" s="40"/>
      <c r="AD173" s="40"/>
      <c r="AE173" s="40"/>
      <c r="AR173" s="231" t="s">
        <v>367</v>
      </c>
      <c r="AT173" s="231" t="s">
        <v>407</v>
      </c>
      <c r="AU173" s="231" t="s">
        <v>87</v>
      </c>
      <c r="AY173" s="19" t="s">
        <v>199</v>
      </c>
      <c r="BE173" s="232">
        <f>IF(N173="základní",J173,0)</f>
        <v>0</v>
      </c>
      <c r="BF173" s="232">
        <f>IF(N173="snížená",J173,0)</f>
        <v>0</v>
      </c>
      <c r="BG173" s="232">
        <f>IF(N173="zákl. přenesená",J173,0)</f>
        <v>0</v>
      </c>
      <c r="BH173" s="232">
        <f>IF(N173="sníž. přenesená",J173,0)</f>
        <v>0</v>
      </c>
      <c r="BI173" s="232">
        <f>IF(N173="nulová",J173,0)</f>
        <v>0</v>
      </c>
      <c r="BJ173" s="19" t="s">
        <v>23</v>
      </c>
      <c r="BK173" s="232">
        <f>ROUND(I173*H173,2)</f>
        <v>0</v>
      </c>
      <c r="BL173" s="19" t="s">
        <v>272</v>
      </c>
      <c r="BM173" s="231" t="s">
        <v>4580</v>
      </c>
    </row>
    <row r="174" s="2" customFormat="1" ht="16.5" customHeight="1">
      <c r="A174" s="40"/>
      <c r="B174" s="41"/>
      <c r="C174" s="277" t="s">
        <v>852</v>
      </c>
      <c r="D174" s="277" t="s">
        <v>407</v>
      </c>
      <c r="E174" s="278" t="s">
        <v>4581</v>
      </c>
      <c r="F174" s="279" t="s">
        <v>4582</v>
      </c>
      <c r="G174" s="280" t="s">
        <v>333</v>
      </c>
      <c r="H174" s="281">
        <v>3</v>
      </c>
      <c r="I174" s="282"/>
      <c r="J174" s="283">
        <f>ROUND(I174*H174,2)</f>
        <v>0</v>
      </c>
      <c r="K174" s="279" t="s">
        <v>22</v>
      </c>
      <c r="L174" s="284"/>
      <c r="M174" s="285" t="s">
        <v>22</v>
      </c>
      <c r="N174" s="286" t="s">
        <v>49</v>
      </c>
      <c r="O174" s="86"/>
      <c r="P174" s="229">
        <f>O174*H174</f>
        <v>0</v>
      </c>
      <c r="Q174" s="229">
        <v>6.0000000000000002E-05</v>
      </c>
      <c r="R174" s="229">
        <f>Q174*H174</f>
        <v>0.00018000000000000001</v>
      </c>
      <c r="S174" s="229">
        <v>0</v>
      </c>
      <c r="T174" s="230">
        <f>S174*H174</f>
        <v>0</v>
      </c>
      <c r="U174" s="40"/>
      <c r="V174" s="40"/>
      <c r="W174" s="40"/>
      <c r="X174" s="40"/>
      <c r="Y174" s="40"/>
      <c r="Z174" s="40"/>
      <c r="AA174" s="40"/>
      <c r="AB174" s="40"/>
      <c r="AC174" s="40"/>
      <c r="AD174" s="40"/>
      <c r="AE174" s="40"/>
      <c r="AR174" s="231" t="s">
        <v>367</v>
      </c>
      <c r="AT174" s="231" t="s">
        <v>407</v>
      </c>
      <c r="AU174" s="231" t="s">
        <v>87</v>
      </c>
      <c r="AY174" s="19" t="s">
        <v>199</v>
      </c>
      <c r="BE174" s="232">
        <f>IF(N174="základní",J174,0)</f>
        <v>0</v>
      </c>
      <c r="BF174" s="232">
        <f>IF(N174="snížená",J174,0)</f>
        <v>0</v>
      </c>
      <c r="BG174" s="232">
        <f>IF(N174="zákl. přenesená",J174,0)</f>
        <v>0</v>
      </c>
      <c r="BH174" s="232">
        <f>IF(N174="sníž. přenesená",J174,0)</f>
        <v>0</v>
      </c>
      <c r="BI174" s="232">
        <f>IF(N174="nulová",J174,0)</f>
        <v>0</v>
      </c>
      <c r="BJ174" s="19" t="s">
        <v>23</v>
      </c>
      <c r="BK174" s="232">
        <f>ROUND(I174*H174,2)</f>
        <v>0</v>
      </c>
      <c r="BL174" s="19" t="s">
        <v>272</v>
      </c>
      <c r="BM174" s="231" t="s">
        <v>4583</v>
      </c>
    </row>
    <row r="175" s="2" customFormat="1" ht="16.5" customHeight="1">
      <c r="A175" s="40"/>
      <c r="B175" s="41"/>
      <c r="C175" s="220" t="s">
        <v>865</v>
      </c>
      <c r="D175" s="220" t="s">
        <v>201</v>
      </c>
      <c r="E175" s="221" t="s">
        <v>4584</v>
      </c>
      <c r="F175" s="222" t="s">
        <v>4585</v>
      </c>
      <c r="G175" s="223" t="s">
        <v>333</v>
      </c>
      <c r="H175" s="224">
        <v>4</v>
      </c>
      <c r="I175" s="225"/>
      <c r="J175" s="226">
        <f>ROUND(I175*H175,2)</f>
        <v>0</v>
      </c>
      <c r="K175" s="222" t="s">
        <v>4325</v>
      </c>
      <c r="L175" s="46"/>
      <c r="M175" s="227" t="s">
        <v>22</v>
      </c>
      <c r="N175" s="228" t="s">
        <v>49</v>
      </c>
      <c r="O175" s="86"/>
      <c r="P175" s="229">
        <f>O175*H175</f>
        <v>0</v>
      </c>
      <c r="Q175" s="229">
        <v>0</v>
      </c>
      <c r="R175" s="229">
        <f>Q175*H175</f>
        <v>0</v>
      </c>
      <c r="S175" s="229">
        <v>0</v>
      </c>
      <c r="T175" s="230">
        <f>S175*H175</f>
        <v>0</v>
      </c>
      <c r="U175" s="40"/>
      <c r="V175" s="40"/>
      <c r="W175" s="40"/>
      <c r="X175" s="40"/>
      <c r="Y175" s="40"/>
      <c r="Z175" s="40"/>
      <c r="AA175" s="40"/>
      <c r="AB175" s="40"/>
      <c r="AC175" s="40"/>
      <c r="AD175" s="40"/>
      <c r="AE175" s="40"/>
      <c r="AR175" s="231" t="s">
        <v>272</v>
      </c>
      <c r="AT175" s="231" t="s">
        <v>201</v>
      </c>
      <c r="AU175" s="231" t="s">
        <v>87</v>
      </c>
      <c r="AY175" s="19" t="s">
        <v>199</v>
      </c>
      <c r="BE175" s="232">
        <f>IF(N175="základní",J175,0)</f>
        <v>0</v>
      </c>
      <c r="BF175" s="232">
        <f>IF(N175="snížená",J175,0)</f>
        <v>0</v>
      </c>
      <c r="BG175" s="232">
        <f>IF(N175="zákl. přenesená",J175,0)</f>
        <v>0</v>
      </c>
      <c r="BH175" s="232">
        <f>IF(N175="sníž. přenesená",J175,0)</f>
        <v>0</v>
      </c>
      <c r="BI175" s="232">
        <f>IF(N175="nulová",J175,0)</f>
        <v>0</v>
      </c>
      <c r="BJ175" s="19" t="s">
        <v>23</v>
      </c>
      <c r="BK175" s="232">
        <f>ROUND(I175*H175,2)</f>
        <v>0</v>
      </c>
      <c r="BL175" s="19" t="s">
        <v>272</v>
      </c>
      <c r="BM175" s="231" t="s">
        <v>4586</v>
      </c>
    </row>
    <row r="176" s="2" customFormat="1" ht="16.5" customHeight="1">
      <c r="A176" s="40"/>
      <c r="B176" s="41"/>
      <c r="C176" s="277" t="s">
        <v>875</v>
      </c>
      <c r="D176" s="277" t="s">
        <v>407</v>
      </c>
      <c r="E176" s="278" t="s">
        <v>4587</v>
      </c>
      <c r="F176" s="279" t="s">
        <v>4588</v>
      </c>
      <c r="G176" s="280" t="s">
        <v>4312</v>
      </c>
      <c r="H176" s="281">
        <v>4</v>
      </c>
      <c r="I176" s="282"/>
      <c r="J176" s="283">
        <f>ROUND(I176*H176,2)</f>
        <v>0</v>
      </c>
      <c r="K176" s="279" t="s">
        <v>22</v>
      </c>
      <c r="L176" s="284"/>
      <c r="M176" s="285" t="s">
        <v>22</v>
      </c>
      <c r="N176" s="286" t="s">
        <v>49</v>
      </c>
      <c r="O176" s="86"/>
      <c r="P176" s="229">
        <f>O176*H176</f>
        <v>0</v>
      </c>
      <c r="Q176" s="229">
        <v>0</v>
      </c>
      <c r="R176" s="229">
        <f>Q176*H176</f>
        <v>0</v>
      </c>
      <c r="S176" s="229">
        <v>0</v>
      </c>
      <c r="T176" s="230">
        <f>S176*H176</f>
        <v>0</v>
      </c>
      <c r="U176" s="40"/>
      <c r="V176" s="40"/>
      <c r="W176" s="40"/>
      <c r="X176" s="40"/>
      <c r="Y176" s="40"/>
      <c r="Z176" s="40"/>
      <c r="AA176" s="40"/>
      <c r="AB176" s="40"/>
      <c r="AC176" s="40"/>
      <c r="AD176" s="40"/>
      <c r="AE176" s="40"/>
      <c r="AR176" s="231" t="s">
        <v>367</v>
      </c>
      <c r="AT176" s="231" t="s">
        <v>407</v>
      </c>
      <c r="AU176" s="231" t="s">
        <v>87</v>
      </c>
      <c r="AY176" s="19" t="s">
        <v>199</v>
      </c>
      <c r="BE176" s="232">
        <f>IF(N176="základní",J176,0)</f>
        <v>0</v>
      </c>
      <c r="BF176" s="232">
        <f>IF(N176="snížená",J176,0)</f>
        <v>0</v>
      </c>
      <c r="BG176" s="232">
        <f>IF(N176="zákl. přenesená",J176,0)</f>
        <v>0</v>
      </c>
      <c r="BH176" s="232">
        <f>IF(N176="sníž. přenesená",J176,0)</f>
        <v>0</v>
      </c>
      <c r="BI176" s="232">
        <f>IF(N176="nulová",J176,0)</f>
        <v>0</v>
      </c>
      <c r="BJ176" s="19" t="s">
        <v>23</v>
      </c>
      <c r="BK176" s="232">
        <f>ROUND(I176*H176,2)</f>
        <v>0</v>
      </c>
      <c r="BL176" s="19" t="s">
        <v>272</v>
      </c>
      <c r="BM176" s="231" t="s">
        <v>4589</v>
      </c>
    </row>
    <row r="177" s="2" customFormat="1" ht="16.5" customHeight="1">
      <c r="A177" s="40"/>
      <c r="B177" s="41"/>
      <c r="C177" s="220" t="s">
        <v>881</v>
      </c>
      <c r="D177" s="220" t="s">
        <v>201</v>
      </c>
      <c r="E177" s="221" t="s">
        <v>4590</v>
      </c>
      <c r="F177" s="222" t="s">
        <v>4591</v>
      </c>
      <c r="G177" s="223" t="s">
        <v>333</v>
      </c>
      <c r="H177" s="224">
        <v>664</v>
      </c>
      <c r="I177" s="225"/>
      <c r="J177" s="226">
        <f>ROUND(I177*H177,2)</f>
        <v>0</v>
      </c>
      <c r="K177" s="222" t="s">
        <v>22</v>
      </c>
      <c r="L177" s="46"/>
      <c r="M177" s="227" t="s">
        <v>22</v>
      </c>
      <c r="N177" s="228" t="s">
        <v>49</v>
      </c>
      <c r="O177" s="86"/>
      <c r="P177" s="229">
        <f>O177*H177</f>
        <v>0</v>
      </c>
      <c r="Q177" s="229">
        <v>0</v>
      </c>
      <c r="R177" s="229">
        <f>Q177*H177</f>
        <v>0</v>
      </c>
      <c r="S177" s="229">
        <v>0</v>
      </c>
      <c r="T177" s="230">
        <f>S177*H177</f>
        <v>0</v>
      </c>
      <c r="U177" s="40"/>
      <c r="V177" s="40"/>
      <c r="W177" s="40"/>
      <c r="X177" s="40"/>
      <c r="Y177" s="40"/>
      <c r="Z177" s="40"/>
      <c r="AA177" s="40"/>
      <c r="AB177" s="40"/>
      <c r="AC177" s="40"/>
      <c r="AD177" s="40"/>
      <c r="AE177" s="40"/>
      <c r="AR177" s="231" t="s">
        <v>272</v>
      </c>
      <c r="AT177" s="231" t="s">
        <v>201</v>
      </c>
      <c r="AU177" s="231" t="s">
        <v>87</v>
      </c>
      <c r="AY177" s="19" t="s">
        <v>199</v>
      </c>
      <c r="BE177" s="232">
        <f>IF(N177="základní",J177,0)</f>
        <v>0</v>
      </c>
      <c r="BF177" s="232">
        <f>IF(N177="snížená",J177,0)</f>
        <v>0</v>
      </c>
      <c r="BG177" s="232">
        <f>IF(N177="zákl. přenesená",J177,0)</f>
        <v>0</v>
      </c>
      <c r="BH177" s="232">
        <f>IF(N177="sníž. přenesená",J177,0)</f>
        <v>0</v>
      </c>
      <c r="BI177" s="232">
        <f>IF(N177="nulová",J177,0)</f>
        <v>0</v>
      </c>
      <c r="BJ177" s="19" t="s">
        <v>23</v>
      </c>
      <c r="BK177" s="232">
        <f>ROUND(I177*H177,2)</f>
        <v>0</v>
      </c>
      <c r="BL177" s="19" t="s">
        <v>272</v>
      </c>
      <c r="BM177" s="231" t="s">
        <v>4592</v>
      </c>
    </row>
    <row r="178" s="2" customFormat="1" ht="16.5" customHeight="1">
      <c r="A178" s="40"/>
      <c r="B178" s="41"/>
      <c r="C178" s="277" t="s">
        <v>887</v>
      </c>
      <c r="D178" s="277" t="s">
        <v>407</v>
      </c>
      <c r="E178" s="278" t="s">
        <v>23</v>
      </c>
      <c r="F178" s="279" t="s">
        <v>4593</v>
      </c>
      <c r="G178" s="280" t="s">
        <v>4312</v>
      </c>
      <c r="H178" s="281">
        <v>18</v>
      </c>
      <c r="I178" s="282"/>
      <c r="J178" s="283">
        <f>ROUND(I178*H178,2)</f>
        <v>0</v>
      </c>
      <c r="K178" s="279" t="s">
        <v>22</v>
      </c>
      <c r="L178" s="284"/>
      <c r="M178" s="285" t="s">
        <v>22</v>
      </c>
      <c r="N178" s="286" t="s">
        <v>49</v>
      </c>
      <c r="O178" s="86"/>
      <c r="P178" s="229">
        <f>O178*H178</f>
        <v>0</v>
      </c>
      <c r="Q178" s="229">
        <v>0</v>
      </c>
      <c r="R178" s="229">
        <f>Q178*H178</f>
        <v>0</v>
      </c>
      <c r="S178" s="229">
        <v>0</v>
      </c>
      <c r="T178" s="230">
        <f>S178*H178</f>
        <v>0</v>
      </c>
      <c r="U178" s="40"/>
      <c r="V178" s="40"/>
      <c r="W178" s="40"/>
      <c r="X178" s="40"/>
      <c r="Y178" s="40"/>
      <c r="Z178" s="40"/>
      <c r="AA178" s="40"/>
      <c r="AB178" s="40"/>
      <c r="AC178" s="40"/>
      <c r="AD178" s="40"/>
      <c r="AE178" s="40"/>
      <c r="AR178" s="231" t="s">
        <v>367</v>
      </c>
      <c r="AT178" s="231" t="s">
        <v>407</v>
      </c>
      <c r="AU178" s="231" t="s">
        <v>87</v>
      </c>
      <c r="AY178" s="19" t="s">
        <v>199</v>
      </c>
      <c r="BE178" s="232">
        <f>IF(N178="základní",J178,0)</f>
        <v>0</v>
      </c>
      <c r="BF178" s="232">
        <f>IF(N178="snížená",J178,0)</f>
        <v>0</v>
      </c>
      <c r="BG178" s="232">
        <f>IF(N178="zákl. přenesená",J178,0)</f>
        <v>0</v>
      </c>
      <c r="BH178" s="232">
        <f>IF(N178="sníž. přenesená",J178,0)</f>
        <v>0</v>
      </c>
      <c r="BI178" s="232">
        <f>IF(N178="nulová",J178,0)</f>
        <v>0</v>
      </c>
      <c r="BJ178" s="19" t="s">
        <v>23</v>
      </c>
      <c r="BK178" s="232">
        <f>ROUND(I178*H178,2)</f>
        <v>0</v>
      </c>
      <c r="BL178" s="19" t="s">
        <v>272</v>
      </c>
      <c r="BM178" s="231" t="s">
        <v>4594</v>
      </c>
    </row>
    <row r="179" s="2" customFormat="1" ht="16.5" customHeight="1">
      <c r="A179" s="40"/>
      <c r="B179" s="41"/>
      <c r="C179" s="277" t="s">
        <v>910</v>
      </c>
      <c r="D179" s="277" t="s">
        <v>407</v>
      </c>
      <c r="E179" s="278" t="s">
        <v>87</v>
      </c>
      <c r="F179" s="279" t="s">
        <v>4595</v>
      </c>
      <c r="G179" s="280" t="s">
        <v>4312</v>
      </c>
      <c r="H179" s="281">
        <v>2</v>
      </c>
      <c r="I179" s="282"/>
      <c r="J179" s="283">
        <f>ROUND(I179*H179,2)</f>
        <v>0</v>
      </c>
      <c r="K179" s="279" t="s">
        <v>22</v>
      </c>
      <c r="L179" s="284"/>
      <c r="M179" s="285" t="s">
        <v>22</v>
      </c>
      <c r="N179" s="286" t="s">
        <v>49</v>
      </c>
      <c r="O179" s="86"/>
      <c r="P179" s="229">
        <f>O179*H179</f>
        <v>0</v>
      </c>
      <c r="Q179" s="229">
        <v>0</v>
      </c>
      <c r="R179" s="229">
        <f>Q179*H179</f>
        <v>0</v>
      </c>
      <c r="S179" s="229">
        <v>0</v>
      </c>
      <c r="T179" s="230">
        <f>S179*H179</f>
        <v>0</v>
      </c>
      <c r="U179" s="40"/>
      <c r="V179" s="40"/>
      <c r="W179" s="40"/>
      <c r="X179" s="40"/>
      <c r="Y179" s="40"/>
      <c r="Z179" s="40"/>
      <c r="AA179" s="40"/>
      <c r="AB179" s="40"/>
      <c r="AC179" s="40"/>
      <c r="AD179" s="40"/>
      <c r="AE179" s="40"/>
      <c r="AR179" s="231" t="s">
        <v>367</v>
      </c>
      <c r="AT179" s="231" t="s">
        <v>407</v>
      </c>
      <c r="AU179" s="231" t="s">
        <v>87</v>
      </c>
      <c r="AY179" s="19" t="s">
        <v>199</v>
      </c>
      <c r="BE179" s="232">
        <f>IF(N179="základní",J179,0)</f>
        <v>0</v>
      </c>
      <c r="BF179" s="232">
        <f>IF(N179="snížená",J179,0)</f>
        <v>0</v>
      </c>
      <c r="BG179" s="232">
        <f>IF(N179="zákl. přenesená",J179,0)</f>
        <v>0</v>
      </c>
      <c r="BH179" s="232">
        <f>IF(N179="sníž. přenesená",J179,0)</f>
        <v>0</v>
      </c>
      <c r="BI179" s="232">
        <f>IF(N179="nulová",J179,0)</f>
        <v>0</v>
      </c>
      <c r="BJ179" s="19" t="s">
        <v>23</v>
      </c>
      <c r="BK179" s="232">
        <f>ROUND(I179*H179,2)</f>
        <v>0</v>
      </c>
      <c r="BL179" s="19" t="s">
        <v>272</v>
      </c>
      <c r="BM179" s="231" t="s">
        <v>4596</v>
      </c>
    </row>
    <row r="180" s="2" customFormat="1" ht="16.5" customHeight="1">
      <c r="A180" s="40"/>
      <c r="B180" s="41"/>
      <c r="C180" s="277" t="s">
        <v>930</v>
      </c>
      <c r="D180" s="277" t="s">
        <v>407</v>
      </c>
      <c r="E180" s="278" t="s">
        <v>100</v>
      </c>
      <c r="F180" s="279" t="s">
        <v>4597</v>
      </c>
      <c r="G180" s="280" t="s">
        <v>4312</v>
      </c>
      <c r="H180" s="281">
        <v>323</v>
      </c>
      <c r="I180" s="282"/>
      <c r="J180" s="283">
        <f>ROUND(I180*H180,2)</f>
        <v>0</v>
      </c>
      <c r="K180" s="279" t="s">
        <v>22</v>
      </c>
      <c r="L180" s="284"/>
      <c r="M180" s="285" t="s">
        <v>22</v>
      </c>
      <c r="N180" s="286" t="s">
        <v>49</v>
      </c>
      <c r="O180" s="86"/>
      <c r="P180" s="229">
        <f>O180*H180</f>
        <v>0</v>
      </c>
      <c r="Q180" s="229">
        <v>0</v>
      </c>
      <c r="R180" s="229">
        <f>Q180*H180</f>
        <v>0</v>
      </c>
      <c r="S180" s="229">
        <v>0</v>
      </c>
      <c r="T180" s="230">
        <f>S180*H180</f>
        <v>0</v>
      </c>
      <c r="U180" s="40"/>
      <c r="V180" s="40"/>
      <c r="W180" s="40"/>
      <c r="X180" s="40"/>
      <c r="Y180" s="40"/>
      <c r="Z180" s="40"/>
      <c r="AA180" s="40"/>
      <c r="AB180" s="40"/>
      <c r="AC180" s="40"/>
      <c r="AD180" s="40"/>
      <c r="AE180" s="40"/>
      <c r="AR180" s="231" t="s">
        <v>367</v>
      </c>
      <c r="AT180" s="231" t="s">
        <v>407</v>
      </c>
      <c r="AU180" s="231" t="s">
        <v>87</v>
      </c>
      <c r="AY180" s="19" t="s">
        <v>199</v>
      </c>
      <c r="BE180" s="232">
        <f>IF(N180="základní",J180,0)</f>
        <v>0</v>
      </c>
      <c r="BF180" s="232">
        <f>IF(N180="snížená",J180,0)</f>
        <v>0</v>
      </c>
      <c r="BG180" s="232">
        <f>IF(N180="zákl. přenesená",J180,0)</f>
        <v>0</v>
      </c>
      <c r="BH180" s="232">
        <f>IF(N180="sníž. přenesená",J180,0)</f>
        <v>0</v>
      </c>
      <c r="BI180" s="232">
        <f>IF(N180="nulová",J180,0)</f>
        <v>0</v>
      </c>
      <c r="BJ180" s="19" t="s">
        <v>23</v>
      </c>
      <c r="BK180" s="232">
        <f>ROUND(I180*H180,2)</f>
        <v>0</v>
      </c>
      <c r="BL180" s="19" t="s">
        <v>272</v>
      </c>
      <c r="BM180" s="231" t="s">
        <v>4598</v>
      </c>
    </row>
    <row r="181" s="2" customFormat="1" ht="16.5" customHeight="1">
      <c r="A181" s="40"/>
      <c r="B181" s="41"/>
      <c r="C181" s="277" t="s">
        <v>935</v>
      </c>
      <c r="D181" s="277" t="s">
        <v>407</v>
      </c>
      <c r="E181" s="278" t="s">
        <v>103</v>
      </c>
      <c r="F181" s="279" t="s">
        <v>4599</v>
      </c>
      <c r="G181" s="280" t="s">
        <v>4312</v>
      </c>
      <c r="H181" s="281">
        <v>19</v>
      </c>
      <c r="I181" s="282"/>
      <c r="J181" s="283">
        <f>ROUND(I181*H181,2)</f>
        <v>0</v>
      </c>
      <c r="K181" s="279" t="s">
        <v>22</v>
      </c>
      <c r="L181" s="284"/>
      <c r="M181" s="285" t="s">
        <v>22</v>
      </c>
      <c r="N181" s="286" t="s">
        <v>49</v>
      </c>
      <c r="O181" s="86"/>
      <c r="P181" s="229">
        <f>O181*H181</f>
        <v>0</v>
      </c>
      <c r="Q181" s="229">
        <v>0</v>
      </c>
      <c r="R181" s="229">
        <f>Q181*H181</f>
        <v>0</v>
      </c>
      <c r="S181" s="229">
        <v>0</v>
      </c>
      <c r="T181" s="230">
        <f>S181*H181</f>
        <v>0</v>
      </c>
      <c r="U181" s="40"/>
      <c r="V181" s="40"/>
      <c r="W181" s="40"/>
      <c r="X181" s="40"/>
      <c r="Y181" s="40"/>
      <c r="Z181" s="40"/>
      <c r="AA181" s="40"/>
      <c r="AB181" s="40"/>
      <c r="AC181" s="40"/>
      <c r="AD181" s="40"/>
      <c r="AE181" s="40"/>
      <c r="AR181" s="231" t="s">
        <v>367</v>
      </c>
      <c r="AT181" s="231" t="s">
        <v>407</v>
      </c>
      <c r="AU181" s="231" t="s">
        <v>87</v>
      </c>
      <c r="AY181" s="19" t="s">
        <v>199</v>
      </c>
      <c r="BE181" s="232">
        <f>IF(N181="základní",J181,0)</f>
        <v>0</v>
      </c>
      <c r="BF181" s="232">
        <f>IF(N181="snížená",J181,0)</f>
        <v>0</v>
      </c>
      <c r="BG181" s="232">
        <f>IF(N181="zákl. přenesená",J181,0)</f>
        <v>0</v>
      </c>
      <c r="BH181" s="232">
        <f>IF(N181="sníž. přenesená",J181,0)</f>
        <v>0</v>
      </c>
      <c r="BI181" s="232">
        <f>IF(N181="nulová",J181,0)</f>
        <v>0</v>
      </c>
      <c r="BJ181" s="19" t="s">
        <v>23</v>
      </c>
      <c r="BK181" s="232">
        <f>ROUND(I181*H181,2)</f>
        <v>0</v>
      </c>
      <c r="BL181" s="19" t="s">
        <v>272</v>
      </c>
      <c r="BM181" s="231" t="s">
        <v>4600</v>
      </c>
    </row>
    <row r="182" s="2" customFormat="1" ht="16.5" customHeight="1">
      <c r="A182" s="40"/>
      <c r="B182" s="41"/>
      <c r="C182" s="277" t="s">
        <v>942</v>
      </c>
      <c r="D182" s="277" t="s">
        <v>407</v>
      </c>
      <c r="E182" s="278" t="s">
        <v>106</v>
      </c>
      <c r="F182" s="279" t="s">
        <v>4601</v>
      </c>
      <c r="G182" s="280" t="s">
        <v>4312</v>
      </c>
      <c r="H182" s="281">
        <v>116</v>
      </c>
      <c r="I182" s="282"/>
      <c r="J182" s="283">
        <f>ROUND(I182*H182,2)</f>
        <v>0</v>
      </c>
      <c r="K182" s="279" t="s">
        <v>22</v>
      </c>
      <c r="L182" s="284"/>
      <c r="M182" s="285" t="s">
        <v>22</v>
      </c>
      <c r="N182" s="286" t="s">
        <v>49</v>
      </c>
      <c r="O182" s="86"/>
      <c r="P182" s="229">
        <f>O182*H182</f>
        <v>0</v>
      </c>
      <c r="Q182" s="229">
        <v>0</v>
      </c>
      <c r="R182" s="229">
        <f>Q182*H182</f>
        <v>0</v>
      </c>
      <c r="S182" s="229">
        <v>0</v>
      </c>
      <c r="T182" s="230">
        <f>S182*H182</f>
        <v>0</v>
      </c>
      <c r="U182" s="40"/>
      <c r="V182" s="40"/>
      <c r="W182" s="40"/>
      <c r="X182" s="40"/>
      <c r="Y182" s="40"/>
      <c r="Z182" s="40"/>
      <c r="AA182" s="40"/>
      <c r="AB182" s="40"/>
      <c r="AC182" s="40"/>
      <c r="AD182" s="40"/>
      <c r="AE182" s="40"/>
      <c r="AR182" s="231" t="s">
        <v>367</v>
      </c>
      <c r="AT182" s="231" t="s">
        <v>407</v>
      </c>
      <c r="AU182" s="231" t="s">
        <v>87</v>
      </c>
      <c r="AY182" s="19" t="s">
        <v>199</v>
      </c>
      <c r="BE182" s="232">
        <f>IF(N182="základní",J182,0)</f>
        <v>0</v>
      </c>
      <c r="BF182" s="232">
        <f>IF(N182="snížená",J182,0)</f>
        <v>0</v>
      </c>
      <c r="BG182" s="232">
        <f>IF(N182="zákl. přenesená",J182,0)</f>
        <v>0</v>
      </c>
      <c r="BH182" s="232">
        <f>IF(N182="sníž. přenesená",J182,0)</f>
        <v>0</v>
      </c>
      <c r="BI182" s="232">
        <f>IF(N182="nulová",J182,0)</f>
        <v>0</v>
      </c>
      <c r="BJ182" s="19" t="s">
        <v>23</v>
      </c>
      <c r="BK182" s="232">
        <f>ROUND(I182*H182,2)</f>
        <v>0</v>
      </c>
      <c r="BL182" s="19" t="s">
        <v>272</v>
      </c>
      <c r="BM182" s="231" t="s">
        <v>4602</v>
      </c>
    </row>
    <row r="183" s="2" customFormat="1" ht="16.5" customHeight="1">
      <c r="A183" s="40"/>
      <c r="B183" s="41"/>
      <c r="C183" s="277" t="s">
        <v>29</v>
      </c>
      <c r="D183" s="277" t="s">
        <v>407</v>
      </c>
      <c r="E183" s="278" t="s">
        <v>225</v>
      </c>
      <c r="F183" s="279" t="s">
        <v>4603</v>
      </c>
      <c r="G183" s="280" t="s">
        <v>4312</v>
      </c>
      <c r="H183" s="281">
        <v>41</v>
      </c>
      <c r="I183" s="282"/>
      <c r="J183" s="283">
        <f>ROUND(I183*H183,2)</f>
        <v>0</v>
      </c>
      <c r="K183" s="279" t="s">
        <v>22</v>
      </c>
      <c r="L183" s="284"/>
      <c r="M183" s="285" t="s">
        <v>22</v>
      </c>
      <c r="N183" s="286" t="s">
        <v>49</v>
      </c>
      <c r="O183" s="86"/>
      <c r="P183" s="229">
        <f>O183*H183</f>
        <v>0</v>
      </c>
      <c r="Q183" s="229">
        <v>0</v>
      </c>
      <c r="R183" s="229">
        <f>Q183*H183</f>
        <v>0</v>
      </c>
      <c r="S183" s="229">
        <v>0</v>
      </c>
      <c r="T183" s="230">
        <f>S183*H183</f>
        <v>0</v>
      </c>
      <c r="U183" s="40"/>
      <c r="V183" s="40"/>
      <c r="W183" s="40"/>
      <c r="X183" s="40"/>
      <c r="Y183" s="40"/>
      <c r="Z183" s="40"/>
      <c r="AA183" s="40"/>
      <c r="AB183" s="40"/>
      <c r="AC183" s="40"/>
      <c r="AD183" s="40"/>
      <c r="AE183" s="40"/>
      <c r="AR183" s="231" t="s">
        <v>367</v>
      </c>
      <c r="AT183" s="231" t="s">
        <v>407</v>
      </c>
      <c r="AU183" s="231" t="s">
        <v>87</v>
      </c>
      <c r="AY183" s="19" t="s">
        <v>199</v>
      </c>
      <c r="BE183" s="232">
        <f>IF(N183="základní",J183,0)</f>
        <v>0</v>
      </c>
      <c r="BF183" s="232">
        <f>IF(N183="snížená",J183,0)</f>
        <v>0</v>
      </c>
      <c r="BG183" s="232">
        <f>IF(N183="zákl. přenesená",J183,0)</f>
        <v>0</v>
      </c>
      <c r="BH183" s="232">
        <f>IF(N183="sníž. přenesená",J183,0)</f>
        <v>0</v>
      </c>
      <c r="BI183" s="232">
        <f>IF(N183="nulová",J183,0)</f>
        <v>0</v>
      </c>
      <c r="BJ183" s="19" t="s">
        <v>23</v>
      </c>
      <c r="BK183" s="232">
        <f>ROUND(I183*H183,2)</f>
        <v>0</v>
      </c>
      <c r="BL183" s="19" t="s">
        <v>272</v>
      </c>
      <c r="BM183" s="231" t="s">
        <v>4604</v>
      </c>
    </row>
    <row r="184" s="2" customFormat="1" ht="16.5" customHeight="1">
      <c r="A184" s="40"/>
      <c r="B184" s="41"/>
      <c r="C184" s="277" t="s">
        <v>961</v>
      </c>
      <c r="D184" s="277" t="s">
        <v>407</v>
      </c>
      <c r="E184" s="278" t="s">
        <v>230</v>
      </c>
      <c r="F184" s="279" t="s">
        <v>4605</v>
      </c>
      <c r="G184" s="280" t="s">
        <v>4312</v>
      </c>
      <c r="H184" s="281">
        <v>15</v>
      </c>
      <c r="I184" s="282"/>
      <c r="J184" s="283">
        <f>ROUND(I184*H184,2)</f>
        <v>0</v>
      </c>
      <c r="K184" s="279" t="s">
        <v>22</v>
      </c>
      <c r="L184" s="284"/>
      <c r="M184" s="285" t="s">
        <v>22</v>
      </c>
      <c r="N184" s="286" t="s">
        <v>49</v>
      </c>
      <c r="O184" s="86"/>
      <c r="P184" s="229">
        <f>O184*H184</f>
        <v>0</v>
      </c>
      <c r="Q184" s="229">
        <v>0</v>
      </c>
      <c r="R184" s="229">
        <f>Q184*H184</f>
        <v>0</v>
      </c>
      <c r="S184" s="229">
        <v>0</v>
      </c>
      <c r="T184" s="230">
        <f>S184*H184</f>
        <v>0</v>
      </c>
      <c r="U184" s="40"/>
      <c r="V184" s="40"/>
      <c r="W184" s="40"/>
      <c r="X184" s="40"/>
      <c r="Y184" s="40"/>
      <c r="Z184" s="40"/>
      <c r="AA184" s="40"/>
      <c r="AB184" s="40"/>
      <c r="AC184" s="40"/>
      <c r="AD184" s="40"/>
      <c r="AE184" s="40"/>
      <c r="AR184" s="231" t="s">
        <v>367</v>
      </c>
      <c r="AT184" s="231" t="s">
        <v>407</v>
      </c>
      <c r="AU184" s="231" t="s">
        <v>87</v>
      </c>
      <c r="AY184" s="19" t="s">
        <v>199</v>
      </c>
      <c r="BE184" s="232">
        <f>IF(N184="základní",J184,0)</f>
        <v>0</v>
      </c>
      <c r="BF184" s="232">
        <f>IF(N184="snížená",J184,0)</f>
        <v>0</v>
      </c>
      <c r="BG184" s="232">
        <f>IF(N184="zákl. přenesená",J184,0)</f>
        <v>0</v>
      </c>
      <c r="BH184" s="232">
        <f>IF(N184="sníž. přenesená",J184,0)</f>
        <v>0</v>
      </c>
      <c r="BI184" s="232">
        <f>IF(N184="nulová",J184,0)</f>
        <v>0</v>
      </c>
      <c r="BJ184" s="19" t="s">
        <v>23</v>
      </c>
      <c r="BK184" s="232">
        <f>ROUND(I184*H184,2)</f>
        <v>0</v>
      </c>
      <c r="BL184" s="19" t="s">
        <v>272</v>
      </c>
      <c r="BM184" s="231" t="s">
        <v>4606</v>
      </c>
    </row>
    <row r="185" s="2" customFormat="1" ht="16.5" customHeight="1">
      <c r="A185" s="40"/>
      <c r="B185" s="41"/>
      <c r="C185" s="277" t="s">
        <v>967</v>
      </c>
      <c r="D185" s="277" t="s">
        <v>407</v>
      </c>
      <c r="E185" s="278" t="s">
        <v>236</v>
      </c>
      <c r="F185" s="279" t="s">
        <v>4607</v>
      </c>
      <c r="G185" s="280" t="s">
        <v>4312</v>
      </c>
      <c r="H185" s="281">
        <v>1</v>
      </c>
      <c r="I185" s="282"/>
      <c r="J185" s="283">
        <f>ROUND(I185*H185,2)</f>
        <v>0</v>
      </c>
      <c r="K185" s="279" t="s">
        <v>22</v>
      </c>
      <c r="L185" s="284"/>
      <c r="M185" s="285" t="s">
        <v>22</v>
      </c>
      <c r="N185" s="286" t="s">
        <v>49</v>
      </c>
      <c r="O185" s="86"/>
      <c r="P185" s="229">
        <f>O185*H185</f>
        <v>0</v>
      </c>
      <c r="Q185" s="229">
        <v>0</v>
      </c>
      <c r="R185" s="229">
        <f>Q185*H185</f>
        <v>0</v>
      </c>
      <c r="S185" s="229">
        <v>0</v>
      </c>
      <c r="T185" s="230">
        <f>S185*H185</f>
        <v>0</v>
      </c>
      <c r="U185" s="40"/>
      <c r="V185" s="40"/>
      <c r="W185" s="40"/>
      <c r="X185" s="40"/>
      <c r="Y185" s="40"/>
      <c r="Z185" s="40"/>
      <c r="AA185" s="40"/>
      <c r="AB185" s="40"/>
      <c r="AC185" s="40"/>
      <c r="AD185" s="40"/>
      <c r="AE185" s="40"/>
      <c r="AR185" s="231" t="s">
        <v>367</v>
      </c>
      <c r="AT185" s="231" t="s">
        <v>407</v>
      </c>
      <c r="AU185" s="231" t="s">
        <v>87</v>
      </c>
      <c r="AY185" s="19" t="s">
        <v>199</v>
      </c>
      <c r="BE185" s="232">
        <f>IF(N185="základní",J185,0)</f>
        <v>0</v>
      </c>
      <c r="BF185" s="232">
        <f>IF(N185="snížená",J185,0)</f>
        <v>0</v>
      </c>
      <c r="BG185" s="232">
        <f>IF(N185="zákl. přenesená",J185,0)</f>
        <v>0</v>
      </c>
      <c r="BH185" s="232">
        <f>IF(N185="sníž. přenesená",J185,0)</f>
        <v>0</v>
      </c>
      <c r="BI185" s="232">
        <f>IF(N185="nulová",J185,0)</f>
        <v>0</v>
      </c>
      <c r="BJ185" s="19" t="s">
        <v>23</v>
      </c>
      <c r="BK185" s="232">
        <f>ROUND(I185*H185,2)</f>
        <v>0</v>
      </c>
      <c r="BL185" s="19" t="s">
        <v>272</v>
      </c>
      <c r="BM185" s="231" t="s">
        <v>4608</v>
      </c>
    </row>
    <row r="186" s="2" customFormat="1" ht="16.5" customHeight="1">
      <c r="A186" s="40"/>
      <c r="B186" s="41"/>
      <c r="C186" s="277" t="s">
        <v>1001</v>
      </c>
      <c r="D186" s="277" t="s">
        <v>407</v>
      </c>
      <c r="E186" s="278" t="s">
        <v>240</v>
      </c>
      <c r="F186" s="279" t="s">
        <v>4609</v>
      </c>
      <c r="G186" s="280" t="s">
        <v>4312</v>
      </c>
      <c r="H186" s="281">
        <v>129</v>
      </c>
      <c r="I186" s="282"/>
      <c r="J186" s="283">
        <f>ROUND(I186*H186,2)</f>
        <v>0</v>
      </c>
      <c r="K186" s="279" t="s">
        <v>22</v>
      </c>
      <c r="L186" s="284"/>
      <c r="M186" s="285" t="s">
        <v>22</v>
      </c>
      <c r="N186" s="286" t="s">
        <v>49</v>
      </c>
      <c r="O186" s="86"/>
      <c r="P186" s="229">
        <f>O186*H186</f>
        <v>0</v>
      </c>
      <c r="Q186" s="229">
        <v>0</v>
      </c>
      <c r="R186" s="229">
        <f>Q186*H186</f>
        <v>0</v>
      </c>
      <c r="S186" s="229">
        <v>0</v>
      </c>
      <c r="T186" s="230">
        <f>S186*H186</f>
        <v>0</v>
      </c>
      <c r="U186" s="40"/>
      <c r="V186" s="40"/>
      <c r="W186" s="40"/>
      <c r="X186" s="40"/>
      <c r="Y186" s="40"/>
      <c r="Z186" s="40"/>
      <c r="AA186" s="40"/>
      <c r="AB186" s="40"/>
      <c r="AC186" s="40"/>
      <c r="AD186" s="40"/>
      <c r="AE186" s="40"/>
      <c r="AR186" s="231" t="s">
        <v>367</v>
      </c>
      <c r="AT186" s="231" t="s">
        <v>407</v>
      </c>
      <c r="AU186" s="231" t="s">
        <v>87</v>
      </c>
      <c r="AY186" s="19" t="s">
        <v>199</v>
      </c>
      <c r="BE186" s="232">
        <f>IF(N186="základní",J186,0)</f>
        <v>0</v>
      </c>
      <c r="BF186" s="232">
        <f>IF(N186="snížená",J186,0)</f>
        <v>0</v>
      </c>
      <c r="BG186" s="232">
        <f>IF(N186="zákl. přenesená",J186,0)</f>
        <v>0</v>
      </c>
      <c r="BH186" s="232">
        <f>IF(N186="sníž. přenesená",J186,0)</f>
        <v>0</v>
      </c>
      <c r="BI186" s="232">
        <f>IF(N186="nulová",J186,0)</f>
        <v>0</v>
      </c>
      <c r="BJ186" s="19" t="s">
        <v>23</v>
      </c>
      <c r="BK186" s="232">
        <f>ROUND(I186*H186,2)</f>
        <v>0</v>
      </c>
      <c r="BL186" s="19" t="s">
        <v>272</v>
      </c>
      <c r="BM186" s="231" t="s">
        <v>4610</v>
      </c>
    </row>
    <row r="187" s="2" customFormat="1" ht="16.5" customHeight="1">
      <c r="A187" s="40"/>
      <c r="B187" s="41"/>
      <c r="C187" s="220" t="s">
        <v>1007</v>
      </c>
      <c r="D187" s="220" t="s">
        <v>201</v>
      </c>
      <c r="E187" s="221" t="s">
        <v>4611</v>
      </c>
      <c r="F187" s="222" t="s">
        <v>4612</v>
      </c>
      <c r="G187" s="223" t="s">
        <v>333</v>
      </c>
      <c r="H187" s="224">
        <v>2</v>
      </c>
      <c r="I187" s="225"/>
      <c r="J187" s="226">
        <f>ROUND(I187*H187,2)</f>
        <v>0</v>
      </c>
      <c r="K187" s="222" t="s">
        <v>22</v>
      </c>
      <c r="L187" s="46"/>
      <c r="M187" s="227" t="s">
        <v>22</v>
      </c>
      <c r="N187" s="228" t="s">
        <v>49</v>
      </c>
      <c r="O187" s="86"/>
      <c r="P187" s="229">
        <f>O187*H187</f>
        <v>0</v>
      </c>
      <c r="Q187" s="229">
        <v>0</v>
      </c>
      <c r="R187" s="229">
        <f>Q187*H187</f>
        <v>0</v>
      </c>
      <c r="S187" s="229">
        <v>0</v>
      </c>
      <c r="T187" s="230">
        <f>S187*H187</f>
        <v>0</v>
      </c>
      <c r="U187" s="40"/>
      <c r="V187" s="40"/>
      <c r="W187" s="40"/>
      <c r="X187" s="40"/>
      <c r="Y187" s="40"/>
      <c r="Z187" s="40"/>
      <c r="AA187" s="40"/>
      <c r="AB187" s="40"/>
      <c r="AC187" s="40"/>
      <c r="AD187" s="40"/>
      <c r="AE187" s="40"/>
      <c r="AR187" s="231" t="s">
        <v>272</v>
      </c>
      <c r="AT187" s="231" t="s">
        <v>201</v>
      </c>
      <c r="AU187" s="231" t="s">
        <v>87</v>
      </c>
      <c r="AY187" s="19" t="s">
        <v>199</v>
      </c>
      <c r="BE187" s="232">
        <f>IF(N187="základní",J187,0)</f>
        <v>0</v>
      </c>
      <c r="BF187" s="232">
        <f>IF(N187="snížená",J187,0)</f>
        <v>0</v>
      </c>
      <c r="BG187" s="232">
        <f>IF(N187="zákl. přenesená",J187,0)</f>
        <v>0</v>
      </c>
      <c r="BH187" s="232">
        <f>IF(N187="sníž. přenesená",J187,0)</f>
        <v>0</v>
      </c>
      <c r="BI187" s="232">
        <f>IF(N187="nulová",J187,0)</f>
        <v>0</v>
      </c>
      <c r="BJ187" s="19" t="s">
        <v>23</v>
      </c>
      <c r="BK187" s="232">
        <f>ROUND(I187*H187,2)</f>
        <v>0</v>
      </c>
      <c r="BL187" s="19" t="s">
        <v>272</v>
      </c>
      <c r="BM187" s="231" t="s">
        <v>4613</v>
      </c>
    </row>
    <row r="188" s="2" customFormat="1" ht="16.5" customHeight="1">
      <c r="A188" s="40"/>
      <c r="B188" s="41"/>
      <c r="C188" s="277" t="s">
        <v>1013</v>
      </c>
      <c r="D188" s="277" t="s">
        <v>407</v>
      </c>
      <c r="E188" s="278" t="s">
        <v>4614</v>
      </c>
      <c r="F188" s="279" t="s">
        <v>4615</v>
      </c>
      <c r="G188" s="280" t="s">
        <v>333</v>
      </c>
      <c r="H188" s="281">
        <v>2</v>
      </c>
      <c r="I188" s="282"/>
      <c r="J188" s="283">
        <f>ROUND(I188*H188,2)</f>
        <v>0</v>
      </c>
      <c r="K188" s="279" t="s">
        <v>22</v>
      </c>
      <c r="L188" s="284"/>
      <c r="M188" s="285" t="s">
        <v>22</v>
      </c>
      <c r="N188" s="286" t="s">
        <v>49</v>
      </c>
      <c r="O188" s="86"/>
      <c r="P188" s="229">
        <f>O188*H188</f>
        <v>0</v>
      </c>
      <c r="Q188" s="229">
        <v>6.0000000000000002E-05</v>
      </c>
      <c r="R188" s="229">
        <f>Q188*H188</f>
        <v>0.00012</v>
      </c>
      <c r="S188" s="229">
        <v>0</v>
      </c>
      <c r="T188" s="230">
        <f>S188*H188</f>
        <v>0</v>
      </c>
      <c r="U188" s="40"/>
      <c r="V188" s="40"/>
      <c r="W188" s="40"/>
      <c r="X188" s="40"/>
      <c r="Y188" s="40"/>
      <c r="Z188" s="40"/>
      <c r="AA188" s="40"/>
      <c r="AB188" s="40"/>
      <c r="AC188" s="40"/>
      <c r="AD188" s="40"/>
      <c r="AE188" s="40"/>
      <c r="AR188" s="231" t="s">
        <v>367</v>
      </c>
      <c r="AT188" s="231" t="s">
        <v>407</v>
      </c>
      <c r="AU188" s="231" t="s">
        <v>87</v>
      </c>
      <c r="AY188" s="19" t="s">
        <v>199</v>
      </c>
      <c r="BE188" s="232">
        <f>IF(N188="základní",J188,0)</f>
        <v>0</v>
      </c>
      <c r="BF188" s="232">
        <f>IF(N188="snížená",J188,0)</f>
        <v>0</v>
      </c>
      <c r="BG188" s="232">
        <f>IF(N188="zákl. přenesená",J188,0)</f>
        <v>0</v>
      </c>
      <c r="BH188" s="232">
        <f>IF(N188="sníž. přenesená",J188,0)</f>
        <v>0</v>
      </c>
      <c r="BI188" s="232">
        <f>IF(N188="nulová",J188,0)</f>
        <v>0</v>
      </c>
      <c r="BJ188" s="19" t="s">
        <v>23</v>
      </c>
      <c r="BK188" s="232">
        <f>ROUND(I188*H188,2)</f>
        <v>0</v>
      </c>
      <c r="BL188" s="19" t="s">
        <v>272</v>
      </c>
      <c r="BM188" s="231" t="s">
        <v>4616</v>
      </c>
    </row>
    <row r="189" s="2" customFormat="1" ht="16.5" customHeight="1">
      <c r="A189" s="40"/>
      <c r="B189" s="41"/>
      <c r="C189" s="277" t="s">
        <v>1018</v>
      </c>
      <c r="D189" s="277" t="s">
        <v>407</v>
      </c>
      <c r="E189" s="278" t="s">
        <v>4617</v>
      </c>
      <c r="F189" s="279" t="s">
        <v>4618</v>
      </c>
      <c r="G189" s="280" t="s">
        <v>333</v>
      </c>
      <c r="H189" s="281">
        <v>9</v>
      </c>
      <c r="I189" s="282"/>
      <c r="J189" s="283">
        <f>ROUND(I189*H189,2)</f>
        <v>0</v>
      </c>
      <c r="K189" s="279" t="s">
        <v>22</v>
      </c>
      <c r="L189" s="284"/>
      <c r="M189" s="285" t="s">
        <v>22</v>
      </c>
      <c r="N189" s="286" t="s">
        <v>49</v>
      </c>
      <c r="O189" s="86"/>
      <c r="P189" s="229">
        <f>O189*H189</f>
        <v>0</v>
      </c>
      <c r="Q189" s="229">
        <v>0.0064999999999999997</v>
      </c>
      <c r="R189" s="229">
        <f>Q189*H189</f>
        <v>0.058499999999999996</v>
      </c>
      <c r="S189" s="229">
        <v>0</v>
      </c>
      <c r="T189" s="230">
        <f>S189*H189</f>
        <v>0</v>
      </c>
      <c r="U189" s="40"/>
      <c r="V189" s="40"/>
      <c r="W189" s="40"/>
      <c r="X189" s="40"/>
      <c r="Y189" s="40"/>
      <c r="Z189" s="40"/>
      <c r="AA189" s="40"/>
      <c r="AB189" s="40"/>
      <c r="AC189" s="40"/>
      <c r="AD189" s="40"/>
      <c r="AE189" s="40"/>
      <c r="AR189" s="231" t="s">
        <v>367</v>
      </c>
      <c r="AT189" s="231" t="s">
        <v>407</v>
      </c>
      <c r="AU189" s="231" t="s">
        <v>87</v>
      </c>
      <c r="AY189" s="19" t="s">
        <v>199</v>
      </c>
      <c r="BE189" s="232">
        <f>IF(N189="základní",J189,0)</f>
        <v>0</v>
      </c>
      <c r="BF189" s="232">
        <f>IF(N189="snížená",J189,0)</f>
        <v>0</v>
      </c>
      <c r="BG189" s="232">
        <f>IF(N189="zákl. přenesená",J189,0)</f>
        <v>0</v>
      </c>
      <c r="BH189" s="232">
        <f>IF(N189="sníž. přenesená",J189,0)</f>
        <v>0</v>
      </c>
      <c r="BI189" s="232">
        <f>IF(N189="nulová",J189,0)</f>
        <v>0</v>
      </c>
      <c r="BJ189" s="19" t="s">
        <v>23</v>
      </c>
      <c r="BK189" s="232">
        <f>ROUND(I189*H189,2)</f>
        <v>0</v>
      </c>
      <c r="BL189" s="19" t="s">
        <v>272</v>
      </c>
      <c r="BM189" s="231" t="s">
        <v>4619</v>
      </c>
    </row>
    <row r="190" s="2" customFormat="1" ht="16.5" customHeight="1">
      <c r="A190" s="40"/>
      <c r="B190" s="41"/>
      <c r="C190" s="277" t="s">
        <v>1023</v>
      </c>
      <c r="D190" s="277" t="s">
        <v>407</v>
      </c>
      <c r="E190" s="278" t="s">
        <v>4620</v>
      </c>
      <c r="F190" s="279" t="s">
        <v>4621</v>
      </c>
      <c r="G190" s="280" t="s">
        <v>333</v>
      </c>
      <c r="H190" s="281">
        <v>2</v>
      </c>
      <c r="I190" s="282"/>
      <c r="J190" s="283">
        <f>ROUND(I190*H190,2)</f>
        <v>0</v>
      </c>
      <c r="K190" s="279" t="s">
        <v>22</v>
      </c>
      <c r="L190" s="284"/>
      <c r="M190" s="285" t="s">
        <v>22</v>
      </c>
      <c r="N190" s="286" t="s">
        <v>49</v>
      </c>
      <c r="O190" s="86"/>
      <c r="P190" s="229">
        <f>O190*H190</f>
        <v>0</v>
      </c>
      <c r="Q190" s="229">
        <v>0.0064999999999999997</v>
      </c>
      <c r="R190" s="229">
        <f>Q190*H190</f>
        <v>0.012999999999999999</v>
      </c>
      <c r="S190" s="229">
        <v>0</v>
      </c>
      <c r="T190" s="230">
        <f>S190*H190</f>
        <v>0</v>
      </c>
      <c r="U190" s="40"/>
      <c r="V190" s="40"/>
      <c r="W190" s="40"/>
      <c r="X190" s="40"/>
      <c r="Y190" s="40"/>
      <c r="Z190" s="40"/>
      <c r="AA190" s="40"/>
      <c r="AB190" s="40"/>
      <c r="AC190" s="40"/>
      <c r="AD190" s="40"/>
      <c r="AE190" s="40"/>
      <c r="AR190" s="231" t="s">
        <v>367</v>
      </c>
      <c r="AT190" s="231" t="s">
        <v>407</v>
      </c>
      <c r="AU190" s="231" t="s">
        <v>87</v>
      </c>
      <c r="AY190" s="19" t="s">
        <v>199</v>
      </c>
      <c r="BE190" s="232">
        <f>IF(N190="základní",J190,0)</f>
        <v>0</v>
      </c>
      <c r="BF190" s="232">
        <f>IF(N190="snížená",J190,0)</f>
        <v>0</v>
      </c>
      <c r="BG190" s="232">
        <f>IF(N190="zákl. přenesená",J190,0)</f>
        <v>0</v>
      </c>
      <c r="BH190" s="232">
        <f>IF(N190="sníž. přenesená",J190,0)</f>
        <v>0</v>
      </c>
      <c r="BI190" s="232">
        <f>IF(N190="nulová",J190,0)</f>
        <v>0</v>
      </c>
      <c r="BJ190" s="19" t="s">
        <v>23</v>
      </c>
      <c r="BK190" s="232">
        <f>ROUND(I190*H190,2)</f>
        <v>0</v>
      </c>
      <c r="BL190" s="19" t="s">
        <v>272</v>
      </c>
      <c r="BM190" s="231" t="s">
        <v>4622</v>
      </c>
    </row>
    <row r="191" s="2" customFormat="1" ht="16.5" customHeight="1">
      <c r="A191" s="40"/>
      <c r="B191" s="41"/>
      <c r="C191" s="277" t="s">
        <v>1027</v>
      </c>
      <c r="D191" s="277" t="s">
        <v>407</v>
      </c>
      <c r="E191" s="278" t="s">
        <v>4623</v>
      </c>
      <c r="F191" s="279" t="s">
        <v>4624</v>
      </c>
      <c r="G191" s="280" t="s">
        <v>333</v>
      </c>
      <c r="H191" s="281">
        <v>1</v>
      </c>
      <c r="I191" s="282"/>
      <c r="J191" s="283">
        <f>ROUND(I191*H191,2)</f>
        <v>0</v>
      </c>
      <c r="K191" s="279" t="s">
        <v>22</v>
      </c>
      <c r="L191" s="284"/>
      <c r="M191" s="285" t="s">
        <v>22</v>
      </c>
      <c r="N191" s="286" t="s">
        <v>49</v>
      </c>
      <c r="O191" s="86"/>
      <c r="P191" s="229">
        <f>O191*H191</f>
        <v>0</v>
      </c>
      <c r="Q191" s="229">
        <v>0.0064999999999999997</v>
      </c>
      <c r="R191" s="229">
        <f>Q191*H191</f>
        <v>0.0064999999999999997</v>
      </c>
      <c r="S191" s="229">
        <v>0</v>
      </c>
      <c r="T191" s="230">
        <f>S191*H191</f>
        <v>0</v>
      </c>
      <c r="U191" s="40"/>
      <c r="V191" s="40"/>
      <c r="W191" s="40"/>
      <c r="X191" s="40"/>
      <c r="Y191" s="40"/>
      <c r="Z191" s="40"/>
      <c r="AA191" s="40"/>
      <c r="AB191" s="40"/>
      <c r="AC191" s="40"/>
      <c r="AD191" s="40"/>
      <c r="AE191" s="40"/>
      <c r="AR191" s="231" t="s">
        <v>367</v>
      </c>
      <c r="AT191" s="231" t="s">
        <v>407</v>
      </c>
      <c r="AU191" s="231" t="s">
        <v>87</v>
      </c>
      <c r="AY191" s="19" t="s">
        <v>199</v>
      </c>
      <c r="BE191" s="232">
        <f>IF(N191="základní",J191,0)</f>
        <v>0</v>
      </c>
      <c r="BF191" s="232">
        <f>IF(N191="snížená",J191,0)</f>
        <v>0</v>
      </c>
      <c r="BG191" s="232">
        <f>IF(N191="zákl. přenesená",J191,0)</f>
        <v>0</v>
      </c>
      <c r="BH191" s="232">
        <f>IF(N191="sníž. přenesená",J191,0)</f>
        <v>0</v>
      </c>
      <c r="BI191" s="232">
        <f>IF(N191="nulová",J191,0)</f>
        <v>0</v>
      </c>
      <c r="BJ191" s="19" t="s">
        <v>23</v>
      </c>
      <c r="BK191" s="232">
        <f>ROUND(I191*H191,2)</f>
        <v>0</v>
      </c>
      <c r="BL191" s="19" t="s">
        <v>272</v>
      </c>
      <c r="BM191" s="231" t="s">
        <v>4625</v>
      </c>
    </row>
    <row r="192" s="2" customFormat="1" ht="16.5" customHeight="1">
      <c r="A192" s="40"/>
      <c r="B192" s="41"/>
      <c r="C192" s="220" t="s">
        <v>1032</v>
      </c>
      <c r="D192" s="220" t="s">
        <v>201</v>
      </c>
      <c r="E192" s="221" t="s">
        <v>4626</v>
      </c>
      <c r="F192" s="222" t="s">
        <v>4627</v>
      </c>
      <c r="G192" s="223" t="s">
        <v>333</v>
      </c>
      <c r="H192" s="224">
        <v>1</v>
      </c>
      <c r="I192" s="225"/>
      <c r="J192" s="226">
        <f>ROUND(I192*H192,2)</f>
        <v>0</v>
      </c>
      <c r="K192" s="222" t="s">
        <v>22</v>
      </c>
      <c r="L192" s="46"/>
      <c r="M192" s="227" t="s">
        <v>22</v>
      </c>
      <c r="N192" s="228" t="s">
        <v>49</v>
      </c>
      <c r="O192" s="86"/>
      <c r="P192" s="229">
        <f>O192*H192</f>
        <v>0</v>
      </c>
      <c r="Q192" s="229">
        <v>0</v>
      </c>
      <c r="R192" s="229">
        <f>Q192*H192</f>
        <v>0</v>
      </c>
      <c r="S192" s="229">
        <v>0</v>
      </c>
      <c r="T192" s="230">
        <f>S192*H192</f>
        <v>0</v>
      </c>
      <c r="U192" s="40"/>
      <c r="V192" s="40"/>
      <c r="W192" s="40"/>
      <c r="X192" s="40"/>
      <c r="Y192" s="40"/>
      <c r="Z192" s="40"/>
      <c r="AA192" s="40"/>
      <c r="AB192" s="40"/>
      <c r="AC192" s="40"/>
      <c r="AD192" s="40"/>
      <c r="AE192" s="40"/>
      <c r="AR192" s="231" t="s">
        <v>272</v>
      </c>
      <c r="AT192" s="231" t="s">
        <v>201</v>
      </c>
      <c r="AU192" s="231" t="s">
        <v>87</v>
      </c>
      <c r="AY192" s="19" t="s">
        <v>199</v>
      </c>
      <c r="BE192" s="232">
        <f>IF(N192="základní",J192,0)</f>
        <v>0</v>
      </c>
      <c r="BF192" s="232">
        <f>IF(N192="snížená",J192,0)</f>
        <v>0</v>
      </c>
      <c r="BG192" s="232">
        <f>IF(N192="zákl. přenesená",J192,0)</f>
        <v>0</v>
      </c>
      <c r="BH192" s="232">
        <f>IF(N192="sníž. přenesená",J192,0)</f>
        <v>0</v>
      </c>
      <c r="BI192" s="232">
        <f>IF(N192="nulová",J192,0)</f>
        <v>0</v>
      </c>
      <c r="BJ192" s="19" t="s">
        <v>23</v>
      </c>
      <c r="BK192" s="232">
        <f>ROUND(I192*H192,2)</f>
        <v>0</v>
      </c>
      <c r="BL192" s="19" t="s">
        <v>272</v>
      </c>
      <c r="BM192" s="231" t="s">
        <v>4628</v>
      </c>
    </row>
    <row r="193" s="2" customFormat="1" ht="16.5" customHeight="1">
      <c r="A193" s="40"/>
      <c r="B193" s="41"/>
      <c r="C193" s="220" t="s">
        <v>1037</v>
      </c>
      <c r="D193" s="220" t="s">
        <v>201</v>
      </c>
      <c r="E193" s="221" t="s">
        <v>4629</v>
      </c>
      <c r="F193" s="222" t="s">
        <v>4630</v>
      </c>
      <c r="G193" s="223" t="s">
        <v>333</v>
      </c>
      <c r="H193" s="224">
        <v>1</v>
      </c>
      <c r="I193" s="225"/>
      <c r="J193" s="226">
        <f>ROUND(I193*H193,2)</f>
        <v>0</v>
      </c>
      <c r="K193" s="222" t="s">
        <v>22</v>
      </c>
      <c r="L193" s="46"/>
      <c r="M193" s="227" t="s">
        <v>22</v>
      </c>
      <c r="N193" s="228" t="s">
        <v>49</v>
      </c>
      <c r="O193" s="86"/>
      <c r="P193" s="229">
        <f>O193*H193</f>
        <v>0</v>
      </c>
      <c r="Q193" s="229">
        <v>0</v>
      </c>
      <c r="R193" s="229">
        <f>Q193*H193</f>
        <v>0</v>
      </c>
      <c r="S193" s="229">
        <v>0</v>
      </c>
      <c r="T193" s="230">
        <f>S193*H193</f>
        <v>0</v>
      </c>
      <c r="U193" s="40"/>
      <c r="V193" s="40"/>
      <c r="W193" s="40"/>
      <c r="X193" s="40"/>
      <c r="Y193" s="40"/>
      <c r="Z193" s="40"/>
      <c r="AA193" s="40"/>
      <c r="AB193" s="40"/>
      <c r="AC193" s="40"/>
      <c r="AD193" s="40"/>
      <c r="AE193" s="40"/>
      <c r="AR193" s="231" t="s">
        <v>272</v>
      </c>
      <c r="AT193" s="231" t="s">
        <v>201</v>
      </c>
      <c r="AU193" s="231" t="s">
        <v>87</v>
      </c>
      <c r="AY193" s="19" t="s">
        <v>199</v>
      </c>
      <c r="BE193" s="232">
        <f>IF(N193="základní",J193,0)</f>
        <v>0</v>
      </c>
      <c r="BF193" s="232">
        <f>IF(N193="snížená",J193,0)</f>
        <v>0</v>
      </c>
      <c r="BG193" s="232">
        <f>IF(N193="zákl. přenesená",J193,0)</f>
        <v>0</v>
      </c>
      <c r="BH193" s="232">
        <f>IF(N193="sníž. přenesená",J193,0)</f>
        <v>0</v>
      </c>
      <c r="BI193" s="232">
        <f>IF(N193="nulová",J193,0)</f>
        <v>0</v>
      </c>
      <c r="BJ193" s="19" t="s">
        <v>23</v>
      </c>
      <c r="BK193" s="232">
        <f>ROUND(I193*H193,2)</f>
        <v>0</v>
      </c>
      <c r="BL193" s="19" t="s">
        <v>272</v>
      </c>
      <c r="BM193" s="231" t="s">
        <v>4631</v>
      </c>
    </row>
    <row r="194" s="2" customFormat="1" ht="16.5" customHeight="1">
      <c r="A194" s="40"/>
      <c r="B194" s="41"/>
      <c r="C194" s="220" t="s">
        <v>1042</v>
      </c>
      <c r="D194" s="220" t="s">
        <v>201</v>
      </c>
      <c r="E194" s="221" t="s">
        <v>4632</v>
      </c>
      <c r="F194" s="222" t="s">
        <v>4633</v>
      </c>
      <c r="G194" s="223" t="s">
        <v>333</v>
      </c>
      <c r="H194" s="224">
        <v>65</v>
      </c>
      <c r="I194" s="225"/>
      <c r="J194" s="226">
        <f>ROUND(I194*H194,2)</f>
        <v>0</v>
      </c>
      <c r="K194" s="222" t="s">
        <v>22</v>
      </c>
      <c r="L194" s="46"/>
      <c r="M194" s="287" t="s">
        <v>22</v>
      </c>
      <c r="N194" s="288" t="s">
        <v>49</v>
      </c>
      <c r="O194" s="289"/>
      <c r="P194" s="290">
        <f>O194*H194</f>
        <v>0</v>
      </c>
      <c r="Q194" s="290">
        <v>0</v>
      </c>
      <c r="R194" s="290">
        <f>Q194*H194</f>
        <v>0</v>
      </c>
      <c r="S194" s="290">
        <v>0</v>
      </c>
      <c r="T194" s="291">
        <f>S194*H194</f>
        <v>0</v>
      </c>
      <c r="U194" s="40"/>
      <c r="V194" s="40"/>
      <c r="W194" s="40"/>
      <c r="X194" s="40"/>
      <c r="Y194" s="40"/>
      <c r="Z194" s="40"/>
      <c r="AA194" s="40"/>
      <c r="AB194" s="40"/>
      <c r="AC194" s="40"/>
      <c r="AD194" s="40"/>
      <c r="AE194" s="40"/>
      <c r="AR194" s="231" t="s">
        <v>272</v>
      </c>
      <c r="AT194" s="231" t="s">
        <v>201</v>
      </c>
      <c r="AU194" s="231" t="s">
        <v>87</v>
      </c>
      <c r="AY194" s="19" t="s">
        <v>199</v>
      </c>
      <c r="BE194" s="232">
        <f>IF(N194="základní",J194,0)</f>
        <v>0</v>
      </c>
      <c r="BF194" s="232">
        <f>IF(N194="snížená",J194,0)</f>
        <v>0</v>
      </c>
      <c r="BG194" s="232">
        <f>IF(N194="zákl. přenesená",J194,0)</f>
        <v>0</v>
      </c>
      <c r="BH194" s="232">
        <f>IF(N194="sníž. přenesená",J194,0)</f>
        <v>0</v>
      </c>
      <c r="BI194" s="232">
        <f>IF(N194="nulová",J194,0)</f>
        <v>0</v>
      </c>
      <c r="BJ194" s="19" t="s">
        <v>23</v>
      </c>
      <c r="BK194" s="232">
        <f>ROUND(I194*H194,2)</f>
        <v>0</v>
      </c>
      <c r="BL194" s="19" t="s">
        <v>272</v>
      </c>
      <c r="BM194" s="231" t="s">
        <v>4634</v>
      </c>
    </row>
    <row r="195" s="2" customFormat="1" ht="6.96" customHeight="1">
      <c r="A195" s="40"/>
      <c r="B195" s="61"/>
      <c r="C195" s="62"/>
      <c r="D195" s="62"/>
      <c r="E195" s="62"/>
      <c r="F195" s="62"/>
      <c r="G195" s="62"/>
      <c r="H195" s="62"/>
      <c r="I195" s="168"/>
      <c r="J195" s="62"/>
      <c r="K195" s="62"/>
      <c r="L195" s="46"/>
      <c r="M195" s="40"/>
      <c r="O195" s="40"/>
      <c r="P195" s="40"/>
      <c r="Q195" s="40"/>
      <c r="R195" s="40"/>
      <c r="S195" s="40"/>
      <c r="T195" s="40"/>
      <c r="U195" s="40"/>
      <c r="V195" s="40"/>
      <c r="W195" s="40"/>
      <c r="X195" s="40"/>
      <c r="Y195" s="40"/>
      <c r="Z195" s="40"/>
      <c r="AA195" s="40"/>
      <c r="AB195" s="40"/>
      <c r="AC195" s="40"/>
      <c r="AD195" s="40"/>
      <c r="AE195" s="40"/>
    </row>
  </sheetData>
  <sheetProtection sheet="1" autoFilter="0" formatColumns="0" formatRows="0" objects="1" scenarios="1" spinCount="100000" saltValue="wOOI0VXAH8hCDCLn47svwGICvveUzQbn8tNQFy69pS4cE76CLGHjr+4Qy8HDe4llqLhBv2EzKcDhOYL/Gz10gQ==" hashValue="jSVIMl53xvg0UhsNiTTmN2XlHrc3twGd/S/iZhyTE74ncOPgzloXAh08DBOD5bnKs7j89y7/mBXGJcwcdmpWhA==" algorithmName="SHA-512" password="CEF7"/>
  <autoFilter ref="C80:K194"/>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105</v>
      </c>
    </row>
    <row r="3" s="1" customFormat="1" ht="6.96" customHeight="1">
      <c r="B3" s="131"/>
      <c r="C3" s="132"/>
      <c r="D3" s="132"/>
      <c r="E3" s="132"/>
      <c r="F3" s="132"/>
      <c r="G3" s="132"/>
      <c r="H3" s="132"/>
      <c r="I3" s="133"/>
      <c r="J3" s="132"/>
      <c r="K3" s="132"/>
      <c r="L3" s="22"/>
      <c r="AT3" s="19" t="s">
        <v>87</v>
      </c>
    </row>
    <row r="4" s="1" customFormat="1" ht="24.96" customHeight="1">
      <c r="B4" s="22"/>
      <c r="D4" s="134" t="s">
        <v>136</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zakázky'!K6</f>
        <v>Rekonstrukce elektroinstalace a rozvodů ZTI,vč. úpravy soc. zařízení a bezbariér vstupu obj. č.p. 931, Náchod</v>
      </c>
      <c r="F7" s="136"/>
      <c r="G7" s="136"/>
      <c r="H7" s="136"/>
      <c r="I7" s="130"/>
      <c r="L7" s="22"/>
    </row>
    <row r="8" s="2" customFormat="1" ht="12" customHeight="1">
      <c r="A8" s="40"/>
      <c r="B8" s="46"/>
      <c r="C8" s="40"/>
      <c r="D8" s="136" t="s">
        <v>137</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4635</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19</v>
      </c>
      <c r="E11" s="40"/>
      <c r="F11" s="141" t="s">
        <v>20</v>
      </c>
      <c r="G11" s="40"/>
      <c r="H11" s="40"/>
      <c r="I11" s="142" t="s">
        <v>21</v>
      </c>
      <c r="J11" s="141" t="s">
        <v>22</v>
      </c>
      <c r="K11" s="40"/>
      <c r="L11" s="139"/>
      <c r="S11" s="40"/>
      <c r="T11" s="40"/>
      <c r="U11" s="40"/>
      <c r="V11" s="40"/>
      <c r="W11" s="40"/>
      <c r="X11" s="40"/>
      <c r="Y11" s="40"/>
      <c r="Z11" s="40"/>
      <c r="AA11" s="40"/>
      <c r="AB11" s="40"/>
      <c r="AC11" s="40"/>
      <c r="AD11" s="40"/>
      <c r="AE11" s="40"/>
    </row>
    <row r="12" s="2" customFormat="1" ht="12" customHeight="1">
      <c r="A12" s="40"/>
      <c r="B12" s="46"/>
      <c r="C12" s="40"/>
      <c r="D12" s="136" t="s">
        <v>24</v>
      </c>
      <c r="E12" s="40"/>
      <c r="F12" s="141" t="s">
        <v>25</v>
      </c>
      <c r="G12" s="40"/>
      <c r="H12" s="40"/>
      <c r="I12" s="142" t="s">
        <v>26</v>
      </c>
      <c r="J12" s="143" t="str">
        <f>'Rekapitulace zakázky'!AN8</f>
        <v>12. 2. 2020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22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32</v>
      </c>
      <c r="F15" s="40"/>
      <c r="G15" s="40"/>
      <c r="H15" s="40"/>
      <c r="I15" s="142" t="s">
        <v>33</v>
      </c>
      <c r="J15" s="141" t="s">
        <v>22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34</v>
      </c>
      <c r="E17" s="40"/>
      <c r="F17" s="40"/>
      <c r="G17" s="40"/>
      <c r="H17" s="40"/>
      <c r="I17" s="142" t="s">
        <v>31</v>
      </c>
      <c r="J17" s="35"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zakázky'!E14</f>
        <v>Vyplň údaj</v>
      </c>
      <c r="F18" s="141"/>
      <c r="G18" s="141"/>
      <c r="H18" s="141"/>
      <c r="I18" s="142" t="s">
        <v>33</v>
      </c>
      <c r="J18" s="35"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36</v>
      </c>
      <c r="E20" s="40"/>
      <c r="F20" s="40"/>
      <c r="G20" s="40"/>
      <c r="H20" s="40"/>
      <c r="I20" s="142" t="s">
        <v>31</v>
      </c>
      <c r="J20" s="141" t="s">
        <v>37</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33</v>
      </c>
      <c r="J21" s="141" t="s">
        <v>22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22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4636</v>
      </c>
      <c r="F24" s="40"/>
      <c r="G24" s="40"/>
      <c r="H24" s="40"/>
      <c r="I24" s="142" t="s">
        <v>33</v>
      </c>
      <c r="J24" s="141" t="s">
        <v>22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42</v>
      </c>
      <c r="E26" s="40"/>
      <c r="F26" s="40"/>
      <c r="G26" s="40"/>
      <c r="H26" s="40"/>
      <c r="I26" s="138"/>
      <c r="J26" s="40"/>
      <c r="K26" s="40"/>
      <c r="L26" s="139"/>
      <c r="S26" s="40"/>
      <c r="T26" s="40"/>
      <c r="U26" s="40"/>
      <c r="V26" s="40"/>
      <c r="W26" s="40"/>
      <c r="X26" s="40"/>
      <c r="Y26" s="40"/>
      <c r="Z26" s="40"/>
      <c r="AA26" s="40"/>
      <c r="AB26" s="40"/>
      <c r="AC26" s="40"/>
      <c r="AD26" s="40"/>
      <c r="AE26" s="40"/>
    </row>
    <row r="27" s="8" customFormat="1" ht="47.25" customHeight="1">
      <c r="A27" s="144"/>
      <c r="B27" s="145"/>
      <c r="C27" s="144"/>
      <c r="D27" s="144"/>
      <c r="E27" s="146" t="s">
        <v>43</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44</v>
      </c>
      <c r="E30" s="40"/>
      <c r="F30" s="40"/>
      <c r="G30" s="40"/>
      <c r="H30" s="40"/>
      <c r="I30" s="138"/>
      <c r="J30" s="152">
        <f>ROUND(J85,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46</v>
      </c>
      <c r="G32" s="40"/>
      <c r="H32" s="40"/>
      <c r="I32" s="154" t="s">
        <v>45</v>
      </c>
      <c r="J32" s="153" t="s">
        <v>47</v>
      </c>
      <c r="K32" s="40"/>
      <c r="L32" s="139"/>
      <c r="S32" s="40"/>
      <c r="T32" s="40"/>
      <c r="U32" s="40"/>
      <c r="V32" s="40"/>
      <c r="W32" s="40"/>
      <c r="X32" s="40"/>
      <c r="Y32" s="40"/>
      <c r="Z32" s="40"/>
      <c r="AA32" s="40"/>
      <c r="AB32" s="40"/>
      <c r="AC32" s="40"/>
      <c r="AD32" s="40"/>
      <c r="AE32" s="40"/>
    </row>
    <row r="33" s="2" customFormat="1" ht="14.4" customHeight="1">
      <c r="A33" s="40"/>
      <c r="B33" s="46"/>
      <c r="C33" s="40"/>
      <c r="D33" s="155" t="s">
        <v>48</v>
      </c>
      <c r="E33" s="136" t="s">
        <v>49</v>
      </c>
      <c r="F33" s="156">
        <f>ROUND((SUM(BE85:BE124)),  2)</f>
        <v>0</v>
      </c>
      <c r="G33" s="40"/>
      <c r="H33" s="40"/>
      <c r="I33" s="157">
        <v>0.20999999999999999</v>
      </c>
      <c r="J33" s="156">
        <f>ROUND(((SUM(BE85:BE124))*I33),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50</v>
      </c>
      <c r="F34" s="156">
        <f>ROUND((SUM(BF85:BF124)),  2)</f>
        <v>0</v>
      </c>
      <c r="G34" s="40"/>
      <c r="H34" s="40"/>
      <c r="I34" s="157">
        <v>0.14999999999999999</v>
      </c>
      <c r="J34" s="156">
        <f>ROUND(((SUM(BF85:BF124))*I34),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51</v>
      </c>
      <c r="F35" s="156">
        <f>ROUND((SUM(BG85:BG124)),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52</v>
      </c>
      <c r="F36" s="156">
        <f>ROUND((SUM(BH85:BH124)),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53</v>
      </c>
      <c r="F37" s="156">
        <f>ROUND((SUM(BI85:BI124)),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54</v>
      </c>
      <c r="E39" s="160"/>
      <c r="F39" s="160"/>
      <c r="G39" s="161" t="s">
        <v>55</v>
      </c>
      <c r="H39" s="162" t="s">
        <v>56</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139</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Rekonstrukce elektroinstalace a rozvodů ZTI,vč. úpravy soc. zařízení a bezbariér vstupu obj. č.p. 931, Náchod</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137</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4 - Vytápění</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24</v>
      </c>
      <c r="D52" s="42"/>
      <c r="E52" s="42"/>
      <c r="F52" s="29" t="str">
        <f>F12</f>
        <v>Náchod</v>
      </c>
      <c r="G52" s="42"/>
      <c r="H52" s="42"/>
      <c r="I52" s="142" t="s">
        <v>26</v>
      </c>
      <c r="J52" s="74" t="str">
        <f>IF(J12="","",J12)</f>
        <v>12. 2. 2020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40.05" customHeight="1">
      <c r="A54" s="40"/>
      <c r="B54" s="41"/>
      <c r="C54" s="34" t="s">
        <v>30</v>
      </c>
      <c r="D54" s="42"/>
      <c r="E54" s="42"/>
      <c r="F54" s="29" t="str">
        <f>E15</f>
        <v>SPŠ stav. a Obch. akad. arch. Jana Letzela, Náchod</v>
      </c>
      <c r="G54" s="42"/>
      <c r="H54" s="42"/>
      <c r="I54" s="142" t="s">
        <v>36</v>
      </c>
      <c r="J54" s="38" t="str">
        <f>E21</f>
        <v>Ing. Lukáš Polej - projektový a ing. atelier EGO</v>
      </c>
      <c r="K54" s="42"/>
      <c r="L54" s="139"/>
      <c r="S54" s="40"/>
      <c r="T54" s="40"/>
      <c r="U54" s="40"/>
      <c r="V54" s="40"/>
      <c r="W54" s="40"/>
      <c r="X54" s="40"/>
      <c r="Y54" s="40"/>
      <c r="Z54" s="40"/>
      <c r="AA54" s="40"/>
      <c r="AB54" s="40"/>
      <c r="AC54" s="40"/>
      <c r="AD54" s="40"/>
      <c r="AE54" s="40"/>
    </row>
    <row r="55" s="2" customFormat="1" ht="15.15" customHeight="1">
      <c r="A55" s="40"/>
      <c r="B55" s="41"/>
      <c r="C55" s="34" t="s">
        <v>34</v>
      </c>
      <c r="D55" s="42"/>
      <c r="E55" s="42"/>
      <c r="F55" s="29" t="str">
        <f>IF(E18="","",E18)</f>
        <v>Vyplň údaj</v>
      </c>
      <c r="G55" s="42"/>
      <c r="H55" s="42"/>
      <c r="I55" s="142" t="s">
        <v>40</v>
      </c>
      <c r="J55" s="38" t="str">
        <f>E24</f>
        <v>Ondřej Ludvík</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140</v>
      </c>
      <c r="D57" s="174"/>
      <c r="E57" s="174"/>
      <c r="F57" s="174"/>
      <c r="G57" s="174"/>
      <c r="H57" s="174"/>
      <c r="I57" s="175"/>
      <c r="J57" s="176" t="s">
        <v>141</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76</v>
      </c>
      <c r="D59" s="42"/>
      <c r="E59" s="42"/>
      <c r="F59" s="42"/>
      <c r="G59" s="42"/>
      <c r="H59" s="42"/>
      <c r="I59" s="138"/>
      <c r="J59" s="104">
        <f>J85</f>
        <v>0</v>
      </c>
      <c r="K59" s="42"/>
      <c r="L59" s="139"/>
      <c r="S59" s="40"/>
      <c r="T59" s="40"/>
      <c r="U59" s="40"/>
      <c r="V59" s="40"/>
      <c r="W59" s="40"/>
      <c r="X59" s="40"/>
      <c r="Y59" s="40"/>
      <c r="Z59" s="40"/>
      <c r="AA59" s="40"/>
      <c r="AB59" s="40"/>
      <c r="AC59" s="40"/>
      <c r="AD59" s="40"/>
      <c r="AE59" s="40"/>
      <c r="AU59" s="19" t="s">
        <v>142</v>
      </c>
    </row>
    <row r="60" s="9" customFormat="1" ht="24.96" customHeight="1">
      <c r="A60" s="9"/>
      <c r="B60" s="178"/>
      <c r="C60" s="179"/>
      <c r="D60" s="180" t="s">
        <v>4637</v>
      </c>
      <c r="E60" s="181"/>
      <c r="F60" s="181"/>
      <c r="G60" s="181"/>
      <c r="H60" s="181"/>
      <c r="I60" s="182"/>
      <c r="J60" s="183">
        <f>J86</f>
        <v>0</v>
      </c>
      <c r="K60" s="179"/>
      <c r="L60" s="184"/>
      <c r="S60" s="9"/>
      <c r="T60" s="9"/>
      <c r="U60" s="9"/>
      <c r="V60" s="9"/>
      <c r="W60" s="9"/>
      <c r="X60" s="9"/>
      <c r="Y60" s="9"/>
      <c r="Z60" s="9"/>
      <c r="AA60" s="9"/>
      <c r="AB60" s="9"/>
      <c r="AC60" s="9"/>
      <c r="AD60" s="9"/>
      <c r="AE60" s="9"/>
    </row>
    <row r="61" s="10" customFormat="1" ht="19.92" customHeight="1">
      <c r="A61" s="10"/>
      <c r="B61" s="185"/>
      <c r="C61" s="186"/>
      <c r="D61" s="187" t="s">
        <v>158</v>
      </c>
      <c r="E61" s="188"/>
      <c r="F61" s="188"/>
      <c r="G61" s="188"/>
      <c r="H61" s="188"/>
      <c r="I61" s="189"/>
      <c r="J61" s="190">
        <f>J87</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4638</v>
      </c>
      <c r="E62" s="188"/>
      <c r="F62" s="188"/>
      <c r="G62" s="188"/>
      <c r="H62" s="188"/>
      <c r="I62" s="189"/>
      <c r="J62" s="190">
        <f>J95</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4639</v>
      </c>
      <c r="E63" s="188"/>
      <c r="F63" s="188"/>
      <c r="G63" s="188"/>
      <c r="H63" s="188"/>
      <c r="I63" s="189"/>
      <c r="J63" s="190">
        <f>J104</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4640</v>
      </c>
      <c r="E64" s="188"/>
      <c r="F64" s="188"/>
      <c r="G64" s="188"/>
      <c r="H64" s="188"/>
      <c r="I64" s="189"/>
      <c r="J64" s="190">
        <f>J109</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4641</v>
      </c>
      <c r="E65" s="188"/>
      <c r="F65" s="188"/>
      <c r="G65" s="188"/>
      <c r="H65" s="188"/>
      <c r="I65" s="189"/>
      <c r="J65" s="190">
        <f>J122</f>
        <v>0</v>
      </c>
      <c r="K65" s="186"/>
      <c r="L65" s="191"/>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138"/>
      <c r="J66" s="42"/>
      <c r="K66" s="42"/>
      <c r="L66" s="139"/>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168"/>
      <c r="J67" s="62"/>
      <c r="K67" s="62"/>
      <c r="L67" s="139"/>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171"/>
      <c r="J71" s="64"/>
      <c r="K71" s="64"/>
      <c r="L71" s="139"/>
      <c r="S71" s="40"/>
      <c r="T71" s="40"/>
      <c r="U71" s="40"/>
      <c r="V71" s="40"/>
      <c r="W71" s="40"/>
      <c r="X71" s="40"/>
      <c r="Y71" s="40"/>
      <c r="Z71" s="40"/>
      <c r="AA71" s="40"/>
      <c r="AB71" s="40"/>
      <c r="AC71" s="40"/>
      <c r="AD71" s="40"/>
      <c r="AE71" s="40"/>
    </row>
    <row r="72" s="2" customFormat="1" ht="24.96" customHeight="1">
      <c r="A72" s="40"/>
      <c r="B72" s="41"/>
      <c r="C72" s="25" t="s">
        <v>184</v>
      </c>
      <c r="D72" s="42"/>
      <c r="E72" s="42"/>
      <c r="F72" s="42"/>
      <c r="G72" s="42"/>
      <c r="H72" s="42"/>
      <c r="I72" s="138"/>
      <c r="J72" s="42"/>
      <c r="K72" s="42"/>
      <c r="L72" s="139"/>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138"/>
      <c r="J73" s="42"/>
      <c r="K73" s="42"/>
      <c r="L73" s="139"/>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16.5" customHeight="1">
      <c r="A75" s="40"/>
      <c r="B75" s="41"/>
      <c r="C75" s="42"/>
      <c r="D75" s="42"/>
      <c r="E75" s="172" t="str">
        <f>E7</f>
        <v>Rekonstrukce elektroinstalace a rozvodů ZTI,vč. úpravy soc. zařízení a bezbariér vstupu obj. č.p. 931, Náchod</v>
      </c>
      <c r="F75" s="34"/>
      <c r="G75" s="34"/>
      <c r="H75" s="34"/>
      <c r="I75" s="138"/>
      <c r="J75" s="42"/>
      <c r="K75" s="42"/>
      <c r="L75" s="139"/>
      <c r="S75" s="40"/>
      <c r="T75" s="40"/>
      <c r="U75" s="40"/>
      <c r="V75" s="40"/>
      <c r="W75" s="40"/>
      <c r="X75" s="40"/>
      <c r="Y75" s="40"/>
      <c r="Z75" s="40"/>
      <c r="AA75" s="40"/>
      <c r="AB75" s="40"/>
      <c r="AC75" s="40"/>
      <c r="AD75" s="40"/>
      <c r="AE75" s="40"/>
    </row>
    <row r="76" s="2" customFormat="1" ht="12" customHeight="1">
      <c r="A76" s="40"/>
      <c r="B76" s="41"/>
      <c r="C76" s="34" t="s">
        <v>137</v>
      </c>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16.5" customHeight="1">
      <c r="A77" s="40"/>
      <c r="B77" s="41"/>
      <c r="C77" s="42"/>
      <c r="D77" s="42"/>
      <c r="E77" s="71" t="str">
        <f>E9</f>
        <v>4 - Vytápění</v>
      </c>
      <c r="F77" s="42"/>
      <c r="G77" s="42"/>
      <c r="H77" s="42"/>
      <c r="I77" s="138"/>
      <c r="J77" s="42"/>
      <c r="K77" s="42"/>
      <c r="L77" s="139"/>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38"/>
      <c r="J78" s="42"/>
      <c r="K78" s="42"/>
      <c r="L78" s="139"/>
      <c r="S78" s="40"/>
      <c r="T78" s="40"/>
      <c r="U78" s="40"/>
      <c r="V78" s="40"/>
      <c r="W78" s="40"/>
      <c r="X78" s="40"/>
      <c r="Y78" s="40"/>
      <c r="Z78" s="40"/>
      <c r="AA78" s="40"/>
      <c r="AB78" s="40"/>
      <c r="AC78" s="40"/>
      <c r="AD78" s="40"/>
      <c r="AE78" s="40"/>
    </row>
    <row r="79" s="2" customFormat="1" ht="12" customHeight="1">
      <c r="A79" s="40"/>
      <c r="B79" s="41"/>
      <c r="C79" s="34" t="s">
        <v>24</v>
      </c>
      <c r="D79" s="42"/>
      <c r="E79" s="42"/>
      <c r="F79" s="29" t="str">
        <f>F12</f>
        <v>Náchod</v>
      </c>
      <c r="G79" s="42"/>
      <c r="H79" s="42"/>
      <c r="I79" s="142" t="s">
        <v>26</v>
      </c>
      <c r="J79" s="74" t="str">
        <f>IF(J12="","",J12)</f>
        <v>12. 2. 2020</v>
      </c>
      <c r="K79" s="42"/>
      <c r="L79" s="139"/>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38"/>
      <c r="J80" s="42"/>
      <c r="K80" s="42"/>
      <c r="L80" s="139"/>
      <c r="S80" s="40"/>
      <c r="T80" s="40"/>
      <c r="U80" s="40"/>
      <c r="V80" s="40"/>
      <c r="W80" s="40"/>
      <c r="X80" s="40"/>
      <c r="Y80" s="40"/>
      <c r="Z80" s="40"/>
      <c r="AA80" s="40"/>
      <c r="AB80" s="40"/>
      <c r="AC80" s="40"/>
      <c r="AD80" s="40"/>
      <c r="AE80" s="40"/>
    </row>
    <row r="81" s="2" customFormat="1" ht="40.05" customHeight="1">
      <c r="A81" s="40"/>
      <c r="B81" s="41"/>
      <c r="C81" s="34" t="s">
        <v>30</v>
      </c>
      <c r="D81" s="42"/>
      <c r="E81" s="42"/>
      <c r="F81" s="29" t="str">
        <f>E15</f>
        <v>SPŠ stav. a Obch. akad. arch. Jana Letzela, Náchod</v>
      </c>
      <c r="G81" s="42"/>
      <c r="H81" s="42"/>
      <c r="I81" s="142" t="s">
        <v>36</v>
      </c>
      <c r="J81" s="38" t="str">
        <f>E21</f>
        <v>Ing. Lukáš Polej - projektový a ing. atelier EGO</v>
      </c>
      <c r="K81" s="42"/>
      <c r="L81" s="139"/>
      <c r="S81" s="40"/>
      <c r="T81" s="40"/>
      <c r="U81" s="40"/>
      <c r="V81" s="40"/>
      <c r="W81" s="40"/>
      <c r="X81" s="40"/>
      <c r="Y81" s="40"/>
      <c r="Z81" s="40"/>
      <c r="AA81" s="40"/>
      <c r="AB81" s="40"/>
      <c r="AC81" s="40"/>
      <c r="AD81" s="40"/>
      <c r="AE81" s="40"/>
    </row>
    <row r="82" s="2" customFormat="1" ht="15.15" customHeight="1">
      <c r="A82" s="40"/>
      <c r="B82" s="41"/>
      <c r="C82" s="34" t="s">
        <v>34</v>
      </c>
      <c r="D82" s="42"/>
      <c r="E82" s="42"/>
      <c r="F82" s="29" t="str">
        <f>IF(E18="","",E18)</f>
        <v>Vyplň údaj</v>
      </c>
      <c r="G82" s="42"/>
      <c r="H82" s="42"/>
      <c r="I82" s="142" t="s">
        <v>40</v>
      </c>
      <c r="J82" s="38" t="str">
        <f>E24</f>
        <v>Ondřej Ludvík</v>
      </c>
      <c r="K82" s="42"/>
      <c r="L82" s="139"/>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138"/>
      <c r="J83" s="42"/>
      <c r="K83" s="42"/>
      <c r="L83" s="139"/>
      <c r="S83" s="40"/>
      <c r="T83" s="40"/>
      <c r="U83" s="40"/>
      <c r="V83" s="40"/>
      <c r="W83" s="40"/>
      <c r="X83" s="40"/>
      <c r="Y83" s="40"/>
      <c r="Z83" s="40"/>
      <c r="AA83" s="40"/>
      <c r="AB83" s="40"/>
      <c r="AC83" s="40"/>
      <c r="AD83" s="40"/>
      <c r="AE83" s="40"/>
    </row>
    <row r="84" s="11" customFormat="1" ht="29.28" customHeight="1">
      <c r="A84" s="192"/>
      <c r="B84" s="193"/>
      <c r="C84" s="194" t="s">
        <v>185</v>
      </c>
      <c r="D84" s="195" t="s">
        <v>63</v>
      </c>
      <c r="E84" s="195" t="s">
        <v>59</v>
      </c>
      <c r="F84" s="195" t="s">
        <v>60</v>
      </c>
      <c r="G84" s="195" t="s">
        <v>186</v>
      </c>
      <c r="H84" s="195" t="s">
        <v>187</v>
      </c>
      <c r="I84" s="196" t="s">
        <v>188</v>
      </c>
      <c r="J84" s="195" t="s">
        <v>141</v>
      </c>
      <c r="K84" s="197" t="s">
        <v>189</v>
      </c>
      <c r="L84" s="198"/>
      <c r="M84" s="94" t="s">
        <v>22</v>
      </c>
      <c r="N84" s="95" t="s">
        <v>48</v>
      </c>
      <c r="O84" s="95" t="s">
        <v>190</v>
      </c>
      <c r="P84" s="95" t="s">
        <v>191</v>
      </c>
      <c r="Q84" s="95" t="s">
        <v>192</v>
      </c>
      <c r="R84" s="95" t="s">
        <v>193</v>
      </c>
      <c r="S84" s="95" t="s">
        <v>194</v>
      </c>
      <c r="T84" s="96" t="s">
        <v>195</v>
      </c>
      <c r="U84" s="192"/>
      <c r="V84" s="192"/>
      <c r="W84" s="192"/>
      <c r="X84" s="192"/>
      <c r="Y84" s="192"/>
      <c r="Z84" s="192"/>
      <c r="AA84" s="192"/>
      <c r="AB84" s="192"/>
      <c r="AC84" s="192"/>
      <c r="AD84" s="192"/>
      <c r="AE84" s="192"/>
    </row>
    <row r="85" s="2" customFormat="1" ht="22.8" customHeight="1">
      <c r="A85" s="40"/>
      <c r="B85" s="41"/>
      <c r="C85" s="101" t="s">
        <v>196</v>
      </c>
      <c r="D85" s="42"/>
      <c r="E85" s="42"/>
      <c r="F85" s="42"/>
      <c r="G85" s="42"/>
      <c r="H85" s="42"/>
      <c r="I85" s="138"/>
      <c r="J85" s="199">
        <f>BK85</f>
        <v>0</v>
      </c>
      <c r="K85" s="42"/>
      <c r="L85" s="46"/>
      <c r="M85" s="97"/>
      <c r="N85" s="200"/>
      <c r="O85" s="98"/>
      <c r="P85" s="201">
        <f>P86</f>
        <v>0</v>
      </c>
      <c r="Q85" s="98"/>
      <c r="R85" s="201">
        <f>R86</f>
        <v>0</v>
      </c>
      <c r="S85" s="98"/>
      <c r="T85" s="202">
        <f>T86</f>
        <v>0</v>
      </c>
      <c r="U85" s="40"/>
      <c r="V85" s="40"/>
      <c r="W85" s="40"/>
      <c r="X85" s="40"/>
      <c r="Y85" s="40"/>
      <c r="Z85" s="40"/>
      <c r="AA85" s="40"/>
      <c r="AB85" s="40"/>
      <c r="AC85" s="40"/>
      <c r="AD85" s="40"/>
      <c r="AE85" s="40"/>
      <c r="AT85" s="19" t="s">
        <v>77</v>
      </c>
      <c r="AU85" s="19" t="s">
        <v>142</v>
      </c>
      <c r="BK85" s="203">
        <f>BK86</f>
        <v>0</v>
      </c>
    </row>
    <row r="86" s="12" customFormat="1" ht="25.92" customHeight="1">
      <c r="A86" s="12"/>
      <c r="B86" s="204"/>
      <c r="C86" s="205"/>
      <c r="D86" s="206" t="s">
        <v>77</v>
      </c>
      <c r="E86" s="207" t="s">
        <v>4642</v>
      </c>
      <c r="F86" s="207" t="s">
        <v>4643</v>
      </c>
      <c r="G86" s="205"/>
      <c r="H86" s="205"/>
      <c r="I86" s="208"/>
      <c r="J86" s="209">
        <f>BK86</f>
        <v>0</v>
      </c>
      <c r="K86" s="205"/>
      <c r="L86" s="210"/>
      <c r="M86" s="211"/>
      <c r="N86" s="212"/>
      <c r="O86" s="212"/>
      <c r="P86" s="213">
        <f>P87+P95+P104+P109+P122</f>
        <v>0</v>
      </c>
      <c r="Q86" s="212"/>
      <c r="R86" s="213">
        <f>R87+R95+R104+R109+R122</f>
        <v>0</v>
      </c>
      <c r="S86" s="212"/>
      <c r="T86" s="214">
        <f>T87+T95+T104+T109+T122</f>
        <v>0</v>
      </c>
      <c r="U86" s="12"/>
      <c r="V86" s="12"/>
      <c r="W86" s="12"/>
      <c r="X86" s="12"/>
      <c r="Y86" s="12"/>
      <c r="Z86" s="12"/>
      <c r="AA86" s="12"/>
      <c r="AB86" s="12"/>
      <c r="AC86" s="12"/>
      <c r="AD86" s="12"/>
      <c r="AE86" s="12"/>
      <c r="AR86" s="215" t="s">
        <v>87</v>
      </c>
      <c r="AT86" s="216" t="s">
        <v>77</v>
      </c>
      <c r="AU86" s="216" t="s">
        <v>78</v>
      </c>
      <c r="AY86" s="215" t="s">
        <v>199</v>
      </c>
      <c r="BK86" s="217">
        <f>BK87+BK95+BK104+BK109+BK122</f>
        <v>0</v>
      </c>
    </row>
    <row r="87" s="12" customFormat="1" ht="22.8" customHeight="1">
      <c r="A87" s="12"/>
      <c r="B87" s="204"/>
      <c r="C87" s="205"/>
      <c r="D87" s="206" t="s">
        <v>77</v>
      </c>
      <c r="E87" s="218" t="s">
        <v>1808</v>
      </c>
      <c r="F87" s="218" t="s">
        <v>1809</v>
      </c>
      <c r="G87" s="205"/>
      <c r="H87" s="205"/>
      <c r="I87" s="208"/>
      <c r="J87" s="219">
        <f>BK87</f>
        <v>0</v>
      </c>
      <c r="K87" s="205"/>
      <c r="L87" s="210"/>
      <c r="M87" s="211"/>
      <c r="N87" s="212"/>
      <c r="O87" s="212"/>
      <c r="P87" s="213">
        <f>SUM(P88:P94)</f>
        <v>0</v>
      </c>
      <c r="Q87" s="212"/>
      <c r="R87" s="213">
        <f>SUM(R88:R94)</f>
        <v>0</v>
      </c>
      <c r="S87" s="212"/>
      <c r="T87" s="214">
        <f>SUM(T88:T94)</f>
        <v>0</v>
      </c>
      <c r="U87" s="12"/>
      <c r="V87" s="12"/>
      <c r="W87" s="12"/>
      <c r="X87" s="12"/>
      <c r="Y87" s="12"/>
      <c r="Z87" s="12"/>
      <c r="AA87" s="12"/>
      <c r="AB87" s="12"/>
      <c r="AC87" s="12"/>
      <c r="AD87" s="12"/>
      <c r="AE87" s="12"/>
      <c r="AR87" s="215" t="s">
        <v>87</v>
      </c>
      <c r="AT87" s="216" t="s">
        <v>77</v>
      </c>
      <c r="AU87" s="216" t="s">
        <v>23</v>
      </c>
      <c r="AY87" s="215" t="s">
        <v>199</v>
      </c>
      <c r="BK87" s="217">
        <f>SUM(BK88:BK94)</f>
        <v>0</v>
      </c>
    </row>
    <row r="88" s="2" customFormat="1" ht="16.5" customHeight="1">
      <c r="A88" s="40"/>
      <c r="B88" s="41"/>
      <c r="C88" s="220" t="s">
        <v>23</v>
      </c>
      <c r="D88" s="220" t="s">
        <v>201</v>
      </c>
      <c r="E88" s="221" t="s">
        <v>4644</v>
      </c>
      <c r="F88" s="222" t="s">
        <v>4645</v>
      </c>
      <c r="G88" s="223" t="s">
        <v>549</v>
      </c>
      <c r="H88" s="224">
        <v>150</v>
      </c>
      <c r="I88" s="225"/>
      <c r="J88" s="226">
        <f>ROUND(I88*H88,2)</f>
        <v>0</v>
      </c>
      <c r="K88" s="222" t="s">
        <v>22</v>
      </c>
      <c r="L88" s="46"/>
      <c r="M88" s="227" t="s">
        <v>22</v>
      </c>
      <c r="N88" s="228" t="s">
        <v>49</v>
      </c>
      <c r="O88" s="86"/>
      <c r="P88" s="229">
        <f>O88*H88</f>
        <v>0</v>
      </c>
      <c r="Q88" s="229">
        <v>0</v>
      </c>
      <c r="R88" s="229">
        <f>Q88*H88</f>
        <v>0</v>
      </c>
      <c r="S88" s="229">
        <v>0</v>
      </c>
      <c r="T88" s="230">
        <f>S88*H88</f>
        <v>0</v>
      </c>
      <c r="U88" s="40"/>
      <c r="V88" s="40"/>
      <c r="W88" s="40"/>
      <c r="X88" s="40"/>
      <c r="Y88" s="40"/>
      <c r="Z88" s="40"/>
      <c r="AA88" s="40"/>
      <c r="AB88" s="40"/>
      <c r="AC88" s="40"/>
      <c r="AD88" s="40"/>
      <c r="AE88" s="40"/>
      <c r="AR88" s="231" t="s">
        <v>272</v>
      </c>
      <c r="AT88" s="231" t="s">
        <v>201</v>
      </c>
      <c r="AU88" s="231" t="s">
        <v>87</v>
      </c>
      <c r="AY88" s="19" t="s">
        <v>199</v>
      </c>
      <c r="BE88" s="232">
        <f>IF(N88="základní",J88,0)</f>
        <v>0</v>
      </c>
      <c r="BF88" s="232">
        <f>IF(N88="snížená",J88,0)</f>
        <v>0</v>
      </c>
      <c r="BG88" s="232">
        <f>IF(N88="zákl. přenesená",J88,0)</f>
        <v>0</v>
      </c>
      <c r="BH88" s="232">
        <f>IF(N88="sníž. přenesená",J88,0)</f>
        <v>0</v>
      </c>
      <c r="BI88" s="232">
        <f>IF(N88="nulová",J88,0)</f>
        <v>0</v>
      </c>
      <c r="BJ88" s="19" t="s">
        <v>23</v>
      </c>
      <c r="BK88" s="232">
        <f>ROUND(I88*H88,2)</f>
        <v>0</v>
      </c>
      <c r="BL88" s="19" t="s">
        <v>272</v>
      </c>
      <c r="BM88" s="231" t="s">
        <v>4646</v>
      </c>
    </row>
    <row r="89" s="2" customFormat="1" ht="16.5" customHeight="1">
      <c r="A89" s="40"/>
      <c r="B89" s="41"/>
      <c r="C89" s="277" t="s">
        <v>87</v>
      </c>
      <c r="D89" s="277" t="s">
        <v>407</v>
      </c>
      <c r="E89" s="278" t="s">
        <v>4647</v>
      </c>
      <c r="F89" s="279" t="s">
        <v>4648</v>
      </c>
      <c r="G89" s="280" t="s">
        <v>549</v>
      </c>
      <c r="H89" s="281">
        <v>24</v>
      </c>
      <c r="I89" s="282"/>
      <c r="J89" s="283">
        <f>ROUND(I89*H89,2)</f>
        <v>0</v>
      </c>
      <c r="K89" s="279" t="s">
        <v>22</v>
      </c>
      <c r="L89" s="284"/>
      <c r="M89" s="285" t="s">
        <v>22</v>
      </c>
      <c r="N89" s="286" t="s">
        <v>49</v>
      </c>
      <c r="O89" s="86"/>
      <c r="P89" s="229">
        <f>O89*H89</f>
        <v>0</v>
      </c>
      <c r="Q89" s="229">
        <v>0</v>
      </c>
      <c r="R89" s="229">
        <f>Q89*H89</f>
        <v>0</v>
      </c>
      <c r="S89" s="229">
        <v>0</v>
      </c>
      <c r="T89" s="230">
        <f>S89*H89</f>
        <v>0</v>
      </c>
      <c r="U89" s="40"/>
      <c r="V89" s="40"/>
      <c r="W89" s="40"/>
      <c r="X89" s="40"/>
      <c r="Y89" s="40"/>
      <c r="Z89" s="40"/>
      <c r="AA89" s="40"/>
      <c r="AB89" s="40"/>
      <c r="AC89" s="40"/>
      <c r="AD89" s="40"/>
      <c r="AE89" s="40"/>
      <c r="AR89" s="231" t="s">
        <v>367</v>
      </c>
      <c r="AT89" s="231" t="s">
        <v>407</v>
      </c>
      <c r="AU89" s="231" t="s">
        <v>87</v>
      </c>
      <c r="AY89" s="19" t="s">
        <v>199</v>
      </c>
      <c r="BE89" s="232">
        <f>IF(N89="základní",J89,0)</f>
        <v>0</v>
      </c>
      <c r="BF89" s="232">
        <f>IF(N89="snížená",J89,0)</f>
        <v>0</v>
      </c>
      <c r="BG89" s="232">
        <f>IF(N89="zákl. přenesená",J89,0)</f>
        <v>0</v>
      </c>
      <c r="BH89" s="232">
        <f>IF(N89="sníž. přenesená",J89,0)</f>
        <v>0</v>
      </c>
      <c r="BI89" s="232">
        <f>IF(N89="nulová",J89,0)</f>
        <v>0</v>
      </c>
      <c r="BJ89" s="19" t="s">
        <v>23</v>
      </c>
      <c r="BK89" s="232">
        <f>ROUND(I89*H89,2)</f>
        <v>0</v>
      </c>
      <c r="BL89" s="19" t="s">
        <v>272</v>
      </c>
      <c r="BM89" s="231" t="s">
        <v>4649</v>
      </c>
    </row>
    <row r="90" s="2" customFormat="1" ht="16.5" customHeight="1">
      <c r="A90" s="40"/>
      <c r="B90" s="41"/>
      <c r="C90" s="277" t="s">
        <v>100</v>
      </c>
      <c r="D90" s="277" t="s">
        <v>407</v>
      </c>
      <c r="E90" s="278" t="s">
        <v>4650</v>
      </c>
      <c r="F90" s="279" t="s">
        <v>4651</v>
      </c>
      <c r="G90" s="280" t="s">
        <v>549</v>
      </c>
      <c r="H90" s="281">
        <v>58</v>
      </c>
      <c r="I90" s="282"/>
      <c r="J90" s="283">
        <f>ROUND(I90*H90,2)</f>
        <v>0</v>
      </c>
      <c r="K90" s="279" t="s">
        <v>22</v>
      </c>
      <c r="L90" s="284"/>
      <c r="M90" s="285" t="s">
        <v>22</v>
      </c>
      <c r="N90" s="286" t="s">
        <v>49</v>
      </c>
      <c r="O90" s="86"/>
      <c r="P90" s="229">
        <f>O90*H90</f>
        <v>0</v>
      </c>
      <c r="Q90" s="229">
        <v>0</v>
      </c>
      <c r="R90" s="229">
        <f>Q90*H90</f>
        <v>0</v>
      </c>
      <c r="S90" s="229">
        <v>0</v>
      </c>
      <c r="T90" s="230">
        <f>S90*H90</f>
        <v>0</v>
      </c>
      <c r="U90" s="40"/>
      <c r="V90" s="40"/>
      <c r="W90" s="40"/>
      <c r="X90" s="40"/>
      <c r="Y90" s="40"/>
      <c r="Z90" s="40"/>
      <c r="AA90" s="40"/>
      <c r="AB90" s="40"/>
      <c r="AC90" s="40"/>
      <c r="AD90" s="40"/>
      <c r="AE90" s="40"/>
      <c r="AR90" s="231" t="s">
        <v>367</v>
      </c>
      <c r="AT90" s="231" t="s">
        <v>407</v>
      </c>
      <c r="AU90" s="231" t="s">
        <v>87</v>
      </c>
      <c r="AY90" s="19" t="s">
        <v>199</v>
      </c>
      <c r="BE90" s="232">
        <f>IF(N90="základní",J90,0)</f>
        <v>0</v>
      </c>
      <c r="BF90" s="232">
        <f>IF(N90="snížená",J90,0)</f>
        <v>0</v>
      </c>
      <c r="BG90" s="232">
        <f>IF(N90="zákl. přenesená",J90,0)</f>
        <v>0</v>
      </c>
      <c r="BH90" s="232">
        <f>IF(N90="sníž. přenesená",J90,0)</f>
        <v>0</v>
      </c>
      <c r="BI90" s="232">
        <f>IF(N90="nulová",J90,0)</f>
        <v>0</v>
      </c>
      <c r="BJ90" s="19" t="s">
        <v>23</v>
      </c>
      <c r="BK90" s="232">
        <f>ROUND(I90*H90,2)</f>
        <v>0</v>
      </c>
      <c r="BL90" s="19" t="s">
        <v>272</v>
      </c>
      <c r="BM90" s="231" t="s">
        <v>4652</v>
      </c>
    </row>
    <row r="91" s="2" customFormat="1" ht="16.5" customHeight="1">
      <c r="A91" s="40"/>
      <c r="B91" s="41"/>
      <c r="C91" s="277" t="s">
        <v>103</v>
      </c>
      <c r="D91" s="277" t="s">
        <v>407</v>
      </c>
      <c r="E91" s="278" t="s">
        <v>4653</v>
      </c>
      <c r="F91" s="279" t="s">
        <v>4654</v>
      </c>
      <c r="G91" s="280" t="s">
        <v>549</v>
      </c>
      <c r="H91" s="281">
        <v>36</v>
      </c>
      <c r="I91" s="282"/>
      <c r="J91" s="283">
        <f>ROUND(I91*H91,2)</f>
        <v>0</v>
      </c>
      <c r="K91" s="279" t="s">
        <v>22</v>
      </c>
      <c r="L91" s="284"/>
      <c r="M91" s="285" t="s">
        <v>22</v>
      </c>
      <c r="N91" s="286" t="s">
        <v>49</v>
      </c>
      <c r="O91" s="86"/>
      <c r="P91" s="229">
        <f>O91*H91</f>
        <v>0</v>
      </c>
      <c r="Q91" s="229">
        <v>0</v>
      </c>
      <c r="R91" s="229">
        <f>Q91*H91</f>
        <v>0</v>
      </c>
      <c r="S91" s="229">
        <v>0</v>
      </c>
      <c r="T91" s="230">
        <f>S91*H91</f>
        <v>0</v>
      </c>
      <c r="U91" s="40"/>
      <c r="V91" s="40"/>
      <c r="W91" s="40"/>
      <c r="X91" s="40"/>
      <c r="Y91" s="40"/>
      <c r="Z91" s="40"/>
      <c r="AA91" s="40"/>
      <c r="AB91" s="40"/>
      <c r="AC91" s="40"/>
      <c r="AD91" s="40"/>
      <c r="AE91" s="40"/>
      <c r="AR91" s="231" t="s">
        <v>367</v>
      </c>
      <c r="AT91" s="231" t="s">
        <v>407</v>
      </c>
      <c r="AU91" s="231" t="s">
        <v>87</v>
      </c>
      <c r="AY91" s="19" t="s">
        <v>199</v>
      </c>
      <c r="BE91" s="232">
        <f>IF(N91="základní",J91,0)</f>
        <v>0</v>
      </c>
      <c r="BF91" s="232">
        <f>IF(N91="snížená",J91,0)</f>
        <v>0</v>
      </c>
      <c r="BG91" s="232">
        <f>IF(N91="zákl. přenesená",J91,0)</f>
        <v>0</v>
      </c>
      <c r="BH91" s="232">
        <f>IF(N91="sníž. přenesená",J91,0)</f>
        <v>0</v>
      </c>
      <c r="BI91" s="232">
        <f>IF(N91="nulová",J91,0)</f>
        <v>0</v>
      </c>
      <c r="BJ91" s="19" t="s">
        <v>23</v>
      </c>
      <c r="BK91" s="232">
        <f>ROUND(I91*H91,2)</f>
        <v>0</v>
      </c>
      <c r="BL91" s="19" t="s">
        <v>272</v>
      </c>
      <c r="BM91" s="231" t="s">
        <v>4655</v>
      </c>
    </row>
    <row r="92" s="2" customFormat="1" ht="16.5" customHeight="1">
      <c r="A92" s="40"/>
      <c r="B92" s="41"/>
      <c r="C92" s="277" t="s">
        <v>106</v>
      </c>
      <c r="D92" s="277" t="s">
        <v>407</v>
      </c>
      <c r="E92" s="278" t="s">
        <v>4656</v>
      </c>
      <c r="F92" s="279" t="s">
        <v>4657</v>
      </c>
      <c r="G92" s="280" t="s">
        <v>549</v>
      </c>
      <c r="H92" s="281">
        <v>20</v>
      </c>
      <c r="I92" s="282"/>
      <c r="J92" s="283">
        <f>ROUND(I92*H92,2)</f>
        <v>0</v>
      </c>
      <c r="K92" s="279" t="s">
        <v>22</v>
      </c>
      <c r="L92" s="284"/>
      <c r="M92" s="285" t="s">
        <v>22</v>
      </c>
      <c r="N92" s="286" t="s">
        <v>49</v>
      </c>
      <c r="O92" s="86"/>
      <c r="P92" s="229">
        <f>O92*H92</f>
        <v>0</v>
      </c>
      <c r="Q92" s="229">
        <v>0</v>
      </c>
      <c r="R92" s="229">
        <f>Q92*H92</f>
        <v>0</v>
      </c>
      <c r="S92" s="229">
        <v>0</v>
      </c>
      <c r="T92" s="230">
        <f>S92*H92</f>
        <v>0</v>
      </c>
      <c r="U92" s="40"/>
      <c r="V92" s="40"/>
      <c r="W92" s="40"/>
      <c r="X92" s="40"/>
      <c r="Y92" s="40"/>
      <c r="Z92" s="40"/>
      <c r="AA92" s="40"/>
      <c r="AB92" s="40"/>
      <c r="AC92" s="40"/>
      <c r="AD92" s="40"/>
      <c r="AE92" s="40"/>
      <c r="AR92" s="231" t="s">
        <v>367</v>
      </c>
      <c r="AT92" s="231" t="s">
        <v>407</v>
      </c>
      <c r="AU92" s="231" t="s">
        <v>87</v>
      </c>
      <c r="AY92" s="19" t="s">
        <v>199</v>
      </c>
      <c r="BE92" s="232">
        <f>IF(N92="základní",J92,0)</f>
        <v>0</v>
      </c>
      <c r="BF92" s="232">
        <f>IF(N92="snížená",J92,0)</f>
        <v>0</v>
      </c>
      <c r="BG92" s="232">
        <f>IF(N92="zákl. přenesená",J92,0)</f>
        <v>0</v>
      </c>
      <c r="BH92" s="232">
        <f>IF(N92="sníž. přenesená",J92,0)</f>
        <v>0</v>
      </c>
      <c r="BI92" s="232">
        <f>IF(N92="nulová",J92,0)</f>
        <v>0</v>
      </c>
      <c r="BJ92" s="19" t="s">
        <v>23</v>
      </c>
      <c r="BK92" s="232">
        <f>ROUND(I92*H92,2)</f>
        <v>0</v>
      </c>
      <c r="BL92" s="19" t="s">
        <v>272</v>
      </c>
      <c r="BM92" s="231" t="s">
        <v>4658</v>
      </c>
    </row>
    <row r="93" s="2" customFormat="1" ht="16.5" customHeight="1">
      <c r="A93" s="40"/>
      <c r="B93" s="41"/>
      <c r="C93" s="277" t="s">
        <v>225</v>
      </c>
      <c r="D93" s="277" t="s">
        <v>407</v>
      </c>
      <c r="E93" s="278" t="s">
        <v>4659</v>
      </c>
      <c r="F93" s="279" t="s">
        <v>4660</v>
      </c>
      <c r="G93" s="280" t="s">
        <v>549</v>
      </c>
      <c r="H93" s="281">
        <v>12</v>
      </c>
      <c r="I93" s="282"/>
      <c r="J93" s="283">
        <f>ROUND(I93*H93,2)</f>
        <v>0</v>
      </c>
      <c r="K93" s="279" t="s">
        <v>22</v>
      </c>
      <c r="L93" s="284"/>
      <c r="M93" s="285" t="s">
        <v>22</v>
      </c>
      <c r="N93" s="286" t="s">
        <v>49</v>
      </c>
      <c r="O93" s="86"/>
      <c r="P93" s="229">
        <f>O93*H93</f>
        <v>0</v>
      </c>
      <c r="Q93" s="229">
        <v>0</v>
      </c>
      <c r="R93" s="229">
        <f>Q93*H93</f>
        <v>0</v>
      </c>
      <c r="S93" s="229">
        <v>0</v>
      </c>
      <c r="T93" s="230">
        <f>S93*H93</f>
        <v>0</v>
      </c>
      <c r="U93" s="40"/>
      <c r="V93" s="40"/>
      <c r="W93" s="40"/>
      <c r="X93" s="40"/>
      <c r="Y93" s="40"/>
      <c r="Z93" s="40"/>
      <c r="AA93" s="40"/>
      <c r="AB93" s="40"/>
      <c r="AC93" s="40"/>
      <c r="AD93" s="40"/>
      <c r="AE93" s="40"/>
      <c r="AR93" s="231" t="s">
        <v>367</v>
      </c>
      <c r="AT93" s="231" t="s">
        <v>407</v>
      </c>
      <c r="AU93" s="231" t="s">
        <v>87</v>
      </c>
      <c r="AY93" s="19" t="s">
        <v>199</v>
      </c>
      <c r="BE93" s="232">
        <f>IF(N93="základní",J93,0)</f>
        <v>0</v>
      </c>
      <c r="BF93" s="232">
        <f>IF(N93="snížená",J93,0)</f>
        <v>0</v>
      </c>
      <c r="BG93" s="232">
        <f>IF(N93="zákl. přenesená",J93,0)</f>
        <v>0</v>
      </c>
      <c r="BH93" s="232">
        <f>IF(N93="sníž. přenesená",J93,0)</f>
        <v>0</v>
      </c>
      <c r="BI93" s="232">
        <f>IF(N93="nulová",J93,0)</f>
        <v>0</v>
      </c>
      <c r="BJ93" s="19" t="s">
        <v>23</v>
      </c>
      <c r="BK93" s="232">
        <f>ROUND(I93*H93,2)</f>
        <v>0</v>
      </c>
      <c r="BL93" s="19" t="s">
        <v>272</v>
      </c>
      <c r="BM93" s="231" t="s">
        <v>4661</v>
      </c>
    </row>
    <row r="94" s="2" customFormat="1" ht="16.5" customHeight="1">
      <c r="A94" s="40"/>
      <c r="B94" s="41"/>
      <c r="C94" s="220" t="s">
        <v>230</v>
      </c>
      <c r="D94" s="220" t="s">
        <v>201</v>
      </c>
      <c r="E94" s="221" t="s">
        <v>4662</v>
      </c>
      <c r="F94" s="222" t="s">
        <v>4663</v>
      </c>
      <c r="G94" s="223" t="s">
        <v>4664</v>
      </c>
      <c r="H94" s="295"/>
      <c r="I94" s="225"/>
      <c r="J94" s="226">
        <f>ROUND(I94*H94,2)</f>
        <v>0</v>
      </c>
      <c r="K94" s="222" t="s">
        <v>22</v>
      </c>
      <c r="L94" s="46"/>
      <c r="M94" s="227" t="s">
        <v>22</v>
      </c>
      <c r="N94" s="228" t="s">
        <v>49</v>
      </c>
      <c r="O94" s="86"/>
      <c r="P94" s="229">
        <f>O94*H94</f>
        <v>0</v>
      </c>
      <c r="Q94" s="229">
        <v>0</v>
      </c>
      <c r="R94" s="229">
        <f>Q94*H94</f>
        <v>0</v>
      </c>
      <c r="S94" s="229">
        <v>0</v>
      </c>
      <c r="T94" s="230">
        <f>S94*H94</f>
        <v>0</v>
      </c>
      <c r="U94" s="40"/>
      <c r="V94" s="40"/>
      <c r="W94" s="40"/>
      <c r="X94" s="40"/>
      <c r="Y94" s="40"/>
      <c r="Z94" s="40"/>
      <c r="AA94" s="40"/>
      <c r="AB94" s="40"/>
      <c r="AC94" s="40"/>
      <c r="AD94" s="40"/>
      <c r="AE94" s="40"/>
      <c r="AR94" s="231" t="s">
        <v>272</v>
      </c>
      <c r="AT94" s="231" t="s">
        <v>201</v>
      </c>
      <c r="AU94" s="231" t="s">
        <v>87</v>
      </c>
      <c r="AY94" s="19" t="s">
        <v>199</v>
      </c>
      <c r="BE94" s="232">
        <f>IF(N94="základní",J94,0)</f>
        <v>0</v>
      </c>
      <c r="BF94" s="232">
        <f>IF(N94="snížená",J94,0)</f>
        <v>0</v>
      </c>
      <c r="BG94" s="232">
        <f>IF(N94="zákl. přenesená",J94,0)</f>
        <v>0</v>
      </c>
      <c r="BH94" s="232">
        <f>IF(N94="sníž. přenesená",J94,0)</f>
        <v>0</v>
      </c>
      <c r="BI94" s="232">
        <f>IF(N94="nulová",J94,0)</f>
        <v>0</v>
      </c>
      <c r="BJ94" s="19" t="s">
        <v>23</v>
      </c>
      <c r="BK94" s="232">
        <f>ROUND(I94*H94,2)</f>
        <v>0</v>
      </c>
      <c r="BL94" s="19" t="s">
        <v>272</v>
      </c>
      <c r="BM94" s="231" t="s">
        <v>4665</v>
      </c>
    </row>
    <row r="95" s="12" customFormat="1" ht="22.8" customHeight="1">
      <c r="A95" s="12"/>
      <c r="B95" s="204"/>
      <c r="C95" s="205"/>
      <c r="D95" s="206" t="s">
        <v>77</v>
      </c>
      <c r="E95" s="218" t="s">
        <v>4666</v>
      </c>
      <c r="F95" s="218" t="s">
        <v>4667</v>
      </c>
      <c r="G95" s="205"/>
      <c r="H95" s="205"/>
      <c r="I95" s="208"/>
      <c r="J95" s="219">
        <f>BK95</f>
        <v>0</v>
      </c>
      <c r="K95" s="205"/>
      <c r="L95" s="210"/>
      <c r="M95" s="211"/>
      <c r="N95" s="212"/>
      <c r="O95" s="212"/>
      <c r="P95" s="213">
        <f>SUM(P96:P103)</f>
        <v>0</v>
      </c>
      <c r="Q95" s="212"/>
      <c r="R95" s="213">
        <f>SUM(R96:R103)</f>
        <v>0</v>
      </c>
      <c r="S95" s="212"/>
      <c r="T95" s="214">
        <f>SUM(T96:T103)</f>
        <v>0</v>
      </c>
      <c r="U95" s="12"/>
      <c r="V95" s="12"/>
      <c r="W95" s="12"/>
      <c r="X95" s="12"/>
      <c r="Y95" s="12"/>
      <c r="Z95" s="12"/>
      <c r="AA95" s="12"/>
      <c r="AB95" s="12"/>
      <c r="AC95" s="12"/>
      <c r="AD95" s="12"/>
      <c r="AE95" s="12"/>
      <c r="AR95" s="215" t="s">
        <v>87</v>
      </c>
      <c r="AT95" s="216" t="s">
        <v>77</v>
      </c>
      <c r="AU95" s="216" t="s">
        <v>23</v>
      </c>
      <c r="AY95" s="215" t="s">
        <v>199</v>
      </c>
      <c r="BK95" s="217">
        <f>SUM(BK96:BK103)</f>
        <v>0</v>
      </c>
    </row>
    <row r="96" s="2" customFormat="1" ht="16.5" customHeight="1">
      <c r="A96" s="40"/>
      <c r="B96" s="41"/>
      <c r="C96" s="220" t="s">
        <v>236</v>
      </c>
      <c r="D96" s="220" t="s">
        <v>201</v>
      </c>
      <c r="E96" s="221" t="s">
        <v>4668</v>
      </c>
      <c r="F96" s="222" t="s">
        <v>4669</v>
      </c>
      <c r="G96" s="223" t="s">
        <v>549</v>
      </c>
      <c r="H96" s="224">
        <v>24</v>
      </c>
      <c r="I96" s="225"/>
      <c r="J96" s="226">
        <f>ROUND(I96*H96,2)</f>
        <v>0</v>
      </c>
      <c r="K96" s="222" t="s">
        <v>22</v>
      </c>
      <c r="L96" s="46"/>
      <c r="M96" s="227" t="s">
        <v>22</v>
      </c>
      <c r="N96" s="228" t="s">
        <v>49</v>
      </c>
      <c r="O96" s="86"/>
      <c r="P96" s="229">
        <f>O96*H96</f>
        <v>0</v>
      </c>
      <c r="Q96" s="229">
        <v>0</v>
      </c>
      <c r="R96" s="229">
        <f>Q96*H96</f>
        <v>0</v>
      </c>
      <c r="S96" s="229">
        <v>0</v>
      </c>
      <c r="T96" s="230">
        <f>S96*H96</f>
        <v>0</v>
      </c>
      <c r="U96" s="40"/>
      <c r="V96" s="40"/>
      <c r="W96" s="40"/>
      <c r="X96" s="40"/>
      <c r="Y96" s="40"/>
      <c r="Z96" s="40"/>
      <c r="AA96" s="40"/>
      <c r="AB96" s="40"/>
      <c r="AC96" s="40"/>
      <c r="AD96" s="40"/>
      <c r="AE96" s="40"/>
      <c r="AR96" s="231" t="s">
        <v>272</v>
      </c>
      <c r="AT96" s="231" t="s">
        <v>201</v>
      </c>
      <c r="AU96" s="231" t="s">
        <v>87</v>
      </c>
      <c r="AY96" s="19" t="s">
        <v>199</v>
      </c>
      <c r="BE96" s="232">
        <f>IF(N96="základní",J96,0)</f>
        <v>0</v>
      </c>
      <c r="BF96" s="232">
        <f>IF(N96="snížená",J96,0)</f>
        <v>0</v>
      </c>
      <c r="BG96" s="232">
        <f>IF(N96="zákl. přenesená",J96,0)</f>
        <v>0</v>
      </c>
      <c r="BH96" s="232">
        <f>IF(N96="sníž. přenesená",J96,0)</f>
        <v>0</v>
      </c>
      <c r="BI96" s="232">
        <f>IF(N96="nulová",J96,0)</f>
        <v>0</v>
      </c>
      <c r="BJ96" s="19" t="s">
        <v>23</v>
      </c>
      <c r="BK96" s="232">
        <f>ROUND(I96*H96,2)</f>
        <v>0</v>
      </c>
      <c r="BL96" s="19" t="s">
        <v>272</v>
      </c>
      <c r="BM96" s="231" t="s">
        <v>4670</v>
      </c>
    </row>
    <row r="97" s="2" customFormat="1" ht="16.5" customHeight="1">
      <c r="A97" s="40"/>
      <c r="B97" s="41"/>
      <c r="C97" s="220" t="s">
        <v>240</v>
      </c>
      <c r="D97" s="220" t="s">
        <v>201</v>
      </c>
      <c r="E97" s="221" t="s">
        <v>4671</v>
      </c>
      <c r="F97" s="222" t="s">
        <v>4672</v>
      </c>
      <c r="G97" s="223" t="s">
        <v>549</v>
      </c>
      <c r="H97" s="224">
        <v>58</v>
      </c>
      <c r="I97" s="225"/>
      <c r="J97" s="226">
        <f>ROUND(I97*H97,2)</f>
        <v>0</v>
      </c>
      <c r="K97" s="222" t="s">
        <v>22</v>
      </c>
      <c r="L97" s="46"/>
      <c r="M97" s="227" t="s">
        <v>22</v>
      </c>
      <c r="N97" s="228" t="s">
        <v>49</v>
      </c>
      <c r="O97" s="86"/>
      <c r="P97" s="229">
        <f>O97*H97</f>
        <v>0</v>
      </c>
      <c r="Q97" s="229">
        <v>0</v>
      </c>
      <c r="R97" s="229">
        <f>Q97*H97</f>
        <v>0</v>
      </c>
      <c r="S97" s="229">
        <v>0</v>
      </c>
      <c r="T97" s="230">
        <f>S97*H97</f>
        <v>0</v>
      </c>
      <c r="U97" s="40"/>
      <c r="V97" s="40"/>
      <c r="W97" s="40"/>
      <c r="X97" s="40"/>
      <c r="Y97" s="40"/>
      <c r="Z97" s="40"/>
      <c r="AA97" s="40"/>
      <c r="AB97" s="40"/>
      <c r="AC97" s="40"/>
      <c r="AD97" s="40"/>
      <c r="AE97" s="40"/>
      <c r="AR97" s="231" t="s">
        <v>272</v>
      </c>
      <c r="AT97" s="231" t="s">
        <v>201</v>
      </c>
      <c r="AU97" s="231" t="s">
        <v>87</v>
      </c>
      <c r="AY97" s="19" t="s">
        <v>199</v>
      </c>
      <c r="BE97" s="232">
        <f>IF(N97="základní",J97,0)</f>
        <v>0</v>
      </c>
      <c r="BF97" s="232">
        <f>IF(N97="snížená",J97,0)</f>
        <v>0</v>
      </c>
      <c r="BG97" s="232">
        <f>IF(N97="zákl. přenesená",J97,0)</f>
        <v>0</v>
      </c>
      <c r="BH97" s="232">
        <f>IF(N97="sníž. přenesená",J97,0)</f>
        <v>0</v>
      </c>
      <c r="BI97" s="232">
        <f>IF(N97="nulová",J97,0)</f>
        <v>0</v>
      </c>
      <c r="BJ97" s="19" t="s">
        <v>23</v>
      </c>
      <c r="BK97" s="232">
        <f>ROUND(I97*H97,2)</f>
        <v>0</v>
      </c>
      <c r="BL97" s="19" t="s">
        <v>272</v>
      </c>
      <c r="BM97" s="231" t="s">
        <v>4673</v>
      </c>
    </row>
    <row r="98" s="2" customFormat="1" ht="16.5" customHeight="1">
      <c r="A98" s="40"/>
      <c r="B98" s="41"/>
      <c r="C98" s="220" t="s">
        <v>28</v>
      </c>
      <c r="D98" s="220" t="s">
        <v>201</v>
      </c>
      <c r="E98" s="221" t="s">
        <v>4674</v>
      </c>
      <c r="F98" s="222" t="s">
        <v>4675</v>
      </c>
      <c r="G98" s="223" t="s">
        <v>549</v>
      </c>
      <c r="H98" s="224">
        <v>36</v>
      </c>
      <c r="I98" s="225"/>
      <c r="J98" s="226">
        <f>ROUND(I98*H98,2)</f>
        <v>0</v>
      </c>
      <c r="K98" s="222" t="s">
        <v>22</v>
      </c>
      <c r="L98" s="46"/>
      <c r="M98" s="227" t="s">
        <v>22</v>
      </c>
      <c r="N98" s="228" t="s">
        <v>49</v>
      </c>
      <c r="O98" s="86"/>
      <c r="P98" s="229">
        <f>O98*H98</f>
        <v>0</v>
      </c>
      <c r="Q98" s="229">
        <v>0</v>
      </c>
      <c r="R98" s="229">
        <f>Q98*H98</f>
        <v>0</v>
      </c>
      <c r="S98" s="229">
        <v>0</v>
      </c>
      <c r="T98" s="230">
        <f>S98*H98</f>
        <v>0</v>
      </c>
      <c r="U98" s="40"/>
      <c r="V98" s="40"/>
      <c r="W98" s="40"/>
      <c r="X98" s="40"/>
      <c r="Y98" s="40"/>
      <c r="Z98" s="40"/>
      <c r="AA98" s="40"/>
      <c r="AB98" s="40"/>
      <c r="AC98" s="40"/>
      <c r="AD98" s="40"/>
      <c r="AE98" s="40"/>
      <c r="AR98" s="231" t="s">
        <v>272</v>
      </c>
      <c r="AT98" s="231" t="s">
        <v>201</v>
      </c>
      <c r="AU98" s="231" t="s">
        <v>87</v>
      </c>
      <c r="AY98" s="19" t="s">
        <v>199</v>
      </c>
      <c r="BE98" s="232">
        <f>IF(N98="základní",J98,0)</f>
        <v>0</v>
      </c>
      <c r="BF98" s="232">
        <f>IF(N98="snížená",J98,0)</f>
        <v>0</v>
      </c>
      <c r="BG98" s="232">
        <f>IF(N98="zákl. přenesená",J98,0)</f>
        <v>0</v>
      </c>
      <c r="BH98" s="232">
        <f>IF(N98="sníž. přenesená",J98,0)</f>
        <v>0</v>
      </c>
      <c r="BI98" s="232">
        <f>IF(N98="nulová",J98,0)</f>
        <v>0</v>
      </c>
      <c r="BJ98" s="19" t="s">
        <v>23</v>
      </c>
      <c r="BK98" s="232">
        <f>ROUND(I98*H98,2)</f>
        <v>0</v>
      </c>
      <c r="BL98" s="19" t="s">
        <v>272</v>
      </c>
      <c r="BM98" s="231" t="s">
        <v>4676</v>
      </c>
    </row>
    <row r="99" s="2" customFormat="1" ht="16.5" customHeight="1">
      <c r="A99" s="40"/>
      <c r="B99" s="41"/>
      <c r="C99" s="220" t="s">
        <v>248</v>
      </c>
      <c r="D99" s="220" t="s">
        <v>201</v>
      </c>
      <c r="E99" s="221" t="s">
        <v>4677</v>
      </c>
      <c r="F99" s="222" t="s">
        <v>4678</v>
      </c>
      <c r="G99" s="223" t="s">
        <v>549</v>
      </c>
      <c r="H99" s="224">
        <v>20</v>
      </c>
      <c r="I99" s="225"/>
      <c r="J99" s="226">
        <f>ROUND(I99*H99,2)</f>
        <v>0</v>
      </c>
      <c r="K99" s="222" t="s">
        <v>22</v>
      </c>
      <c r="L99" s="46"/>
      <c r="M99" s="227" t="s">
        <v>22</v>
      </c>
      <c r="N99" s="228" t="s">
        <v>49</v>
      </c>
      <c r="O99" s="86"/>
      <c r="P99" s="229">
        <f>O99*H99</f>
        <v>0</v>
      </c>
      <c r="Q99" s="229">
        <v>0</v>
      </c>
      <c r="R99" s="229">
        <f>Q99*H99</f>
        <v>0</v>
      </c>
      <c r="S99" s="229">
        <v>0</v>
      </c>
      <c r="T99" s="230">
        <f>S99*H99</f>
        <v>0</v>
      </c>
      <c r="U99" s="40"/>
      <c r="V99" s="40"/>
      <c r="W99" s="40"/>
      <c r="X99" s="40"/>
      <c r="Y99" s="40"/>
      <c r="Z99" s="40"/>
      <c r="AA99" s="40"/>
      <c r="AB99" s="40"/>
      <c r="AC99" s="40"/>
      <c r="AD99" s="40"/>
      <c r="AE99" s="40"/>
      <c r="AR99" s="231" t="s">
        <v>272</v>
      </c>
      <c r="AT99" s="231" t="s">
        <v>201</v>
      </c>
      <c r="AU99" s="231" t="s">
        <v>87</v>
      </c>
      <c r="AY99" s="19" t="s">
        <v>199</v>
      </c>
      <c r="BE99" s="232">
        <f>IF(N99="základní",J99,0)</f>
        <v>0</v>
      </c>
      <c r="BF99" s="232">
        <f>IF(N99="snížená",J99,0)</f>
        <v>0</v>
      </c>
      <c r="BG99" s="232">
        <f>IF(N99="zákl. přenesená",J99,0)</f>
        <v>0</v>
      </c>
      <c r="BH99" s="232">
        <f>IF(N99="sníž. přenesená",J99,0)</f>
        <v>0</v>
      </c>
      <c r="BI99" s="232">
        <f>IF(N99="nulová",J99,0)</f>
        <v>0</v>
      </c>
      <c r="BJ99" s="19" t="s">
        <v>23</v>
      </c>
      <c r="BK99" s="232">
        <f>ROUND(I99*H99,2)</f>
        <v>0</v>
      </c>
      <c r="BL99" s="19" t="s">
        <v>272</v>
      </c>
      <c r="BM99" s="231" t="s">
        <v>4679</v>
      </c>
    </row>
    <row r="100" s="2" customFormat="1" ht="16.5" customHeight="1">
      <c r="A100" s="40"/>
      <c r="B100" s="41"/>
      <c r="C100" s="220" t="s">
        <v>253</v>
      </c>
      <c r="D100" s="220" t="s">
        <v>201</v>
      </c>
      <c r="E100" s="221" t="s">
        <v>4680</v>
      </c>
      <c r="F100" s="222" t="s">
        <v>4681</v>
      </c>
      <c r="G100" s="223" t="s">
        <v>549</v>
      </c>
      <c r="H100" s="224">
        <v>12</v>
      </c>
      <c r="I100" s="225"/>
      <c r="J100" s="226">
        <f>ROUND(I100*H100,2)</f>
        <v>0</v>
      </c>
      <c r="K100" s="222" t="s">
        <v>22</v>
      </c>
      <c r="L100" s="46"/>
      <c r="M100" s="227" t="s">
        <v>22</v>
      </c>
      <c r="N100" s="228" t="s">
        <v>49</v>
      </c>
      <c r="O100" s="86"/>
      <c r="P100" s="229">
        <f>O100*H100</f>
        <v>0</v>
      </c>
      <c r="Q100" s="229">
        <v>0</v>
      </c>
      <c r="R100" s="229">
        <f>Q100*H100</f>
        <v>0</v>
      </c>
      <c r="S100" s="229">
        <v>0</v>
      </c>
      <c r="T100" s="230">
        <f>S100*H100</f>
        <v>0</v>
      </c>
      <c r="U100" s="40"/>
      <c r="V100" s="40"/>
      <c r="W100" s="40"/>
      <c r="X100" s="40"/>
      <c r="Y100" s="40"/>
      <c r="Z100" s="40"/>
      <c r="AA100" s="40"/>
      <c r="AB100" s="40"/>
      <c r="AC100" s="40"/>
      <c r="AD100" s="40"/>
      <c r="AE100" s="40"/>
      <c r="AR100" s="231" t="s">
        <v>272</v>
      </c>
      <c r="AT100" s="231" t="s">
        <v>201</v>
      </c>
      <c r="AU100" s="231" t="s">
        <v>87</v>
      </c>
      <c r="AY100" s="19" t="s">
        <v>199</v>
      </c>
      <c r="BE100" s="232">
        <f>IF(N100="základní",J100,0)</f>
        <v>0</v>
      </c>
      <c r="BF100" s="232">
        <f>IF(N100="snížená",J100,0)</f>
        <v>0</v>
      </c>
      <c r="BG100" s="232">
        <f>IF(N100="zákl. přenesená",J100,0)</f>
        <v>0</v>
      </c>
      <c r="BH100" s="232">
        <f>IF(N100="sníž. přenesená",J100,0)</f>
        <v>0</v>
      </c>
      <c r="BI100" s="232">
        <f>IF(N100="nulová",J100,0)</f>
        <v>0</v>
      </c>
      <c r="BJ100" s="19" t="s">
        <v>23</v>
      </c>
      <c r="BK100" s="232">
        <f>ROUND(I100*H100,2)</f>
        <v>0</v>
      </c>
      <c r="BL100" s="19" t="s">
        <v>272</v>
      </c>
      <c r="BM100" s="231" t="s">
        <v>4682</v>
      </c>
    </row>
    <row r="101" s="2" customFormat="1" ht="16.5" customHeight="1">
      <c r="A101" s="40"/>
      <c r="B101" s="41"/>
      <c r="C101" s="220" t="s">
        <v>258</v>
      </c>
      <c r="D101" s="220" t="s">
        <v>201</v>
      </c>
      <c r="E101" s="221" t="s">
        <v>4683</v>
      </c>
      <c r="F101" s="222" t="s">
        <v>4684</v>
      </c>
      <c r="G101" s="223" t="s">
        <v>549</v>
      </c>
      <c r="H101" s="224">
        <v>75</v>
      </c>
      <c r="I101" s="225"/>
      <c r="J101" s="226">
        <f>ROUND(I101*H101,2)</f>
        <v>0</v>
      </c>
      <c r="K101" s="222" t="s">
        <v>22</v>
      </c>
      <c r="L101" s="46"/>
      <c r="M101" s="227" t="s">
        <v>22</v>
      </c>
      <c r="N101" s="228" t="s">
        <v>49</v>
      </c>
      <c r="O101" s="86"/>
      <c r="P101" s="229">
        <f>O101*H101</f>
        <v>0</v>
      </c>
      <c r="Q101" s="229">
        <v>0</v>
      </c>
      <c r="R101" s="229">
        <f>Q101*H101</f>
        <v>0</v>
      </c>
      <c r="S101" s="229">
        <v>0</v>
      </c>
      <c r="T101" s="230">
        <f>S101*H101</f>
        <v>0</v>
      </c>
      <c r="U101" s="40"/>
      <c r="V101" s="40"/>
      <c r="W101" s="40"/>
      <c r="X101" s="40"/>
      <c r="Y101" s="40"/>
      <c r="Z101" s="40"/>
      <c r="AA101" s="40"/>
      <c r="AB101" s="40"/>
      <c r="AC101" s="40"/>
      <c r="AD101" s="40"/>
      <c r="AE101" s="40"/>
      <c r="AR101" s="231" t="s">
        <v>272</v>
      </c>
      <c r="AT101" s="231" t="s">
        <v>201</v>
      </c>
      <c r="AU101" s="231" t="s">
        <v>87</v>
      </c>
      <c r="AY101" s="19" t="s">
        <v>199</v>
      </c>
      <c r="BE101" s="232">
        <f>IF(N101="základní",J101,0)</f>
        <v>0</v>
      </c>
      <c r="BF101" s="232">
        <f>IF(N101="snížená",J101,0)</f>
        <v>0</v>
      </c>
      <c r="BG101" s="232">
        <f>IF(N101="zákl. přenesená",J101,0)</f>
        <v>0</v>
      </c>
      <c r="BH101" s="232">
        <f>IF(N101="sníž. přenesená",J101,0)</f>
        <v>0</v>
      </c>
      <c r="BI101" s="232">
        <f>IF(N101="nulová",J101,0)</f>
        <v>0</v>
      </c>
      <c r="BJ101" s="19" t="s">
        <v>23</v>
      </c>
      <c r="BK101" s="232">
        <f>ROUND(I101*H101,2)</f>
        <v>0</v>
      </c>
      <c r="BL101" s="19" t="s">
        <v>272</v>
      </c>
      <c r="BM101" s="231" t="s">
        <v>4685</v>
      </c>
    </row>
    <row r="102" s="2" customFormat="1" ht="16.5" customHeight="1">
      <c r="A102" s="40"/>
      <c r="B102" s="41"/>
      <c r="C102" s="220" t="s">
        <v>263</v>
      </c>
      <c r="D102" s="220" t="s">
        <v>201</v>
      </c>
      <c r="E102" s="221" t="s">
        <v>4686</v>
      </c>
      <c r="F102" s="222" t="s">
        <v>4687</v>
      </c>
      <c r="G102" s="223" t="s">
        <v>549</v>
      </c>
      <c r="H102" s="224">
        <v>150</v>
      </c>
      <c r="I102" s="225"/>
      <c r="J102" s="226">
        <f>ROUND(I102*H102,2)</f>
        <v>0</v>
      </c>
      <c r="K102" s="222" t="s">
        <v>22</v>
      </c>
      <c r="L102" s="46"/>
      <c r="M102" s="227" t="s">
        <v>22</v>
      </c>
      <c r="N102" s="228" t="s">
        <v>49</v>
      </c>
      <c r="O102" s="86"/>
      <c r="P102" s="229">
        <f>O102*H102</f>
        <v>0</v>
      </c>
      <c r="Q102" s="229">
        <v>0</v>
      </c>
      <c r="R102" s="229">
        <f>Q102*H102</f>
        <v>0</v>
      </c>
      <c r="S102" s="229">
        <v>0</v>
      </c>
      <c r="T102" s="230">
        <f>S102*H102</f>
        <v>0</v>
      </c>
      <c r="U102" s="40"/>
      <c r="V102" s="40"/>
      <c r="W102" s="40"/>
      <c r="X102" s="40"/>
      <c r="Y102" s="40"/>
      <c r="Z102" s="40"/>
      <c r="AA102" s="40"/>
      <c r="AB102" s="40"/>
      <c r="AC102" s="40"/>
      <c r="AD102" s="40"/>
      <c r="AE102" s="40"/>
      <c r="AR102" s="231" t="s">
        <v>272</v>
      </c>
      <c r="AT102" s="231" t="s">
        <v>201</v>
      </c>
      <c r="AU102" s="231" t="s">
        <v>87</v>
      </c>
      <c r="AY102" s="19" t="s">
        <v>199</v>
      </c>
      <c r="BE102" s="232">
        <f>IF(N102="základní",J102,0)</f>
        <v>0</v>
      </c>
      <c r="BF102" s="232">
        <f>IF(N102="snížená",J102,0)</f>
        <v>0</v>
      </c>
      <c r="BG102" s="232">
        <f>IF(N102="zákl. přenesená",J102,0)</f>
        <v>0</v>
      </c>
      <c r="BH102" s="232">
        <f>IF(N102="sníž. přenesená",J102,0)</f>
        <v>0</v>
      </c>
      <c r="BI102" s="232">
        <f>IF(N102="nulová",J102,0)</f>
        <v>0</v>
      </c>
      <c r="BJ102" s="19" t="s">
        <v>23</v>
      </c>
      <c r="BK102" s="232">
        <f>ROUND(I102*H102,2)</f>
        <v>0</v>
      </c>
      <c r="BL102" s="19" t="s">
        <v>272</v>
      </c>
      <c r="BM102" s="231" t="s">
        <v>4688</v>
      </c>
    </row>
    <row r="103" s="2" customFormat="1" ht="16.5" customHeight="1">
      <c r="A103" s="40"/>
      <c r="B103" s="41"/>
      <c r="C103" s="220" t="s">
        <v>8</v>
      </c>
      <c r="D103" s="220" t="s">
        <v>201</v>
      </c>
      <c r="E103" s="221" t="s">
        <v>4689</v>
      </c>
      <c r="F103" s="222" t="s">
        <v>4690</v>
      </c>
      <c r="G103" s="223" t="s">
        <v>4664</v>
      </c>
      <c r="H103" s="295"/>
      <c r="I103" s="225"/>
      <c r="J103" s="226">
        <f>ROUND(I103*H103,2)</f>
        <v>0</v>
      </c>
      <c r="K103" s="222" t="s">
        <v>22</v>
      </c>
      <c r="L103" s="46"/>
      <c r="M103" s="227" t="s">
        <v>22</v>
      </c>
      <c r="N103" s="228" t="s">
        <v>49</v>
      </c>
      <c r="O103" s="86"/>
      <c r="P103" s="229">
        <f>O103*H103</f>
        <v>0</v>
      </c>
      <c r="Q103" s="229">
        <v>0</v>
      </c>
      <c r="R103" s="229">
        <f>Q103*H103</f>
        <v>0</v>
      </c>
      <c r="S103" s="229">
        <v>0</v>
      </c>
      <c r="T103" s="230">
        <f>S103*H103</f>
        <v>0</v>
      </c>
      <c r="U103" s="40"/>
      <c r="V103" s="40"/>
      <c r="W103" s="40"/>
      <c r="X103" s="40"/>
      <c r="Y103" s="40"/>
      <c r="Z103" s="40"/>
      <c r="AA103" s="40"/>
      <c r="AB103" s="40"/>
      <c r="AC103" s="40"/>
      <c r="AD103" s="40"/>
      <c r="AE103" s="40"/>
      <c r="AR103" s="231" t="s">
        <v>272</v>
      </c>
      <c r="AT103" s="231" t="s">
        <v>201</v>
      </c>
      <c r="AU103" s="231" t="s">
        <v>87</v>
      </c>
      <c r="AY103" s="19" t="s">
        <v>199</v>
      </c>
      <c r="BE103" s="232">
        <f>IF(N103="základní",J103,0)</f>
        <v>0</v>
      </c>
      <c r="BF103" s="232">
        <f>IF(N103="snížená",J103,0)</f>
        <v>0</v>
      </c>
      <c r="BG103" s="232">
        <f>IF(N103="zákl. přenesená",J103,0)</f>
        <v>0</v>
      </c>
      <c r="BH103" s="232">
        <f>IF(N103="sníž. přenesená",J103,0)</f>
        <v>0</v>
      </c>
      <c r="BI103" s="232">
        <f>IF(N103="nulová",J103,0)</f>
        <v>0</v>
      </c>
      <c r="BJ103" s="19" t="s">
        <v>23</v>
      </c>
      <c r="BK103" s="232">
        <f>ROUND(I103*H103,2)</f>
        <v>0</v>
      </c>
      <c r="BL103" s="19" t="s">
        <v>272</v>
      </c>
      <c r="BM103" s="231" t="s">
        <v>4691</v>
      </c>
    </row>
    <row r="104" s="12" customFormat="1" ht="22.8" customHeight="1">
      <c r="A104" s="12"/>
      <c r="B104" s="204"/>
      <c r="C104" s="205"/>
      <c r="D104" s="206" t="s">
        <v>77</v>
      </c>
      <c r="E104" s="218" t="s">
        <v>4692</v>
      </c>
      <c r="F104" s="218" t="s">
        <v>4693</v>
      </c>
      <c r="G104" s="205"/>
      <c r="H104" s="205"/>
      <c r="I104" s="208"/>
      <c r="J104" s="219">
        <f>BK104</f>
        <v>0</v>
      </c>
      <c r="K104" s="205"/>
      <c r="L104" s="210"/>
      <c r="M104" s="211"/>
      <c r="N104" s="212"/>
      <c r="O104" s="212"/>
      <c r="P104" s="213">
        <f>SUM(P105:P108)</f>
        <v>0</v>
      </c>
      <c r="Q104" s="212"/>
      <c r="R104" s="213">
        <f>SUM(R105:R108)</f>
        <v>0</v>
      </c>
      <c r="S104" s="212"/>
      <c r="T104" s="214">
        <f>SUM(T105:T108)</f>
        <v>0</v>
      </c>
      <c r="U104" s="12"/>
      <c r="V104" s="12"/>
      <c r="W104" s="12"/>
      <c r="X104" s="12"/>
      <c r="Y104" s="12"/>
      <c r="Z104" s="12"/>
      <c r="AA104" s="12"/>
      <c r="AB104" s="12"/>
      <c r="AC104" s="12"/>
      <c r="AD104" s="12"/>
      <c r="AE104" s="12"/>
      <c r="AR104" s="215" t="s">
        <v>87</v>
      </c>
      <c r="AT104" s="216" t="s">
        <v>77</v>
      </c>
      <c r="AU104" s="216" t="s">
        <v>23</v>
      </c>
      <c r="AY104" s="215" t="s">
        <v>199</v>
      </c>
      <c r="BK104" s="217">
        <f>SUM(BK105:BK108)</f>
        <v>0</v>
      </c>
    </row>
    <row r="105" s="2" customFormat="1" ht="16.5" customHeight="1">
      <c r="A105" s="40"/>
      <c r="B105" s="41"/>
      <c r="C105" s="220" t="s">
        <v>272</v>
      </c>
      <c r="D105" s="220" t="s">
        <v>201</v>
      </c>
      <c r="E105" s="221" t="s">
        <v>4694</v>
      </c>
      <c r="F105" s="222" t="s">
        <v>4695</v>
      </c>
      <c r="G105" s="223" t="s">
        <v>4312</v>
      </c>
      <c r="H105" s="224">
        <v>16</v>
      </c>
      <c r="I105" s="225"/>
      <c r="J105" s="226">
        <f>ROUND(I105*H105,2)</f>
        <v>0</v>
      </c>
      <c r="K105" s="222" t="s">
        <v>22</v>
      </c>
      <c r="L105" s="46"/>
      <c r="M105" s="227" t="s">
        <v>22</v>
      </c>
      <c r="N105" s="228" t="s">
        <v>49</v>
      </c>
      <c r="O105" s="86"/>
      <c r="P105" s="229">
        <f>O105*H105</f>
        <v>0</v>
      </c>
      <c r="Q105" s="229">
        <v>0</v>
      </c>
      <c r="R105" s="229">
        <f>Q105*H105</f>
        <v>0</v>
      </c>
      <c r="S105" s="229">
        <v>0</v>
      </c>
      <c r="T105" s="230">
        <f>S105*H105</f>
        <v>0</v>
      </c>
      <c r="U105" s="40"/>
      <c r="V105" s="40"/>
      <c r="W105" s="40"/>
      <c r="X105" s="40"/>
      <c r="Y105" s="40"/>
      <c r="Z105" s="40"/>
      <c r="AA105" s="40"/>
      <c r="AB105" s="40"/>
      <c r="AC105" s="40"/>
      <c r="AD105" s="40"/>
      <c r="AE105" s="40"/>
      <c r="AR105" s="231" t="s">
        <v>272</v>
      </c>
      <c r="AT105" s="231" t="s">
        <v>201</v>
      </c>
      <c r="AU105" s="231" t="s">
        <v>87</v>
      </c>
      <c r="AY105" s="19" t="s">
        <v>199</v>
      </c>
      <c r="BE105" s="232">
        <f>IF(N105="základní",J105,0)</f>
        <v>0</v>
      </c>
      <c r="BF105" s="232">
        <f>IF(N105="snížená",J105,0)</f>
        <v>0</v>
      </c>
      <c r="BG105" s="232">
        <f>IF(N105="zákl. přenesená",J105,0)</f>
        <v>0</v>
      </c>
      <c r="BH105" s="232">
        <f>IF(N105="sníž. přenesená",J105,0)</f>
        <v>0</v>
      </c>
      <c r="BI105" s="232">
        <f>IF(N105="nulová",J105,0)</f>
        <v>0</v>
      </c>
      <c r="BJ105" s="19" t="s">
        <v>23</v>
      </c>
      <c r="BK105" s="232">
        <f>ROUND(I105*H105,2)</f>
        <v>0</v>
      </c>
      <c r="BL105" s="19" t="s">
        <v>272</v>
      </c>
      <c r="BM105" s="231" t="s">
        <v>4696</v>
      </c>
    </row>
    <row r="106" s="2" customFormat="1" ht="16.5" customHeight="1">
      <c r="A106" s="40"/>
      <c r="B106" s="41"/>
      <c r="C106" s="220" t="s">
        <v>276</v>
      </c>
      <c r="D106" s="220" t="s">
        <v>201</v>
      </c>
      <c r="E106" s="221" t="s">
        <v>4697</v>
      </c>
      <c r="F106" s="222" t="s">
        <v>4698</v>
      </c>
      <c r="G106" s="223" t="s">
        <v>4312</v>
      </c>
      <c r="H106" s="224">
        <v>16</v>
      </c>
      <c r="I106" s="225"/>
      <c r="J106" s="226">
        <f>ROUND(I106*H106,2)</f>
        <v>0</v>
      </c>
      <c r="K106" s="222" t="s">
        <v>22</v>
      </c>
      <c r="L106" s="46"/>
      <c r="M106" s="227" t="s">
        <v>22</v>
      </c>
      <c r="N106" s="228" t="s">
        <v>49</v>
      </c>
      <c r="O106" s="86"/>
      <c r="P106" s="229">
        <f>O106*H106</f>
        <v>0</v>
      </c>
      <c r="Q106" s="229">
        <v>0</v>
      </c>
      <c r="R106" s="229">
        <f>Q106*H106</f>
        <v>0</v>
      </c>
      <c r="S106" s="229">
        <v>0</v>
      </c>
      <c r="T106" s="230">
        <f>S106*H106</f>
        <v>0</v>
      </c>
      <c r="U106" s="40"/>
      <c r="V106" s="40"/>
      <c r="W106" s="40"/>
      <c r="X106" s="40"/>
      <c r="Y106" s="40"/>
      <c r="Z106" s="40"/>
      <c r="AA106" s="40"/>
      <c r="AB106" s="40"/>
      <c r="AC106" s="40"/>
      <c r="AD106" s="40"/>
      <c r="AE106" s="40"/>
      <c r="AR106" s="231" t="s">
        <v>272</v>
      </c>
      <c r="AT106" s="231" t="s">
        <v>201</v>
      </c>
      <c r="AU106" s="231" t="s">
        <v>87</v>
      </c>
      <c r="AY106" s="19" t="s">
        <v>199</v>
      </c>
      <c r="BE106" s="232">
        <f>IF(N106="základní",J106,0)</f>
        <v>0</v>
      </c>
      <c r="BF106" s="232">
        <f>IF(N106="snížená",J106,0)</f>
        <v>0</v>
      </c>
      <c r="BG106" s="232">
        <f>IF(N106="zákl. přenesená",J106,0)</f>
        <v>0</v>
      </c>
      <c r="BH106" s="232">
        <f>IF(N106="sníž. přenesená",J106,0)</f>
        <v>0</v>
      </c>
      <c r="BI106" s="232">
        <f>IF(N106="nulová",J106,0)</f>
        <v>0</v>
      </c>
      <c r="BJ106" s="19" t="s">
        <v>23</v>
      </c>
      <c r="BK106" s="232">
        <f>ROUND(I106*H106,2)</f>
        <v>0</v>
      </c>
      <c r="BL106" s="19" t="s">
        <v>272</v>
      </c>
      <c r="BM106" s="231" t="s">
        <v>4699</v>
      </c>
    </row>
    <row r="107" s="2" customFormat="1" ht="16.5" customHeight="1">
      <c r="A107" s="40"/>
      <c r="B107" s="41"/>
      <c r="C107" s="220" t="s">
        <v>282</v>
      </c>
      <c r="D107" s="220" t="s">
        <v>201</v>
      </c>
      <c r="E107" s="221" t="s">
        <v>4700</v>
      </c>
      <c r="F107" s="222" t="s">
        <v>4701</v>
      </c>
      <c r="G107" s="223" t="s">
        <v>4312</v>
      </c>
      <c r="H107" s="224">
        <v>2</v>
      </c>
      <c r="I107" s="225"/>
      <c r="J107" s="226">
        <f>ROUND(I107*H107,2)</f>
        <v>0</v>
      </c>
      <c r="K107" s="222" t="s">
        <v>22</v>
      </c>
      <c r="L107" s="46"/>
      <c r="M107" s="227" t="s">
        <v>22</v>
      </c>
      <c r="N107" s="228" t="s">
        <v>49</v>
      </c>
      <c r="O107" s="86"/>
      <c r="P107" s="229">
        <f>O107*H107</f>
        <v>0</v>
      </c>
      <c r="Q107" s="229">
        <v>0</v>
      </c>
      <c r="R107" s="229">
        <f>Q107*H107</f>
        <v>0</v>
      </c>
      <c r="S107" s="229">
        <v>0</v>
      </c>
      <c r="T107" s="230">
        <f>S107*H107</f>
        <v>0</v>
      </c>
      <c r="U107" s="40"/>
      <c r="V107" s="40"/>
      <c r="W107" s="40"/>
      <c r="X107" s="40"/>
      <c r="Y107" s="40"/>
      <c r="Z107" s="40"/>
      <c r="AA107" s="40"/>
      <c r="AB107" s="40"/>
      <c r="AC107" s="40"/>
      <c r="AD107" s="40"/>
      <c r="AE107" s="40"/>
      <c r="AR107" s="231" t="s">
        <v>272</v>
      </c>
      <c r="AT107" s="231" t="s">
        <v>201</v>
      </c>
      <c r="AU107" s="231" t="s">
        <v>87</v>
      </c>
      <c r="AY107" s="19" t="s">
        <v>199</v>
      </c>
      <c r="BE107" s="232">
        <f>IF(N107="základní",J107,0)</f>
        <v>0</v>
      </c>
      <c r="BF107" s="232">
        <f>IF(N107="snížená",J107,0)</f>
        <v>0</v>
      </c>
      <c r="BG107" s="232">
        <f>IF(N107="zákl. přenesená",J107,0)</f>
        <v>0</v>
      </c>
      <c r="BH107" s="232">
        <f>IF(N107="sníž. přenesená",J107,0)</f>
        <v>0</v>
      </c>
      <c r="BI107" s="232">
        <f>IF(N107="nulová",J107,0)</f>
        <v>0</v>
      </c>
      <c r="BJ107" s="19" t="s">
        <v>23</v>
      </c>
      <c r="BK107" s="232">
        <f>ROUND(I107*H107,2)</f>
        <v>0</v>
      </c>
      <c r="BL107" s="19" t="s">
        <v>272</v>
      </c>
      <c r="BM107" s="231" t="s">
        <v>4702</v>
      </c>
    </row>
    <row r="108" s="2" customFormat="1" ht="16.5" customHeight="1">
      <c r="A108" s="40"/>
      <c r="B108" s="41"/>
      <c r="C108" s="220" t="s">
        <v>289</v>
      </c>
      <c r="D108" s="220" t="s">
        <v>201</v>
      </c>
      <c r="E108" s="221" t="s">
        <v>4703</v>
      </c>
      <c r="F108" s="222" t="s">
        <v>4704</v>
      </c>
      <c r="G108" s="223" t="s">
        <v>4664</v>
      </c>
      <c r="H108" s="295"/>
      <c r="I108" s="225"/>
      <c r="J108" s="226">
        <f>ROUND(I108*H108,2)</f>
        <v>0</v>
      </c>
      <c r="K108" s="222" t="s">
        <v>22</v>
      </c>
      <c r="L108" s="46"/>
      <c r="M108" s="227" t="s">
        <v>22</v>
      </c>
      <c r="N108" s="228" t="s">
        <v>49</v>
      </c>
      <c r="O108" s="86"/>
      <c r="P108" s="229">
        <f>O108*H108</f>
        <v>0</v>
      </c>
      <c r="Q108" s="229">
        <v>0</v>
      </c>
      <c r="R108" s="229">
        <f>Q108*H108</f>
        <v>0</v>
      </c>
      <c r="S108" s="229">
        <v>0</v>
      </c>
      <c r="T108" s="230">
        <f>S108*H108</f>
        <v>0</v>
      </c>
      <c r="U108" s="40"/>
      <c r="V108" s="40"/>
      <c r="W108" s="40"/>
      <c r="X108" s="40"/>
      <c r="Y108" s="40"/>
      <c r="Z108" s="40"/>
      <c r="AA108" s="40"/>
      <c r="AB108" s="40"/>
      <c r="AC108" s="40"/>
      <c r="AD108" s="40"/>
      <c r="AE108" s="40"/>
      <c r="AR108" s="231" t="s">
        <v>272</v>
      </c>
      <c r="AT108" s="231" t="s">
        <v>201</v>
      </c>
      <c r="AU108" s="231" t="s">
        <v>87</v>
      </c>
      <c r="AY108" s="19" t="s">
        <v>199</v>
      </c>
      <c r="BE108" s="232">
        <f>IF(N108="základní",J108,0)</f>
        <v>0</v>
      </c>
      <c r="BF108" s="232">
        <f>IF(N108="snížená",J108,0)</f>
        <v>0</v>
      </c>
      <c r="BG108" s="232">
        <f>IF(N108="zákl. přenesená",J108,0)</f>
        <v>0</v>
      </c>
      <c r="BH108" s="232">
        <f>IF(N108="sníž. přenesená",J108,0)</f>
        <v>0</v>
      </c>
      <c r="BI108" s="232">
        <f>IF(N108="nulová",J108,0)</f>
        <v>0</v>
      </c>
      <c r="BJ108" s="19" t="s">
        <v>23</v>
      </c>
      <c r="BK108" s="232">
        <f>ROUND(I108*H108,2)</f>
        <v>0</v>
      </c>
      <c r="BL108" s="19" t="s">
        <v>272</v>
      </c>
      <c r="BM108" s="231" t="s">
        <v>4705</v>
      </c>
    </row>
    <row r="109" s="12" customFormat="1" ht="22.8" customHeight="1">
      <c r="A109" s="12"/>
      <c r="B109" s="204"/>
      <c r="C109" s="205"/>
      <c r="D109" s="206" t="s">
        <v>77</v>
      </c>
      <c r="E109" s="218" t="s">
        <v>4706</v>
      </c>
      <c r="F109" s="218" t="s">
        <v>4707</v>
      </c>
      <c r="G109" s="205"/>
      <c r="H109" s="205"/>
      <c r="I109" s="208"/>
      <c r="J109" s="219">
        <f>BK109</f>
        <v>0</v>
      </c>
      <c r="K109" s="205"/>
      <c r="L109" s="210"/>
      <c r="M109" s="211"/>
      <c r="N109" s="212"/>
      <c r="O109" s="212"/>
      <c r="P109" s="213">
        <f>SUM(P110:P121)</f>
        <v>0</v>
      </c>
      <c r="Q109" s="212"/>
      <c r="R109" s="213">
        <f>SUM(R110:R121)</f>
        <v>0</v>
      </c>
      <c r="S109" s="212"/>
      <c r="T109" s="214">
        <f>SUM(T110:T121)</f>
        <v>0</v>
      </c>
      <c r="U109" s="12"/>
      <c r="V109" s="12"/>
      <c r="W109" s="12"/>
      <c r="X109" s="12"/>
      <c r="Y109" s="12"/>
      <c r="Z109" s="12"/>
      <c r="AA109" s="12"/>
      <c r="AB109" s="12"/>
      <c r="AC109" s="12"/>
      <c r="AD109" s="12"/>
      <c r="AE109" s="12"/>
      <c r="AR109" s="215" t="s">
        <v>87</v>
      </c>
      <c r="AT109" s="216" t="s">
        <v>77</v>
      </c>
      <c r="AU109" s="216" t="s">
        <v>23</v>
      </c>
      <c r="AY109" s="215" t="s">
        <v>199</v>
      </c>
      <c r="BK109" s="217">
        <f>SUM(BK110:BK121)</f>
        <v>0</v>
      </c>
    </row>
    <row r="110" s="2" customFormat="1" ht="16.5" customHeight="1">
      <c r="A110" s="40"/>
      <c r="B110" s="41"/>
      <c r="C110" s="220" t="s">
        <v>294</v>
      </c>
      <c r="D110" s="220" t="s">
        <v>201</v>
      </c>
      <c r="E110" s="221" t="s">
        <v>4708</v>
      </c>
      <c r="F110" s="222" t="s">
        <v>4709</v>
      </c>
      <c r="G110" s="223" t="s">
        <v>4710</v>
      </c>
      <c r="H110" s="224">
        <v>10</v>
      </c>
      <c r="I110" s="225"/>
      <c r="J110" s="226">
        <f>ROUND(I110*H110,2)</f>
        <v>0</v>
      </c>
      <c r="K110" s="222" t="s">
        <v>22</v>
      </c>
      <c r="L110" s="46"/>
      <c r="M110" s="227" t="s">
        <v>22</v>
      </c>
      <c r="N110" s="228" t="s">
        <v>49</v>
      </c>
      <c r="O110" s="86"/>
      <c r="P110" s="229">
        <f>O110*H110</f>
        <v>0</v>
      </c>
      <c r="Q110" s="229">
        <v>0</v>
      </c>
      <c r="R110" s="229">
        <f>Q110*H110</f>
        <v>0</v>
      </c>
      <c r="S110" s="229">
        <v>0</v>
      </c>
      <c r="T110" s="230">
        <f>S110*H110</f>
        <v>0</v>
      </c>
      <c r="U110" s="40"/>
      <c r="V110" s="40"/>
      <c r="W110" s="40"/>
      <c r="X110" s="40"/>
      <c r="Y110" s="40"/>
      <c r="Z110" s="40"/>
      <c r="AA110" s="40"/>
      <c r="AB110" s="40"/>
      <c r="AC110" s="40"/>
      <c r="AD110" s="40"/>
      <c r="AE110" s="40"/>
      <c r="AR110" s="231" t="s">
        <v>272</v>
      </c>
      <c r="AT110" s="231" t="s">
        <v>201</v>
      </c>
      <c r="AU110" s="231" t="s">
        <v>87</v>
      </c>
      <c r="AY110" s="19" t="s">
        <v>199</v>
      </c>
      <c r="BE110" s="232">
        <f>IF(N110="základní",J110,0)</f>
        <v>0</v>
      </c>
      <c r="BF110" s="232">
        <f>IF(N110="snížená",J110,0)</f>
        <v>0</v>
      </c>
      <c r="BG110" s="232">
        <f>IF(N110="zákl. přenesená",J110,0)</f>
        <v>0</v>
      </c>
      <c r="BH110" s="232">
        <f>IF(N110="sníž. přenesená",J110,0)</f>
        <v>0</v>
      </c>
      <c r="BI110" s="232">
        <f>IF(N110="nulová",J110,0)</f>
        <v>0</v>
      </c>
      <c r="BJ110" s="19" t="s">
        <v>23</v>
      </c>
      <c r="BK110" s="232">
        <f>ROUND(I110*H110,2)</f>
        <v>0</v>
      </c>
      <c r="BL110" s="19" t="s">
        <v>272</v>
      </c>
      <c r="BM110" s="231" t="s">
        <v>4711</v>
      </c>
    </row>
    <row r="111" s="2" customFormat="1" ht="16.5" customHeight="1">
      <c r="A111" s="40"/>
      <c r="B111" s="41"/>
      <c r="C111" s="220" t="s">
        <v>7</v>
      </c>
      <c r="D111" s="220" t="s">
        <v>201</v>
      </c>
      <c r="E111" s="221" t="s">
        <v>4712</v>
      </c>
      <c r="F111" s="222" t="s">
        <v>4713</v>
      </c>
      <c r="G111" s="223" t="s">
        <v>4312</v>
      </c>
      <c r="H111" s="224">
        <v>1</v>
      </c>
      <c r="I111" s="225"/>
      <c r="J111" s="226">
        <f>ROUND(I111*H111,2)</f>
        <v>0</v>
      </c>
      <c r="K111" s="222" t="s">
        <v>22</v>
      </c>
      <c r="L111" s="46"/>
      <c r="M111" s="227" t="s">
        <v>22</v>
      </c>
      <c r="N111" s="228" t="s">
        <v>49</v>
      </c>
      <c r="O111" s="86"/>
      <c r="P111" s="229">
        <f>O111*H111</f>
        <v>0</v>
      </c>
      <c r="Q111" s="229">
        <v>0</v>
      </c>
      <c r="R111" s="229">
        <f>Q111*H111</f>
        <v>0</v>
      </c>
      <c r="S111" s="229">
        <v>0</v>
      </c>
      <c r="T111" s="230">
        <f>S111*H111</f>
        <v>0</v>
      </c>
      <c r="U111" s="40"/>
      <c r="V111" s="40"/>
      <c r="W111" s="40"/>
      <c r="X111" s="40"/>
      <c r="Y111" s="40"/>
      <c r="Z111" s="40"/>
      <c r="AA111" s="40"/>
      <c r="AB111" s="40"/>
      <c r="AC111" s="40"/>
      <c r="AD111" s="40"/>
      <c r="AE111" s="40"/>
      <c r="AR111" s="231" t="s">
        <v>272</v>
      </c>
      <c r="AT111" s="231" t="s">
        <v>201</v>
      </c>
      <c r="AU111" s="231" t="s">
        <v>87</v>
      </c>
      <c r="AY111" s="19" t="s">
        <v>199</v>
      </c>
      <c r="BE111" s="232">
        <f>IF(N111="základní",J111,0)</f>
        <v>0</v>
      </c>
      <c r="BF111" s="232">
        <f>IF(N111="snížená",J111,0)</f>
        <v>0</v>
      </c>
      <c r="BG111" s="232">
        <f>IF(N111="zákl. přenesená",J111,0)</f>
        <v>0</v>
      </c>
      <c r="BH111" s="232">
        <f>IF(N111="sníž. přenesená",J111,0)</f>
        <v>0</v>
      </c>
      <c r="BI111" s="232">
        <f>IF(N111="nulová",J111,0)</f>
        <v>0</v>
      </c>
      <c r="BJ111" s="19" t="s">
        <v>23</v>
      </c>
      <c r="BK111" s="232">
        <f>ROUND(I111*H111,2)</f>
        <v>0</v>
      </c>
      <c r="BL111" s="19" t="s">
        <v>272</v>
      </c>
      <c r="BM111" s="231" t="s">
        <v>4714</v>
      </c>
    </row>
    <row r="112" s="2" customFormat="1" ht="16.5" customHeight="1">
      <c r="A112" s="40"/>
      <c r="B112" s="41"/>
      <c r="C112" s="220" t="s">
        <v>304</v>
      </c>
      <c r="D112" s="220" t="s">
        <v>201</v>
      </c>
      <c r="E112" s="221" t="s">
        <v>4715</v>
      </c>
      <c r="F112" s="222" t="s">
        <v>4716</v>
      </c>
      <c r="G112" s="223" t="s">
        <v>4312</v>
      </c>
      <c r="H112" s="224">
        <v>3</v>
      </c>
      <c r="I112" s="225"/>
      <c r="J112" s="226">
        <f>ROUND(I112*H112,2)</f>
        <v>0</v>
      </c>
      <c r="K112" s="222" t="s">
        <v>22</v>
      </c>
      <c r="L112" s="46"/>
      <c r="M112" s="227" t="s">
        <v>22</v>
      </c>
      <c r="N112" s="228" t="s">
        <v>49</v>
      </c>
      <c r="O112" s="86"/>
      <c r="P112" s="229">
        <f>O112*H112</f>
        <v>0</v>
      </c>
      <c r="Q112" s="229">
        <v>0</v>
      </c>
      <c r="R112" s="229">
        <f>Q112*H112</f>
        <v>0</v>
      </c>
      <c r="S112" s="229">
        <v>0</v>
      </c>
      <c r="T112" s="230">
        <f>S112*H112</f>
        <v>0</v>
      </c>
      <c r="U112" s="40"/>
      <c r="V112" s="40"/>
      <c r="W112" s="40"/>
      <c r="X112" s="40"/>
      <c r="Y112" s="40"/>
      <c r="Z112" s="40"/>
      <c r="AA112" s="40"/>
      <c r="AB112" s="40"/>
      <c r="AC112" s="40"/>
      <c r="AD112" s="40"/>
      <c r="AE112" s="40"/>
      <c r="AR112" s="231" t="s">
        <v>272</v>
      </c>
      <c r="AT112" s="231" t="s">
        <v>201</v>
      </c>
      <c r="AU112" s="231" t="s">
        <v>87</v>
      </c>
      <c r="AY112" s="19" t="s">
        <v>199</v>
      </c>
      <c r="BE112" s="232">
        <f>IF(N112="základní",J112,0)</f>
        <v>0</v>
      </c>
      <c r="BF112" s="232">
        <f>IF(N112="snížená",J112,0)</f>
        <v>0</v>
      </c>
      <c r="BG112" s="232">
        <f>IF(N112="zákl. přenesená",J112,0)</f>
        <v>0</v>
      </c>
      <c r="BH112" s="232">
        <f>IF(N112="sníž. přenesená",J112,0)</f>
        <v>0</v>
      </c>
      <c r="BI112" s="232">
        <f>IF(N112="nulová",J112,0)</f>
        <v>0</v>
      </c>
      <c r="BJ112" s="19" t="s">
        <v>23</v>
      </c>
      <c r="BK112" s="232">
        <f>ROUND(I112*H112,2)</f>
        <v>0</v>
      </c>
      <c r="BL112" s="19" t="s">
        <v>272</v>
      </c>
      <c r="BM112" s="231" t="s">
        <v>4717</v>
      </c>
    </row>
    <row r="113" s="2" customFormat="1" ht="16.5" customHeight="1">
      <c r="A113" s="40"/>
      <c r="B113" s="41"/>
      <c r="C113" s="220" t="s">
        <v>310</v>
      </c>
      <c r="D113" s="220" t="s">
        <v>201</v>
      </c>
      <c r="E113" s="221" t="s">
        <v>4718</v>
      </c>
      <c r="F113" s="222" t="s">
        <v>4719</v>
      </c>
      <c r="G113" s="223" t="s">
        <v>4312</v>
      </c>
      <c r="H113" s="224">
        <v>1</v>
      </c>
      <c r="I113" s="225"/>
      <c r="J113" s="226">
        <f>ROUND(I113*H113,2)</f>
        <v>0</v>
      </c>
      <c r="K113" s="222" t="s">
        <v>22</v>
      </c>
      <c r="L113" s="46"/>
      <c r="M113" s="227" t="s">
        <v>22</v>
      </c>
      <c r="N113" s="228" t="s">
        <v>49</v>
      </c>
      <c r="O113" s="86"/>
      <c r="P113" s="229">
        <f>O113*H113</f>
        <v>0</v>
      </c>
      <c r="Q113" s="229">
        <v>0</v>
      </c>
      <c r="R113" s="229">
        <f>Q113*H113</f>
        <v>0</v>
      </c>
      <c r="S113" s="229">
        <v>0</v>
      </c>
      <c r="T113" s="230">
        <f>S113*H113</f>
        <v>0</v>
      </c>
      <c r="U113" s="40"/>
      <c r="V113" s="40"/>
      <c r="W113" s="40"/>
      <c r="X113" s="40"/>
      <c r="Y113" s="40"/>
      <c r="Z113" s="40"/>
      <c r="AA113" s="40"/>
      <c r="AB113" s="40"/>
      <c r="AC113" s="40"/>
      <c r="AD113" s="40"/>
      <c r="AE113" s="40"/>
      <c r="AR113" s="231" t="s">
        <v>272</v>
      </c>
      <c r="AT113" s="231" t="s">
        <v>201</v>
      </c>
      <c r="AU113" s="231" t="s">
        <v>87</v>
      </c>
      <c r="AY113" s="19" t="s">
        <v>199</v>
      </c>
      <c r="BE113" s="232">
        <f>IF(N113="základní",J113,0)</f>
        <v>0</v>
      </c>
      <c r="BF113" s="232">
        <f>IF(N113="snížená",J113,0)</f>
        <v>0</v>
      </c>
      <c r="BG113" s="232">
        <f>IF(N113="zákl. přenesená",J113,0)</f>
        <v>0</v>
      </c>
      <c r="BH113" s="232">
        <f>IF(N113="sníž. přenesená",J113,0)</f>
        <v>0</v>
      </c>
      <c r="BI113" s="232">
        <f>IF(N113="nulová",J113,0)</f>
        <v>0</v>
      </c>
      <c r="BJ113" s="19" t="s">
        <v>23</v>
      </c>
      <c r="BK113" s="232">
        <f>ROUND(I113*H113,2)</f>
        <v>0</v>
      </c>
      <c r="BL113" s="19" t="s">
        <v>272</v>
      </c>
      <c r="BM113" s="231" t="s">
        <v>4720</v>
      </c>
    </row>
    <row r="114" s="2" customFormat="1" ht="16.5" customHeight="1">
      <c r="A114" s="40"/>
      <c r="B114" s="41"/>
      <c r="C114" s="220" t="s">
        <v>315</v>
      </c>
      <c r="D114" s="220" t="s">
        <v>201</v>
      </c>
      <c r="E114" s="221" t="s">
        <v>4721</v>
      </c>
      <c r="F114" s="222" t="s">
        <v>4722</v>
      </c>
      <c r="G114" s="223" t="s">
        <v>4312</v>
      </c>
      <c r="H114" s="224">
        <v>3</v>
      </c>
      <c r="I114" s="225"/>
      <c r="J114" s="226">
        <f>ROUND(I114*H114,2)</f>
        <v>0</v>
      </c>
      <c r="K114" s="222" t="s">
        <v>22</v>
      </c>
      <c r="L114" s="46"/>
      <c r="M114" s="227" t="s">
        <v>22</v>
      </c>
      <c r="N114" s="228" t="s">
        <v>49</v>
      </c>
      <c r="O114" s="86"/>
      <c r="P114" s="229">
        <f>O114*H114</f>
        <v>0</v>
      </c>
      <c r="Q114" s="229">
        <v>0</v>
      </c>
      <c r="R114" s="229">
        <f>Q114*H114</f>
        <v>0</v>
      </c>
      <c r="S114" s="229">
        <v>0</v>
      </c>
      <c r="T114" s="230">
        <f>S114*H114</f>
        <v>0</v>
      </c>
      <c r="U114" s="40"/>
      <c r="V114" s="40"/>
      <c r="W114" s="40"/>
      <c r="X114" s="40"/>
      <c r="Y114" s="40"/>
      <c r="Z114" s="40"/>
      <c r="AA114" s="40"/>
      <c r="AB114" s="40"/>
      <c r="AC114" s="40"/>
      <c r="AD114" s="40"/>
      <c r="AE114" s="40"/>
      <c r="AR114" s="231" t="s">
        <v>272</v>
      </c>
      <c r="AT114" s="231" t="s">
        <v>201</v>
      </c>
      <c r="AU114" s="231" t="s">
        <v>87</v>
      </c>
      <c r="AY114" s="19" t="s">
        <v>199</v>
      </c>
      <c r="BE114" s="232">
        <f>IF(N114="základní",J114,0)</f>
        <v>0</v>
      </c>
      <c r="BF114" s="232">
        <f>IF(N114="snížená",J114,0)</f>
        <v>0</v>
      </c>
      <c r="BG114" s="232">
        <f>IF(N114="zákl. přenesená",J114,0)</f>
        <v>0</v>
      </c>
      <c r="BH114" s="232">
        <f>IF(N114="sníž. přenesená",J114,0)</f>
        <v>0</v>
      </c>
      <c r="BI114" s="232">
        <f>IF(N114="nulová",J114,0)</f>
        <v>0</v>
      </c>
      <c r="BJ114" s="19" t="s">
        <v>23</v>
      </c>
      <c r="BK114" s="232">
        <f>ROUND(I114*H114,2)</f>
        <v>0</v>
      </c>
      <c r="BL114" s="19" t="s">
        <v>272</v>
      </c>
      <c r="BM114" s="231" t="s">
        <v>4723</v>
      </c>
    </row>
    <row r="115" s="2" customFormat="1" ht="16.5" customHeight="1">
      <c r="A115" s="40"/>
      <c r="B115" s="41"/>
      <c r="C115" s="220" t="s">
        <v>319</v>
      </c>
      <c r="D115" s="220" t="s">
        <v>201</v>
      </c>
      <c r="E115" s="221" t="s">
        <v>4724</v>
      </c>
      <c r="F115" s="222" t="s">
        <v>4725</v>
      </c>
      <c r="G115" s="223" t="s">
        <v>4312</v>
      </c>
      <c r="H115" s="224">
        <v>1</v>
      </c>
      <c r="I115" s="225"/>
      <c r="J115" s="226">
        <f>ROUND(I115*H115,2)</f>
        <v>0</v>
      </c>
      <c r="K115" s="222" t="s">
        <v>22</v>
      </c>
      <c r="L115" s="46"/>
      <c r="M115" s="227" t="s">
        <v>22</v>
      </c>
      <c r="N115" s="228" t="s">
        <v>49</v>
      </c>
      <c r="O115" s="86"/>
      <c r="P115" s="229">
        <f>O115*H115</f>
        <v>0</v>
      </c>
      <c r="Q115" s="229">
        <v>0</v>
      </c>
      <c r="R115" s="229">
        <f>Q115*H115</f>
        <v>0</v>
      </c>
      <c r="S115" s="229">
        <v>0</v>
      </c>
      <c r="T115" s="230">
        <f>S115*H115</f>
        <v>0</v>
      </c>
      <c r="U115" s="40"/>
      <c r="V115" s="40"/>
      <c r="W115" s="40"/>
      <c r="X115" s="40"/>
      <c r="Y115" s="40"/>
      <c r="Z115" s="40"/>
      <c r="AA115" s="40"/>
      <c r="AB115" s="40"/>
      <c r="AC115" s="40"/>
      <c r="AD115" s="40"/>
      <c r="AE115" s="40"/>
      <c r="AR115" s="231" t="s">
        <v>272</v>
      </c>
      <c r="AT115" s="231" t="s">
        <v>201</v>
      </c>
      <c r="AU115" s="231" t="s">
        <v>87</v>
      </c>
      <c r="AY115" s="19" t="s">
        <v>199</v>
      </c>
      <c r="BE115" s="232">
        <f>IF(N115="základní",J115,0)</f>
        <v>0</v>
      </c>
      <c r="BF115" s="232">
        <f>IF(N115="snížená",J115,0)</f>
        <v>0</v>
      </c>
      <c r="BG115" s="232">
        <f>IF(N115="zákl. přenesená",J115,0)</f>
        <v>0</v>
      </c>
      <c r="BH115" s="232">
        <f>IF(N115="sníž. přenesená",J115,0)</f>
        <v>0</v>
      </c>
      <c r="BI115" s="232">
        <f>IF(N115="nulová",J115,0)</f>
        <v>0</v>
      </c>
      <c r="BJ115" s="19" t="s">
        <v>23</v>
      </c>
      <c r="BK115" s="232">
        <f>ROUND(I115*H115,2)</f>
        <v>0</v>
      </c>
      <c r="BL115" s="19" t="s">
        <v>272</v>
      </c>
      <c r="BM115" s="231" t="s">
        <v>4726</v>
      </c>
    </row>
    <row r="116" s="2" customFormat="1" ht="16.5" customHeight="1">
      <c r="A116" s="40"/>
      <c r="B116" s="41"/>
      <c r="C116" s="220" t="s">
        <v>324</v>
      </c>
      <c r="D116" s="220" t="s">
        <v>201</v>
      </c>
      <c r="E116" s="221" t="s">
        <v>4727</v>
      </c>
      <c r="F116" s="222" t="s">
        <v>4728</v>
      </c>
      <c r="G116" s="223" t="s">
        <v>4312</v>
      </c>
      <c r="H116" s="224">
        <v>2</v>
      </c>
      <c r="I116" s="225"/>
      <c r="J116" s="226">
        <f>ROUND(I116*H116,2)</f>
        <v>0</v>
      </c>
      <c r="K116" s="222" t="s">
        <v>22</v>
      </c>
      <c r="L116" s="46"/>
      <c r="M116" s="227" t="s">
        <v>22</v>
      </c>
      <c r="N116" s="228" t="s">
        <v>49</v>
      </c>
      <c r="O116" s="86"/>
      <c r="P116" s="229">
        <f>O116*H116</f>
        <v>0</v>
      </c>
      <c r="Q116" s="229">
        <v>0</v>
      </c>
      <c r="R116" s="229">
        <f>Q116*H116</f>
        <v>0</v>
      </c>
      <c r="S116" s="229">
        <v>0</v>
      </c>
      <c r="T116" s="230">
        <f>S116*H116</f>
        <v>0</v>
      </c>
      <c r="U116" s="40"/>
      <c r="V116" s="40"/>
      <c r="W116" s="40"/>
      <c r="X116" s="40"/>
      <c r="Y116" s="40"/>
      <c r="Z116" s="40"/>
      <c r="AA116" s="40"/>
      <c r="AB116" s="40"/>
      <c r="AC116" s="40"/>
      <c r="AD116" s="40"/>
      <c r="AE116" s="40"/>
      <c r="AR116" s="231" t="s">
        <v>272</v>
      </c>
      <c r="AT116" s="231" t="s">
        <v>201</v>
      </c>
      <c r="AU116" s="231" t="s">
        <v>87</v>
      </c>
      <c r="AY116" s="19" t="s">
        <v>199</v>
      </c>
      <c r="BE116" s="232">
        <f>IF(N116="základní",J116,0)</f>
        <v>0</v>
      </c>
      <c r="BF116" s="232">
        <f>IF(N116="snížená",J116,0)</f>
        <v>0</v>
      </c>
      <c r="BG116" s="232">
        <f>IF(N116="zákl. přenesená",J116,0)</f>
        <v>0</v>
      </c>
      <c r="BH116" s="232">
        <f>IF(N116="sníž. přenesená",J116,0)</f>
        <v>0</v>
      </c>
      <c r="BI116" s="232">
        <f>IF(N116="nulová",J116,0)</f>
        <v>0</v>
      </c>
      <c r="BJ116" s="19" t="s">
        <v>23</v>
      </c>
      <c r="BK116" s="232">
        <f>ROUND(I116*H116,2)</f>
        <v>0</v>
      </c>
      <c r="BL116" s="19" t="s">
        <v>272</v>
      </c>
      <c r="BM116" s="231" t="s">
        <v>4729</v>
      </c>
    </row>
    <row r="117" s="2" customFormat="1" ht="16.5" customHeight="1">
      <c r="A117" s="40"/>
      <c r="B117" s="41"/>
      <c r="C117" s="220" t="s">
        <v>330</v>
      </c>
      <c r="D117" s="220" t="s">
        <v>201</v>
      </c>
      <c r="E117" s="221" t="s">
        <v>4730</v>
      </c>
      <c r="F117" s="222" t="s">
        <v>4731</v>
      </c>
      <c r="G117" s="223" t="s">
        <v>4312</v>
      </c>
      <c r="H117" s="224">
        <v>4</v>
      </c>
      <c r="I117" s="225"/>
      <c r="J117" s="226">
        <f>ROUND(I117*H117,2)</f>
        <v>0</v>
      </c>
      <c r="K117" s="222" t="s">
        <v>22</v>
      </c>
      <c r="L117" s="46"/>
      <c r="M117" s="227" t="s">
        <v>22</v>
      </c>
      <c r="N117" s="228" t="s">
        <v>49</v>
      </c>
      <c r="O117" s="86"/>
      <c r="P117" s="229">
        <f>O117*H117</f>
        <v>0</v>
      </c>
      <c r="Q117" s="229">
        <v>0</v>
      </c>
      <c r="R117" s="229">
        <f>Q117*H117</f>
        <v>0</v>
      </c>
      <c r="S117" s="229">
        <v>0</v>
      </c>
      <c r="T117" s="230">
        <f>S117*H117</f>
        <v>0</v>
      </c>
      <c r="U117" s="40"/>
      <c r="V117" s="40"/>
      <c r="W117" s="40"/>
      <c r="X117" s="40"/>
      <c r="Y117" s="40"/>
      <c r="Z117" s="40"/>
      <c r="AA117" s="40"/>
      <c r="AB117" s="40"/>
      <c r="AC117" s="40"/>
      <c r="AD117" s="40"/>
      <c r="AE117" s="40"/>
      <c r="AR117" s="231" t="s">
        <v>272</v>
      </c>
      <c r="AT117" s="231" t="s">
        <v>201</v>
      </c>
      <c r="AU117" s="231" t="s">
        <v>87</v>
      </c>
      <c r="AY117" s="19" t="s">
        <v>199</v>
      </c>
      <c r="BE117" s="232">
        <f>IF(N117="základní",J117,0)</f>
        <v>0</v>
      </c>
      <c r="BF117" s="232">
        <f>IF(N117="snížená",J117,0)</f>
        <v>0</v>
      </c>
      <c r="BG117" s="232">
        <f>IF(N117="zákl. přenesená",J117,0)</f>
        <v>0</v>
      </c>
      <c r="BH117" s="232">
        <f>IF(N117="sníž. přenesená",J117,0)</f>
        <v>0</v>
      </c>
      <c r="BI117" s="232">
        <f>IF(N117="nulová",J117,0)</f>
        <v>0</v>
      </c>
      <c r="BJ117" s="19" t="s">
        <v>23</v>
      </c>
      <c r="BK117" s="232">
        <f>ROUND(I117*H117,2)</f>
        <v>0</v>
      </c>
      <c r="BL117" s="19" t="s">
        <v>272</v>
      </c>
      <c r="BM117" s="231" t="s">
        <v>4732</v>
      </c>
    </row>
    <row r="118" s="2" customFormat="1" ht="16.5" customHeight="1">
      <c r="A118" s="40"/>
      <c r="B118" s="41"/>
      <c r="C118" s="220" t="s">
        <v>337</v>
      </c>
      <c r="D118" s="220" t="s">
        <v>201</v>
      </c>
      <c r="E118" s="221" t="s">
        <v>4733</v>
      </c>
      <c r="F118" s="222" t="s">
        <v>4734</v>
      </c>
      <c r="G118" s="223" t="s">
        <v>4312</v>
      </c>
      <c r="H118" s="224">
        <v>1</v>
      </c>
      <c r="I118" s="225"/>
      <c r="J118" s="226">
        <f>ROUND(I118*H118,2)</f>
        <v>0</v>
      </c>
      <c r="K118" s="222" t="s">
        <v>22</v>
      </c>
      <c r="L118" s="46"/>
      <c r="M118" s="227" t="s">
        <v>22</v>
      </c>
      <c r="N118" s="228" t="s">
        <v>49</v>
      </c>
      <c r="O118" s="86"/>
      <c r="P118" s="229">
        <f>O118*H118</f>
        <v>0</v>
      </c>
      <c r="Q118" s="229">
        <v>0</v>
      </c>
      <c r="R118" s="229">
        <f>Q118*H118</f>
        <v>0</v>
      </c>
      <c r="S118" s="229">
        <v>0</v>
      </c>
      <c r="T118" s="230">
        <f>S118*H118</f>
        <v>0</v>
      </c>
      <c r="U118" s="40"/>
      <c r="V118" s="40"/>
      <c r="W118" s="40"/>
      <c r="X118" s="40"/>
      <c r="Y118" s="40"/>
      <c r="Z118" s="40"/>
      <c r="AA118" s="40"/>
      <c r="AB118" s="40"/>
      <c r="AC118" s="40"/>
      <c r="AD118" s="40"/>
      <c r="AE118" s="40"/>
      <c r="AR118" s="231" t="s">
        <v>272</v>
      </c>
      <c r="AT118" s="231" t="s">
        <v>201</v>
      </c>
      <c r="AU118" s="231" t="s">
        <v>87</v>
      </c>
      <c r="AY118" s="19" t="s">
        <v>199</v>
      </c>
      <c r="BE118" s="232">
        <f>IF(N118="základní",J118,0)</f>
        <v>0</v>
      </c>
      <c r="BF118" s="232">
        <f>IF(N118="snížená",J118,0)</f>
        <v>0</v>
      </c>
      <c r="BG118" s="232">
        <f>IF(N118="zákl. přenesená",J118,0)</f>
        <v>0</v>
      </c>
      <c r="BH118" s="232">
        <f>IF(N118="sníž. přenesená",J118,0)</f>
        <v>0</v>
      </c>
      <c r="BI118" s="232">
        <f>IF(N118="nulová",J118,0)</f>
        <v>0</v>
      </c>
      <c r="BJ118" s="19" t="s">
        <v>23</v>
      </c>
      <c r="BK118" s="232">
        <f>ROUND(I118*H118,2)</f>
        <v>0</v>
      </c>
      <c r="BL118" s="19" t="s">
        <v>272</v>
      </c>
      <c r="BM118" s="231" t="s">
        <v>4735</v>
      </c>
    </row>
    <row r="119" s="2" customFormat="1" ht="16.5" customHeight="1">
      <c r="A119" s="40"/>
      <c r="B119" s="41"/>
      <c r="C119" s="220" t="s">
        <v>342</v>
      </c>
      <c r="D119" s="220" t="s">
        <v>201</v>
      </c>
      <c r="E119" s="221" t="s">
        <v>4736</v>
      </c>
      <c r="F119" s="222" t="s">
        <v>4737</v>
      </c>
      <c r="G119" s="223" t="s">
        <v>4738</v>
      </c>
      <c r="H119" s="224">
        <v>16</v>
      </c>
      <c r="I119" s="225"/>
      <c r="J119" s="226">
        <f>ROUND(I119*H119,2)</f>
        <v>0</v>
      </c>
      <c r="K119" s="222" t="s">
        <v>22</v>
      </c>
      <c r="L119" s="46"/>
      <c r="M119" s="227" t="s">
        <v>22</v>
      </c>
      <c r="N119" s="228" t="s">
        <v>49</v>
      </c>
      <c r="O119" s="86"/>
      <c r="P119" s="229">
        <f>O119*H119</f>
        <v>0</v>
      </c>
      <c r="Q119" s="229">
        <v>0</v>
      </c>
      <c r="R119" s="229">
        <f>Q119*H119</f>
        <v>0</v>
      </c>
      <c r="S119" s="229">
        <v>0</v>
      </c>
      <c r="T119" s="230">
        <f>S119*H119</f>
        <v>0</v>
      </c>
      <c r="U119" s="40"/>
      <c r="V119" s="40"/>
      <c r="W119" s="40"/>
      <c r="X119" s="40"/>
      <c r="Y119" s="40"/>
      <c r="Z119" s="40"/>
      <c r="AA119" s="40"/>
      <c r="AB119" s="40"/>
      <c r="AC119" s="40"/>
      <c r="AD119" s="40"/>
      <c r="AE119" s="40"/>
      <c r="AR119" s="231" t="s">
        <v>272</v>
      </c>
      <c r="AT119" s="231" t="s">
        <v>201</v>
      </c>
      <c r="AU119" s="231" t="s">
        <v>87</v>
      </c>
      <c r="AY119" s="19" t="s">
        <v>199</v>
      </c>
      <c r="BE119" s="232">
        <f>IF(N119="základní",J119,0)</f>
        <v>0</v>
      </c>
      <c r="BF119" s="232">
        <f>IF(N119="snížená",J119,0)</f>
        <v>0</v>
      </c>
      <c r="BG119" s="232">
        <f>IF(N119="zákl. přenesená",J119,0)</f>
        <v>0</v>
      </c>
      <c r="BH119" s="232">
        <f>IF(N119="sníž. přenesená",J119,0)</f>
        <v>0</v>
      </c>
      <c r="BI119" s="232">
        <f>IF(N119="nulová",J119,0)</f>
        <v>0</v>
      </c>
      <c r="BJ119" s="19" t="s">
        <v>23</v>
      </c>
      <c r="BK119" s="232">
        <f>ROUND(I119*H119,2)</f>
        <v>0</v>
      </c>
      <c r="BL119" s="19" t="s">
        <v>272</v>
      </c>
      <c r="BM119" s="231" t="s">
        <v>4739</v>
      </c>
    </row>
    <row r="120" s="2" customFormat="1" ht="16.5" customHeight="1">
      <c r="A120" s="40"/>
      <c r="B120" s="41"/>
      <c r="C120" s="220" t="s">
        <v>350</v>
      </c>
      <c r="D120" s="220" t="s">
        <v>201</v>
      </c>
      <c r="E120" s="221" t="s">
        <v>4740</v>
      </c>
      <c r="F120" s="222" t="s">
        <v>4741</v>
      </c>
      <c r="G120" s="223" t="s">
        <v>4742</v>
      </c>
      <c r="H120" s="224">
        <v>60</v>
      </c>
      <c r="I120" s="225"/>
      <c r="J120" s="226">
        <f>ROUND(I120*H120,2)</f>
        <v>0</v>
      </c>
      <c r="K120" s="222" t="s">
        <v>22</v>
      </c>
      <c r="L120" s="46"/>
      <c r="M120" s="227" t="s">
        <v>22</v>
      </c>
      <c r="N120" s="228" t="s">
        <v>49</v>
      </c>
      <c r="O120" s="86"/>
      <c r="P120" s="229">
        <f>O120*H120</f>
        <v>0</v>
      </c>
      <c r="Q120" s="229">
        <v>0</v>
      </c>
      <c r="R120" s="229">
        <f>Q120*H120</f>
        <v>0</v>
      </c>
      <c r="S120" s="229">
        <v>0</v>
      </c>
      <c r="T120" s="230">
        <f>S120*H120</f>
        <v>0</v>
      </c>
      <c r="U120" s="40"/>
      <c r="V120" s="40"/>
      <c r="W120" s="40"/>
      <c r="X120" s="40"/>
      <c r="Y120" s="40"/>
      <c r="Z120" s="40"/>
      <c r="AA120" s="40"/>
      <c r="AB120" s="40"/>
      <c r="AC120" s="40"/>
      <c r="AD120" s="40"/>
      <c r="AE120" s="40"/>
      <c r="AR120" s="231" t="s">
        <v>272</v>
      </c>
      <c r="AT120" s="231" t="s">
        <v>201</v>
      </c>
      <c r="AU120" s="231" t="s">
        <v>87</v>
      </c>
      <c r="AY120" s="19" t="s">
        <v>199</v>
      </c>
      <c r="BE120" s="232">
        <f>IF(N120="základní",J120,0)</f>
        <v>0</v>
      </c>
      <c r="BF120" s="232">
        <f>IF(N120="snížená",J120,0)</f>
        <v>0</v>
      </c>
      <c r="BG120" s="232">
        <f>IF(N120="zákl. přenesená",J120,0)</f>
        <v>0</v>
      </c>
      <c r="BH120" s="232">
        <f>IF(N120="sníž. přenesená",J120,0)</f>
        <v>0</v>
      </c>
      <c r="BI120" s="232">
        <f>IF(N120="nulová",J120,0)</f>
        <v>0</v>
      </c>
      <c r="BJ120" s="19" t="s">
        <v>23</v>
      </c>
      <c r="BK120" s="232">
        <f>ROUND(I120*H120,2)</f>
        <v>0</v>
      </c>
      <c r="BL120" s="19" t="s">
        <v>272</v>
      </c>
      <c r="BM120" s="231" t="s">
        <v>4743</v>
      </c>
    </row>
    <row r="121" s="2" customFormat="1" ht="16.5" customHeight="1">
      <c r="A121" s="40"/>
      <c r="B121" s="41"/>
      <c r="C121" s="220" t="s">
        <v>362</v>
      </c>
      <c r="D121" s="220" t="s">
        <v>201</v>
      </c>
      <c r="E121" s="221" t="s">
        <v>4703</v>
      </c>
      <c r="F121" s="222" t="s">
        <v>4704</v>
      </c>
      <c r="G121" s="223" t="s">
        <v>4664</v>
      </c>
      <c r="H121" s="295"/>
      <c r="I121" s="225"/>
      <c r="J121" s="226">
        <f>ROUND(I121*H121,2)</f>
        <v>0</v>
      </c>
      <c r="K121" s="222" t="s">
        <v>22</v>
      </c>
      <c r="L121" s="46"/>
      <c r="M121" s="227" t="s">
        <v>22</v>
      </c>
      <c r="N121" s="228" t="s">
        <v>49</v>
      </c>
      <c r="O121" s="86"/>
      <c r="P121" s="229">
        <f>O121*H121</f>
        <v>0</v>
      </c>
      <c r="Q121" s="229">
        <v>0</v>
      </c>
      <c r="R121" s="229">
        <f>Q121*H121</f>
        <v>0</v>
      </c>
      <c r="S121" s="229">
        <v>0</v>
      </c>
      <c r="T121" s="230">
        <f>S121*H121</f>
        <v>0</v>
      </c>
      <c r="U121" s="40"/>
      <c r="V121" s="40"/>
      <c r="W121" s="40"/>
      <c r="X121" s="40"/>
      <c r="Y121" s="40"/>
      <c r="Z121" s="40"/>
      <c r="AA121" s="40"/>
      <c r="AB121" s="40"/>
      <c r="AC121" s="40"/>
      <c r="AD121" s="40"/>
      <c r="AE121" s="40"/>
      <c r="AR121" s="231" t="s">
        <v>272</v>
      </c>
      <c r="AT121" s="231" t="s">
        <v>201</v>
      </c>
      <c r="AU121" s="231" t="s">
        <v>87</v>
      </c>
      <c r="AY121" s="19" t="s">
        <v>199</v>
      </c>
      <c r="BE121" s="232">
        <f>IF(N121="základní",J121,0)</f>
        <v>0</v>
      </c>
      <c r="BF121" s="232">
        <f>IF(N121="snížená",J121,0)</f>
        <v>0</v>
      </c>
      <c r="BG121" s="232">
        <f>IF(N121="zákl. přenesená",J121,0)</f>
        <v>0</v>
      </c>
      <c r="BH121" s="232">
        <f>IF(N121="sníž. přenesená",J121,0)</f>
        <v>0</v>
      </c>
      <c r="BI121" s="232">
        <f>IF(N121="nulová",J121,0)</f>
        <v>0</v>
      </c>
      <c r="BJ121" s="19" t="s">
        <v>23</v>
      </c>
      <c r="BK121" s="232">
        <f>ROUND(I121*H121,2)</f>
        <v>0</v>
      </c>
      <c r="BL121" s="19" t="s">
        <v>272</v>
      </c>
      <c r="BM121" s="231" t="s">
        <v>4744</v>
      </c>
    </row>
    <row r="122" s="12" customFormat="1" ht="22.8" customHeight="1">
      <c r="A122" s="12"/>
      <c r="B122" s="204"/>
      <c r="C122" s="205"/>
      <c r="D122" s="206" t="s">
        <v>77</v>
      </c>
      <c r="E122" s="218" t="s">
        <v>2926</v>
      </c>
      <c r="F122" s="218" t="s">
        <v>4745</v>
      </c>
      <c r="G122" s="205"/>
      <c r="H122" s="205"/>
      <c r="I122" s="208"/>
      <c r="J122" s="219">
        <f>BK122</f>
        <v>0</v>
      </c>
      <c r="K122" s="205"/>
      <c r="L122" s="210"/>
      <c r="M122" s="211"/>
      <c r="N122" s="212"/>
      <c r="O122" s="212"/>
      <c r="P122" s="213">
        <f>SUM(P123:P124)</f>
        <v>0</v>
      </c>
      <c r="Q122" s="212"/>
      <c r="R122" s="213">
        <f>SUM(R123:R124)</f>
        <v>0</v>
      </c>
      <c r="S122" s="212"/>
      <c r="T122" s="214">
        <f>SUM(T123:T124)</f>
        <v>0</v>
      </c>
      <c r="U122" s="12"/>
      <c r="V122" s="12"/>
      <c r="W122" s="12"/>
      <c r="X122" s="12"/>
      <c r="Y122" s="12"/>
      <c r="Z122" s="12"/>
      <c r="AA122" s="12"/>
      <c r="AB122" s="12"/>
      <c r="AC122" s="12"/>
      <c r="AD122" s="12"/>
      <c r="AE122" s="12"/>
      <c r="AR122" s="215" t="s">
        <v>87</v>
      </c>
      <c r="AT122" s="216" t="s">
        <v>77</v>
      </c>
      <c r="AU122" s="216" t="s">
        <v>23</v>
      </c>
      <c r="AY122" s="215" t="s">
        <v>199</v>
      </c>
      <c r="BK122" s="217">
        <f>SUM(BK123:BK124)</f>
        <v>0</v>
      </c>
    </row>
    <row r="123" s="2" customFormat="1" ht="16.5" customHeight="1">
      <c r="A123" s="40"/>
      <c r="B123" s="41"/>
      <c r="C123" s="220" t="s">
        <v>367</v>
      </c>
      <c r="D123" s="220" t="s">
        <v>201</v>
      </c>
      <c r="E123" s="221" t="s">
        <v>4746</v>
      </c>
      <c r="F123" s="222" t="s">
        <v>4747</v>
      </c>
      <c r="G123" s="223" t="s">
        <v>4748</v>
      </c>
      <c r="H123" s="224">
        <v>150</v>
      </c>
      <c r="I123" s="225"/>
      <c r="J123" s="226">
        <f>ROUND(I123*H123,2)</f>
        <v>0</v>
      </c>
      <c r="K123" s="222" t="s">
        <v>22</v>
      </c>
      <c r="L123" s="46"/>
      <c r="M123" s="227" t="s">
        <v>22</v>
      </c>
      <c r="N123" s="228" t="s">
        <v>49</v>
      </c>
      <c r="O123" s="86"/>
      <c r="P123" s="229">
        <f>O123*H123</f>
        <v>0</v>
      </c>
      <c r="Q123" s="229">
        <v>0</v>
      </c>
      <c r="R123" s="229">
        <f>Q123*H123</f>
        <v>0</v>
      </c>
      <c r="S123" s="229">
        <v>0</v>
      </c>
      <c r="T123" s="230">
        <f>S123*H123</f>
        <v>0</v>
      </c>
      <c r="U123" s="40"/>
      <c r="V123" s="40"/>
      <c r="W123" s="40"/>
      <c r="X123" s="40"/>
      <c r="Y123" s="40"/>
      <c r="Z123" s="40"/>
      <c r="AA123" s="40"/>
      <c r="AB123" s="40"/>
      <c r="AC123" s="40"/>
      <c r="AD123" s="40"/>
      <c r="AE123" s="40"/>
      <c r="AR123" s="231" t="s">
        <v>272</v>
      </c>
      <c r="AT123" s="231" t="s">
        <v>201</v>
      </c>
      <c r="AU123" s="231" t="s">
        <v>87</v>
      </c>
      <c r="AY123" s="19" t="s">
        <v>199</v>
      </c>
      <c r="BE123" s="232">
        <f>IF(N123="základní",J123,0)</f>
        <v>0</v>
      </c>
      <c r="BF123" s="232">
        <f>IF(N123="snížená",J123,0)</f>
        <v>0</v>
      </c>
      <c r="BG123" s="232">
        <f>IF(N123="zákl. přenesená",J123,0)</f>
        <v>0</v>
      </c>
      <c r="BH123" s="232">
        <f>IF(N123="sníž. přenesená",J123,0)</f>
        <v>0</v>
      </c>
      <c r="BI123" s="232">
        <f>IF(N123="nulová",J123,0)</f>
        <v>0</v>
      </c>
      <c r="BJ123" s="19" t="s">
        <v>23</v>
      </c>
      <c r="BK123" s="232">
        <f>ROUND(I123*H123,2)</f>
        <v>0</v>
      </c>
      <c r="BL123" s="19" t="s">
        <v>272</v>
      </c>
      <c r="BM123" s="231" t="s">
        <v>4749</v>
      </c>
    </row>
    <row r="124" s="2" customFormat="1" ht="16.5" customHeight="1">
      <c r="A124" s="40"/>
      <c r="B124" s="41"/>
      <c r="C124" s="220" t="s">
        <v>374</v>
      </c>
      <c r="D124" s="220" t="s">
        <v>201</v>
      </c>
      <c r="E124" s="221" t="s">
        <v>4750</v>
      </c>
      <c r="F124" s="222" t="s">
        <v>4751</v>
      </c>
      <c r="G124" s="223" t="s">
        <v>4748</v>
      </c>
      <c r="H124" s="224">
        <v>150</v>
      </c>
      <c r="I124" s="225"/>
      <c r="J124" s="226">
        <f>ROUND(I124*H124,2)</f>
        <v>0</v>
      </c>
      <c r="K124" s="222" t="s">
        <v>22</v>
      </c>
      <c r="L124" s="46"/>
      <c r="M124" s="287" t="s">
        <v>22</v>
      </c>
      <c r="N124" s="288" t="s">
        <v>49</v>
      </c>
      <c r="O124" s="289"/>
      <c r="P124" s="290">
        <f>O124*H124</f>
        <v>0</v>
      </c>
      <c r="Q124" s="290">
        <v>0</v>
      </c>
      <c r="R124" s="290">
        <f>Q124*H124</f>
        <v>0</v>
      </c>
      <c r="S124" s="290">
        <v>0</v>
      </c>
      <c r="T124" s="291">
        <f>S124*H124</f>
        <v>0</v>
      </c>
      <c r="U124" s="40"/>
      <c r="V124" s="40"/>
      <c r="W124" s="40"/>
      <c r="X124" s="40"/>
      <c r="Y124" s="40"/>
      <c r="Z124" s="40"/>
      <c r="AA124" s="40"/>
      <c r="AB124" s="40"/>
      <c r="AC124" s="40"/>
      <c r="AD124" s="40"/>
      <c r="AE124" s="40"/>
      <c r="AR124" s="231" t="s">
        <v>272</v>
      </c>
      <c r="AT124" s="231" t="s">
        <v>201</v>
      </c>
      <c r="AU124" s="231" t="s">
        <v>87</v>
      </c>
      <c r="AY124" s="19" t="s">
        <v>199</v>
      </c>
      <c r="BE124" s="232">
        <f>IF(N124="základní",J124,0)</f>
        <v>0</v>
      </c>
      <c r="BF124" s="232">
        <f>IF(N124="snížená",J124,0)</f>
        <v>0</v>
      </c>
      <c r="BG124" s="232">
        <f>IF(N124="zákl. přenesená",J124,0)</f>
        <v>0</v>
      </c>
      <c r="BH124" s="232">
        <f>IF(N124="sníž. přenesená",J124,0)</f>
        <v>0</v>
      </c>
      <c r="BI124" s="232">
        <f>IF(N124="nulová",J124,0)</f>
        <v>0</v>
      </c>
      <c r="BJ124" s="19" t="s">
        <v>23</v>
      </c>
      <c r="BK124" s="232">
        <f>ROUND(I124*H124,2)</f>
        <v>0</v>
      </c>
      <c r="BL124" s="19" t="s">
        <v>272</v>
      </c>
      <c r="BM124" s="231" t="s">
        <v>4752</v>
      </c>
    </row>
    <row r="125" s="2" customFormat="1" ht="6.96" customHeight="1">
      <c r="A125" s="40"/>
      <c r="B125" s="61"/>
      <c r="C125" s="62"/>
      <c r="D125" s="62"/>
      <c r="E125" s="62"/>
      <c r="F125" s="62"/>
      <c r="G125" s="62"/>
      <c r="H125" s="62"/>
      <c r="I125" s="168"/>
      <c r="J125" s="62"/>
      <c r="K125" s="62"/>
      <c r="L125" s="46"/>
      <c r="M125" s="40"/>
      <c r="O125" s="40"/>
      <c r="P125" s="40"/>
      <c r="Q125" s="40"/>
      <c r="R125" s="40"/>
      <c r="S125" s="40"/>
      <c r="T125" s="40"/>
      <c r="U125" s="40"/>
      <c r="V125" s="40"/>
      <c r="W125" s="40"/>
      <c r="X125" s="40"/>
      <c r="Y125" s="40"/>
      <c r="Z125" s="40"/>
      <c r="AA125" s="40"/>
      <c r="AB125" s="40"/>
      <c r="AC125" s="40"/>
      <c r="AD125" s="40"/>
      <c r="AE125" s="40"/>
    </row>
  </sheetData>
  <sheetProtection sheet="1" autoFilter="0" formatColumns="0" formatRows="0" objects="1" scenarios="1" spinCount="100000" saltValue="H3kpCoXf98KGHinr0zJ+xbI1fQaWS2WKS9jJpvLgb7E0mcRBtpXqwd8f9aKF8ZtQq60egWUWr4p9PIfvSNoMTA==" hashValue="ZMx402xMsz3RNa4JiK+5CsPmGgGyYDL/o1QPx8TtDmSb618ZhZR1ZKLjphss69ORCKWNaMYDXXeMU8cq3NLSEA==" algorithmName="SHA-512" password="CEF7"/>
  <autoFilter ref="C84:K124"/>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108</v>
      </c>
    </row>
    <row r="3" s="1" customFormat="1" ht="6.96" customHeight="1">
      <c r="B3" s="131"/>
      <c r="C3" s="132"/>
      <c r="D3" s="132"/>
      <c r="E3" s="132"/>
      <c r="F3" s="132"/>
      <c r="G3" s="132"/>
      <c r="H3" s="132"/>
      <c r="I3" s="133"/>
      <c r="J3" s="132"/>
      <c r="K3" s="132"/>
      <c r="L3" s="22"/>
      <c r="AT3" s="19" t="s">
        <v>87</v>
      </c>
    </row>
    <row r="4" s="1" customFormat="1" ht="24.96" customHeight="1">
      <c r="B4" s="22"/>
      <c r="D4" s="134" t="s">
        <v>136</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zakázky'!K6</f>
        <v>Rekonstrukce elektroinstalace a rozvodů ZTI,vč. úpravy soc. zařízení a bezbariér vstupu obj. č.p. 931, Náchod</v>
      </c>
      <c r="F7" s="136"/>
      <c r="G7" s="136"/>
      <c r="H7" s="136"/>
      <c r="I7" s="130"/>
      <c r="L7" s="22"/>
    </row>
    <row r="8" s="2" customFormat="1" ht="12" customHeight="1">
      <c r="A8" s="40"/>
      <c r="B8" s="46"/>
      <c r="C8" s="40"/>
      <c r="D8" s="136" t="s">
        <v>137</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4753</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19</v>
      </c>
      <c r="E11" s="40"/>
      <c r="F11" s="141" t="s">
        <v>20</v>
      </c>
      <c r="G11" s="40"/>
      <c r="H11" s="40"/>
      <c r="I11" s="142" t="s">
        <v>21</v>
      </c>
      <c r="J11" s="141" t="s">
        <v>22</v>
      </c>
      <c r="K11" s="40"/>
      <c r="L11" s="139"/>
      <c r="S11" s="40"/>
      <c r="T11" s="40"/>
      <c r="U11" s="40"/>
      <c r="V11" s="40"/>
      <c r="W11" s="40"/>
      <c r="X11" s="40"/>
      <c r="Y11" s="40"/>
      <c r="Z11" s="40"/>
      <c r="AA11" s="40"/>
      <c r="AB11" s="40"/>
      <c r="AC11" s="40"/>
      <c r="AD11" s="40"/>
      <c r="AE11" s="40"/>
    </row>
    <row r="12" s="2" customFormat="1" ht="12" customHeight="1">
      <c r="A12" s="40"/>
      <c r="B12" s="46"/>
      <c r="C12" s="40"/>
      <c r="D12" s="136" t="s">
        <v>24</v>
      </c>
      <c r="E12" s="40"/>
      <c r="F12" s="141" t="s">
        <v>25</v>
      </c>
      <c r="G12" s="40"/>
      <c r="H12" s="40"/>
      <c r="I12" s="142" t="s">
        <v>26</v>
      </c>
      <c r="J12" s="143" t="str">
        <f>'Rekapitulace zakázky'!AN8</f>
        <v>12. 2. 2020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22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32</v>
      </c>
      <c r="F15" s="40"/>
      <c r="G15" s="40"/>
      <c r="H15" s="40"/>
      <c r="I15" s="142" t="s">
        <v>33</v>
      </c>
      <c r="J15" s="141" t="s">
        <v>22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34</v>
      </c>
      <c r="E17" s="40"/>
      <c r="F17" s="40"/>
      <c r="G17" s="40"/>
      <c r="H17" s="40"/>
      <c r="I17" s="142" t="s">
        <v>31</v>
      </c>
      <c r="J17" s="35"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zakázky'!E14</f>
        <v>Vyplň údaj</v>
      </c>
      <c r="F18" s="141"/>
      <c r="G18" s="141"/>
      <c r="H18" s="141"/>
      <c r="I18" s="142" t="s">
        <v>33</v>
      </c>
      <c r="J18" s="35"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36</v>
      </c>
      <c r="E20" s="40"/>
      <c r="F20" s="40"/>
      <c r="G20" s="40"/>
      <c r="H20" s="40"/>
      <c r="I20" s="142" t="s">
        <v>31</v>
      </c>
      <c r="J20" s="141" t="s">
        <v>37</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33</v>
      </c>
      <c r="J21" s="141" t="s">
        <v>22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22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41</v>
      </c>
      <c r="F24" s="40"/>
      <c r="G24" s="40"/>
      <c r="H24" s="40"/>
      <c r="I24" s="142" t="s">
        <v>33</v>
      </c>
      <c r="J24" s="141" t="s">
        <v>22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42</v>
      </c>
      <c r="E26" s="40"/>
      <c r="F26" s="40"/>
      <c r="G26" s="40"/>
      <c r="H26" s="40"/>
      <c r="I26" s="138"/>
      <c r="J26" s="40"/>
      <c r="K26" s="40"/>
      <c r="L26" s="139"/>
      <c r="S26" s="40"/>
      <c r="T26" s="40"/>
      <c r="U26" s="40"/>
      <c r="V26" s="40"/>
      <c r="W26" s="40"/>
      <c r="X26" s="40"/>
      <c r="Y26" s="40"/>
      <c r="Z26" s="40"/>
      <c r="AA26" s="40"/>
      <c r="AB26" s="40"/>
      <c r="AC26" s="40"/>
      <c r="AD26" s="40"/>
      <c r="AE26" s="40"/>
    </row>
    <row r="27" s="8" customFormat="1" ht="47.25" customHeight="1">
      <c r="A27" s="144"/>
      <c r="B27" s="145"/>
      <c r="C27" s="144"/>
      <c r="D27" s="144"/>
      <c r="E27" s="146" t="s">
        <v>43</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44</v>
      </c>
      <c r="E30" s="40"/>
      <c r="F30" s="40"/>
      <c r="G30" s="40"/>
      <c r="H30" s="40"/>
      <c r="I30" s="138"/>
      <c r="J30" s="152">
        <f>ROUND(J81,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46</v>
      </c>
      <c r="G32" s="40"/>
      <c r="H32" s="40"/>
      <c r="I32" s="154" t="s">
        <v>45</v>
      </c>
      <c r="J32" s="153" t="s">
        <v>47</v>
      </c>
      <c r="K32" s="40"/>
      <c r="L32" s="139"/>
      <c r="S32" s="40"/>
      <c r="T32" s="40"/>
      <c r="U32" s="40"/>
      <c r="V32" s="40"/>
      <c r="W32" s="40"/>
      <c r="X32" s="40"/>
      <c r="Y32" s="40"/>
      <c r="Z32" s="40"/>
      <c r="AA32" s="40"/>
      <c r="AB32" s="40"/>
      <c r="AC32" s="40"/>
      <c r="AD32" s="40"/>
      <c r="AE32" s="40"/>
    </row>
    <row r="33" s="2" customFormat="1" ht="14.4" customHeight="1">
      <c r="A33" s="40"/>
      <c r="B33" s="46"/>
      <c r="C33" s="40"/>
      <c r="D33" s="155" t="s">
        <v>48</v>
      </c>
      <c r="E33" s="136" t="s">
        <v>49</v>
      </c>
      <c r="F33" s="156">
        <f>ROUND((SUM(BE81:BE84)),  2)</f>
        <v>0</v>
      </c>
      <c r="G33" s="40"/>
      <c r="H33" s="40"/>
      <c r="I33" s="157">
        <v>0.20999999999999999</v>
      </c>
      <c r="J33" s="156">
        <f>ROUND(((SUM(BE81:BE84))*I33),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50</v>
      </c>
      <c r="F34" s="156">
        <f>ROUND((SUM(BF81:BF84)),  2)</f>
        <v>0</v>
      </c>
      <c r="G34" s="40"/>
      <c r="H34" s="40"/>
      <c r="I34" s="157">
        <v>0.14999999999999999</v>
      </c>
      <c r="J34" s="156">
        <f>ROUND(((SUM(BF81:BF84))*I34),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51</v>
      </c>
      <c r="F35" s="156">
        <f>ROUND((SUM(BG81:BG84)),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52</v>
      </c>
      <c r="F36" s="156">
        <f>ROUND((SUM(BH81:BH84)),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53</v>
      </c>
      <c r="F37" s="156">
        <f>ROUND((SUM(BI81:BI84)),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54</v>
      </c>
      <c r="E39" s="160"/>
      <c r="F39" s="160"/>
      <c r="G39" s="161" t="s">
        <v>55</v>
      </c>
      <c r="H39" s="162" t="s">
        <v>56</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139</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Rekonstrukce elektroinstalace a rozvodů ZTI,vč. úpravy soc. zařízení a bezbariér vstupu obj. č.p. 931, Náchod</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137</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5 - Výtah</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24</v>
      </c>
      <c r="D52" s="42"/>
      <c r="E52" s="42"/>
      <c r="F52" s="29" t="str">
        <f>F12</f>
        <v>Náchod</v>
      </c>
      <c r="G52" s="42"/>
      <c r="H52" s="42"/>
      <c r="I52" s="142" t="s">
        <v>26</v>
      </c>
      <c r="J52" s="74" t="str">
        <f>IF(J12="","",J12)</f>
        <v>12. 2. 2020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40.05" customHeight="1">
      <c r="A54" s="40"/>
      <c r="B54" s="41"/>
      <c r="C54" s="34" t="s">
        <v>30</v>
      </c>
      <c r="D54" s="42"/>
      <c r="E54" s="42"/>
      <c r="F54" s="29" t="str">
        <f>E15</f>
        <v>SPŠ stav. a Obch. akad. arch. Jana Letzela, Náchod</v>
      </c>
      <c r="G54" s="42"/>
      <c r="H54" s="42"/>
      <c r="I54" s="142" t="s">
        <v>36</v>
      </c>
      <c r="J54" s="38" t="str">
        <f>E21</f>
        <v>Ing. Lukáš Polej - projektový a ing. atelier EGO</v>
      </c>
      <c r="K54" s="42"/>
      <c r="L54" s="139"/>
      <c r="S54" s="40"/>
      <c r="T54" s="40"/>
      <c r="U54" s="40"/>
      <c r="V54" s="40"/>
      <c r="W54" s="40"/>
      <c r="X54" s="40"/>
      <c r="Y54" s="40"/>
      <c r="Z54" s="40"/>
      <c r="AA54" s="40"/>
      <c r="AB54" s="40"/>
      <c r="AC54" s="40"/>
      <c r="AD54" s="40"/>
      <c r="AE54" s="40"/>
    </row>
    <row r="55" s="2" customFormat="1" ht="15.15" customHeight="1">
      <c r="A55" s="40"/>
      <c r="B55" s="41"/>
      <c r="C55" s="34" t="s">
        <v>34</v>
      </c>
      <c r="D55" s="42"/>
      <c r="E55" s="42"/>
      <c r="F55" s="29" t="str">
        <f>IF(E18="","",E18)</f>
        <v>Vyplň údaj</v>
      </c>
      <c r="G55" s="42"/>
      <c r="H55" s="42"/>
      <c r="I55" s="142" t="s">
        <v>40</v>
      </c>
      <c r="J55" s="38" t="str">
        <f>E24</f>
        <v>Jan Krčmář</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140</v>
      </c>
      <c r="D57" s="174"/>
      <c r="E57" s="174"/>
      <c r="F57" s="174"/>
      <c r="G57" s="174"/>
      <c r="H57" s="174"/>
      <c r="I57" s="175"/>
      <c r="J57" s="176" t="s">
        <v>141</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76</v>
      </c>
      <c r="D59" s="42"/>
      <c r="E59" s="42"/>
      <c r="F59" s="42"/>
      <c r="G59" s="42"/>
      <c r="H59" s="42"/>
      <c r="I59" s="138"/>
      <c r="J59" s="104">
        <f>J81</f>
        <v>0</v>
      </c>
      <c r="K59" s="42"/>
      <c r="L59" s="139"/>
      <c r="S59" s="40"/>
      <c r="T59" s="40"/>
      <c r="U59" s="40"/>
      <c r="V59" s="40"/>
      <c r="W59" s="40"/>
      <c r="X59" s="40"/>
      <c r="Y59" s="40"/>
      <c r="Z59" s="40"/>
      <c r="AA59" s="40"/>
      <c r="AB59" s="40"/>
      <c r="AC59" s="40"/>
      <c r="AD59" s="40"/>
      <c r="AE59" s="40"/>
      <c r="AU59" s="19" t="s">
        <v>142</v>
      </c>
    </row>
    <row r="60" s="9" customFormat="1" ht="24.96" customHeight="1">
      <c r="A60" s="9"/>
      <c r="B60" s="178"/>
      <c r="C60" s="179"/>
      <c r="D60" s="180" t="s">
        <v>4754</v>
      </c>
      <c r="E60" s="181"/>
      <c r="F60" s="181"/>
      <c r="G60" s="181"/>
      <c r="H60" s="181"/>
      <c r="I60" s="182"/>
      <c r="J60" s="183">
        <f>J82</f>
        <v>0</v>
      </c>
      <c r="K60" s="179"/>
      <c r="L60" s="184"/>
      <c r="S60" s="9"/>
      <c r="T60" s="9"/>
      <c r="U60" s="9"/>
      <c r="V60" s="9"/>
      <c r="W60" s="9"/>
      <c r="X60" s="9"/>
      <c r="Y60" s="9"/>
      <c r="Z60" s="9"/>
      <c r="AA60" s="9"/>
      <c r="AB60" s="9"/>
      <c r="AC60" s="9"/>
      <c r="AD60" s="9"/>
      <c r="AE60" s="9"/>
    </row>
    <row r="61" s="10" customFormat="1" ht="19.92" customHeight="1">
      <c r="A61" s="10"/>
      <c r="B61" s="185"/>
      <c r="C61" s="186"/>
      <c r="D61" s="187" t="s">
        <v>4755</v>
      </c>
      <c r="E61" s="188"/>
      <c r="F61" s="188"/>
      <c r="G61" s="188"/>
      <c r="H61" s="188"/>
      <c r="I61" s="189"/>
      <c r="J61" s="190">
        <f>J83</f>
        <v>0</v>
      </c>
      <c r="K61" s="186"/>
      <c r="L61" s="191"/>
      <c r="S61" s="10"/>
      <c r="T61" s="10"/>
      <c r="U61" s="10"/>
      <c r="V61" s="10"/>
      <c r="W61" s="10"/>
      <c r="X61" s="10"/>
      <c r="Y61" s="10"/>
      <c r="Z61" s="10"/>
      <c r="AA61" s="10"/>
      <c r="AB61" s="10"/>
      <c r="AC61" s="10"/>
      <c r="AD61" s="10"/>
      <c r="AE61" s="10"/>
    </row>
    <row r="62" s="2" customFormat="1" ht="21.84" customHeight="1">
      <c r="A62" s="40"/>
      <c r="B62" s="41"/>
      <c r="C62" s="42"/>
      <c r="D62" s="42"/>
      <c r="E62" s="42"/>
      <c r="F62" s="42"/>
      <c r="G62" s="42"/>
      <c r="H62" s="42"/>
      <c r="I62" s="138"/>
      <c r="J62" s="42"/>
      <c r="K62" s="42"/>
      <c r="L62" s="139"/>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168"/>
      <c r="J63" s="62"/>
      <c r="K63" s="62"/>
      <c r="L63" s="139"/>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171"/>
      <c r="J67" s="64"/>
      <c r="K67" s="64"/>
      <c r="L67" s="139"/>
      <c r="S67" s="40"/>
      <c r="T67" s="40"/>
      <c r="U67" s="40"/>
      <c r="V67" s="40"/>
      <c r="W67" s="40"/>
      <c r="X67" s="40"/>
      <c r="Y67" s="40"/>
      <c r="Z67" s="40"/>
      <c r="AA67" s="40"/>
      <c r="AB67" s="40"/>
      <c r="AC67" s="40"/>
      <c r="AD67" s="40"/>
      <c r="AE67" s="40"/>
    </row>
    <row r="68" s="2" customFormat="1" ht="24.96" customHeight="1">
      <c r="A68" s="40"/>
      <c r="B68" s="41"/>
      <c r="C68" s="25" t="s">
        <v>184</v>
      </c>
      <c r="D68" s="42"/>
      <c r="E68" s="42"/>
      <c r="F68" s="42"/>
      <c r="G68" s="42"/>
      <c r="H68" s="42"/>
      <c r="I68" s="138"/>
      <c r="J68" s="42"/>
      <c r="K68" s="42"/>
      <c r="L68" s="139"/>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138"/>
      <c r="J69" s="42"/>
      <c r="K69" s="42"/>
      <c r="L69" s="139"/>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138"/>
      <c r="J70" s="42"/>
      <c r="K70" s="42"/>
      <c r="L70" s="139"/>
      <c r="S70" s="40"/>
      <c r="T70" s="40"/>
      <c r="U70" s="40"/>
      <c r="V70" s="40"/>
      <c r="W70" s="40"/>
      <c r="X70" s="40"/>
      <c r="Y70" s="40"/>
      <c r="Z70" s="40"/>
      <c r="AA70" s="40"/>
      <c r="AB70" s="40"/>
      <c r="AC70" s="40"/>
      <c r="AD70" s="40"/>
      <c r="AE70" s="40"/>
    </row>
    <row r="71" s="2" customFormat="1" ht="16.5" customHeight="1">
      <c r="A71" s="40"/>
      <c r="B71" s="41"/>
      <c r="C71" s="42"/>
      <c r="D71" s="42"/>
      <c r="E71" s="172" t="str">
        <f>E7</f>
        <v>Rekonstrukce elektroinstalace a rozvodů ZTI,vč. úpravy soc. zařízení a bezbariér vstupu obj. č.p. 931, Náchod</v>
      </c>
      <c r="F71" s="34"/>
      <c r="G71" s="34"/>
      <c r="H71" s="34"/>
      <c r="I71" s="138"/>
      <c r="J71" s="42"/>
      <c r="K71" s="42"/>
      <c r="L71" s="139"/>
      <c r="S71" s="40"/>
      <c r="T71" s="40"/>
      <c r="U71" s="40"/>
      <c r="V71" s="40"/>
      <c r="W71" s="40"/>
      <c r="X71" s="40"/>
      <c r="Y71" s="40"/>
      <c r="Z71" s="40"/>
      <c r="AA71" s="40"/>
      <c r="AB71" s="40"/>
      <c r="AC71" s="40"/>
      <c r="AD71" s="40"/>
      <c r="AE71" s="40"/>
    </row>
    <row r="72" s="2" customFormat="1" ht="12" customHeight="1">
      <c r="A72" s="40"/>
      <c r="B72" s="41"/>
      <c r="C72" s="34" t="s">
        <v>137</v>
      </c>
      <c r="D72" s="42"/>
      <c r="E72" s="42"/>
      <c r="F72" s="42"/>
      <c r="G72" s="42"/>
      <c r="H72" s="42"/>
      <c r="I72" s="138"/>
      <c r="J72" s="42"/>
      <c r="K72" s="42"/>
      <c r="L72" s="139"/>
      <c r="S72" s="40"/>
      <c r="T72" s="40"/>
      <c r="U72" s="40"/>
      <c r="V72" s="40"/>
      <c r="W72" s="40"/>
      <c r="X72" s="40"/>
      <c r="Y72" s="40"/>
      <c r="Z72" s="40"/>
      <c r="AA72" s="40"/>
      <c r="AB72" s="40"/>
      <c r="AC72" s="40"/>
      <c r="AD72" s="40"/>
      <c r="AE72" s="40"/>
    </row>
    <row r="73" s="2" customFormat="1" ht="16.5" customHeight="1">
      <c r="A73" s="40"/>
      <c r="B73" s="41"/>
      <c r="C73" s="42"/>
      <c r="D73" s="42"/>
      <c r="E73" s="71" t="str">
        <f>E9</f>
        <v>5 - Výtah</v>
      </c>
      <c r="F73" s="42"/>
      <c r="G73" s="42"/>
      <c r="H73" s="42"/>
      <c r="I73" s="138"/>
      <c r="J73" s="42"/>
      <c r="K73" s="42"/>
      <c r="L73" s="139"/>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12" customHeight="1">
      <c r="A75" s="40"/>
      <c r="B75" s="41"/>
      <c r="C75" s="34" t="s">
        <v>24</v>
      </c>
      <c r="D75" s="42"/>
      <c r="E75" s="42"/>
      <c r="F75" s="29" t="str">
        <f>F12</f>
        <v>Náchod</v>
      </c>
      <c r="G75" s="42"/>
      <c r="H75" s="42"/>
      <c r="I75" s="142" t="s">
        <v>26</v>
      </c>
      <c r="J75" s="74" t="str">
        <f>IF(J12="","",J12)</f>
        <v>12. 2. 2020</v>
      </c>
      <c r="K75" s="42"/>
      <c r="L75" s="139"/>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40.05" customHeight="1">
      <c r="A77" s="40"/>
      <c r="B77" s="41"/>
      <c r="C77" s="34" t="s">
        <v>30</v>
      </c>
      <c r="D77" s="42"/>
      <c r="E77" s="42"/>
      <c r="F77" s="29" t="str">
        <f>E15</f>
        <v>SPŠ stav. a Obch. akad. arch. Jana Letzela, Náchod</v>
      </c>
      <c r="G77" s="42"/>
      <c r="H77" s="42"/>
      <c r="I77" s="142" t="s">
        <v>36</v>
      </c>
      <c r="J77" s="38" t="str">
        <f>E21</f>
        <v>Ing. Lukáš Polej - projektový a ing. atelier EGO</v>
      </c>
      <c r="K77" s="42"/>
      <c r="L77" s="139"/>
      <c r="S77" s="40"/>
      <c r="T77" s="40"/>
      <c r="U77" s="40"/>
      <c r="V77" s="40"/>
      <c r="W77" s="40"/>
      <c r="X77" s="40"/>
      <c r="Y77" s="40"/>
      <c r="Z77" s="40"/>
      <c r="AA77" s="40"/>
      <c r="AB77" s="40"/>
      <c r="AC77" s="40"/>
      <c r="AD77" s="40"/>
      <c r="AE77" s="40"/>
    </row>
    <row r="78" s="2" customFormat="1" ht="15.15" customHeight="1">
      <c r="A78" s="40"/>
      <c r="B78" s="41"/>
      <c r="C78" s="34" t="s">
        <v>34</v>
      </c>
      <c r="D78" s="42"/>
      <c r="E78" s="42"/>
      <c r="F78" s="29" t="str">
        <f>IF(E18="","",E18)</f>
        <v>Vyplň údaj</v>
      </c>
      <c r="G78" s="42"/>
      <c r="H78" s="42"/>
      <c r="I78" s="142" t="s">
        <v>40</v>
      </c>
      <c r="J78" s="38" t="str">
        <f>E24</f>
        <v>Jan Krčmář</v>
      </c>
      <c r="K78" s="42"/>
      <c r="L78" s="139"/>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138"/>
      <c r="J79" s="42"/>
      <c r="K79" s="42"/>
      <c r="L79" s="139"/>
      <c r="S79" s="40"/>
      <c r="T79" s="40"/>
      <c r="U79" s="40"/>
      <c r="V79" s="40"/>
      <c r="W79" s="40"/>
      <c r="X79" s="40"/>
      <c r="Y79" s="40"/>
      <c r="Z79" s="40"/>
      <c r="AA79" s="40"/>
      <c r="AB79" s="40"/>
      <c r="AC79" s="40"/>
      <c r="AD79" s="40"/>
      <c r="AE79" s="40"/>
    </row>
    <row r="80" s="11" customFormat="1" ht="29.28" customHeight="1">
      <c r="A80" s="192"/>
      <c r="B80" s="193"/>
      <c r="C80" s="194" t="s">
        <v>185</v>
      </c>
      <c r="D80" s="195" t="s">
        <v>63</v>
      </c>
      <c r="E80" s="195" t="s">
        <v>59</v>
      </c>
      <c r="F80" s="195" t="s">
        <v>60</v>
      </c>
      <c r="G80" s="195" t="s">
        <v>186</v>
      </c>
      <c r="H80" s="195" t="s">
        <v>187</v>
      </c>
      <c r="I80" s="196" t="s">
        <v>188</v>
      </c>
      <c r="J80" s="195" t="s">
        <v>141</v>
      </c>
      <c r="K80" s="197" t="s">
        <v>189</v>
      </c>
      <c r="L80" s="198"/>
      <c r="M80" s="94" t="s">
        <v>22</v>
      </c>
      <c r="N80" s="95" t="s">
        <v>48</v>
      </c>
      <c r="O80" s="95" t="s">
        <v>190</v>
      </c>
      <c r="P80" s="95" t="s">
        <v>191</v>
      </c>
      <c r="Q80" s="95" t="s">
        <v>192</v>
      </c>
      <c r="R80" s="95" t="s">
        <v>193</v>
      </c>
      <c r="S80" s="95" t="s">
        <v>194</v>
      </c>
      <c r="T80" s="96" t="s">
        <v>195</v>
      </c>
      <c r="U80" s="192"/>
      <c r="V80" s="192"/>
      <c r="W80" s="192"/>
      <c r="X80" s="192"/>
      <c r="Y80" s="192"/>
      <c r="Z80" s="192"/>
      <c r="AA80" s="192"/>
      <c r="AB80" s="192"/>
      <c r="AC80" s="192"/>
      <c r="AD80" s="192"/>
      <c r="AE80" s="192"/>
    </row>
    <row r="81" s="2" customFormat="1" ht="22.8" customHeight="1">
      <c r="A81" s="40"/>
      <c r="B81" s="41"/>
      <c r="C81" s="101" t="s">
        <v>196</v>
      </c>
      <c r="D81" s="42"/>
      <c r="E81" s="42"/>
      <c r="F81" s="42"/>
      <c r="G81" s="42"/>
      <c r="H81" s="42"/>
      <c r="I81" s="138"/>
      <c r="J81" s="199">
        <f>BK81</f>
        <v>0</v>
      </c>
      <c r="K81" s="42"/>
      <c r="L81" s="46"/>
      <c r="M81" s="97"/>
      <c r="N81" s="200"/>
      <c r="O81" s="98"/>
      <c r="P81" s="201">
        <f>P82</f>
        <v>0</v>
      </c>
      <c r="Q81" s="98"/>
      <c r="R81" s="201">
        <f>R82</f>
        <v>0</v>
      </c>
      <c r="S81" s="98"/>
      <c r="T81" s="202">
        <f>T82</f>
        <v>0</v>
      </c>
      <c r="U81" s="40"/>
      <c r="V81" s="40"/>
      <c r="W81" s="40"/>
      <c r="X81" s="40"/>
      <c r="Y81" s="40"/>
      <c r="Z81" s="40"/>
      <c r="AA81" s="40"/>
      <c r="AB81" s="40"/>
      <c r="AC81" s="40"/>
      <c r="AD81" s="40"/>
      <c r="AE81" s="40"/>
      <c r="AT81" s="19" t="s">
        <v>77</v>
      </c>
      <c r="AU81" s="19" t="s">
        <v>142</v>
      </c>
      <c r="BK81" s="203">
        <f>BK82</f>
        <v>0</v>
      </c>
    </row>
    <row r="82" s="12" customFormat="1" ht="25.92" customHeight="1">
      <c r="A82" s="12"/>
      <c r="B82" s="204"/>
      <c r="C82" s="205"/>
      <c r="D82" s="206" t="s">
        <v>77</v>
      </c>
      <c r="E82" s="207" t="s">
        <v>4756</v>
      </c>
      <c r="F82" s="207" t="s">
        <v>4757</v>
      </c>
      <c r="G82" s="205"/>
      <c r="H82" s="205"/>
      <c r="I82" s="208"/>
      <c r="J82" s="209">
        <f>BK82</f>
        <v>0</v>
      </c>
      <c r="K82" s="205"/>
      <c r="L82" s="210"/>
      <c r="M82" s="211"/>
      <c r="N82" s="212"/>
      <c r="O82" s="212"/>
      <c r="P82" s="213">
        <f>P83</f>
        <v>0</v>
      </c>
      <c r="Q82" s="212"/>
      <c r="R82" s="213">
        <f>R83</f>
        <v>0</v>
      </c>
      <c r="S82" s="212"/>
      <c r="T82" s="214">
        <f>T83</f>
        <v>0</v>
      </c>
      <c r="U82" s="12"/>
      <c r="V82" s="12"/>
      <c r="W82" s="12"/>
      <c r="X82" s="12"/>
      <c r="Y82" s="12"/>
      <c r="Z82" s="12"/>
      <c r="AA82" s="12"/>
      <c r="AB82" s="12"/>
      <c r="AC82" s="12"/>
      <c r="AD82" s="12"/>
      <c r="AE82" s="12"/>
      <c r="AR82" s="215" t="s">
        <v>103</v>
      </c>
      <c r="AT82" s="216" t="s">
        <v>77</v>
      </c>
      <c r="AU82" s="216" t="s">
        <v>78</v>
      </c>
      <c r="AY82" s="215" t="s">
        <v>199</v>
      </c>
      <c r="BK82" s="217">
        <f>BK83</f>
        <v>0</v>
      </c>
    </row>
    <row r="83" s="12" customFormat="1" ht="22.8" customHeight="1">
      <c r="A83" s="12"/>
      <c r="B83" s="204"/>
      <c r="C83" s="205"/>
      <c r="D83" s="206" t="s">
        <v>77</v>
      </c>
      <c r="E83" s="218" t="s">
        <v>4758</v>
      </c>
      <c r="F83" s="218" t="s">
        <v>4759</v>
      </c>
      <c r="G83" s="205"/>
      <c r="H83" s="205"/>
      <c r="I83" s="208"/>
      <c r="J83" s="219">
        <f>BK83</f>
        <v>0</v>
      </c>
      <c r="K83" s="205"/>
      <c r="L83" s="210"/>
      <c r="M83" s="211"/>
      <c r="N83" s="212"/>
      <c r="O83" s="212"/>
      <c r="P83" s="213">
        <f>P84</f>
        <v>0</v>
      </c>
      <c r="Q83" s="212"/>
      <c r="R83" s="213">
        <f>R84</f>
        <v>0</v>
      </c>
      <c r="S83" s="212"/>
      <c r="T83" s="214">
        <f>T84</f>
        <v>0</v>
      </c>
      <c r="U83" s="12"/>
      <c r="V83" s="12"/>
      <c r="W83" s="12"/>
      <c r="X83" s="12"/>
      <c r="Y83" s="12"/>
      <c r="Z83" s="12"/>
      <c r="AA83" s="12"/>
      <c r="AB83" s="12"/>
      <c r="AC83" s="12"/>
      <c r="AD83" s="12"/>
      <c r="AE83" s="12"/>
      <c r="AR83" s="215" t="s">
        <v>103</v>
      </c>
      <c r="AT83" s="216" t="s">
        <v>77</v>
      </c>
      <c r="AU83" s="216" t="s">
        <v>23</v>
      </c>
      <c r="AY83" s="215" t="s">
        <v>199</v>
      </c>
      <c r="BK83" s="217">
        <f>BK84</f>
        <v>0</v>
      </c>
    </row>
    <row r="84" s="2" customFormat="1" ht="100.5" customHeight="1">
      <c r="A84" s="40"/>
      <c r="B84" s="41"/>
      <c r="C84" s="220" t="s">
        <v>23</v>
      </c>
      <c r="D84" s="220" t="s">
        <v>201</v>
      </c>
      <c r="E84" s="221" t="s">
        <v>4760</v>
      </c>
      <c r="F84" s="222" t="s">
        <v>4761</v>
      </c>
      <c r="G84" s="223" t="s">
        <v>333</v>
      </c>
      <c r="H84" s="224">
        <v>1</v>
      </c>
      <c r="I84" s="225"/>
      <c r="J84" s="226">
        <f>ROUND(I84*H84,2)</f>
        <v>0</v>
      </c>
      <c r="K84" s="222" t="s">
        <v>22</v>
      </c>
      <c r="L84" s="46"/>
      <c r="M84" s="287" t="s">
        <v>22</v>
      </c>
      <c r="N84" s="288" t="s">
        <v>49</v>
      </c>
      <c r="O84" s="289"/>
      <c r="P84" s="290">
        <f>O84*H84</f>
        <v>0</v>
      </c>
      <c r="Q84" s="290">
        <v>0</v>
      </c>
      <c r="R84" s="290">
        <f>Q84*H84</f>
        <v>0</v>
      </c>
      <c r="S84" s="290">
        <v>0</v>
      </c>
      <c r="T84" s="291">
        <f>S84*H84</f>
        <v>0</v>
      </c>
      <c r="U84" s="40"/>
      <c r="V84" s="40"/>
      <c r="W84" s="40"/>
      <c r="X84" s="40"/>
      <c r="Y84" s="40"/>
      <c r="Z84" s="40"/>
      <c r="AA84" s="40"/>
      <c r="AB84" s="40"/>
      <c r="AC84" s="40"/>
      <c r="AD84" s="40"/>
      <c r="AE84" s="40"/>
      <c r="AR84" s="231" t="s">
        <v>4762</v>
      </c>
      <c r="AT84" s="231" t="s">
        <v>201</v>
      </c>
      <c r="AU84" s="231" t="s">
        <v>87</v>
      </c>
      <c r="AY84" s="19" t="s">
        <v>199</v>
      </c>
      <c r="BE84" s="232">
        <f>IF(N84="základní",J84,0)</f>
        <v>0</v>
      </c>
      <c r="BF84" s="232">
        <f>IF(N84="snížená",J84,0)</f>
        <v>0</v>
      </c>
      <c r="BG84" s="232">
        <f>IF(N84="zákl. přenesená",J84,0)</f>
        <v>0</v>
      </c>
      <c r="BH84" s="232">
        <f>IF(N84="sníž. přenesená",J84,0)</f>
        <v>0</v>
      </c>
      <c r="BI84" s="232">
        <f>IF(N84="nulová",J84,0)</f>
        <v>0</v>
      </c>
      <c r="BJ84" s="19" t="s">
        <v>23</v>
      </c>
      <c r="BK84" s="232">
        <f>ROUND(I84*H84,2)</f>
        <v>0</v>
      </c>
      <c r="BL84" s="19" t="s">
        <v>4762</v>
      </c>
      <c r="BM84" s="231" t="s">
        <v>4763</v>
      </c>
    </row>
    <row r="85" s="2" customFormat="1" ht="6.96" customHeight="1">
      <c r="A85" s="40"/>
      <c r="B85" s="61"/>
      <c r="C85" s="62"/>
      <c r="D85" s="62"/>
      <c r="E85" s="62"/>
      <c r="F85" s="62"/>
      <c r="G85" s="62"/>
      <c r="H85" s="62"/>
      <c r="I85" s="168"/>
      <c r="J85" s="62"/>
      <c r="K85" s="62"/>
      <c r="L85" s="46"/>
      <c r="M85" s="40"/>
      <c r="O85" s="40"/>
      <c r="P85" s="40"/>
      <c r="Q85" s="40"/>
      <c r="R85" s="40"/>
      <c r="S85" s="40"/>
      <c r="T85" s="40"/>
      <c r="U85" s="40"/>
      <c r="V85" s="40"/>
      <c r="W85" s="40"/>
      <c r="X85" s="40"/>
      <c r="Y85" s="40"/>
      <c r="Z85" s="40"/>
      <c r="AA85" s="40"/>
      <c r="AB85" s="40"/>
      <c r="AC85" s="40"/>
      <c r="AD85" s="40"/>
      <c r="AE85" s="40"/>
    </row>
  </sheetData>
  <sheetProtection sheet="1" autoFilter="0" formatColumns="0" formatRows="0" objects="1" scenarios="1" spinCount="100000" saltValue="PHWX3knWJT53FrvSCc8fBNedU/zWQU0O4329MBPXSd2h0dWX9EUHlTfpM38mOOFIE27W86g1T/0Hoh8BX+xa1w==" hashValue="geL1P66WvqDelCQRnc2pFfH9WXRQIhz9/UGna+TDd7U7lGIs7DgahmH2RfoUtelXHjRR0vbdpRudZWI3fQpi1g==" algorithmName="SHA-512" password="CEF7"/>
  <autoFilter ref="C80:K84"/>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111</v>
      </c>
    </row>
    <row r="3" s="1" customFormat="1" ht="6.96" customHeight="1">
      <c r="B3" s="131"/>
      <c r="C3" s="132"/>
      <c r="D3" s="132"/>
      <c r="E3" s="132"/>
      <c r="F3" s="132"/>
      <c r="G3" s="132"/>
      <c r="H3" s="132"/>
      <c r="I3" s="133"/>
      <c r="J3" s="132"/>
      <c r="K3" s="132"/>
      <c r="L3" s="22"/>
      <c r="AT3" s="19" t="s">
        <v>87</v>
      </c>
    </row>
    <row r="4" s="1" customFormat="1" ht="24.96" customHeight="1">
      <c r="B4" s="22"/>
      <c r="D4" s="134" t="s">
        <v>136</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zakázky'!K6</f>
        <v>Rekonstrukce elektroinstalace a rozvodů ZTI,vč. úpravy soc. zařízení a bezbariér vstupu obj. č.p. 931, Náchod</v>
      </c>
      <c r="F7" s="136"/>
      <c r="G7" s="136"/>
      <c r="H7" s="136"/>
      <c r="I7" s="130"/>
      <c r="L7" s="22"/>
    </row>
    <row r="8" s="2" customFormat="1" ht="12" customHeight="1">
      <c r="A8" s="40"/>
      <c r="B8" s="46"/>
      <c r="C8" s="40"/>
      <c r="D8" s="136" t="s">
        <v>137</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4764</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19</v>
      </c>
      <c r="E11" s="40"/>
      <c r="F11" s="141" t="s">
        <v>22</v>
      </c>
      <c r="G11" s="40"/>
      <c r="H11" s="40"/>
      <c r="I11" s="142" t="s">
        <v>21</v>
      </c>
      <c r="J11" s="141" t="s">
        <v>22</v>
      </c>
      <c r="K11" s="40"/>
      <c r="L11" s="139"/>
      <c r="S11" s="40"/>
      <c r="T11" s="40"/>
      <c r="U11" s="40"/>
      <c r="V11" s="40"/>
      <c r="W11" s="40"/>
      <c r="X11" s="40"/>
      <c r="Y11" s="40"/>
      <c r="Z11" s="40"/>
      <c r="AA11" s="40"/>
      <c r="AB11" s="40"/>
      <c r="AC11" s="40"/>
      <c r="AD11" s="40"/>
      <c r="AE11" s="40"/>
    </row>
    <row r="12" s="2" customFormat="1" ht="12" customHeight="1">
      <c r="A12" s="40"/>
      <c r="B12" s="46"/>
      <c r="C12" s="40"/>
      <c r="D12" s="136" t="s">
        <v>24</v>
      </c>
      <c r="E12" s="40"/>
      <c r="F12" s="141" t="s">
        <v>25</v>
      </c>
      <c r="G12" s="40"/>
      <c r="H12" s="40"/>
      <c r="I12" s="142" t="s">
        <v>26</v>
      </c>
      <c r="J12" s="143" t="str">
        <f>'Rekapitulace zakázky'!AN8</f>
        <v>12. 2. 2020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22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32</v>
      </c>
      <c r="F15" s="40"/>
      <c r="G15" s="40"/>
      <c r="H15" s="40"/>
      <c r="I15" s="142" t="s">
        <v>33</v>
      </c>
      <c r="J15" s="141" t="s">
        <v>22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34</v>
      </c>
      <c r="E17" s="40"/>
      <c r="F17" s="40"/>
      <c r="G17" s="40"/>
      <c r="H17" s="40"/>
      <c r="I17" s="142" t="s">
        <v>31</v>
      </c>
      <c r="J17" s="35"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zakázky'!E14</f>
        <v>Vyplň údaj</v>
      </c>
      <c r="F18" s="141"/>
      <c r="G18" s="141"/>
      <c r="H18" s="141"/>
      <c r="I18" s="142" t="s">
        <v>33</v>
      </c>
      <c r="J18" s="35"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36</v>
      </c>
      <c r="E20" s="40"/>
      <c r="F20" s="40"/>
      <c r="G20" s="40"/>
      <c r="H20" s="40"/>
      <c r="I20" s="142" t="s">
        <v>31</v>
      </c>
      <c r="J20" s="141" t="s">
        <v>37</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33</v>
      </c>
      <c r="J21" s="141" t="s">
        <v>22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22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4765</v>
      </c>
      <c r="F24" s="40"/>
      <c r="G24" s="40"/>
      <c r="H24" s="40"/>
      <c r="I24" s="142" t="s">
        <v>33</v>
      </c>
      <c r="J24" s="141" t="s">
        <v>22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42</v>
      </c>
      <c r="E26" s="40"/>
      <c r="F26" s="40"/>
      <c r="G26" s="40"/>
      <c r="H26" s="40"/>
      <c r="I26" s="138"/>
      <c r="J26" s="40"/>
      <c r="K26" s="40"/>
      <c r="L26" s="139"/>
      <c r="S26" s="40"/>
      <c r="T26" s="40"/>
      <c r="U26" s="40"/>
      <c r="V26" s="40"/>
      <c r="W26" s="40"/>
      <c r="X26" s="40"/>
      <c r="Y26" s="40"/>
      <c r="Z26" s="40"/>
      <c r="AA26" s="40"/>
      <c r="AB26" s="40"/>
      <c r="AC26" s="40"/>
      <c r="AD26" s="40"/>
      <c r="AE26" s="40"/>
    </row>
    <row r="27" s="8" customFormat="1" ht="47.25" customHeight="1">
      <c r="A27" s="144"/>
      <c r="B27" s="145"/>
      <c r="C27" s="144"/>
      <c r="D27" s="144"/>
      <c r="E27" s="146" t="s">
        <v>43</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44</v>
      </c>
      <c r="E30" s="40"/>
      <c r="F30" s="40"/>
      <c r="G30" s="40"/>
      <c r="H30" s="40"/>
      <c r="I30" s="138"/>
      <c r="J30" s="152">
        <f>ROUND(J81,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46</v>
      </c>
      <c r="G32" s="40"/>
      <c r="H32" s="40"/>
      <c r="I32" s="154" t="s">
        <v>45</v>
      </c>
      <c r="J32" s="153" t="s">
        <v>47</v>
      </c>
      <c r="K32" s="40"/>
      <c r="L32" s="139"/>
      <c r="S32" s="40"/>
      <c r="T32" s="40"/>
      <c r="U32" s="40"/>
      <c r="V32" s="40"/>
      <c r="W32" s="40"/>
      <c r="X32" s="40"/>
      <c r="Y32" s="40"/>
      <c r="Z32" s="40"/>
      <c r="AA32" s="40"/>
      <c r="AB32" s="40"/>
      <c r="AC32" s="40"/>
      <c r="AD32" s="40"/>
      <c r="AE32" s="40"/>
    </row>
    <row r="33" s="2" customFormat="1" ht="14.4" customHeight="1">
      <c r="A33" s="40"/>
      <c r="B33" s="46"/>
      <c r="C33" s="40"/>
      <c r="D33" s="155" t="s">
        <v>48</v>
      </c>
      <c r="E33" s="136" t="s">
        <v>49</v>
      </c>
      <c r="F33" s="156">
        <f>ROUND((SUM(BE81:BE231)),  2)</f>
        <v>0</v>
      </c>
      <c r="G33" s="40"/>
      <c r="H33" s="40"/>
      <c r="I33" s="157">
        <v>0.20999999999999999</v>
      </c>
      <c r="J33" s="156">
        <f>ROUND(((SUM(BE81:BE231))*I33),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50</v>
      </c>
      <c r="F34" s="156">
        <f>ROUND((SUM(BF81:BF231)),  2)</f>
        <v>0</v>
      </c>
      <c r="G34" s="40"/>
      <c r="H34" s="40"/>
      <c r="I34" s="157">
        <v>0.14999999999999999</v>
      </c>
      <c r="J34" s="156">
        <f>ROUND(((SUM(BF81:BF231))*I34),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51</v>
      </c>
      <c r="F35" s="156">
        <f>ROUND((SUM(BG81:BG231)),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52</v>
      </c>
      <c r="F36" s="156">
        <f>ROUND((SUM(BH81:BH231)),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53</v>
      </c>
      <c r="F37" s="156">
        <f>ROUND((SUM(BI81:BI231)),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54</v>
      </c>
      <c r="E39" s="160"/>
      <c r="F39" s="160"/>
      <c r="G39" s="161" t="s">
        <v>55</v>
      </c>
      <c r="H39" s="162" t="s">
        <v>56</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139</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Rekonstrukce elektroinstalace a rozvodů ZTI,vč. úpravy soc. zařízení a bezbariér vstupu obj. č.p. 931, Náchod</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137</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6.1 - Strukturovaná kabeláž</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24</v>
      </c>
      <c r="D52" s="42"/>
      <c r="E52" s="42"/>
      <c r="F52" s="29" t="str">
        <f>F12</f>
        <v>Náchod</v>
      </c>
      <c r="G52" s="42"/>
      <c r="H52" s="42"/>
      <c r="I52" s="142" t="s">
        <v>26</v>
      </c>
      <c r="J52" s="74" t="str">
        <f>IF(J12="","",J12)</f>
        <v>12. 2. 2020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40.05" customHeight="1">
      <c r="A54" s="40"/>
      <c r="B54" s="41"/>
      <c r="C54" s="34" t="s">
        <v>30</v>
      </c>
      <c r="D54" s="42"/>
      <c r="E54" s="42"/>
      <c r="F54" s="29" t="str">
        <f>E15</f>
        <v>SPŠ stav. a Obch. akad. arch. Jana Letzela, Náchod</v>
      </c>
      <c r="G54" s="42"/>
      <c r="H54" s="42"/>
      <c r="I54" s="142" t="s">
        <v>36</v>
      </c>
      <c r="J54" s="38" t="str">
        <f>E21</f>
        <v>Ing. Lukáš Polej - projektový a ing. atelier EGO</v>
      </c>
      <c r="K54" s="42"/>
      <c r="L54" s="139"/>
      <c r="S54" s="40"/>
      <c r="T54" s="40"/>
      <c r="U54" s="40"/>
      <c r="V54" s="40"/>
      <c r="W54" s="40"/>
      <c r="X54" s="40"/>
      <c r="Y54" s="40"/>
      <c r="Z54" s="40"/>
      <c r="AA54" s="40"/>
      <c r="AB54" s="40"/>
      <c r="AC54" s="40"/>
      <c r="AD54" s="40"/>
      <c r="AE54" s="40"/>
    </row>
    <row r="55" s="2" customFormat="1" ht="15.15" customHeight="1">
      <c r="A55" s="40"/>
      <c r="B55" s="41"/>
      <c r="C55" s="34" t="s">
        <v>34</v>
      </c>
      <c r="D55" s="42"/>
      <c r="E55" s="42"/>
      <c r="F55" s="29" t="str">
        <f>IF(E18="","",E18)</f>
        <v>Vyplň údaj</v>
      </c>
      <c r="G55" s="42"/>
      <c r="H55" s="42"/>
      <c r="I55" s="142" t="s">
        <v>40</v>
      </c>
      <c r="J55" s="38" t="str">
        <f>E24</f>
        <v>Jiří Macháček</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140</v>
      </c>
      <c r="D57" s="174"/>
      <c r="E57" s="174"/>
      <c r="F57" s="174"/>
      <c r="G57" s="174"/>
      <c r="H57" s="174"/>
      <c r="I57" s="175"/>
      <c r="J57" s="176" t="s">
        <v>141</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76</v>
      </c>
      <c r="D59" s="42"/>
      <c r="E59" s="42"/>
      <c r="F59" s="42"/>
      <c r="G59" s="42"/>
      <c r="H59" s="42"/>
      <c r="I59" s="138"/>
      <c r="J59" s="104">
        <f>J81</f>
        <v>0</v>
      </c>
      <c r="K59" s="42"/>
      <c r="L59" s="139"/>
      <c r="S59" s="40"/>
      <c r="T59" s="40"/>
      <c r="U59" s="40"/>
      <c r="V59" s="40"/>
      <c r="W59" s="40"/>
      <c r="X59" s="40"/>
      <c r="Y59" s="40"/>
      <c r="Z59" s="40"/>
      <c r="AA59" s="40"/>
      <c r="AB59" s="40"/>
      <c r="AC59" s="40"/>
      <c r="AD59" s="40"/>
      <c r="AE59" s="40"/>
      <c r="AU59" s="19" t="s">
        <v>142</v>
      </c>
    </row>
    <row r="60" s="9" customFormat="1" ht="24.96" customHeight="1">
      <c r="A60" s="9"/>
      <c r="B60" s="178"/>
      <c r="C60" s="179"/>
      <c r="D60" s="180" t="s">
        <v>154</v>
      </c>
      <c r="E60" s="181"/>
      <c r="F60" s="181"/>
      <c r="G60" s="181"/>
      <c r="H60" s="181"/>
      <c r="I60" s="182"/>
      <c r="J60" s="183">
        <f>J82</f>
        <v>0</v>
      </c>
      <c r="K60" s="179"/>
      <c r="L60" s="184"/>
      <c r="S60" s="9"/>
      <c r="T60" s="9"/>
      <c r="U60" s="9"/>
      <c r="V60" s="9"/>
      <c r="W60" s="9"/>
      <c r="X60" s="9"/>
      <c r="Y60" s="9"/>
      <c r="Z60" s="9"/>
      <c r="AA60" s="9"/>
      <c r="AB60" s="9"/>
      <c r="AC60" s="9"/>
      <c r="AD60" s="9"/>
      <c r="AE60" s="9"/>
    </row>
    <row r="61" s="10" customFormat="1" ht="19.92" customHeight="1">
      <c r="A61" s="10"/>
      <c r="B61" s="185"/>
      <c r="C61" s="186"/>
      <c r="D61" s="187" t="s">
        <v>4766</v>
      </c>
      <c r="E61" s="188"/>
      <c r="F61" s="188"/>
      <c r="G61" s="188"/>
      <c r="H61" s="188"/>
      <c r="I61" s="189"/>
      <c r="J61" s="190">
        <f>J83</f>
        <v>0</v>
      </c>
      <c r="K61" s="186"/>
      <c r="L61" s="191"/>
      <c r="S61" s="10"/>
      <c r="T61" s="10"/>
      <c r="U61" s="10"/>
      <c r="V61" s="10"/>
      <c r="W61" s="10"/>
      <c r="X61" s="10"/>
      <c r="Y61" s="10"/>
      <c r="Z61" s="10"/>
      <c r="AA61" s="10"/>
      <c r="AB61" s="10"/>
      <c r="AC61" s="10"/>
      <c r="AD61" s="10"/>
      <c r="AE61" s="10"/>
    </row>
    <row r="62" s="2" customFormat="1" ht="21.84" customHeight="1">
      <c r="A62" s="40"/>
      <c r="B62" s="41"/>
      <c r="C62" s="42"/>
      <c r="D62" s="42"/>
      <c r="E62" s="42"/>
      <c r="F62" s="42"/>
      <c r="G62" s="42"/>
      <c r="H62" s="42"/>
      <c r="I62" s="138"/>
      <c r="J62" s="42"/>
      <c r="K62" s="42"/>
      <c r="L62" s="139"/>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168"/>
      <c r="J63" s="62"/>
      <c r="K63" s="62"/>
      <c r="L63" s="139"/>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171"/>
      <c r="J67" s="64"/>
      <c r="K67" s="64"/>
      <c r="L67" s="139"/>
      <c r="S67" s="40"/>
      <c r="T67" s="40"/>
      <c r="U67" s="40"/>
      <c r="V67" s="40"/>
      <c r="W67" s="40"/>
      <c r="X67" s="40"/>
      <c r="Y67" s="40"/>
      <c r="Z67" s="40"/>
      <c r="AA67" s="40"/>
      <c r="AB67" s="40"/>
      <c r="AC67" s="40"/>
      <c r="AD67" s="40"/>
      <c r="AE67" s="40"/>
    </row>
    <row r="68" s="2" customFormat="1" ht="24.96" customHeight="1">
      <c r="A68" s="40"/>
      <c r="B68" s="41"/>
      <c r="C68" s="25" t="s">
        <v>184</v>
      </c>
      <c r="D68" s="42"/>
      <c r="E68" s="42"/>
      <c r="F68" s="42"/>
      <c r="G68" s="42"/>
      <c r="H68" s="42"/>
      <c r="I68" s="138"/>
      <c r="J68" s="42"/>
      <c r="K68" s="42"/>
      <c r="L68" s="139"/>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138"/>
      <c r="J69" s="42"/>
      <c r="K69" s="42"/>
      <c r="L69" s="139"/>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138"/>
      <c r="J70" s="42"/>
      <c r="K70" s="42"/>
      <c r="L70" s="139"/>
      <c r="S70" s="40"/>
      <c r="T70" s="40"/>
      <c r="U70" s="40"/>
      <c r="V70" s="40"/>
      <c r="W70" s="40"/>
      <c r="X70" s="40"/>
      <c r="Y70" s="40"/>
      <c r="Z70" s="40"/>
      <c r="AA70" s="40"/>
      <c r="AB70" s="40"/>
      <c r="AC70" s="40"/>
      <c r="AD70" s="40"/>
      <c r="AE70" s="40"/>
    </row>
    <row r="71" s="2" customFormat="1" ht="16.5" customHeight="1">
      <c r="A71" s="40"/>
      <c r="B71" s="41"/>
      <c r="C71" s="42"/>
      <c r="D71" s="42"/>
      <c r="E71" s="172" t="str">
        <f>E7</f>
        <v>Rekonstrukce elektroinstalace a rozvodů ZTI,vč. úpravy soc. zařízení a bezbariér vstupu obj. č.p. 931, Náchod</v>
      </c>
      <c r="F71" s="34"/>
      <c r="G71" s="34"/>
      <c r="H71" s="34"/>
      <c r="I71" s="138"/>
      <c r="J71" s="42"/>
      <c r="K71" s="42"/>
      <c r="L71" s="139"/>
      <c r="S71" s="40"/>
      <c r="T71" s="40"/>
      <c r="U71" s="40"/>
      <c r="V71" s="40"/>
      <c r="W71" s="40"/>
      <c r="X71" s="40"/>
      <c r="Y71" s="40"/>
      <c r="Z71" s="40"/>
      <c r="AA71" s="40"/>
      <c r="AB71" s="40"/>
      <c r="AC71" s="40"/>
      <c r="AD71" s="40"/>
      <c r="AE71" s="40"/>
    </row>
    <row r="72" s="2" customFormat="1" ht="12" customHeight="1">
      <c r="A72" s="40"/>
      <c r="B72" s="41"/>
      <c r="C72" s="34" t="s">
        <v>137</v>
      </c>
      <c r="D72" s="42"/>
      <c r="E72" s="42"/>
      <c r="F72" s="42"/>
      <c r="G72" s="42"/>
      <c r="H72" s="42"/>
      <c r="I72" s="138"/>
      <c r="J72" s="42"/>
      <c r="K72" s="42"/>
      <c r="L72" s="139"/>
      <c r="S72" s="40"/>
      <c r="T72" s="40"/>
      <c r="U72" s="40"/>
      <c r="V72" s="40"/>
      <c r="W72" s="40"/>
      <c r="X72" s="40"/>
      <c r="Y72" s="40"/>
      <c r="Z72" s="40"/>
      <c r="AA72" s="40"/>
      <c r="AB72" s="40"/>
      <c r="AC72" s="40"/>
      <c r="AD72" s="40"/>
      <c r="AE72" s="40"/>
    </row>
    <row r="73" s="2" customFormat="1" ht="16.5" customHeight="1">
      <c r="A73" s="40"/>
      <c r="B73" s="41"/>
      <c r="C73" s="42"/>
      <c r="D73" s="42"/>
      <c r="E73" s="71" t="str">
        <f>E9</f>
        <v>6.1 - Strukturovaná kabeláž</v>
      </c>
      <c r="F73" s="42"/>
      <c r="G73" s="42"/>
      <c r="H73" s="42"/>
      <c r="I73" s="138"/>
      <c r="J73" s="42"/>
      <c r="K73" s="42"/>
      <c r="L73" s="139"/>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12" customHeight="1">
      <c r="A75" s="40"/>
      <c r="B75" s="41"/>
      <c r="C75" s="34" t="s">
        <v>24</v>
      </c>
      <c r="D75" s="42"/>
      <c r="E75" s="42"/>
      <c r="F75" s="29" t="str">
        <f>F12</f>
        <v>Náchod</v>
      </c>
      <c r="G75" s="42"/>
      <c r="H75" s="42"/>
      <c r="I75" s="142" t="s">
        <v>26</v>
      </c>
      <c r="J75" s="74" t="str">
        <f>IF(J12="","",J12)</f>
        <v>12. 2. 2020</v>
      </c>
      <c r="K75" s="42"/>
      <c r="L75" s="139"/>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40.05" customHeight="1">
      <c r="A77" s="40"/>
      <c r="B77" s="41"/>
      <c r="C77" s="34" t="s">
        <v>30</v>
      </c>
      <c r="D77" s="42"/>
      <c r="E77" s="42"/>
      <c r="F77" s="29" t="str">
        <f>E15</f>
        <v>SPŠ stav. a Obch. akad. arch. Jana Letzela, Náchod</v>
      </c>
      <c r="G77" s="42"/>
      <c r="H77" s="42"/>
      <c r="I77" s="142" t="s">
        <v>36</v>
      </c>
      <c r="J77" s="38" t="str">
        <f>E21</f>
        <v>Ing. Lukáš Polej - projektový a ing. atelier EGO</v>
      </c>
      <c r="K77" s="42"/>
      <c r="L77" s="139"/>
      <c r="S77" s="40"/>
      <c r="T77" s="40"/>
      <c r="U77" s="40"/>
      <c r="V77" s="40"/>
      <c r="W77" s="40"/>
      <c r="X77" s="40"/>
      <c r="Y77" s="40"/>
      <c r="Z77" s="40"/>
      <c r="AA77" s="40"/>
      <c r="AB77" s="40"/>
      <c r="AC77" s="40"/>
      <c r="AD77" s="40"/>
      <c r="AE77" s="40"/>
    </row>
    <row r="78" s="2" customFormat="1" ht="15.15" customHeight="1">
      <c r="A78" s="40"/>
      <c r="B78" s="41"/>
      <c r="C78" s="34" t="s">
        <v>34</v>
      </c>
      <c r="D78" s="42"/>
      <c r="E78" s="42"/>
      <c r="F78" s="29" t="str">
        <f>IF(E18="","",E18)</f>
        <v>Vyplň údaj</v>
      </c>
      <c r="G78" s="42"/>
      <c r="H78" s="42"/>
      <c r="I78" s="142" t="s">
        <v>40</v>
      </c>
      <c r="J78" s="38" t="str">
        <f>E24</f>
        <v>Jiří Macháček</v>
      </c>
      <c r="K78" s="42"/>
      <c r="L78" s="139"/>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138"/>
      <c r="J79" s="42"/>
      <c r="K79" s="42"/>
      <c r="L79" s="139"/>
      <c r="S79" s="40"/>
      <c r="T79" s="40"/>
      <c r="U79" s="40"/>
      <c r="V79" s="40"/>
      <c r="W79" s="40"/>
      <c r="X79" s="40"/>
      <c r="Y79" s="40"/>
      <c r="Z79" s="40"/>
      <c r="AA79" s="40"/>
      <c r="AB79" s="40"/>
      <c r="AC79" s="40"/>
      <c r="AD79" s="40"/>
      <c r="AE79" s="40"/>
    </row>
    <row r="80" s="11" customFormat="1" ht="29.28" customHeight="1">
      <c r="A80" s="192"/>
      <c r="B80" s="193"/>
      <c r="C80" s="194" t="s">
        <v>185</v>
      </c>
      <c r="D80" s="195" t="s">
        <v>63</v>
      </c>
      <c r="E80" s="195" t="s">
        <v>59</v>
      </c>
      <c r="F80" s="195" t="s">
        <v>60</v>
      </c>
      <c r="G80" s="195" t="s">
        <v>186</v>
      </c>
      <c r="H80" s="195" t="s">
        <v>187</v>
      </c>
      <c r="I80" s="196" t="s">
        <v>188</v>
      </c>
      <c r="J80" s="195" t="s">
        <v>141</v>
      </c>
      <c r="K80" s="197" t="s">
        <v>189</v>
      </c>
      <c r="L80" s="198"/>
      <c r="M80" s="94" t="s">
        <v>22</v>
      </c>
      <c r="N80" s="95" t="s">
        <v>48</v>
      </c>
      <c r="O80" s="95" t="s">
        <v>190</v>
      </c>
      <c r="P80" s="95" t="s">
        <v>191</v>
      </c>
      <c r="Q80" s="95" t="s">
        <v>192</v>
      </c>
      <c r="R80" s="95" t="s">
        <v>193</v>
      </c>
      <c r="S80" s="95" t="s">
        <v>194</v>
      </c>
      <c r="T80" s="96" t="s">
        <v>195</v>
      </c>
      <c r="U80" s="192"/>
      <c r="V80" s="192"/>
      <c r="W80" s="192"/>
      <c r="X80" s="192"/>
      <c r="Y80" s="192"/>
      <c r="Z80" s="192"/>
      <c r="AA80" s="192"/>
      <c r="AB80" s="192"/>
      <c r="AC80" s="192"/>
      <c r="AD80" s="192"/>
      <c r="AE80" s="192"/>
    </row>
    <row r="81" s="2" customFormat="1" ht="22.8" customHeight="1">
      <c r="A81" s="40"/>
      <c r="B81" s="41"/>
      <c r="C81" s="101" t="s">
        <v>196</v>
      </c>
      <c r="D81" s="42"/>
      <c r="E81" s="42"/>
      <c r="F81" s="42"/>
      <c r="G81" s="42"/>
      <c r="H81" s="42"/>
      <c r="I81" s="138"/>
      <c r="J81" s="199">
        <f>BK81</f>
        <v>0</v>
      </c>
      <c r="K81" s="42"/>
      <c r="L81" s="46"/>
      <c r="M81" s="97"/>
      <c r="N81" s="200"/>
      <c r="O81" s="98"/>
      <c r="P81" s="201">
        <f>P82</f>
        <v>0</v>
      </c>
      <c r="Q81" s="98"/>
      <c r="R81" s="201">
        <f>R82</f>
        <v>0</v>
      </c>
      <c r="S81" s="98"/>
      <c r="T81" s="202">
        <f>T82</f>
        <v>0</v>
      </c>
      <c r="U81" s="40"/>
      <c r="V81" s="40"/>
      <c r="W81" s="40"/>
      <c r="X81" s="40"/>
      <c r="Y81" s="40"/>
      <c r="Z81" s="40"/>
      <c r="AA81" s="40"/>
      <c r="AB81" s="40"/>
      <c r="AC81" s="40"/>
      <c r="AD81" s="40"/>
      <c r="AE81" s="40"/>
      <c r="AT81" s="19" t="s">
        <v>77</v>
      </c>
      <c r="AU81" s="19" t="s">
        <v>142</v>
      </c>
      <c r="BK81" s="203">
        <f>BK82</f>
        <v>0</v>
      </c>
    </row>
    <row r="82" s="12" customFormat="1" ht="25.92" customHeight="1">
      <c r="A82" s="12"/>
      <c r="B82" s="204"/>
      <c r="C82" s="205"/>
      <c r="D82" s="206" t="s">
        <v>77</v>
      </c>
      <c r="E82" s="207" t="s">
        <v>1654</v>
      </c>
      <c r="F82" s="207" t="s">
        <v>1655</v>
      </c>
      <c r="G82" s="205"/>
      <c r="H82" s="205"/>
      <c r="I82" s="208"/>
      <c r="J82" s="209">
        <f>BK82</f>
        <v>0</v>
      </c>
      <c r="K82" s="205"/>
      <c r="L82" s="210"/>
      <c r="M82" s="211"/>
      <c r="N82" s="212"/>
      <c r="O82" s="212"/>
      <c r="P82" s="213">
        <f>P83</f>
        <v>0</v>
      </c>
      <c r="Q82" s="212"/>
      <c r="R82" s="213">
        <f>R83</f>
        <v>0</v>
      </c>
      <c r="S82" s="212"/>
      <c r="T82" s="214">
        <f>T83</f>
        <v>0</v>
      </c>
      <c r="U82" s="12"/>
      <c r="V82" s="12"/>
      <c r="W82" s="12"/>
      <c r="X82" s="12"/>
      <c r="Y82" s="12"/>
      <c r="Z82" s="12"/>
      <c r="AA82" s="12"/>
      <c r="AB82" s="12"/>
      <c r="AC82" s="12"/>
      <c r="AD82" s="12"/>
      <c r="AE82" s="12"/>
      <c r="AR82" s="215" t="s">
        <v>87</v>
      </c>
      <c r="AT82" s="216" t="s">
        <v>77</v>
      </c>
      <c r="AU82" s="216" t="s">
        <v>78</v>
      </c>
      <c r="AY82" s="215" t="s">
        <v>199</v>
      </c>
      <c r="BK82" s="217">
        <f>BK83</f>
        <v>0</v>
      </c>
    </row>
    <row r="83" s="12" customFormat="1" ht="22.8" customHeight="1">
      <c r="A83" s="12"/>
      <c r="B83" s="204"/>
      <c r="C83" s="205"/>
      <c r="D83" s="206" t="s">
        <v>77</v>
      </c>
      <c r="E83" s="218" t="s">
        <v>4767</v>
      </c>
      <c r="F83" s="218" t="s">
        <v>4768</v>
      </c>
      <c r="G83" s="205"/>
      <c r="H83" s="205"/>
      <c r="I83" s="208"/>
      <c r="J83" s="219">
        <f>BK83</f>
        <v>0</v>
      </c>
      <c r="K83" s="205"/>
      <c r="L83" s="210"/>
      <c r="M83" s="211"/>
      <c r="N83" s="212"/>
      <c r="O83" s="212"/>
      <c r="P83" s="213">
        <f>SUM(P84:P231)</f>
        <v>0</v>
      </c>
      <c r="Q83" s="212"/>
      <c r="R83" s="213">
        <f>SUM(R84:R231)</f>
        <v>0</v>
      </c>
      <c r="S83" s="212"/>
      <c r="T83" s="214">
        <f>SUM(T84:T231)</f>
        <v>0</v>
      </c>
      <c r="U83" s="12"/>
      <c r="V83" s="12"/>
      <c r="W83" s="12"/>
      <c r="X83" s="12"/>
      <c r="Y83" s="12"/>
      <c r="Z83" s="12"/>
      <c r="AA83" s="12"/>
      <c r="AB83" s="12"/>
      <c r="AC83" s="12"/>
      <c r="AD83" s="12"/>
      <c r="AE83" s="12"/>
      <c r="AR83" s="215" t="s">
        <v>87</v>
      </c>
      <c r="AT83" s="216" t="s">
        <v>77</v>
      </c>
      <c r="AU83" s="216" t="s">
        <v>23</v>
      </c>
      <c r="AY83" s="215" t="s">
        <v>199</v>
      </c>
      <c r="BK83" s="217">
        <f>SUM(BK84:BK231)</f>
        <v>0</v>
      </c>
    </row>
    <row r="84" s="2" customFormat="1" ht="21.75" customHeight="1">
      <c r="A84" s="40"/>
      <c r="B84" s="41"/>
      <c r="C84" s="277" t="s">
        <v>23</v>
      </c>
      <c r="D84" s="277" t="s">
        <v>407</v>
      </c>
      <c r="E84" s="278" t="s">
        <v>4769</v>
      </c>
      <c r="F84" s="279" t="s">
        <v>4770</v>
      </c>
      <c r="G84" s="280" t="s">
        <v>333</v>
      </c>
      <c r="H84" s="281">
        <v>2</v>
      </c>
      <c r="I84" s="282"/>
      <c r="J84" s="283">
        <f>ROUND(I84*H84,2)</f>
        <v>0</v>
      </c>
      <c r="K84" s="279" t="s">
        <v>22</v>
      </c>
      <c r="L84" s="284"/>
      <c r="M84" s="285" t="s">
        <v>22</v>
      </c>
      <c r="N84" s="286" t="s">
        <v>49</v>
      </c>
      <c r="O84" s="86"/>
      <c r="P84" s="229">
        <f>O84*H84</f>
        <v>0</v>
      </c>
      <c r="Q84" s="229">
        <v>0</v>
      </c>
      <c r="R84" s="229">
        <f>Q84*H84</f>
        <v>0</v>
      </c>
      <c r="S84" s="229">
        <v>0</v>
      </c>
      <c r="T84" s="230">
        <f>S84*H84</f>
        <v>0</v>
      </c>
      <c r="U84" s="40"/>
      <c r="V84" s="40"/>
      <c r="W84" s="40"/>
      <c r="X84" s="40"/>
      <c r="Y84" s="40"/>
      <c r="Z84" s="40"/>
      <c r="AA84" s="40"/>
      <c r="AB84" s="40"/>
      <c r="AC84" s="40"/>
      <c r="AD84" s="40"/>
      <c r="AE84" s="40"/>
      <c r="AR84" s="231" t="s">
        <v>367</v>
      </c>
      <c r="AT84" s="231" t="s">
        <v>407</v>
      </c>
      <c r="AU84" s="231" t="s">
        <v>87</v>
      </c>
      <c r="AY84" s="19" t="s">
        <v>199</v>
      </c>
      <c r="BE84" s="232">
        <f>IF(N84="základní",J84,0)</f>
        <v>0</v>
      </c>
      <c r="BF84" s="232">
        <f>IF(N84="snížená",J84,0)</f>
        <v>0</v>
      </c>
      <c r="BG84" s="232">
        <f>IF(N84="zákl. přenesená",J84,0)</f>
        <v>0</v>
      </c>
      <c r="BH84" s="232">
        <f>IF(N84="sníž. přenesená",J84,0)</f>
        <v>0</v>
      </c>
      <c r="BI84" s="232">
        <f>IF(N84="nulová",J84,0)</f>
        <v>0</v>
      </c>
      <c r="BJ84" s="19" t="s">
        <v>23</v>
      </c>
      <c r="BK84" s="232">
        <f>ROUND(I84*H84,2)</f>
        <v>0</v>
      </c>
      <c r="BL84" s="19" t="s">
        <v>272</v>
      </c>
      <c r="BM84" s="231" t="s">
        <v>87</v>
      </c>
    </row>
    <row r="85" s="2" customFormat="1" ht="16.5" customHeight="1">
      <c r="A85" s="40"/>
      <c r="B85" s="41"/>
      <c r="C85" s="277" t="s">
        <v>87</v>
      </c>
      <c r="D85" s="277" t="s">
        <v>407</v>
      </c>
      <c r="E85" s="278" t="s">
        <v>4771</v>
      </c>
      <c r="F85" s="279" t="s">
        <v>4772</v>
      </c>
      <c r="G85" s="280" t="s">
        <v>4312</v>
      </c>
      <c r="H85" s="281">
        <v>4</v>
      </c>
      <c r="I85" s="282"/>
      <c r="J85" s="283">
        <f>ROUND(I85*H85,2)</f>
        <v>0</v>
      </c>
      <c r="K85" s="279" t="s">
        <v>22</v>
      </c>
      <c r="L85" s="284"/>
      <c r="M85" s="285" t="s">
        <v>22</v>
      </c>
      <c r="N85" s="286" t="s">
        <v>49</v>
      </c>
      <c r="O85" s="86"/>
      <c r="P85" s="229">
        <f>O85*H85</f>
        <v>0</v>
      </c>
      <c r="Q85" s="229">
        <v>0</v>
      </c>
      <c r="R85" s="229">
        <f>Q85*H85</f>
        <v>0</v>
      </c>
      <c r="S85" s="229">
        <v>0</v>
      </c>
      <c r="T85" s="230">
        <f>S85*H85</f>
        <v>0</v>
      </c>
      <c r="U85" s="40"/>
      <c r="V85" s="40"/>
      <c r="W85" s="40"/>
      <c r="X85" s="40"/>
      <c r="Y85" s="40"/>
      <c r="Z85" s="40"/>
      <c r="AA85" s="40"/>
      <c r="AB85" s="40"/>
      <c r="AC85" s="40"/>
      <c r="AD85" s="40"/>
      <c r="AE85" s="40"/>
      <c r="AR85" s="231" t="s">
        <v>367</v>
      </c>
      <c r="AT85" s="231" t="s">
        <v>407</v>
      </c>
      <c r="AU85" s="231" t="s">
        <v>87</v>
      </c>
      <c r="AY85" s="19" t="s">
        <v>199</v>
      </c>
      <c r="BE85" s="232">
        <f>IF(N85="základní",J85,0)</f>
        <v>0</v>
      </c>
      <c r="BF85" s="232">
        <f>IF(N85="snížená",J85,0)</f>
        <v>0</v>
      </c>
      <c r="BG85" s="232">
        <f>IF(N85="zákl. přenesená",J85,0)</f>
        <v>0</v>
      </c>
      <c r="BH85" s="232">
        <f>IF(N85="sníž. přenesená",J85,0)</f>
        <v>0</v>
      </c>
      <c r="BI85" s="232">
        <f>IF(N85="nulová",J85,0)</f>
        <v>0</v>
      </c>
      <c r="BJ85" s="19" t="s">
        <v>23</v>
      </c>
      <c r="BK85" s="232">
        <f>ROUND(I85*H85,2)</f>
        <v>0</v>
      </c>
      <c r="BL85" s="19" t="s">
        <v>272</v>
      </c>
      <c r="BM85" s="231" t="s">
        <v>103</v>
      </c>
    </row>
    <row r="86" s="2" customFormat="1" ht="21.75" customHeight="1">
      <c r="A86" s="40"/>
      <c r="B86" s="41"/>
      <c r="C86" s="277" t="s">
        <v>100</v>
      </c>
      <c r="D86" s="277" t="s">
        <v>407</v>
      </c>
      <c r="E86" s="278" t="s">
        <v>4773</v>
      </c>
      <c r="F86" s="279" t="s">
        <v>4774</v>
      </c>
      <c r="G86" s="280" t="s">
        <v>4312</v>
      </c>
      <c r="H86" s="281">
        <v>2</v>
      </c>
      <c r="I86" s="282"/>
      <c r="J86" s="283">
        <f>ROUND(I86*H86,2)</f>
        <v>0</v>
      </c>
      <c r="K86" s="279" t="s">
        <v>22</v>
      </c>
      <c r="L86" s="284"/>
      <c r="M86" s="285" t="s">
        <v>22</v>
      </c>
      <c r="N86" s="286" t="s">
        <v>49</v>
      </c>
      <c r="O86" s="86"/>
      <c r="P86" s="229">
        <f>O86*H86</f>
        <v>0</v>
      </c>
      <c r="Q86" s="229">
        <v>0</v>
      </c>
      <c r="R86" s="229">
        <f>Q86*H86</f>
        <v>0</v>
      </c>
      <c r="S86" s="229">
        <v>0</v>
      </c>
      <c r="T86" s="230">
        <f>S86*H86</f>
        <v>0</v>
      </c>
      <c r="U86" s="40"/>
      <c r="V86" s="40"/>
      <c r="W86" s="40"/>
      <c r="X86" s="40"/>
      <c r="Y86" s="40"/>
      <c r="Z86" s="40"/>
      <c r="AA86" s="40"/>
      <c r="AB86" s="40"/>
      <c r="AC86" s="40"/>
      <c r="AD86" s="40"/>
      <c r="AE86" s="40"/>
      <c r="AR86" s="231" t="s">
        <v>367</v>
      </c>
      <c r="AT86" s="231" t="s">
        <v>407</v>
      </c>
      <c r="AU86" s="231" t="s">
        <v>87</v>
      </c>
      <c r="AY86" s="19" t="s">
        <v>199</v>
      </c>
      <c r="BE86" s="232">
        <f>IF(N86="základní",J86,0)</f>
        <v>0</v>
      </c>
      <c r="BF86" s="232">
        <f>IF(N86="snížená",J86,0)</f>
        <v>0</v>
      </c>
      <c r="BG86" s="232">
        <f>IF(N86="zákl. přenesená",J86,0)</f>
        <v>0</v>
      </c>
      <c r="BH86" s="232">
        <f>IF(N86="sníž. přenesená",J86,0)</f>
        <v>0</v>
      </c>
      <c r="BI86" s="232">
        <f>IF(N86="nulová",J86,0)</f>
        <v>0</v>
      </c>
      <c r="BJ86" s="19" t="s">
        <v>23</v>
      </c>
      <c r="BK86" s="232">
        <f>ROUND(I86*H86,2)</f>
        <v>0</v>
      </c>
      <c r="BL86" s="19" t="s">
        <v>272</v>
      </c>
      <c r="BM86" s="231" t="s">
        <v>225</v>
      </c>
    </row>
    <row r="87" s="2" customFormat="1" ht="16.5" customHeight="1">
      <c r="A87" s="40"/>
      <c r="B87" s="41"/>
      <c r="C87" s="220" t="s">
        <v>103</v>
      </c>
      <c r="D87" s="220" t="s">
        <v>201</v>
      </c>
      <c r="E87" s="221" t="s">
        <v>4775</v>
      </c>
      <c r="F87" s="222" t="s">
        <v>4776</v>
      </c>
      <c r="G87" s="223" t="s">
        <v>333</v>
      </c>
      <c r="H87" s="224">
        <v>2</v>
      </c>
      <c r="I87" s="225"/>
      <c r="J87" s="226">
        <f>ROUND(I87*H87,2)</f>
        <v>0</v>
      </c>
      <c r="K87" s="222" t="s">
        <v>4777</v>
      </c>
      <c r="L87" s="46"/>
      <c r="M87" s="227" t="s">
        <v>22</v>
      </c>
      <c r="N87" s="228" t="s">
        <v>49</v>
      </c>
      <c r="O87" s="86"/>
      <c r="P87" s="229">
        <f>O87*H87</f>
        <v>0</v>
      </c>
      <c r="Q87" s="229">
        <v>0</v>
      </c>
      <c r="R87" s="229">
        <f>Q87*H87</f>
        <v>0</v>
      </c>
      <c r="S87" s="229">
        <v>0</v>
      </c>
      <c r="T87" s="230">
        <f>S87*H87</f>
        <v>0</v>
      </c>
      <c r="U87" s="40"/>
      <c r="V87" s="40"/>
      <c r="W87" s="40"/>
      <c r="X87" s="40"/>
      <c r="Y87" s="40"/>
      <c r="Z87" s="40"/>
      <c r="AA87" s="40"/>
      <c r="AB87" s="40"/>
      <c r="AC87" s="40"/>
      <c r="AD87" s="40"/>
      <c r="AE87" s="40"/>
      <c r="AR87" s="231" t="s">
        <v>272</v>
      </c>
      <c r="AT87" s="231" t="s">
        <v>201</v>
      </c>
      <c r="AU87" s="231" t="s">
        <v>87</v>
      </c>
      <c r="AY87" s="19" t="s">
        <v>199</v>
      </c>
      <c r="BE87" s="232">
        <f>IF(N87="základní",J87,0)</f>
        <v>0</v>
      </c>
      <c r="BF87" s="232">
        <f>IF(N87="snížená",J87,0)</f>
        <v>0</v>
      </c>
      <c r="BG87" s="232">
        <f>IF(N87="zákl. přenesená",J87,0)</f>
        <v>0</v>
      </c>
      <c r="BH87" s="232">
        <f>IF(N87="sníž. přenesená",J87,0)</f>
        <v>0</v>
      </c>
      <c r="BI87" s="232">
        <f>IF(N87="nulová",J87,0)</f>
        <v>0</v>
      </c>
      <c r="BJ87" s="19" t="s">
        <v>23</v>
      </c>
      <c r="BK87" s="232">
        <f>ROUND(I87*H87,2)</f>
        <v>0</v>
      </c>
      <c r="BL87" s="19" t="s">
        <v>272</v>
      </c>
      <c r="BM87" s="231" t="s">
        <v>236</v>
      </c>
    </row>
    <row r="88" s="2" customFormat="1" ht="16.5" customHeight="1">
      <c r="A88" s="40"/>
      <c r="B88" s="41"/>
      <c r="C88" s="277" t="s">
        <v>106</v>
      </c>
      <c r="D88" s="277" t="s">
        <v>407</v>
      </c>
      <c r="E88" s="278" t="s">
        <v>4778</v>
      </c>
      <c r="F88" s="279" t="s">
        <v>4779</v>
      </c>
      <c r="G88" s="280" t="s">
        <v>4312</v>
      </c>
      <c r="H88" s="281">
        <v>1</v>
      </c>
      <c r="I88" s="282"/>
      <c r="J88" s="283">
        <f>ROUND(I88*H88,2)</f>
        <v>0</v>
      </c>
      <c r="K88" s="279" t="s">
        <v>22</v>
      </c>
      <c r="L88" s="284"/>
      <c r="M88" s="285" t="s">
        <v>22</v>
      </c>
      <c r="N88" s="286" t="s">
        <v>49</v>
      </c>
      <c r="O88" s="86"/>
      <c r="P88" s="229">
        <f>O88*H88</f>
        <v>0</v>
      </c>
      <c r="Q88" s="229">
        <v>0</v>
      </c>
      <c r="R88" s="229">
        <f>Q88*H88</f>
        <v>0</v>
      </c>
      <c r="S88" s="229">
        <v>0</v>
      </c>
      <c r="T88" s="230">
        <f>S88*H88</f>
        <v>0</v>
      </c>
      <c r="U88" s="40"/>
      <c r="V88" s="40"/>
      <c r="W88" s="40"/>
      <c r="X88" s="40"/>
      <c r="Y88" s="40"/>
      <c r="Z88" s="40"/>
      <c r="AA88" s="40"/>
      <c r="AB88" s="40"/>
      <c r="AC88" s="40"/>
      <c r="AD88" s="40"/>
      <c r="AE88" s="40"/>
      <c r="AR88" s="231" t="s">
        <v>367</v>
      </c>
      <c r="AT88" s="231" t="s">
        <v>407</v>
      </c>
      <c r="AU88" s="231" t="s">
        <v>87</v>
      </c>
      <c r="AY88" s="19" t="s">
        <v>199</v>
      </c>
      <c r="BE88" s="232">
        <f>IF(N88="základní",J88,0)</f>
        <v>0</v>
      </c>
      <c r="BF88" s="232">
        <f>IF(N88="snížená",J88,0)</f>
        <v>0</v>
      </c>
      <c r="BG88" s="232">
        <f>IF(N88="zákl. přenesená",J88,0)</f>
        <v>0</v>
      </c>
      <c r="BH88" s="232">
        <f>IF(N88="sníž. přenesená",J88,0)</f>
        <v>0</v>
      </c>
      <c r="BI88" s="232">
        <f>IF(N88="nulová",J88,0)</f>
        <v>0</v>
      </c>
      <c r="BJ88" s="19" t="s">
        <v>23</v>
      </c>
      <c r="BK88" s="232">
        <f>ROUND(I88*H88,2)</f>
        <v>0</v>
      </c>
      <c r="BL88" s="19" t="s">
        <v>272</v>
      </c>
      <c r="BM88" s="231" t="s">
        <v>28</v>
      </c>
    </row>
    <row r="89" s="2" customFormat="1" ht="16.5" customHeight="1">
      <c r="A89" s="40"/>
      <c r="B89" s="41"/>
      <c r="C89" s="220" t="s">
        <v>225</v>
      </c>
      <c r="D89" s="220" t="s">
        <v>201</v>
      </c>
      <c r="E89" s="221" t="s">
        <v>4780</v>
      </c>
      <c r="F89" s="222" t="s">
        <v>4781</v>
      </c>
      <c r="G89" s="223" t="s">
        <v>333</v>
      </c>
      <c r="H89" s="224">
        <v>1</v>
      </c>
      <c r="I89" s="225"/>
      <c r="J89" s="226">
        <f>ROUND(I89*H89,2)</f>
        <v>0</v>
      </c>
      <c r="K89" s="222" t="s">
        <v>4777</v>
      </c>
      <c r="L89" s="46"/>
      <c r="M89" s="227" t="s">
        <v>22</v>
      </c>
      <c r="N89" s="228" t="s">
        <v>49</v>
      </c>
      <c r="O89" s="86"/>
      <c r="P89" s="229">
        <f>O89*H89</f>
        <v>0</v>
      </c>
      <c r="Q89" s="229">
        <v>0</v>
      </c>
      <c r="R89" s="229">
        <f>Q89*H89</f>
        <v>0</v>
      </c>
      <c r="S89" s="229">
        <v>0</v>
      </c>
      <c r="T89" s="230">
        <f>S89*H89</f>
        <v>0</v>
      </c>
      <c r="U89" s="40"/>
      <c r="V89" s="40"/>
      <c r="W89" s="40"/>
      <c r="X89" s="40"/>
      <c r="Y89" s="40"/>
      <c r="Z89" s="40"/>
      <c r="AA89" s="40"/>
      <c r="AB89" s="40"/>
      <c r="AC89" s="40"/>
      <c r="AD89" s="40"/>
      <c r="AE89" s="40"/>
      <c r="AR89" s="231" t="s">
        <v>272</v>
      </c>
      <c r="AT89" s="231" t="s">
        <v>201</v>
      </c>
      <c r="AU89" s="231" t="s">
        <v>87</v>
      </c>
      <c r="AY89" s="19" t="s">
        <v>199</v>
      </c>
      <c r="BE89" s="232">
        <f>IF(N89="základní",J89,0)</f>
        <v>0</v>
      </c>
      <c r="BF89" s="232">
        <f>IF(N89="snížená",J89,0)</f>
        <v>0</v>
      </c>
      <c r="BG89" s="232">
        <f>IF(N89="zákl. přenesená",J89,0)</f>
        <v>0</v>
      </c>
      <c r="BH89" s="232">
        <f>IF(N89="sníž. přenesená",J89,0)</f>
        <v>0</v>
      </c>
      <c r="BI89" s="232">
        <f>IF(N89="nulová",J89,0)</f>
        <v>0</v>
      </c>
      <c r="BJ89" s="19" t="s">
        <v>23</v>
      </c>
      <c r="BK89" s="232">
        <f>ROUND(I89*H89,2)</f>
        <v>0</v>
      </c>
      <c r="BL89" s="19" t="s">
        <v>272</v>
      </c>
      <c r="BM89" s="231" t="s">
        <v>253</v>
      </c>
    </row>
    <row r="90" s="2" customFormat="1" ht="21.75" customHeight="1">
      <c r="A90" s="40"/>
      <c r="B90" s="41"/>
      <c r="C90" s="277" t="s">
        <v>230</v>
      </c>
      <c r="D90" s="277" t="s">
        <v>407</v>
      </c>
      <c r="E90" s="278" t="s">
        <v>4782</v>
      </c>
      <c r="F90" s="279" t="s">
        <v>4783</v>
      </c>
      <c r="G90" s="280" t="s">
        <v>4312</v>
      </c>
      <c r="H90" s="281">
        <v>2</v>
      </c>
      <c r="I90" s="282"/>
      <c r="J90" s="283">
        <f>ROUND(I90*H90,2)</f>
        <v>0</v>
      </c>
      <c r="K90" s="279" t="s">
        <v>22</v>
      </c>
      <c r="L90" s="284"/>
      <c r="M90" s="285" t="s">
        <v>22</v>
      </c>
      <c r="N90" s="286" t="s">
        <v>49</v>
      </c>
      <c r="O90" s="86"/>
      <c r="P90" s="229">
        <f>O90*H90</f>
        <v>0</v>
      </c>
      <c r="Q90" s="229">
        <v>0</v>
      </c>
      <c r="R90" s="229">
        <f>Q90*H90</f>
        <v>0</v>
      </c>
      <c r="S90" s="229">
        <v>0</v>
      </c>
      <c r="T90" s="230">
        <f>S90*H90</f>
        <v>0</v>
      </c>
      <c r="U90" s="40"/>
      <c r="V90" s="40"/>
      <c r="W90" s="40"/>
      <c r="X90" s="40"/>
      <c r="Y90" s="40"/>
      <c r="Z90" s="40"/>
      <c r="AA90" s="40"/>
      <c r="AB90" s="40"/>
      <c r="AC90" s="40"/>
      <c r="AD90" s="40"/>
      <c r="AE90" s="40"/>
      <c r="AR90" s="231" t="s">
        <v>367</v>
      </c>
      <c r="AT90" s="231" t="s">
        <v>407</v>
      </c>
      <c r="AU90" s="231" t="s">
        <v>87</v>
      </c>
      <c r="AY90" s="19" t="s">
        <v>199</v>
      </c>
      <c r="BE90" s="232">
        <f>IF(N90="základní",J90,0)</f>
        <v>0</v>
      </c>
      <c r="BF90" s="232">
        <f>IF(N90="snížená",J90,0)</f>
        <v>0</v>
      </c>
      <c r="BG90" s="232">
        <f>IF(N90="zákl. přenesená",J90,0)</f>
        <v>0</v>
      </c>
      <c r="BH90" s="232">
        <f>IF(N90="sníž. přenesená",J90,0)</f>
        <v>0</v>
      </c>
      <c r="BI90" s="232">
        <f>IF(N90="nulová",J90,0)</f>
        <v>0</v>
      </c>
      <c r="BJ90" s="19" t="s">
        <v>23</v>
      </c>
      <c r="BK90" s="232">
        <f>ROUND(I90*H90,2)</f>
        <v>0</v>
      </c>
      <c r="BL90" s="19" t="s">
        <v>272</v>
      </c>
      <c r="BM90" s="231" t="s">
        <v>263</v>
      </c>
    </row>
    <row r="91" s="2" customFormat="1" ht="16.5" customHeight="1">
      <c r="A91" s="40"/>
      <c r="B91" s="41"/>
      <c r="C91" s="277" t="s">
        <v>236</v>
      </c>
      <c r="D91" s="277" t="s">
        <v>407</v>
      </c>
      <c r="E91" s="278" t="s">
        <v>4784</v>
      </c>
      <c r="F91" s="279" t="s">
        <v>4785</v>
      </c>
      <c r="G91" s="280" t="s">
        <v>4312</v>
      </c>
      <c r="H91" s="281">
        <v>2</v>
      </c>
      <c r="I91" s="282"/>
      <c r="J91" s="283">
        <f>ROUND(I91*H91,2)</f>
        <v>0</v>
      </c>
      <c r="K91" s="279" t="s">
        <v>22</v>
      </c>
      <c r="L91" s="284"/>
      <c r="M91" s="285" t="s">
        <v>22</v>
      </c>
      <c r="N91" s="286" t="s">
        <v>49</v>
      </c>
      <c r="O91" s="86"/>
      <c r="P91" s="229">
        <f>O91*H91</f>
        <v>0</v>
      </c>
      <c r="Q91" s="229">
        <v>0</v>
      </c>
      <c r="R91" s="229">
        <f>Q91*H91</f>
        <v>0</v>
      </c>
      <c r="S91" s="229">
        <v>0</v>
      </c>
      <c r="T91" s="230">
        <f>S91*H91</f>
        <v>0</v>
      </c>
      <c r="U91" s="40"/>
      <c r="V91" s="40"/>
      <c r="W91" s="40"/>
      <c r="X91" s="40"/>
      <c r="Y91" s="40"/>
      <c r="Z91" s="40"/>
      <c r="AA91" s="40"/>
      <c r="AB91" s="40"/>
      <c r="AC91" s="40"/>
      <c r="AD91" s="40"/>
      <c r="AE91" s="40"/>
      <c r="AR91" s="231" t="s">
        <v>367</v>
      </c>
      <c r="AT91" s="231" t="s">
        <v>407</v>
      </c>
      <c r="AU91" s="231" t="s">
        <v>87</v>
      </c>
      <c r="AY91" s="19" t="s">
        <v>199</v>
      </c>
      <c r="BE91" s="232">
        <f>IF(N91="základní",J91,0)</f>
        <v>0</v>
      </c>
      <c r="BF91" s="232">
        <f>IF(N91="snížená",J91,0)</f>
        <v>0</v>
      </c>
      <c r="BG91" s="232">
        <f>IF(N91="zákl. přenesená",J91,0)</f>
        <v>0</v>
      </c>
      <c r="BH91" s="232">
        <f>IF(N91="sníž. přenesená",J91,0)</f>
        <v>0</v>
      </c>
      <c r="BI91" s="232">
        <f>IF(N91="nulová",J91,0)</f>
        <v>0</v>
      </c>
      <c r="BJ91" s="19" t="s">
        <v>23</v>
      </c>
      <c r="BK91" s="232">
        <f>ROUND(I91*H91,2)</f>
        <v>0</v>
      </c>
      <c r="BL91" s="19" t="s">
        <v>272</v>
      </c>
      <c r="BM91" s="231" t="s">
        <v>272</v>
      </c>
    </row>
    <row r="92" s="2" customFormat="1" ht="16.5" customHeight="1">
      <c r="A92" s="40"/>
      <c r="B92" s="41"/>
      <c r="C92" s="220" t="s">
        <v>240</v>
      </c>
      <c r="D92" s="220" t="s">
        <v>201</v>
      </c>
      <c r="E92" s="221" t="s">
        <v>4786</v>
      </c>
      <c r="F92" s="222" t="s">
        <v>4787</v>
      </c>
      <c r="G92" s="223" t="s">
        <v>333</v>
      </c>
      <c r="H92" s="224">
        <v>4</v>
      </c>
      <c r="I92" s="225"/>
      <c r="J92" s="226">
        <f>ROUND(I92*H92,2)</f>
        <v>0</v>
      </c>
      <c r="K92" s="222" t="s">
        <v>4777</v>
      </c>
      <c r="L92" s="46"/>
      <c r="M92" s="227" t="s">
        <v>22</v>
      </c>
      <c r="N92" s="228" t="s">
        <v>49</v>
      </c>
      <c r="O92" s="86"/>
      <c r="P92" s="229">
        <f>O92*H92</f>
        <v>0</v>
      </c>
      <c r="Q92" s="229">
        <v>0</v>
      </c>
      <c r="R92" s="229">
        <f>Q92*H92</f>
        <v>0</v>
      </c>
      <c r="S92" s="229">
        <v>0</v>
      </c>
      <c r="T92" s="230">
        <f>S92*H92</f>
        <v>0</v>
      </c>
      <c r="U92" s="40"/>
      <c r="V92" s="40"/>
      <c r="W92" s="40"/>
      <c r="X92" s="40"/>
      <c r="Y92" s="40"/>
      <c r="Z92" s="40"/>
      <c r="AA92" s="40"/>
      <c r="AB92" s="40"/>
      <c r="AC92" s="40"/>
      <c r="AD92" s="40"/>
      <c r="AE92" s="40"/>
      <c r="AR92" s="231" t="s">
        <v>272</v>
      </c>
      <c r="AT92" s="231" t="s">
        <v>201</v>
      </c>
      <c r="AU92" s="231" t="s">
        <v>87</v>
      </c>
      <c r="AY92" s="19" t="s">
        <v>199</v>
      </c>
      <c r="BE92" s="232">
        <f>IF(N92="základní",J92,0)</f>
        <v>0</v>
      </c>
      <c r="BF92" s="232">
        <f>IF(N92="snížená",J92,0)</f>
        <v>0</v>
      </c>
      <c r="BG92" s="232">
        <f>IF(N92="zákl. přenesená",J92,0)</f>
        <v>0</v>
      </c>
      <c r="BH92" s="232">
        <f>IF(N92="sníž. přenesená",J92,0)</f>
        <v>0</v>
      </c>
      <c r="BI92" s="232">
        <f>IF(N92="nulová",J92,0)</f>
        <v>0</v>
      </c>
      <c r="BJ92" s="19" t="s">
        <v>23</v>
      </c>
      <c r="BK92" s="232">
        <f>ROUND(I92*H92,2)</f>
        <v>0</v>
      </c>
      <c r="BL92" s="19" t="s">
        <v>272</v>
      </c>
      <c r="BM92" s="231" t="s">
        <v>282</v>
      </c>
    </row>
    <row r="93" s="2" customFormat="1" ht="16.5" customHeight="1">
      <c r="A93" s="40"/>
      <c r="B93" s="41"/>
      <c r="C93" s="277" t="s">
        <v>28</v>
      </c>
      <c r="D93" s="277" t="s">
        <v>407</v>
      </c>
      <c r="E93" s="278" t="s">
        <v>4788</v>
      </c>
      <c r="F93" s="279" t="s">
        <v>4789</v>
      </c>
      <c r="G93" s="280" t="s">
        <v>4312</v>
      </c>
      <c r="H93" s="281">
        <v>23</v>
      </c>
      <c r="I93" s="282"/>
      <c r="J93" s="283">
        <f>ROUND(I93*H93,2)</f>
        <v>0</v>
      </c>
      <c r="K93" s="279" t="s">
        <v>22</v>
      </c>
      <c r="L93" s="284"/>
      <c r="M93" s="285" t="s">
        <v>22</v>
      </c>
      <c r="N93" s="286" t="s">
        <v>49</v>
      </c>
      <c r="O93" s="86"/>
      <c r="P93" s="229">
        <f>O93*H93</f>
        <v>0</v>
      </c>
      <c r="Q93" s="229">
        <v>0</v>
      </c>
      <c r="R93" s="229">
        <f>Q93*H93</f>
        <v>0</v>
      </c>
      <c r="S93" s="229">
        <v>0</v>
      </c>
      <c r="T93" s="230">
        <f>S93*H93</f>
        <v>0</v>
      </c>
      <c r="U93" s="40"/>
      <c r="V93" s="40"/>
      <c r="W93" s="40"/>
      <c r="X93" s="40"/>
      <c r="Y93" s="40"/>
      <c r="Z93" s="40"/>
      <c r="AA93" s="40"/>
      <c r="AB93" s="40"/>
      <c r="AC93" s="40"/>
      <c r="AD93" s="40"/>
      <c r="AE93" s="40"/>
      <c r="AR93" s="231" t="s">
        <v>367</v>
      </c>
      <c r="AT93" s="231" t="s">
        <v>407</v>
      </c>
      <c r="AU93" s="231" t="s">
        <v>87</v>
      </c>
      <c r="AY93" s="19" t="s">
        <v>199</v>
      </c>
      <c r="BE93" s="232">
        <f>IF(N93="základní",J93,0)</f>
        <v>0</v>
      </c>
      <c r="BF93" s="232">
        <f>IF(N93="snížená",J93,0)</f>
        <v>0</v>
      </c>
      <c r="BG93" s="232">
        <f>IF(N93="zákl. přenesená",J93,0)</f>
        <v>0</v>
      </c>
      <c r="BH93" s="232">
        <f>IF(N93="sníž. přenesená",J93,0)</f>
        <v>0</v>
      </c>
      <c r="BI93" s="232">
        <f>IF(N93="nulová",J93,0)</f>
        <v>0</v>
      </c>
      <c r="BJ93" s="19" t="s">
        <v>23</v>
      </c>
      <c r="BK93" s="232">
        <f>ROUND(I93*H93,2)</f>
        <v>0</v>
      </c>
      <c r="BL93" s="19" t="s">
        <v>272</v>
      </c>
      <c r="BM93" s="231" t="s">
        <v>294</v>
      </c>
    </row>
    <row r="94" s="2" customFormat="1" ht="16.5" customHeight="1">
      <c r="A94" s="40"/>
      <c r="B94" s="41"/>
      <c r="C94" s="220" t="s">
        <v>248</v>
      </c>
      <c r="D94" s="220" t="s">
        <v>201</v>
      </c>
      <c r="E94" s="221" t="s">
        <v>4790</v>
      </c>
      <c r="F94" s="222" t="s">
        <v>4791</v>
      </c>
      <c r="G94" s="223" t="s">
        <v>333</v>
      </c>
      <c r="H94" s="224">
        <v>23</v>
      </c>
      <c r="I94" s="225"/>
      <c r="J94" s="226">
        <f>ROUND(I94*H94,2)</f>
        <v>0</v>
      </c>
      <c r="K94" s="222" t="s">
        <v>4777</v>
      </c>
      <c r="L94" s="46"/>
      <c r="M94" s="227" t="s">
        <v>22</v>
      </c>
      <c r="N94" s="228" t="s">
        <v>49</v>
      </c>
      <c r="O94" s="86"/>
      <c r="P94" s="229">
        <f>O94*H94</f>
        <v>0</v>
      </c>
      <c r="Q94" s="229">
        <v>0</v>
      </c>
      <c r="R94" s="229">
        <f>Q94*H94</f>
        <v>0</v>
      </c>
      <c r="S94" s="229">
        <v>0</v>
      </c>
      <c r="T94" s="230">
        <f>S94*H94</f>
        <v>0</v>
      </c>
      <c r="U94" s="40"/>
      <c r="V94" s="40"/>
      <c r="W94" s="40"/>
      <c r="X94" s="40"/>
      <c r="Y94" s="40"/>
      <c r="Z94" s="40"/>
      <c r="AA94" s="40"/>
      <c r="AB94" s="40"/>
      <c r="AC94" s="40"/>
      <c r="AD94" s="40"/>
      <c r="AE94" s="40"/>
      <c r="AR94" s="231" t="s">
        <v>272</v>
      </c>
      <c r="AT94" s="231" t="s">
        <v>201</v>
      </c>
      <c r="AU94" s="231" t="s">
        <v>87</v>
      </c>
      <c r="AY94" s="19" t="s">
        <v>199</v>
      </c>
      <c r="BE94" s="232">
        <f>IF(N94="základní",J94,0)</f>
        <v>0</v>
      </c>
      <c r="BF94" s="232">
        <f>IF(N94="snížená",J94,0)</f>
        <v>0</v>
      </c>
      <c r="BG94" s="232">
        <f>IF(N94="zákl. přenesená",J94,0)</f>
        <v>0</v>
      </c>
      <c r="BH94" s="232">
        <f>IF(N94="sníž. přenesená",J94,0)</f>
        <v>0</v>
      </c>
      <c r="BI94" s="232">
        <f>IF(N94="nulová",J94,0)</f>
        <v>0</v>
      </c>
      <c r="BJ94" s="19" t="s">
        <v>23</v>
      </c>
      <c r="BK94" s="232">
        <f>ROUND(I94*H94,2)</f>
        <v>0</v>
      </c>
      <c r="BL94" s="19" t="s">
        <v>272</v>
      </c>
      <c r="BM94" s="231" t="s">
        <v>304</v>
      </c>
    </row>
    <row r="95" s="2" customFormat="1" ht="55.5" customHeight="1">
      <c r="A95" s="40"/>
      <c r="B95" s="41"/>
      <c r="C95" s="277" t="s">
        <v>253</v>
      </c>
      <c r="D95" s="277" t="s">
        <v>407</v>
      </c>
      <c r="E95" s="278" t="s">
        <v>4792</v>
      </c>
      <c r="F95" s="279" t="s">
        <v>4793</v>
      </c>
      <c r="G95" s="280" t="s">
        <v>4312</v>
      </c>
      <c r="H95" s="281">
        <v>1</v>
      </c>
      <c r="I95" s="282"/>
      <c r="J95" s="283">
        <f>ROUND(I95*H95,2)</f>
        <v>0</v>
      </c>
      <c r="K95" s="279" t="s">
        <v>22</v>
      </c>
      <c r="L95" s="284"/>
      <c r="M95" s="285" t="s">
        <v>22</v>
      </c>
      <c r="N95" s="286" t="s">
        <v>49</v>
      </c>
      <c r="O95" s="86"/>
      <c r="P95" s="229">
        <f>O95*H95</f>
        <v>0</v>
      </c>
      <c r="Q95" s="229">
        <v>0</v>
      </c>
      <c r="R95" s="229">
        <f>Q95*H95</f>
        <v>0</v>
      </c>
      <c r="S95" s="229">
        <v>0</v>
      </c>
      <c r="T95" s="230">
        <f>S95*H95</f>
        <v>0</v>
      </c>
      <c r="U95" s="40"/>
      <c r="V95" s="40"/>
      <c r="W95" s="40"/>
      <c r="X95" s="40"/>
      <c r="Y95" s="40"/>
      <c r="Z95" s="40"/>
      <c r="AA95" s="40"/>
      <c r="AB95" s="40"/>
      <c r="AC95" s="40"/>
      <c r="AD95" s="40"/>
      <c r="AE95" s="40"/>
      <c r="AR95" s="231" t="s">
        <v>367</v>
      </c>
      <c r="AT95" s="231" t="s">
        <v>407</v>
      </c>
      <c r="AU95" s="231" t="s">
        <v>87</v>
      </c>
      <c r="AY95" s="19" t="s">
        <v>199</v>
      </c>
      <c r="BE95" s="232">
        <f>IF(N95="základní",J95,0)</f>
        <v>0</v>
      </c>
      <c r="BF95" s="232">
        <f>IF(N95="snížená",J95,0)</f>
        <v>0</v>
      </c>
      <c r="BG95" s="232">
        <f>IF(N95="zákl. přenesená",J95,0)</f>
        <v>0</v>
      </c>
      <c r="BH95" s="232">
        <f>IF(N95="sníž. přenesená",J95,0)</f>
        <v>0</v>
      </c>
      <c r="BI95" s="232">
        <f>IF(N95="nulová",J95,0)</f>
        <v>0</v>
      </c>
      <c r="BJ95" s="19" t="s">
        <v>23</v>
      </c>
      <c r="BK95" s="232">
        <f>ROUND(I95*H95,2)</f>
        <v>0</v>
      </c>
      <c r="BL95" s="19" t="s">
        <v>272</v>
      </c>
      <c r="BM95" s="231" t="s">
        <v>315</v>
      </c>
    </row>
    <row r="96" s="2" customFormat="1" ht="16.5" customHeight="1">
      <c r="A96" s="40"/>
      <c r="B96" s="41"/>
      <c r="C96" s="277" t="s">
        <v>258</v>
      </c>
      <c r="D96" s="277" t="s">
        <v>407</v>
      </c>
      <c r="E96" s="278" t="s">
        <v>4794</v>
      </c>
      <c r="F96" s="279" t="s">
        <v>4795</v>
      </c>
      <c r="G96" s="280" t="s">
        <v>4312</v>
      </c>
      <c r="H96" s="281">
        <v>11</v>
      </c>
      <c r="I96" s="282"/>
      <c r="J96" s="283">
        <f>ROUND(I96*H96,2)</f>
        <v>0</v>
      </c>
      <c r="K96" s="279" t="s">
        <v>22</v>
      </c>
      <c r="L96" s="284"/>
      <c r="M96" s="285" t="s">
        <v>22</v>
      </c>
      <c r="N96" s="286" t="s">
        <v>49</v>
      </c>
      <c r="O96" s="86"/>
      <c r="P96" s="229">
        <f>O96*H96</f>
        <v>0</v>
      </c>
      <c r="Q96" s="229">
        <v>0</v>
      </c>
      <c r="R96" s="229">
        <f>Q96*H96</f>
        <v>0</v>
      </c>
      <c r="S96" s="229">
        <v>0</v>
      </c>
      <c r="T96" s="230">
        <f>S96*H96</f>
        <v>0</v>
      </c>
      <c r="U96" s="40"/>
      <c r="V96" s="40"/>
      <c r="W96" s="40"/>
      <c r="X96" s="40"/>
      <c r="Y96" s="40"/>
      <c r="Z96" s="40"/>
      <c r="AA96" s="40"/>
      <c r="AB96" s="40"/>
      <c r="AC96" s="40"/>
      <c r="AD96" s="40"/>
      <c r="AE96" s="40"/>
      <c r="AR96" s="231" t="s">
        <v>367</v>
      </c>
      <c r="AT96" s="231" t="s">
        <v>407</v>
      </c>
      <c r="AU96" s="231" t="s">
        <v>87</v>
      </c>
      <c r="AY96" s="19" t="s">
        <v>199</v>
      </c>
      <c r="BE96" s="232">
        <f>IF(N96="základní",J96,0)</f>
        <v>0</v>
      </c>
      <c r="BF96" s="232">
        <f>IF(N96="snížená",J96,0)</f>
        <v>0</v>
      </c>
      <c r="BG96" s="232">
        <f>IF(N96="zákl. přenesená",J96,0)</f>
        <v>0</v>
      </c>
      <c r="BH96" s="232">
        <f>IF(N96="sníž. přenesená",J96,0)</f>
        <v>0</v>
      </c>
      <c r="BI96" s="232">
        <f>IF(N96="nulová",J96,0)</f>
        <v>0</v>
      </c>
      <c r="BJ96" s="19" t="s">
        <v>23</v>
      </c>
      <c r="BK96" s="232">
        <f>ROUND(I96*H96,2)</f>
        <v>0</v>
      </c>
      <c r="BL96" s="19" t="s">
        <v>272</v>
      </c>
      <c r="BM96" s="231" t="s">
        <v>324</v>
      </c>
    </row>
    <row r="97" s="2" customFormat="1" ht="16.5" customHeight="1">
      <c r="A97" s="40"/>
      <c r="B97" s="41"/>
      <c r="C97" s="277" t="s">
        <v>263</v>
      </c>
      <c r="D97" s="277" t="s">
        <v>407</v>
      </c>
      <c r="E97" s="278" t="s">
        <v>4796</v>
      </c>
      <c r="F97" s="279" t="s">
        <v>4797</v>
      </c>
      <c r="G97" s="280" t="s">
        <v>4312</v>
      </c>
      <c r="H97" s="281">
        <v>1</v>
      </c>
      <c r="I97" s="282"/>
      <c r="J97" s="283">
        <f>ROUND(I97*H97,2)</f>
        <v>0</v>
      </c>
      <c r="K97" s="279" t="s">
        <v>22</v>
      </c>
      <c r="L97" s="284"/>
      <c r="M97" s="285" t="s">
        <v>22</v>
      </c>
      <c r="N97" s="286" t="s">
        <v>49</v>
      </c>
      <c r="O97" s="86"/>
      <c r="P97" s="229">
        <f>O97*H97</f>
        <v>0</v>
      </c>
      <c r="Q97" s="229">
        <v>0</v>
      </c>
      <c r="R97" s="229">
        <f>Q97*H97</f>
        <v>0</v>
      </c>
      <c r="S97" s="229">
        <v>0</v>
      </c>
      <c r="T97" s="230">
        <f>S97*H97</f>
        <v>0</v>
      </c>
      <c r="U97" s="40"/>
      <c r="V97" s="40"/>
      <c r="W97" s="40"/>
      <c r="X97" s="40"/>
      <c r="Y97" s="40"/>
      <c r="Z97" s="40"/>
      <c r="AA97" s="40"/>
      <c r="AB97" s="40"/>
      <c r="AC97" s="40"/>
      <c r="AD97" s="40"/>
      <c r="AE97" s="40"/>
      <c r="AR97" s="231" t="s">
        <v>367</v>
      </c>
      <c r="AT97" s="231" t="s">
        <v>407</v>
      </c>
      <c r="AU97" s="231" t="s">
        <v>87</v>
      </c>
      <c r="AY97" s="19" t="s">
        <v>199</v>
      </c>
      <c r="BE97" s="232">
        <f>IF(N97="základní",J97,0)</f>
        <v>0</v>
      </c>
      <c r="BF97" s="232">
        <f>IF(N97="snížená",J97,0)</f>
        <v>0</v>
      </c>
      <c r="BG97" s="232">
        <f>IF(N97="zákl. přenesená",J97,0)</f>
        <v>0</v>
      </c>
      <c r="BH97" s="232">
        <f>IF(N97="sníž. přenesená",J97,0)</f>
        <v>0</v>
      </c>
      <c r="BI97" s="232">
        <f>IF(N97="nulová",J97,0)</f>
        <v>0</v>
      </c>
      <c r="BJ97" s="19" t="s">
        <v>23</v>
      </c>
      <c r="BK97" s="232">
        <f>ROUND(I97*H97,2)</f>
        <v>0</v>
      </c>
      <c r="BL97" s="19" t="s">
        <v>272</v>
      </c>
      <c r="BM97" s="231" t="s">
        <v>337</v>
      </c>
    </row>
    <row r="98" s="2" customFormat="1" ht="21.75" customHeight="1">
      <c r="A98" s="40"/>
      <c r="B98" s="41"/>
      <c r="C98" s="277" t="s">
        <v>8</v>
      </c>
      <c r="D98" s="277" t="s">
        <v>407</v>
      </c>
      <c r="E98" s="278" t="s">
        <v>4798</v>
      </c>
      <c r="F98" s="279" t="s">
        <v>4799</v>
      </c>
      <c r="G98" s="280" t="s">
        <v>4312</v>
      </c>
      <c r="H98" s="281">
        <v>11</v>
      </c>
      <c r="I98" s="282"/>
      <c r="J98" s="283">
        <f>ROUND(I98*H98,2)</f>
        <v>0</v>
      </c>
      <c r="K98" s="279" t="s">
        <v>22</v>
      </c>
      <c r="L98" s="284"/>
      <c r="M98" s="285" t="s">
        <v>22</v>
      </c>
      <c r="N98" s="286" t="s">
        <v>49</v>
      </c>
      <c r="O98" s="86"/>
      <c r="P98" s="229">
        <f>O98*H98</f>
        <v>0</v>
      </c>
      <c r="Q98" s="229">
        <v>0</v>
      </c>
      <c r="R98" s="229">
        <f>Q98*H98</f>
        <v>0</v>
      </c>
      <c r="S98" s="229">
        <v>0</v>
      </c>
      <c r="T98" s="230">
        <f>S98*H98</f>
        <v>0</v>
      </c>
      <c r="U98" s="40"/>
      <c r="V98" s="40"/>
      <c r="W98" s="40"/>
      <c r="X98" s="40"/>
      <c r="Y98" s="40"/>
      <c r="Z98" s="40"/>
      <c r="AA98" s="40"/>
      <c r="AB98" s="40"/>
      <c r="AC98" s="40"/>
      <c r="AD98" s="40"/>
      <c r="AE98" s="40"/>
      <c r="AR98" s="231" t="s">
        <v>367</v>
      </c>
      <c r="AT98" s="231" t="s">
        <v>407</v>
      </c>
      <c r="AU98" s="231" t="s">
        <v>87</v>
      </c>
      <c r="AY98" s="19" t="s">
        <v>199</v>
      </c>
      <c r="BE98" s="232">
        <f>IF(N98="základní",J98,0)</f>
        <v>0</v>
      </c>
      <c r="BF98" s="232">
        <f>IF(N98="snížená",J98,0)</f>
        <v>0</v>
      </c>
      <c r="BG98" s="232">
        <f>IF(N98="zákl. přenesená",J98,0)</f>
        <v>0</v>
      </c>
      <c r="BH98" s="232">
        <f>IF(N98="sníž. přenesená",J98,0)</f>
        <v>0</v>
      </c>
      <c r="BI98" s="232">
        <f>IF(N98="nulová",J98,0)</f>
        <v>0</v>
      </c>
      <c r="BJ98" s="19" t="s">
        <v>23</v>
      </c>
      <c r="BK98" s="232">
        <f>ROUND(I98*H98,2)</f>
        <v>0</v>
      </c>
      <c r="BL98" s="19" t="s">
        <v>272</v>
      </c>
      <c r="BM98" s="231" t="s">
        <v>350</v>
      </c>
    </row>
    <row r="99" s="2" customFormat="1" ht="16.5" customHeight="1">
      <c r="A99" s="40"/>
      <c r="B99" s="41"/>
      <c r="C99" s="220" t="s">
        <v>272</v>
      </c>
      <c r="D99" s="220" t="s">
        <v>201</v>
      </c>
      <c r="E99" s="221" t="s">
        <v>4800</v>
      </c>
      <c r="F99" s="222" t="s">
        <v>4801</v>
      </c>
      <c r="G99" s="223" t="s">
        <v>22</v>
      </c>
      <c r="H99" s="224">
        <v>1</v>
      </c>
      <c r="I99" s="225"/>
      <c r="J99" s="226">
        <f>ROUND(I99*H99,2)</f>
        <v>0</v>
      </c>
      <c r="K99" s="222" t="s">
        <v>22</v>
      </c>
      <c r="L99" s="46"/>
      <c r="M99" s="227" t="s">
        <v>22</v>
      </c>
      <c r="N99" s="228" t="s">
        <v>49</v>
      </c>
      <c r="O99" s="86"/>
      <c r="P99" s="229">
        <f>O99*H99</f>
        <v>0</v>
      </c>
      <c r="Q99" s="229">
        <v>0</v>
      </c>
      <c r="R99" s="229">
        <f>Q99*H99</f>
        <v>0</v>
      </c>
      <c r="S99" s="229">
        <v>0</v>
      </c>
      <c r="T99" s="230">
        <f>S99*H99</f>
        <v>0</v>
      </c>
      <c r="U99" s="40"/>
      <c r="V99" s="40"/>
      <c r="W99" s="40"/>
      <c r="X99" s="40"/>
      <c r="Y99" s="40"/>
      <c r="Z99" s="40"/>
      <c r="AA99" s="40"/>
      <c r="AB99" s="40"/>
      <c r="AC99" s="40"/>
      <c r="AD99" s="40"/>
      <c r="AE99" s="40"/>
      <c r="AR99" s="231" t="s">
        <v>272</v>
      </c>
      <c r="AT99" s="231" t="s">
        <v>201</v>
      </c>
      <c r="AU99" s="231" t="s">
        <v>87</v>
      </c>
      <c r="AY99" s="19" t="s">
        <v>199</v>
      </c>
      <c r="BE99" s="232">
        <f>IF(N99="základní",J99,0)</f>
        <v>0</v>
      </c>
      <c r="BF99" s="232">
        <f>IF(N99="snížená",J99,0)</f>
        <v>0</v>
      </c>
      <c r="BG99" s="232">
        <f>IF(N99="zákl. přenesená",J99,0)</f>
        <v>0</v>
      </c>
      <c r="BH99" s="232">
        <f>IF(N99="sníž. přenesená",J99,0)</f>
        <v>0</v>
      </c>
      <c r="BI99" s="232">
        <f>IF(N99="nulová",J99,0)</f>
        <v>0</v>
      </c>
      <c r="BJ99" s="19" t="s">
        <v>23</v>
      </c>
      <c r="BK99" s="232">
        <f>ROUND(I99*H99,2)</f>
        <v>0</v>
      </c>
      <c r="BL99" s="19" t="s">
        <v>272</v>
      </c>
      <c r="BM99" s="231" t="s">
        <v>367</v>
      </c>
    </row>
    <row r="100" s="2" customFormat="1" ht="16.5" customHeight="1">
      <c r="A100" s="40"/>
      <c r="B100" s="41"/>
      <c r="C100" s="277" t="s">
        <v>276</v>
      </c>
      <c r="D100" s="277" t="s">
        <v>407</v>
      </c>
      <c r="E100" s="278" t="s">
        <v>4802</v>
      </c>
      <c r="F100" s="279" t="s">
        <v>4803</v>
      </c>
      <c r="G100" s="280" t="s">
        <v>4312</v>
      </c>
      <c r="H100" s="281">
        <v>1</v>
      </c>
      <c r="I100" s="282"/>
      <c r="J100" s="283">
        <f>ROUND(I100*H100,2)</f>
        <v>0</v>
      </c>
      <c r="K100" s="279" t="s">
        <v>22</v>
      </c>
      <c r="L100" s="284"/>
      <c r="M100" s="285" t="s">
        <v>22</v>
      </c>
      <c r="N100" s="286" t="s">
        <v>49</v>
      </c>
      <c r="O100" s="86"/>
      <c r="P100" s="229">
        <f>O100*H100</f>
        <v>0</v>
      </c>
      <c r="Q100" s="229">
        <v>0</v>
      </c>
      <c r="R100" s="229">
        <f>Q100*H100</f>
        <v>0</v>
      </c>
      <c r="S100" s="229">
        <v>0</v>
      </c>
      <c r="T100" s="230">
        <f>S100*H100</f>
        <v>0</v>
      </c>
      <c r="U100" s="40"/>
      <c r="V100" s="40"/>
      <c r="W100" s="40"/>
      <c r="X100" s="40"/>
      <c r="Y100" s="40"/>
      <c r="Z100" s="40"/>
      <c r="AA100" s="40"/>
      <c r="AB100" s="40"/>
      <c r="AC100" s="40"/>
      <c r="AD100" s="40"/>
      <c r="AE100" s="40"/>
      <c r="AR100" s="231" t="s">
        <v>367</v>
      </c>
      <c r="AT100" s="231" t="s">
        <v>407</v>
      </c>
      <c r="AU100" s="231" t="s">
        <v>87</v>
      </c>
      <c r="AY100" s="19" t="s">
        <v>199</v>
      </c>
      <c r="BE100" s="232">
        <f>IF(N100="základní",J100,0)</f>
        <v>0</v>
      </c>
      <c r="BF100" s="232">
        <f>IF(N100="snížená",J100,0)</f>
        <v>0</v>
      </c>
      <c r="BG100" s="232">
        <f>IF(N100="zákl. přenesená",J100,0)</f>
        <v>0</v>
      </c>
      <c r="BH100" s="232">
        <f>IF(N100="sníž. přenesená",J100,0)</f>
        <v>0</v>
      </c>
      <c r="BI100" s="232">
        <f>IF(N100="nulová",J100,0)</f>
        <v>0</v>
      </c>
      <c r="BJ100" s="19" t="s">
        <v>23</v>
      </c>
      <c r="BK100" s="232">
        <f>ROUND(I100*H100,2)</f>
        <v>0</v>
      </c>
      <c r="BL100" s="19" t="s">
        <v>272</v>
      </c>
      <c r="BM100" s="231" t="s">
        <v>379</v>
      </c>
    </row>
    <row r="101" s="2" customFormat="1" ht="16.5" customHeight="1">
      <c r="A101" s="40"/>
      <c r="B101" s="41"/>
      <c r="C101" s="220" t="s">
        <v>282</v>
      </c>
      <c r="D101" s="220" t="s">
        <v>201</v>
      </c>
      <c r="E101" s="221" t="s">
        <v>4804</v>
      </c>
      <c r="F101" s="222" t="s">
        <v>4791</v>
      </c>
      <c r="G101" s="223" t="s">
        <v>333</v>
      </c>
      <c r="H101" s="224">
        <v>1</v>
      </c>
      <c r="I101" s="225"/>
      <c r="J101" s="226">
        <f>ROUND(I101*H101,2)</f>
        <v>0</v>
      </c>
      <c r="K101" s="222" t="s">
        <v>22</v>
      </c>
      <c r="L101" s="46"/>
      <c r="M101" s="227" t="s">
        <v>22</v>
      </c>
      <c r="N101" s="228" t="s">
        <v>49</v>
      </c>
      <c r="O101" s="86"/>
      <c r="P101" s="229">
        <f>O101*H101</f>
        <v>0</v>
      </c>
      <c r="Q101" s="229">
        <v>0</v>
      </c>
      <c r="R101" s="229">
        <f>Q101*H101</f>
        <v>0</v>
      </c>
      <c r="S101" s="229">
        <v>0</v>
      </c>
      <c r="T101" s="230">
        <f>S101*H101</f>
        <v>0</v>
      </c>
      <c r="U101" s="40"/>
      <c r="V101" s="40"/>
      <c r="W101" s="40"/>
      <c r="X101" s="40"/>
      <c r="Y101" s="40"/>
      <c r="Z101" s="40"/>
      <c r="AA101" s="40"/>
      <c r="AB101" s="40"/>
      <c r="AC101" s="40"/>
      <c r="AD101" s="40"/>
      <c r="AE101" s="40"/>
      <c r="AR101" s="231" t="s">
        <v>272</v>
      </c>
      <c r="AT101" s="231" t="s">
        <v>201</v>
      </c>
      <c r="AU101" s="231" t="s">
        <v>87</v>
      </c>
      <c r="AY101" s="19" t="s">
        <v>199</v>
      </c>
      <c r="BE101" s="232">
        <f>IF(N101="základní",J101,0)</f>
        <v>0</v>
      </c>
      <c r="BF101" s="232">
        <f>IF(N101="snížená",J101,0)</f>
        <v>0</v>
      </c>
      <c r="BG101" s="232">
        <f>IF(N101="zákl. přenesená",J101,0)</f>
        <v>0</v>
      </c>
      <c r="BH101" s="232">
        <f>IF(N101="sníž. přenesená",J101,0)</f>
        <v>0</v>
      </c>
      <c r="BI101" s="232">
        <f>IF(N101="nulová",J101,0)</f>
        <v>0</v>
      </c>
      <c r="BJ101" s="19" t="s">
        <v>23</v>
      </c>
      <c r="BK101" s="232">
        <f>ROUND(I101*H101,2)</f>
        <v>0</v>
      </c>
      <c r="BL101" s="19" t="s">
        <v>272</v>
      </c>
      <c r="BM101" s="231" t="s">
        <v>390</v>
      </c>
    </row>
    <row r="102" s="2" customFormat="1" ht="16.5" customHeight="1">
      <c r="A102" s="40"/>
      <c r="B102" s="41"/>
      <c r="C102" s="277" t="s">
        <v>289</v>
      </c>
      <c r="D102" s="277" t="s">
        <v>407</v>
      </c>
      <c r="E102" s="278" t="s">
        <v>4805</v>
      </c>
      <c r="F102" s="279" t="s">
        <v>4806</v>
      </c>
      <c r="G102" s="280" t="s">
        <v>4312</v>
      </c>
      <c r="H102" s="281">
        <v>132</v>
      </c>
      <c r="I102" s="282"/>
      <c r="J102" s="283">
        <f>ROUND(I102*H102,2)</f>
        <v>0</v>
      </c>
      <c r="K102" s="279" t="s">
        <v>22</v>
      </c>
      <c r="L102" s="284"/>
      <c r="M102" s="285" t="s">
        <v>22</v>
      </c>
      <c r="N102" s="286" t="s">
        <v>49</v>
      </c>
      <c r="O102" s="86"/>
      <c r="P102" s="229">
        <f>O102*H102</f>
        <v>0</v>
      </c>
      <c r="Q102" s="229">
        <v>0</v>
      </c>
      <c r="R102" s="229">
        <f>Q102*H102</f>
        <v>0</v>
      </c>
      <c r="S102" s="229">
        <v>0</v>
      </c>
      <c r="T102" s="230">
        <f>S102*H102</f>
        <v>0</v>
      </c>
      <c r="U102" s="40"/>
      <c r="V102" s="40"/>
      <c r="W102" s="40"/>
      <c r="X102" s="40"/>
      <c r="Y102" s="40"/>
      <c r="Z102" s="40"/>
      <c r="AA102" s="40"/>
      <c r="AB102" s="40"/>
      <c r="AC102" s="40"/>
      <c r="AD102" s="40"/>
      <c r="AE102" s="40"/>
      <c r="AR102" s="231" t="s">
        <v>367</v>
      </c>
      <c r="AT102" s="231" t="s">
        <v>407</v>
      </c>
      <c r="AU102" s="231" t="s">
        <v>87</v>
      </c>
      <c r="AY102" s="19" t="s">
        <v>199</v>
      </c>
      <c r="BE102" s="232">
        <f>IF(N102="základní",J102,0)</f>
        <v>0</v>
      </c>
      <c r="BF102" s="232">
        <f>IF(N102="snížená",J102,0)</f>
        <v>0</v>
      </c>
      <c r="BG102" s="232">
        <f>IF(N102="zákl. přenesená",J102,0)</f>
        <v>0</v>
      </c>
      <c r="BH102" s="232">
        <f>IF(N102="sníž. přenesená",J102,0)</f>
        <v>0</v>
      </c>
      <c r="BI102" s="232">
        <f>IF(N102="nulová",J102,0)</f>
        <v>0</v>
      </c>
      <c r="BJ102" s="19" t="s">
        <v>23</v>
      </c>
      <c r="BK102" s="232">
        <f>ROUND(I102*H102,2)</f>
        <v>0</v>
      </c>
      <c r="BL102" s="19" t="s">
        <v>272</v>
      </c>
      <c r="BM102" s="231" t="s">
        <v>406</v>
      </c>
    </row>
    <row r="103" s="2" customFormat="1" ht="16.5" customHeight="1">
      <c r="A103" s="40"/>
      <c r="B103" s="41"/>
      <c r="C103" s="220" t="s">
        <v>294</v>
      </c>
      <c r="D103" s="220" t="s">
        <v>201</v>
      </c>
      <c r="E103" s="221" t="s">
        <v>4807</v>
      </c>
      <c r="F103" s="222" t="s">
        <v>4808</v>
      </c>
      <c r="G103" s="223" t="s">
        <v>4312</v>
      </c>
      <c r="H103" s="224">
        <v>132</v>
      </c>
      <c r="I103" s="225"/>
      <c r="J103" s="226">
        <f>ROUND(I103*H103,2)</f>
        <v>0</v>
      </c>
      <c r="K103" s="222" t="s">
        <v>22</v>
      </c>
      <c r="L103" s="46"/>
      <c r="M103" s="227" t="s">
        <v>22</v>
      </c>
      <c r="N103" s="228" t="s">
        <v>49</v>
      </c>
      <c r="O103" s="86"/>
      <c r="P103" s="229">
        <f>O103*H103</f>
        <v>0</v>
      </c>
      <c r="Q103" s="229">
        <v>0</v>
      </c>
      <c r="R103" s="229">
        <f>Q103*H103</f>
        <v>0</v>
      </c>
      <c r="S103" s="229">
        <v>0</v>
      </c>
      <c r="T103" s="230">
        <f>S103*H103</f>
        <v>0</v>
      </c>
      <c r="U103" s="40"/>
      <c r="V103" s="40"/>
      <c r="W103" s="40"/>
      <c r="X103" s="40"/>
      <c r="Y103" s="40"/>
      <c r="Z103" s="40"/>
      <c r="AA103" s="40"/>
      <c r="AB103" s="40"/>
      <c r="AC103" s="40"/>
      <c r="AD103" s="40"/>
      <c r="AE103" s="40"/>
      <c r="AR103" s="231" t="s">
        <v>272</v>
      </c>
      <c r="AT103" s="231" t="s">
        <v>201</v>
      </c>
      <c r="AU103" s="231" t="s">
        <v>87</v>
      </c>
      <c r="AY103" s="19" t="s">
        <v>199</v>
      </c>
      <c r="BE103" s="232">
        <f>IF(N103="základní",J103,0)</f>
        <v>0</v>
      </c>
      <c r="BF103" s="232">
        <f>IF(N103="snížená",J103,0)</f>
        <v>0</v>
      </c>
      <c r="BG103" s="232">
        <f>IF(N103="zákl. přenesená",J103,0)</f>
        <v>0</v>
      </c>
      <c r="BH103" s="232">
        <f>IF(N103="sníž. přenesená",J103,0)</f>
        <v>0</v>
      </c>
      <c r="BI103" s="232">
        <f>IF(N103="nulová",J103,0)</f>
        <v>0</v>
      </c>
      <c r="BJ103" s="19" t="s">
        <v>23</v>
      </c>
      <c r="BK103" s="232">
        <f>ROUND(I103*H103,2)</f>
        <v>0</v>
      </c>
      <c r="BL103" s="19" t="s">
        <v>272</v>
      </c>
      <c r="BM103" s="231" t="s">
        <v>417</v>
      </c>
    </row>
    <row r="104" s="2" customFormat="1" ht="16.5" customHeight="1">
      <c r="A104" s="40"/>
      <c r="B104" s="41"/>
      <c r="C104" s="277" t="s">
        <v>7</v>
      </c>
      <c r="D104" s="277" t="s">
        <v>407</v>
      </c>
      <c r="E104" s="278" t="s">
        <v>4809</v>
      </c>
      <c r="F104" s="279" t="s">
        <v>4810</v>
      </c>
      <c r="G104" s="280" t="s">
        <v>4312</v>
      </c>
      <c r="H104" s="281">
        <v>132</v>
      </c>
      <c r="I104" s="282"/>
      <c r="J104" s="283">
        <f>ROUND(I104*H104,2)</f>
        <v>0</v>
      </c>
      <c r="K104" s="279" t="s">
        <v>22</v>
      </c>
      <c r="L104" s="284"/>
      <c r="M104" s="285" t="s">
        <v>22</v>
      </c>
      <c r="N104" s="286" t="s">
        <v>49</v>
      </c>
      <c r="O104" s="86"/>
      <c r="P104" s="229">
        <f>O104*H104</f>
        <v>0</v>
      </c>
      <c r="Q104" s="229">
        <v>0</v>
      </c>
      <c r="R104" s="229">
        <f>Q104*H104</f>
        <v>0</v>
      </c>
      <c r="S104" s="229">
        <v>0</v>
      </c>
      <c r="T104" s="230">
        <f>S104*H104</f>
        <v>0</v>
      </c>
      <c r="U104" s="40"/>
      <c r="V104" s="40"/>
      <c r="W104" s="40"/>
      <c r="X104" s="40"/>
      <c r="Y104" s="40"/>
      <c r="Z104" s="40"/>
      <c r="AA104" s="40"/>
      <c r="AB104" s="40"/>
      <c r="AC104" s="40"/>
      <c r="AD104" s="40"/>
      <c r="AE104" s="40"/>
      <c r="AR104" s="231" t="s">
        <v>367</v>
      </c>
      <c r="AT104" s="231" t="s">
        <v>407</v>
      </c>
      <c r="AU104" s="231" t="s">
        <v>87</v>
      </c>
      <c r="AY104" s="19" t="s">
        <v>199</v>
      </c>
      <c r="BE104" s="232">
        <f>IF(N104="základní",J104,0)</f>
        <v>0</v>
      </c>
      <c r="BF104" s="232">
        <f>IF(N104="snížená",J104,0)</f>
        <v>0</v>
      </c>
      <c r="BG104" s="232">
        <f>IF(N104="zákl. přenesená",J104,0)</f>
        <v>0</v>
      </c>
      <c r="BH104" s="232">
        <f>IF(N104="sníž. přenesená",J104,0)</f>
        <v>0</v>
      </c>
      <c r="BI104" s="232">
        <f>IF(N104="nulová",J104,0)</f>
        <v>0</v>
      </c>
      <c r="BJ104" s="19" t="s">
        <v>23</v>
      </c>
      <c r="BK104" s="232">
        <f>ROUND(I104*H104,2)</f>
        <v>0</v>
      </c>
      <c r="BL104" s="19" t="s">
        <v>272</v>
      </c>
      <c r="BM104" s="231" t="s">
        <v>431</v>
      </c>
    </row>
    <row r="105" s="2" customFormat="1" ht="16.5" customHeight="1">
      <c r="A105" s="40"/>
      <c r="B105" s="41"/>
      <c r="C105" s="277" t="s">
        <v>304</v>
      </c>
      <c r="D105" s="277" t="s">
        <v>407</v>
      </c>
      <c r="E105" s="278" t="s">
        <v>4811</v>
      </c>
      <c r="F105" s="279" t="s">
        <v>4812</v>
      </c>
      <c r="G105" s="280" t="s">
        <v>4312</v>
      </c>
      <c r="H105" s="281">
        <v>132</v>
      </c>
      <c r="I105" s="282"/>
      <c r="J105" s="283">
        <f>ROUND(I105*H105,2)</f>
        <v>0</v>
      </c>
      <c r="K105" s="279" t="s">
        <v>22</v>
      </c>
      <c r="L105" s="284"/>
      <c r="M105" s="285" t="s">
        <v>22</v>
      </c>
      <c r="N105" s="286" t="s">
        <v>49</v>
      </c>
      <c r="O105" s="86"/>
      <c r="P105" s="229">
        <f>O105*H105</f>
        <v>0</v>
      </c>
      <c r="Q105" s="229">
        <v>0</v>
      </c>
      <c r="R105" s="229">
        <f>Q105*H105</f>
        <v>0</v>
      </c>
      <c r="S105" s="229">
        <v>0</v>
      </c>
      <c r="T105" s="230">
        <f>S105*H105</f>
        <v>0</v>
      </c>
      <c r="U105" s="40"/>
      <c r="V105" s="40"/>
      <c r="W105" s="40"/>
      <c r="X105" s="40"/>
      <c r="Y105" s="40"/>
      <c r="Z105" s="40"/>
      <c r="AA105" s="40"/>
      <c r="AB105" s="40"/>
      <c r="AC105" s="40"/>
      <c r="AD105" s="40"/>
      <c r="AE105" s="40"/>
      <c r="AR105" s="231" t="s">
        <v>367</v>
      </c>
      <c r="AT105" s="231" t="s">
        <v>407</v>
      </c>
      <c r="AU105" s="231" t="s">
        <v>87</v>
      </c>
      <c r="AY105" s="19" t="s">
        <v>199</v>
      </c>
      <c r="BE105" s="232">
        <f>IF(N105="základní",J105,0)</f>
        <v>0</v>
      </c>
      <c r="BF105" s="232">
        <f>IF(N105="snížená",J105,0)</f>
        <v>0</v>
      </c>
      <c r="BG105" s="232">
        <f>IF(N105="zákl. přenesená",J105,0)</f>
        <v>0</v>
      </c>
      <c r="BH105" s="232">
        <f>IF(N105="sníž. přenesená",J105,0)</f>
        <v>0</v>
      </c>
      <c r="BI105" s="232">
        <f>IF(N105="nulová",J105,0)</f>
        <v>0</v>
      </c>
      <c r="BJ105" s="19" t="s">
        <v>23</v>
      </c>
      <c r="BK105" s="232">
        <f>ROUND(I105*H105,2)</f>
        <v>0</v>
      </c>
      <c r="BL105" s="19" t="s">
        <v>272</v>
      </c>
      <c r="BM105" s="231" t="s">
        <v>463</v>
      </c>
    </row>
    <row r="106" s="2" customFormat="1" ht="16.5" customHeight="1">
      <c r="A106" s="40"/>
      <c r="B106" s="41"/>
      <c r="C106" s="220" t="s">
        <v>310</v>
      </c>
      <c r="D106" s="220" t="s">
        <v>201</v>
      </c>
      <c r="E106" s="221" t="s">
        <v>4813</v>
      </c>
      <c r="F106" s="222" t="s">
        <v>4814</v>
      </c>
      <c r="G106" s="223" t="s">
        <v>4312</v>
      </c>
      <c r="H106" s="224">
        <v>8</v>
      </c>
      <c r="I106" s="225"/>
      <c r="J106" s="226">
        <f>ROUND(I106*H106,2)</f>
        <v>0</v>
      </c>
      <c r="K106" s="222" t="s">
        <v>22</v>
      </c>
      <c r="L106" s="46"/>
      <c r="M106" s="227" t="s">
        <v>22</v>
      </c>
      <c r="N106" s="228" t="s">
        <v>49</v>
      </c>
      <c r="O106" s="86"/>
      <c r="P106" s="229">
        <f>O106*H106</f>
        <v>0</v>
      </c>
      <c r="Q106" s="229">
        <v>0</v>
      </c>
      <c r="R106" s="229">
        <f>Q106*H106</f>
        <v>0</v>
      </c>
      <c r="S106" s="229">
        <v>0</v>
      </c>
      <c r="T106" s="230">
        <f>S106*H106</f>
        <v>0</v>
      </c>
      <c r="U106" s="40"/>
      <c r="V106" s="40"/>
      <c r="W106" s="40"/>
      <c r="X106" s="40"/>
      <c r="Y106" s="40"/>
      <c r="Z106" s="40"/>
      <c r="AA106" s="40"/>
      <c r="AB106" s="40"/>
      <c r="AC106" s="40"/>
      <c r="AD106" s="40"/>
      <c r="AE106" s="40"/>
      <c r="AR106" s="231" t="s">
        <v>272</v>
      </c>
      <c r="AT106" s="231" t="s">
        <v>201</v>
      </c>
      <c r="AU106" s="231" t="s">
        <v>87</v>
      </c>
      <c r="AY106" s="19" t="s">
        <v>199</v>
      </c>
      <c r="BE106" s="232">
        <f>IF(N106="základní",J106,0)</f>
        <v>0</v>
      </c>
      <c r="BF106" s="232">
        <f>IF(N106="snížená",J106,0)</f>
        <v>0</v>
      </c>
      <c r="BG106" s="232">
        <f>IF(N106="zákl. přenesená",J106,0)</f>
        <v>0</v>
      </c>
      <c r="BH106" s="232">
        <f>IF(N106="sníž. přenesená",J106,0)</f>
        <v>0</v>
      </c>
      <c r="BI106" s="232">
        <f>IF(N106="nulová",J106,0)</f>
        <v>0</v>
      </c>
      <c r="BJ106" s="19" t="s">
        <v>23</v>
      </c>
      <c r="BK106" s="232">
        <f>ROUND(I106*H106,2)</f>
        <v>0</v>
      </c>
      <c r="BL106" s="19" t="s">
        <v>272</v>
      </c>
      <c r="BM106" s="231" t="s">
        <v>476</v>
      </c>
    </row>
    <row r="107" s="2" customFormat="1" ht="16.5" customHeight="1">
      <c r="A107" s="40"/>
      <c r="B107" s="41"/>
      <c r="C107" s="220" t="s">
        <v>315</v>
      </c>
      <c r="D107" s="220" t="s">
        <v>201</v>
      </c>
      <c r="E107" s="221" t="s">
        <v>4815</v>
      </c>
      <c r="F107" s="222" t="s">
        <v>4816</v>
      </c>
      <c r="G107" s="223" t="s">
        <v>4312</v>
      </c>
      <c r="H107" s="224">
        <v>124</v>
      </c>
      <c r="I107" s="225"/>
      <c r="J107" s="226">
        <f>ROUND(I107*H107,2)</f>
        <v>0</v>
      </c>
      <c r="K107" s="222" t="s">
        <v>22</v>
      </c>
      <c r="L107" s="46"/>
      <c r="M107" s="227" t="s">
        <v>22</v>
      </c>
      <c r="N107" s="228" t="s">
        <v>49</v>
      </c>
      <c r="O107" s="86"/>
      <c r="P107" s="229">
        <f>O107*H107</f>
        <v>0</v>
      </c>
      <c r="Q107" s="229">
        <v>0</v>
      </c>
      <c r="R107" s="229">
        <f>Q107*H107</f>
        <v>0</v>
      </c>
      <c r="S107" s="229">
        <v>0</v>
      </c>
      <c r="T107" s="230">
        <f>S107*H107</f>
        <v>0</v>
      </c>
      <c r="U107" s="40"/>
      <c r="V107" s="40"/>
      <c r="W107" s="40"/>
      <c r="X107" s="40"/>
      <c r="Y107" s="40"/>
      <c r="Z107" s="40"/>
      <c r="AA107" s="40"/>
      <c r="AB107" s="40"/>
      <c r="AC107" s="40"/>
      <c r="AD107" s="40"/>
      <c r="AE107" s="40"/>
      <c r="AR107" s="231" t="s">
        <v>272</v>
      </c>
      <c r="AT107" s="231" t="s">
        <v>201</v>
      </c>
      <c r="AU107" s="231" t="s">
        <v>87</v>
      </c>
      <c r="AY107" s="19" t="s">
        <v>199</v>
      </c>
      <c r="BE107" s="232">
        <f>IF(N107="základní",J107,0)</f>
        <v>0</v>
      </c>
      <c r="BF107" s="232">
        <f>IF(N107="snížená",J107,0)</f>
        <v>0</v>
      </c>
      <c r="BG107" s="232">
        <f>IF(N107="zákl. přenesená",J107,0)</f>
        <v>0</v>
      </c>
      <c r="BH107" s="232">
        <f>IF(N107="sníž. přenesená",J107,0)</f>
        <v>0</v>
      </c>
      <c r="BI107" s="232">
        <f>IF(N107="nulová",J107,0)</f>
        <v>0</v>
      </c>
      <c r="BJ107" s="19" t="s">
        <v>23</v>
      </c>
      <c r="BK107" s="232">
        <f>ROUND(I107*H107,2)</f>
        <v>0</v>
      </c>
      <c r="BL107" s="19" t="s">
        <v>272</v>
      </c>
      <c r="BM107" s="231" t="s">
        <v>490</v>
      </c>
    </row>
    <row r="108" s="2" customFormat="1" ht="21.75" customHeight="1">
      <c r="A108" s="40"/>
      <c r="B108" s="41"/>
      <c r="C108" s="220" t="s">
        <v>319</v>
      </c>
      <c r="D108" s="220" t="s">
        <v>201</v>
      </c>
      <c r="E108" s="221" t="s">
        <v>4817</v>
      </c>
      <c r="F108" s="222" t="s">
        <v>4818</v>
      </c>
      <c r="G108" s="223" t="s">
        <v>1235</v>
      </c>
      <c r="H108" s="224">
        <v>8</v>
      </c>
      <c r="I108" s="225"/>
      <c r="J108" s="226">
        <f>ROUND(I108*H108,2)</f>
        <v>0</v>
      </c>
      <c r="K108" s="222" t="s">
        <v>22</v>
      </c>
      <c r="L108" s="46"/>
      <c r="M108" s="227" t="s">
        <v>22</v>
      </c>
      <c r="N108" s="228" t="s">
        <v>49</v>
      </c>
      <c r="O108" s="86"/>
      <c r="P108" s="229">
        <f>O108*H108</f>
        <v>0</v>
      </c>
      <c r="Q108" s="229">
        <v>0</v>
      </c>
      <c r="R108" s="229">
        <f>Q108*H108</f>
        <v>0</v>
      </c>
      <c r="S108" s="229">
        <v>0</v>
      </c>
      <c r="T108" s="230">
        <f>S108*H108</f>
        <v>0</v>
      </c>
      <c r="U108" s="40"/>
      <c r="V108" s="40"/>
      <c r="W108" s="40"/>
      <c r="X108" s="40"/>
      <c r="Y108" s="40"/>
      <c r="Z108" s="40"/>
      <c r="AA108" s="40"/>
      <c r="AB108" s="40"/>
      <c r="AC108" s="40"/>
      <c r="AD108" s="40"/>
      <c r="AE108" s="40"/>
      <c r="AR108" s="231" t="s">
        <v>272</v>
      </c>
      <c r="AT108" s="231" t="s">
        <v>201</v>
      </c>
      <c r="AU108" s="231" t="s">
        <v>87</v>
      </c>
      <c r="AY108" s="19" t="s">
        <v>199</v>
      </c>
      <c r="BE108" s="232">
        <f>IF(N108="základní",J108,0)</f>
        <v>0</v>
      </c>
      <c r="BF108" s="232">
        <f>IF(N108="snížená",J108,0)</f>
        <v>0</v>
      </c>
      <c r="BG108" s="232">
        <f>IF(N108="zákl. přenesená",J108,0)</f>
        <v>0</v>
      </c>
      <c r="BH108" s="232">
        <f>IF(N108="sníž. přenesená",J108,0)</f>
        <v>0</v>
      </c>
      <c r="BI108" s="232">
        <f>IF(N108="nulová",J108,0)</f>
        <v>0</v>
      </c>
      <c r="BJ108" s="19" t="s">
        <v>23</v>
      </c>
      <c r="BK108" s="232">
        <f>ROUND(I108*H108,2)</f>
        <v>0</v>
      </c>
      <c r="BL108" s="19" t="s">
        <v>272</v>
      </c>
      <c r="BM108" s="231" t="s">
        <v>512</v>
      </c>
    </row>
    <row r="109" s="2" customFormat="1" ht="16.5" customHeight="1">
      <c r="A109" s="40"/>
      <c r="B109" s="41"/>
      <c r="C109" s="277" t="s">
        <v>324</v>
      </c>
      <c r="D109" s="277" t="s">
        <v>407</v>
      </c>
      <c r="E109" s="278" t="s">
        <v>4819</v>
      </c>
      <c r="F109" s="279" t="s">
        <v>4820</v>
      </c>
      <c r="G109" s="280" t="s">
        <v>4312</v>
      </c>
      <c r="H109" s="281">
        <v>2</v>
      </c>
      <c r="I109" s="282"/>
      <c r="J109" s="283">
        <f>ROUND(I109*H109,2)</f>
        <v>0</v>
      </c>
      <c r="K109" s="279" t="s">
        <v>22</v>
      </c>
      <c r="L109" s="284"/>
      <c r="M109" s="285" t="s">
        <v>22</v>
      </c>
      <c r="N109" s="286" t="s">
        <v>49</v>
      </c>
      <c r="O109" s="86"/>
      <c r="P109" s="229">
        <f>O109*H109</f>
        <v>0</v>
      </c>
      <c r="Q109" s="229">
        <v>0</v>
      </c>
      <c r="R109" s="229">
        <f>Q109*H109</f>
        <v>0</v>
      </c>
      <c r="S109" s="229">
        <v>0</v>
      </c>
      <c r="T109" s="230">
        <f>S109*H109</f>
        <v>0</v>
      </c>
      <c r="U109" s="40"/>
      <c r="V109" s="40"/>
      <c r="W109" s="40"/>
      <c r="X109" s="40"/>
      <c r="Y109" s="40"/>
      <c r="Z109" s="40"/>
      <c r="AA109" s="40"/>
      <c r="AB109" s="40"/>
      <c r="AC109" s="40"/>
      <c r="AD109" s="40"/>
      <c r="AE109" s="40"/>
      <c r="AR109" s="231" t="s">
        <v>367</v>
      </c>
      <c r="AT109" s="231" t="s">
        <v>407</v>
      </c>
      <c r="AU109" s="231" t="s">
        <v>87</v>
      </c>
      <c r="AY109" s="19" t="s">
        <v>199</v>
      </c>
      <c r="BE109" s="232">
        <f>IF(N109="základní",J109,0)</f>
        <v>0</v>
      </c>
      <c r="BF109" s="232">
        <f>IF(N109="snížená",J109,0)</f>
        <v>0</v>
      </c>
      <c r="BG109" s="232">
        <f>IF(N109="zákl. přenesená",J109,0)</f>
        <v>0</v>
      </c>
      <c r="BH109" s="232">
        <f>IF(N109="sníž. přenesená",J109,0)</f>
        <v>0</v>
      </c>
      <c r="BI109" s="232">
        <f>IF(N109="nulová",J109,0)</f>
        <v>0</v>
      </c>
      <c r="BJ109" s="19" t="s">
        <v>23</v>
      </c>
      <c r="BK109" s="232">
        <f>ROUND(I109*H109,2)</f>
        <v>0</v>
      </c>
      <c r="BL109" s="19" t="s">
        <v>272</v>
      </c>
      <c r="BM109" s="231" t="s">
        <v>522</v>
      </c>
    </row>
    <row r="110" s="2" customFormat="1" ht="16.5" customHeight="1">
      <c r="A110" s="40"/>
      <c r="B110" s="41"/>
      <c r="C110" s="277" t="s">
        <v>330</v>
      </c>
      <c r="D110" s="277" t="s">
        <v>407</v>
      </c>
      <c r="E110" s="278" t="s">
        <v>4821</v>
      </c>
      <c r="F110" s="279" t="s">
        <v>4822</v>
      </c>
      <c r="G110" s="280" t="s">
        <v>4312</v>
      </c>
      <c r="H110" s="281">
        <v>1</v>
      </c>
      <c r="I110" s="282"/>
      <c r="J110" s="283">
        <f>ROUND(I110*H110,2)</f>
        <v>0</v>
      </c>
      <c r="K110" s="279" t="s">
        <v>22</v>
      </c>
      <c r="L110" s="284"/>
      <c r="M110" s="285" t="s">
        <v>22</v>
      </c>
      <c r="N110" s="286" t="s">
        <v>49</v>
      </c>
      <c r="O110" s="86"/>
      <c r="P110" s="229">
        <f>O110*H110</f>
        <v>0</v>
      </c>
      <c r="Q110" s="229">
        <v>0</v>
      </c>
      <c r="R110" s="229">
        <f>Q110*H110</f>
        <v>0</v>
      </c>
      <c r="S110" s="229">
        <v>0</v>
      </c>
      <c r="T110" s="230">
        <f>S110*H110</f>
        <v>0</v>
      </c>
      <c r="U110" s="40"/>
      <c r="V110" s="40"/>
      <c r="W110" s="40"/>
      <c r="X110" s="40"/>
      <c r="Y110" s="40"/>
      <c r="Z110" s="40"/>
      <c r="AA110" s="40"/>
      <c r="AB110" s="40"/>
      <c r="AC110" s="40"/>
      <c r="AD110" s="40"/>
      <c r="AE110" s="40"/>
      <c r="AR110" s="231" t="s">
        <v>367</v>
      </c>
      <c r="AT110" s="231" t="s">
        <v>407</v>
      </c>
      <c r="AU110" s="231" t="s">
        <v>87</v>
      </c>
      <c r="AY110" s="19" t="s">
        <v>199</v>
      </c>
      <c r="BE110" s="232">
        <f>IF(N110="základní",J110,0)</f>
        <v>0</v>
      </c>
      <c r="BF110" s="232">
        <f>IF(N110="snížená",J110,0)</f>
        <v>0</v>
      </c>
      <c r="BG110" s="232">
        <f>IF(N110="zákl. přenesená",J110,0)</f>
        <v>0</v>
      </c>
      <c r="BH110" s="232">
        <f>IF(N110="sníž. přenesená",J110,0)</f>
        <v>0</v>
      </c>
      <c r="BI110" s="232">
        <f>IF(N110="nulová",J110,0)</f>
        <v>0</v>
      </c>
      <c r="BJ110" s="19" t="s">
        <v>23</v>
      </c>
      <c r="BK110" s="232">
        <f>ROUND(I110*H110,2)</f>
        <v>0</v>
      </c>
      <c r="BL110" s="19" t="s">
        <v>272</v>
      </c>
      <c r="BM110" s="231" t="s">
        <v>536</v>
      </c>
    </row>
    <row r="111" s="2" customFormat="1" ht="16.5" customHeight="1">
      <c r="A111" s="40"/>
      <c r="B111" s="41"/>
      <c r="C111" s="220" t="s">
        <v>337</v>
      </c>
      <c r="D111" s="220" t="s">
        <v>201</v>
      </c>
      <c r="E111" s="221" t="s">
        <v>4823</v>
      </c>
      <c r="F111" s="222" t="s">
        <v>4824</v>
      </c>
      <c r="G111" s="223" t="s">
        <v>4312</v>
      </c>
      <c r="H111" s="224">
        <v>3</v>
      </c>
      <c r="I111" s="225"/>
      <c r="J111" s="226">
        <f>ROUND(I111*H111,2)</f>
        <v>0</v>
      </c>
      <c r="K111" s="222" t="s">
        <v>22</v>
      </c>
      <c r="L111" s="46"/>
      <c r="M111" s="227" t="s">
        <v>22</v>
      </c>
      <c r="N111" s="228" t="s">
        <v>49</v>
      </c>
      <c r="O111" s="86"/>
      <c r="P111" s="229">
        <f>O111*H111</f>
        <v>0</v>
      </c>
      <c r="Q111" s="229">
        <v>0</v>
      </c>
      <c r="R111" s="229">
        <f>Q111*H111</f>
        <v>0</v>
      </c>
      <c r="S111" s="229">
        <v>0</v>
      </c>
      <c r="T111" s="230">
        <f>S111*H111</f>
        <v>0</v>
      </c>
      <c r="U111" s="40"/>
      <c r="V111" s="40"/>
      <c r="W111" s="40"/>
      <c r="X111" s="40"/>
      <c r="Y111" s="40"/>
      <c r="Z111" s="40"/>
      <c r="AA111" s="40"/>
      <c r="AB111" s="40"/>
      <c r="AC111" s="40"/>
      <c r="AD111" s="40"/>
      <c r="AE111" s="40"/>
      <c r="AR111" s="231" t="s">
        <v>272</v>
      </c>
      <c r="AT111" s="231" t="s">
        <v>201</v>
      </c>
      <c r="AU111" s="231" t="s">
        <v>87</v>
      </c>
      <c r="AY111" s="19" t="s">
        <v>199</v>
      </c>
      <c r="BE111" s="232">
        <f>IF(N111="základní",J111,0)</f>
        <v>0</v>
      </c>
      <c r="BF111" s="232">
        <f>IF(N111="snížená",J111,0)</f>
        <v>0</v>
      </c>
      <c r="BG111" s="232">
        <f>IF(N111="zákl. přenesená",J111,0)</f>
        <v>0</v>
      </c>
      <c r="BH111" s="232">
        <f>IF(N111="sníž. přenesená",J111,0)</f>
        <v>0</v>
      </c>
      <c r="BI111" s="232">
        <f>IF(N111="nulová",J111,0)</f>
        <v>0</v>
      </c>
      <c r="BJ111" s="19" t="s">
        <v>23</v>
      </c>
      <c r="BK111" s="232">
        <f>ROUND(I111*H111,2)</f>
        <v>0</v>
      </c>
      <c r="BL111" s="19" t="s">
        <v>272</v>
      </c>
      <c r="BM111" s="231" t="s">
        <v>556</v>
      </c>
    </row>
    <row r="112" s="2" customFormat="1" ht="16.5" customHeight="1">
      <c r="A112" s="40"/>
      <c r="B112" s="41"/>
      <c r="C112" s="277" t="s">
        <v>342</v>
      </c>
      <c r="D112" s="277" t="s">
        <v>407</v>
      </c>
      <c r="E112" s="278" t="s">
        <v>4825</v>
      </c>
      <c r="F112" s="279" t="s">
        <v>4826</v>
      </c>
      <c r="G112" s="280" t="s">
        <v>549</v>
      </c>
      <c r="H112" s="281">
        <v>60</v>
      </c>
      <c r="I112" s="282"/>
      <c r="J112" s="283">
        <f>ROUND(I112*H112,2)</f>
        <v>0</v>
      </c>
      <c r="K112" s="279" t="s">
        <v>22</v>
      </c>
      <c r="L112" s="284"/>
      <c r="M112" s="285" t="s">
        <v>22</v>
      </c>
      <c r="N112" s="286" t="s">
        <v>49</v>
      </c>
      <c r="O112" s="86"/>
      <c r="P112" s="229">
        <f>O112*H112</f>
        <v>0</v>
      </c>
      <c r="Q112" s="229">
        <v>0</v>
      </c>
      <c r="R112" s="229">
        <f>Q112*H112</f>
        <v>0</v>
      </c>
      <c r="S112" s="229">
        <v>0</v>
      </c>
      <c r="T112" s="230">
        <f>S112*H112</f>
        <v>0</v>
      </c>
      <c r="U112" s="40"/>
      <c r="V112" s="40"/>
      <c r="W112" s="40"/>
      <c r="X112" s="40"/>
      <c r="Y112" s="40"/>
      <c r="Z112" s="40"/>
      <c r="AA112" s="40"/>
      <c r="AB112" s="40"/>
      <c r="AC112" s="40"/>
      <c r="AD112" s="40"/>
      <c r="AE112" s="40"/>
      <c r="AR112" s="231" t="s">
        <v>367</v>
      </c>
      <c r="AT112" s="231" t="s">
        <v>407</v>
      </c>
      <c r="AU112" s="231" t="s">
        <v>87</v>
      </c>
      <c r="AY112" s="19" t="s">
        <v>199</v>
      </c>
      <c r="BE112" s="232">
        <f>IF(N112="základní",J112,0)</f>
        <v>0</v>
      </c>
      <c r="BF112" s="232">
        <f>IF(N112="snížená",J112,0)</f>
        <v>0</v>
      </c>
      <c r="BG112" s="232">
        <f>IF(N112="zákl. přenesená",J112,0)</f>
        <v>0</v>
      </c>
      <c r="BH112" s="232">
        <f>IF(N112="sníž. přenesená",J112,0)</f>
        <v>0</v>
      </c>
      <c r="BI112" s="232">
        <f>IF(N112="nulová",J112,0)</f>
        <v>0</v>
      </c>
      <c r="BJ112" s="19" t="s">
        <v>23</v>
      </c>
      <c r="BK112" s="232">
        <f>ROUND(I112*H112,2)</f>
        <v>0</v>
      </c>
      <c r="BL112" s="19" t="s">
        <v>272</v>
      </c>
      <c r="BM112" s="231" t="s">
        <v>567</v>
      </c>
    </row>
    <row r="113" s="2" customFormat="1" ht="16.5" customHeight="1">
      <c r="A113" s="40"/>
      <c r="B113" s="41"/>
      <c r="C113" s="277" t="s">
        <v>350</v>
      </c>
      <c r="D113" s="277" t="s">
        <v>407</v>
      </c>
      <c r="E113" s="278" t="s">
        <v>4827</v>
      </c>
      <c r="F113" s="279" t="s">
        <v>4828</v>
      </c>
      <c r="G113" s="280" t="s">
        <v>549</v>
      </c>
      <c r="H113" s="281">
        <v>125</v>
      </c>
      <c r="I113" s="282"/>
      <c r="J113" s="283">
        <f>ROUND(I113*H113,2)</f>
        <v>0</v>
      </c>
      <c r="K113" s="279" t="s">
        <v>22</v>
      </c>
      <c r="L113" s="284"/>
      <c r="M113" s="285" t="s">
        <v>22</v>
      </c>
      <c r="N113" s="286" t="s">
        <v>49</v>
      </c>
      <c r="O113" s="86"/>
      <c r="P113" s="229">
        <f>O113*H113</f>
        <v>0</v>
      </c>
      <c r="Q113" s="229">
        <v>0</v>
      </c>
      <c r="R113" s="229">
        <f>Q113*H113</f>
        <v>0</v>
      </c>
      <c r="S113" s="229">
        <v>0</v>
      </c>
      <c r="T113" s="230">
        <f>S113*H113</f>
        <v>0</v>
      </c>
      <c r="U113" s="40"/>
      <c r="V113" s="40"/>
      <c r="W113" s="40"/>
      <c r="X113" s="40"/>
      <c r="Y113" s="40"/>
      <c r="Z113" s="40"/>
      <c r="AA113" s="40"/>
      <c r="AB113" s="40"/>
      <c r="AC113" s="40"/>
      <c r="AD113" s="40"/>
      <c r="AE113" s="40"/>
      <c r="AR113" s="231" t="s">
        <v>367</v>
      </c>
      <c r="AT113" s="231" t="s">
        <v>407</v>
      </c>
      <c r="AU113" s="231" t="s">
        <v>87</v>
      </c>
      <c r="AY113" s="19" t="s">
        <v>199</v>
      </c>
      <c r="BE113" s="232">
        <f>IF(N113="základní",J113,0)</f>
        <v>0</v>
      </c>
      <c r="BF113" s="232">
        <f>IF(N113="snížená",J113,0)</f>
        <v>0</v>
      </c>
      <c r="BG113" s="232">
        <f>IF(N113="zákl. přenesená",J113,0)</f>
        <v>0</v>
      </c>
      <c r="BH113" s="232">
        <f>IF(N113="sníž. přenesená",J113,0)</f>
        <v>0</v>
      </c>
      <c r="BI113" s="232">
        <f>IF(N113="nulová",J113,0)</f>
        <v>0</v>
      </c>
      <c r="BJ113" s="19" t="s">
        <v>23</v>
      </c>
      <c r="BK113" s="232">
        <f>ROUND(I113*H113,2)</f>
        <v>0</v>
      </c>
      <c r="BL113" s="19" t="s">
        <v>272</v>
      </c>
      <c r="BM113" s="231" t="s">
        <v>587</v>
      </c>
    </row>
    <row r="114" s="2" customFormat="1" ht="16.5" customHeight="1">
      <c r="A114" s="40"/>
      <c r="B114" s="41"/>
      <c r="C114" s="220" t="s">
        <v>362</v>
      </c>
      <c r="D114" s="220" t="s">
        <v>201</v>
      </c>
      <c r="E114" s="221" t="s">
        <v>4829</v>
      </c>
      <c r="F114" s="222" t="s">
        <v>4830</v>
      </c>
      <c r="G114" s="223" t="s">
        <v>549</v>
      </c>
      <c r="H114" s="224">
        <v>185</v>
      </c>
      <c r="I114" s="225"/>
      <c r="J114" s="226">
        <f>ROUND(I114*H114,2)</f>
        <v>0</v>
      </c>
      <c r="K114" s="222" t="s">
        <v>4777</v>
      </c>
      <c r="L114" s="46"/>
      <c r="M114" s="227" t="s">
        <v>22</v>
      </c>
      <c r="N114" s="228" t="s">
        <v>49</v>
      </c>
      <c r="O114" s="86"/>
      <c r="P114" s="229">
        <f>O114*H114</f>
        <v>0</v>
      </c>
      <c r="Q114" s="229">
        <v>0</v>
      </c>
      <c r="R114" s="229">
        <f>Q114*H114</f>
        <v>0</v>
      </c>
      <c r="S114" s="229">
        <v>0</v>
      </c>
      <c r="T114" s="230">
        <f>S114*H114</f>
        <v>0</v>
      </c>
      <c r="U114" s="40"/>
      <c r="V114" s="40"/>
      <c r="W114" s="40"/>
      <c r="X114" s="40"/>
      <c r="Y114" s="40"/>
      <c r="Z114" s="40"/>
      <c r="AA114" s="40"/>
      <c r="AB114" s="40"/>
      <c r="AC114" s="40"/>
      <c r="AD114" s="40"/>
      <c r="AE114" s="40"/>
      <c r="AR114" s="231" t="s">
        <v>272</v>
      </c>
      <c r="AT114" s="231" t="s">
        <v>201</v>
      </c>
      <c r="AU114" s="231" t="s">
        <v>87</v>
      </c>
      <c r="AY114" s="19" t="s">
        <v>199</v>
      </c>
      <c r="BE114" s="232">
        <f>IF(N114="základní",J114,0)</f>
        <v>0</v>
      </c>
      <c r="BF114" s="232">
        <f>IF(N114="snížená",J114,0)</f>
        <v>0</v>
      </c>
      <c r="BG114" s="232">
        <f>IF(N114="zákl. přenesená",J114,0)</f>
        <v>0</v>
      </c>
      <c r="BH114" s="232">
        <f>IF(N114="sníž. přenesená",J114,0)</f>
        <v>0</v>
      </c>
      <c r="BI114" s="232">
        <f>IF(N114="nulová",J114,0)</f>
        <v>0</v>
      </c>
      <c r="BJ114" s="19" t="s">
        <v>23</v>
      </c>
      <c r="BK114" s="232">
        <f>ROUND(I114*H114,2)</f>
        <v>0</v>
      </c>
      <c r="BL114" s="19" t="s">
        <v>272</v>
      </c>
      <c r="BM114" s="231" t="s">
        <v>606</v>
      </c>
    </row>
    <row r="115" s="2" customFormat="1" ht="16.5" customHeight="1">
      <c r="A115" s="40"/>
      <c r="B115" s="41"/>
      <c r="C115" s="220" t="s">
        <v>367</v>
      </c>
      <c r="D115" s="220" t="s">
        <v>201</v>
      </c>
      <c r="E115" s="221" t="s">
        <v>4831</v>
      </c>
      <c r="F115" s="222" t="s">
        <v>4832</v>
      </c>
      <c r="G115" s="223" t="s">
        <v>4312</v>
      </c>
      <c r="H115" s="224">
        <v>4</v>
      </c>
      <c r="I115" s="225"/>
      <c r="J115" s="226">
        <f>ROUND(I115*H115,2)</f>
        <v>0</v>
      </c>
      <c r="K115" s="222" t="s">
        <v>22</v>
      </c>
      <c r="L115" s="46"/>
      <c r="M115" s="227" t="s">
        <v>22</v>
      </c>
      <c r="N115" s="228" t="s">
        <v>49</v>
      </c>
      <c r="O115" s="86"/>
      <c r="P115" s="229">
        <f>O115*H115</f>
        <v>0</v>
      </c>
      <c r="Q115" s="229">
        <v>0</v>
      </c>
      <c r="R115" s="229">
        <f>Q115*H115</f>
        <v>0</v>
      </c>
      <c r="S115" s="229">
        <v>0</v>
      </c>
      <c r="T115" s="230">
        <f>S115*H115</f>
        <v>0</v>
      </c>
      <c r="U115" s="40"/>
      <c r="V115" s="40"/>
      <c r="W115" s="40"/>
      <c r="X115" s="40"/>
      <c r="Y115" s="40"/>
      <c r="Z115" s="40"/>
      <c r="AA115" s="40"/>
      <c r="AB115" s="40"/>
      <c r="AC115" s="40"/>
      <c r="AD115" s="40"/>
      <c r="AE115" s="40"/>
      <c r="AR115" s="231" t="s">
        <v>272</v>
      </c>
      <c r="AT115" s="231" t="s">
        <v>201</v>
      </c>
      <c r="AU115" s="231" t="s">
        <v>87</v>
      </c>
      <c r="AY115" s="19" t="s">
        <v>199</v>
      </c>
      <c r="BE115" s="232">
        <f>IF(N115="základní",J115,0)</f>
        <v>0</v>
      </c>
      <c r="BF115" s="232">
        <f>IF(N115="snížená",J115,0)</f>
        <v>0</v>
      </c>
      <c r="BG115" s="232">
        <f>IF(N115="zákl. přenesená",J115,0)</f>
        <v>0</v>
      </c>
      <c r="BH115" s="232">
        <f>IF(N115="sníž. přenesená",J115,0)</f>
        <v>0</v>
      </c>
      <c r="BI115" s="232">
        <f>IF(N115="nulová",J115,0)</f>
        <v>0</v>
      </c>
      <c r="BJ115" s="19" t="s">
        <v>23</v>
      </c>
      <c r="BK115" s="232">
        <f>ROUND(I115*H115,2)</f>
        <v>0</v>
      </c>
      <c r="BL115" s="19" t="s">
        <v>272</v>
      </c>
      <c r="BM115" s="231" t="s">
        <v>619</v>
      </c>
    </row>
    <row r="116" s="2" customFormat="1" ht="16.5" customHeight="1">
      <c r="A116" s="40"/>
      <c r="B116" s="41"/>
      <c r="C116" s="220" t="s">
        <v>374</v>
      </c>
      <c r="D116" s="220" t="s">
        <v>201</v>
      </c>
      <c r="E116" s="221" t="s">
        <v>4833</v>
      </c>
      <c r="F116" s="222" t="s">
        <v>4834</v>
      </c>
      <c r="G116" s="223" t="s">
        <v>4312</v>
      </c>
      <c r="H116" s="224">
        <v>1</v>
      </c>
      <c r="I116" s="225"/>
      <c r="J116" s="226">
        <f>ROUND(I116*H116,2)</f>
        <v>0</v>
      </c>
      <c r="K116" s="222" t="s">
        <v>22</v>
      </c>
      <c r="L116" s="46"/>
      <c r="M116" s="227" t="s">
        <v>22</v>
      </c>
      <c r="N116" s="228" t="s">
        <v>49</v>
      </c>
      <c r="O116" s="86"/>
      <c r="P116" s="229">
        <f>O116*H116</f>
        <v>0</v>
      </c>
      <c r="Q116" s="229">
        <v>0</v>
      </c>
      <c r="R116" s="229">
        <f>Q116*H116</f>
        <v>0</v>
      </c>
      <c r="S116" s="229">
        <v>0</v>
      </c>
      <c r="T116" s="230">
        <f>S116*H116</f>
        <v>0</v>
      </c>
      <c r="U116" s="40"/>
      <c r="V116" s="40"/>
      <c r="W116" s="40"/>
      <c r="X116" s="40"/>
      <c r="Y116" s="40"/>
      <c r="Z116" s="40"/>
      <c r="AA116" s="40"/>
      <c r="AB116" s="40"/>
      <c r="AC116" s="40"/>
      <c r="AD116" s="40"/>
      <c r="AE116" s="40"/>
      <c r="AR116" s="231" t="s">
        <v>272</v>
      </c>
      <c r="AT116" s="231" t="s">
        <v>201</v>
      </c>
      <c r="AU116" s="231" t="s">
        <v>87</v>
      </c>
      <c r="AY116" s="19" t="s">
        <v>199</v>
      </c>
      <c r="BE116" s="232">
        <f>IF(N116="základní",J116,0)</f>
        <v>0</v>
      </c>
      <c r="BF116" s="232">
        <f>IF(N116="snížená",J116,0)</f>
        <v>0</v>
      </c>
      <c r="BG116" s="232">
        <f>IF(N116="zákl. přenesená",J116,0)</f>
        <v>0</v>
      </c>
      <c r="BH116" s="232">
        <f>IF(N116="sníž. přenesená",J116,0)</f>
        <v>0</v>
      </c>
      <c r="BI116" s="232">
        <f>IF(N116="nulová",J116,0)</f>
        <v>0</v>
      </c>
      <c r="BJ116" s="19" t="s">
        <v>23</v>
      </c>
      <c r="BK116" s="232">
        <f>ROUND(I116*H116,2)</f>
        <v>0</v>
      </c>
      <c r="BL116" s="19" t="s">
        <v>272</v>
      </c>
      <c r="BM116" s="231" t="s">
        <v>634</v>
      </c>
    </row>
    <row r="117" s="2" customFormat="1" ht="16.5" customHeight="1">
      <c r="A117" s="40"/>
      <c r="B117" s="41"/>
      <c r="C117" s="220" t="s">
        <v>379</v>
      </c>
      <c r="D117" s="220" t="s">
        <v>201</v>
      </c>
      <c r="E117" s="221" t="s">
        <v>4835</v>
      </c>
      <c r="F117" s="222" t="s">
        <v>4836</v>
      </c>
      <c r="G117" s="223" t="s">
        <v>4837</v>
      </c>
      <c r="H117" s="224">
        <v>3</v>
      </c>
      <c r="I117" s="225"/>
      <c r="J117" s="226">
        <f>ROUND(I117*H117,2)</f>
        <v>0</v>
      </c>
      <c r="K117" s="222" t="s">
        <v>22</v>
      </c>
      <c r="L117" s="46"/>
      <c r="M117" s="227" t="s">
        <v>22</v>
      </c>
      <c r="N117" s="228" t="s">
        <v>49</v>
      </c>
      <c r="O117" s="86"/>
      <c r="P117" s="229">
        <f>O117*H117</f>
        <v>0</v>
      </c>
      <c r="Q117" s="229">
        <v>0</v>
      </c>
      <c r="R117" s="229">
        <f>Q117*H117</f>
        <v>0</v>
      </c>
      <c r="S117" s="229">
        <v>0</v>
      </c>
      <c r="T117" s="230">
        <f>S117*H117</f>
        <v>0</v>
      </c>
      <c r="U117" s="40"/>
      <c r="V117" s="40"/>
      <c r="W117" s="40"/>
      <c r="X117" s="40"/>
      <c r="Y117" s="40"/>
      <c r="Z117" s="40"/>
      <c r="AA117" s="40"/>
      <c r="AB117" s="40"/>
      <c r="AC117" s="40"/>
      <c r="AD117" s="40"/>
      <c r="AE117" s="40"/>
      <c r="AR117" s="231" t="s">
        <v>272</v>
      </c>
      <c r="AT117" s="231" t="s">
        <v>201</v>
      </c>
      <c r="AU117" s="231" t="s">
        <v>87</v>
      </c>
      <c r="AY117" s="19" t="s">
        <v>199</v>
      </c>
      <c r="BE117" s="232">
        <f>IF(N117="základní",J117,0)</f>
        <v>0</v>
      </c>
      <c r="BF117" s="232">
        <f>IF(N117="snížená",J117,0)</f>
        <v>0</v>
      </c>
      <c r="BG117" s="232">
        <f>IF(N117="zákl. přenesená",J117,0)</f>
        <v>0</v>
      </c>
      <c r="BH117" s="232">
        <f>IF(N117="sníž. přenesená",J117,0)</f>
        <v>0</v>
      </c>
      <c r="BI117" s="232">
        <f>IF(N117="nulová",J117,0)</f>
        <v>0</v>
      </c>
      <c r="BJ117" s="19" t="s">
        <v>23</v>
      </c>
      <c r="BK117" s="232">
        <f>ROUND(I117*H117,2)</f>
        <v>0</v>
      </c>
      <c r="BL117" s="19" t="s">
        <v>272</v>
      </c>
      <c r="BM117" s="231" t="s">
        <v>647</v>
      </c>
    </row>
    <row r="118" s="2" customFormat="1" ht="16.5" customHeight="1">
      <c r="A118" s="40"/>
      <c r="B118" s="41"/>
      <c r="C118" s="220" t="s">
        <v>384</v>
      </c>
      <c r="D118" s="220" t="s">
        <v>201</v>
      </c>
      <c r="E118" s="221" t="s">
        <v>4838</v>
      </c>
      <c r="F118" s="222" t="s">
        <v>4839</v>
      </c>
      <c r="G118" s="223" t="s">
        <v>4837</v>
      </c>
      <c r="H118" s="224">
        <v>122</v>
      </c>
      <c r="I118" s="225"/>
      <c r="J118" s="226">
        <f>ROUND(I118*H118,2)</f>
        <v>0</v>
      </c>
      <c r="K118" s="222" t="s">
        <v>22</v>
      </c>
      <c r="L118" s="46"/>
      <c r="M118" s="227" t="s">
        <v>22</v>
      </c>
      <c r="N118" s="228" t="s">
        <v>49</v>
      </c>
      <c r="O118" s="86"/>
      <c r="P118" s="229">
        <f>O118*H118</f>
        <v>0</v>
      </c>
      <c r="Q118" s="229">
        <v>0</v>
      </c>
      <c r="R118" s="229">
        <f>Q118*H118</f>
        <v>0</v>
      </c>
      <c r="S118" s="229">
        <v>0</v>
      </c>
      <c r="T118" s="230">
        <f>S118*H118</f>
        <v>0</v>
      </c>
      <c r="U118" s="40"/>
      <c r="V118" s="40"/>
      <c r="W118" s="40"/>
      <c r="X118" s="40"/>
      <c r="Y118" s="40"/>
      <c r="Z118" s="40"/>
      <c r="AA118" s="40"/>
      <c r="AB118" s="40"/>
      <c r="AC118" s="40"/>
      <c r="AD118" s="40"/>
      <c r="AE118" s="40"/>
      <c r="AR118" s="231" t="s">
        <v>272</v>
      </c>
      <c r="AT118" s="231" t="s">
        <v>201</v>
      </c>
      <c r="AU118" s="231" t="s">
        <v>87</v>
      </c>
      <c r="AY118" s="19" t="s">
        <v>199</v>
      </c>
      <c r="BE118" s="232">
        <f>IF(N118="základní",J118,0)</f>
        <v>0</v>
      </c>
      <c r="BF118" s="232">
        <f>IF(N118="snížená",J118,0)</f>
        <v>0</v>
      </c>
      <c r="BG118" s="232">
        <f>IF(N118="zákl. přenesená",J118,0)</f>
        <v>0</v>
      </c>
      <c r="BH118" s="232">
        <f>IF(N118="sníž. přenesená",J118,0)</f>
        <v>0</v>
      </c>
      <c r="BI118" s="232">
        <f>IF(N118="nulová",J118,0)</f>
        <v>0</v>
      </c>
      <c r="BJ118" s="19" t="s">
        <v>23</v>
      </c>
      <c r="BK118" s="232">
        <f>ROUND(I118*H118,2)</f>
        <v>0</v>
      </c>
      <c r="BL118" s="19" t="s">
        <v>272</v>
      </c>
      <c r="BM118" s="231" t="s">
        <v>660</v>
      </c>
    </row>
    <row r="119" s="2" customFormat="1" ht="33" customHeight="1">
      <c r="A119" s="40"/>
      <c r="B119" s="41"/>
      <c r="C119" s="277" t="s">
        <v>390</v>
      </c>
      <c r="D119" s="277" t="s">
        <v>407</v>
      </c>
      <c r="E119" s="278" t="s">
        <v>4840</v>
      </c>
      <c r="F119" s="279" t="s">
        <v>4841</v>
      </c>
      <c r="G119" s="280" t="s">
        <v>4312</v>
      </c>
      <c r="H119" s="281">
        <v>15</v>
      </c>
      <c r="I119" s="282"/>
      <c r="J119" s="283">
        <f>ROUND(I119*H119,2)</f>
        <v>0</v>
      </c>
      <c r="K119" s="279" t="s">
        <v>22</v>
      </c>
      <c r="L119" s="284"/>
      <c r="M119" s="285" t="s">
        <v>22</v>
      </c>
      <c r="N119" s="286" t="s">
        <v>49</v>
      </c>
      <c r="O119" s="86"/>
      <c r="P119" s="229">
        <f>O119*H119</f>
        <v>0</v>
      </c>
      <c r="Q119" s="229">
        <v>0</v>
      </c>
      <c r="R119" s="229">
        <f>Q119*H119</f>
        <v>0</v>
      </c>
      <c r="S119" s="229">
        <v>0</v>
      </c>
      <c r="T119" s="230">
        <f>S119*H119</f>
        <v>0</v>
      </c>
      <c r="U119" s="40"/>
      <c r="V119" s="40"/>
      <c r="W119" s="40"/>
      <c r="X119" s="40"/>
      <c r="Y119" s="40"/>
      <c r="Z119" s="40"/>
      <c r="AA119" s="40"/>
      <c r="AB119" s="40"/>
      <c r="AC119" s="40"/>
      <c r="AD119" s="40"/>
      <c r="AE119" s="40"/>
      <c r="AR119" s="231" t="s">
        <v>367</v>
      </c>
      <c r="AT119" s="231" t="s">
        <v>407</v>
      </c>
      <c r="AU119" s="231" t="s">
        <v>87</v>
      </c>
      <c r="AY119" s="19" t="s">
        <v>199</v>
      </c>
      <c r="BE119" s="232">
        <f>IF(N119="základní",J119,0)</f>
        <v>0</v>
      </c>
      <c r="BF119" s="232">
        <f>IF(N119="snížená",J119,0)</f>
        <v>0</v>
      </c>
      <c r="BG119" s="232">
        <f>IF(N119="zákl. přenesená",J119,0)</f>
        <v>0</v>
      </c>
      <c r="BH119" s="232">
        <f>IF(N119="sníž. přenesená",J119,0)</f>
        <v>0</v>
      </c>
      <c r="BI119" s="232">
        <f>IF(N119="nulová",J119,0)</f>
        <v>0</v>
      </c>
      <c r="BJ119" s="19" t="s">
        <v>23</v>
      </c>
      <c r="BK119" s="232">
        <f>ROUND(I119*H119,2)</f>
        <v>0</v>
      </c>
      <c r="BL119" s="19" t="s">
        <v>272</v>
      </c>
      <c r="BM119" s="231" t="s">
        <v>676</v>
      </c>
    </row>
    <row r="120" s="2" customFormat="1" ht="16.5" customHeight="1">
      <c r="A120" s="40"/>
      <c r="B120" s="41"/>
      <c r="C120" s="220" t="s">
        <v>398</v>
      </c>
      <c r="D120" s="220" t="s">
        <v>201</v>
      </c>
      <c r="E120" s="221" t="s">
        <v>4842</v>
      </c>
      <c r="F120" s="222" t="s">
        <v>4824</v>
      </c>
      <c r="G120" s="223" t="s">
        <v>4312</v>
      </c>
      <c r="H120" s="224">
        <v>15</v>
      </c>
      <c r="I120" s="225"/>
      <c r="J120" s="226">
        <f>ROUND(I120*H120,2)</f>
        <v>0</v>
      </c>
      <c r="K120" s="222" t="s">
        <v>22</v>
      </c>
      <c r="L120" s="46"/>
      <c r="M120" s="227" t="s">
        <v>22</v>
      </c>
      <c r="N120" s="228" t="s">
        <v>49</v>
      </c>
      <c r="O120" s="86"/>
      <c r="P120" s="229">
        <f>O120*H120</f>
        <v>0</v>
      </c>
      <c r="Q120" s="229">
        <v>0</v>
      </c>
      <c r="R120" s="229">
        <f>Q120*H120</f>
        <v>0</v>
      </c>
      <c r="S120" s="229">
        <v>0</v>
      </c>
      <c r="T120" s="230">
        <f>S120*H120</f>
        <v>0</v>
      </c>
      <c r="U120" s="40"/>
      <c r="V120" s="40"/>
      <c r="W120" s="40"/>
      <c r="X120" s="40"/>
      <c r="Y120" s="40"/>
      <c r="Z120" s="40"/>
      <c r="AA120" s="40"/>
      <c r="AB120" s="40"/>
      <c r="AC120" s="40"/>
      <c r="AD120" s="40"/>
      <c r="AE120" s="40"/>
      <c r="AR120" s="231" t="s">
        <v>272</v>
      </c>
      <c r="AT120" s="231" t="s">
        <v>201</v>
      </c>
      <c r="AU120" s="231" t="s">
        <v>87</v>
      </c>
      <c r="AY120" s="19" t="s">
        <v>199</v>
      </c>
      <c r="BE120" s="232">
        <f>IF(N120="základní",J120,0)</f>
        <v>0</v>
      </c>
      <c r="BF120" s="232">
        <f>IF(N120="snížená",J120,0)</f>
        <v>0</v>
      </c>
      <c r="BG120" s="232">
        <f>IF(N120="zákl. přenesená",J120,0)</f>
        <v>0</v>
      </c>
      <c r="BH120" s="232">
        <f>IF(N120="sníž. přenesená",J120,0)</f>
        <v>0</v>
      </c>
      <c r="BI120" s="232">
        <f>IF(N120="nulová",J120,0)</f>
        <v>0</v>
      </c>
      <c r="BJ120" s="19" t="s">
        <v>23</v>
      </c>
      <c r="BK120" s="232">
        <f>ROUND(I120*H120,2)</f>
        <v>0</v>
      </c>
      <c r="BL120" s="19" t="s">
        <v>272</v>
      </c>
      <c r="BM120" s="231" t="s">
        <v>688</v>
      </c>
    </row>
    <row r="121" s="2" customFormat="1" ht="16.5" customHeight="1">
      <c r="A121" s="40"/>
      <c r="B121" s="41"/>
      <c r="C121" s="220" t="s">
        <v>406</v>
      </c>
      <c r="D121" s="220" t="s">
        <v>201</v>
      </c>
      <c r="E121" s="221" t="s">
        <v>4843</v>
      </c>
      <c r="F121" s="222" t="s">
        <v>4844</v>
      </c>
      <c r="G121" s="223" t="s">
        <v>333</v>
      </c>
      <c r="H121" s="224">
        <v>15</v>
      </c>
      <c r="I121" s="225"/>
      <c r="J121" s="226">
        <f>ROUND(I121*H121,2)</f>
        <v>0</v>
      </c>
      <c r="K121" s="222" t="s">
        <v>4777</v>
      </c>
      <c r="L121" s="46"/>
      <c r="M121" s="227" t="s">
        <v>22</v>
      </c>
      <c r="N121" s="228" t="s">
        <v>49</v>
      </c>
      <c r="O121" s="86"/>
      <c r="P121" s="229">
        <f>O121*H121</f>
        <v>0</v>
      </c>
      <c r="Q121" s="229">
        <v>0</v>
      </c>
      <c r="R121" s="229">
        <f>Q121*H121</f>
        <v>0</v>
      </c>
      <c r="S121" s="229">
        <v>0</v>
      </c>
      <c r="T121" s="230">
        <f>S121*H121</f>
        <v>0</v>
      </c>
      <c r="U121" s="40"/>
      <c r="V121" s="40"/>
      <c r="W121" s="40"/>
      <c r="X121" s="40"/>
      <c r="Y121" s="40"/>
      <c r="Z121" s="40"/>
      <c r="AA121" s="40"/>
      <c r="AB121" s="40"/>
      <c r="AC121" s="40"/>
      <c r="AD121" s="40"/>
      <c r="AE121" s="40"/>
      <c r="AR121" s="231" t="s">
        <v>272</v>
      </c>
      <c r="AT121" s="231" t="s">
        <v>201</v>
      </c>
      <c r="AU121" s="231" t="s">
        <v>87</v>
      </c>
      <c r="AY121" s="19" t="s">
        <v>199</v>
      </c>
      <c r="BE121" s="232">
        <f>IF(N121="základní",J121,0)</f>
        <v>0</v>
      </c>
      <c r="BF121" s="232">
        <f>IF(N121="snížená",J121,0)</f>
        <v>0</v>
      </c>
      <c r="BG121" s="232">
        <f>IF(N121="zákl. přenesená",J121,0)</f>
        <v>0</v>
      </c>
      <c r="BH121" s="232">
        <f>IF(N121="sníž. přenesená",J121,0)</f>
        <v>0</v>
      </c>
      <c r="BI121" s="232">
        <f>IF(N121="nulová",J121,0)</f>
        <v>0</v>
      </c>
      <c r="BJ121" s="19" t="s">
        <v>23</v>
      </c>
      <c r="BK121" s="232">
        <f>ROUND(I121*H121,2)</f>
        <v>0</v>
      </c>
      <c r="BL121" s="19" t="s">
        <v>272</v>
      </c>
      <c r="BM121" s="231" t="s">
        <v>698</v>
      </c>
    </row>
    <row r="122" s="2" customFormat="1" ht="16.5" customHeight="1">
      <c r="A122" s="40"/>
      <c r="B122" s="41"/>
      <c r="C122" s="220" t="s">
        <v>412</v>
      </c>
      <c r="D122" s="220" t="s">
        <v>201</v>
      </c>
      <c r="E122" s="221" t="s">
        <v>4845</v>
      </c>
      <c r="F122" s="222" t="s">
        <v>4846</v>
      </c>
      <c r="G122" s="223" t="s">
        <v>4312</v>
      </c>
      <c r="H122" s="224">
        <v>339</v>
      </c>
      <c r="I122" s="225"/>
      <c r="J122" s="226">
        <f>ROUND(I122*H122,2)</f>
        <v>0</v>
      </c>
      <c r="K122" s="222" t="s">
        <v>22</v>
      </c>
      <c r="L122" s="46"/>
      <c r="M122" s="227" t="s">
        <v>22</v>
      </c>
      <c r="N122" s="228" t="s">
        <v>49</v>
      </c>
      <c r="O122" s="86"/>
      <c r="P122" s="229">
        <f>O122*H122</f>
        <v>0</v>
      </c>
      <c r="Q122" s="229">
        <v>0</v>
      </c>
      <c r="R122" s="229">
        <f>Q122*H122</f>
        <v>0</v>
      </c>
      <c r="S122" s="229">
        <v>0</v>
      </c>
      <c r="T122" s="230">
        <f>S122*H122</f>
        <v>0</v>
      </c>
      <c r="U122" s="40"/>
      <c r="V122" s="40"/>
      <c r="W122" s="40"/>
      <c r="X122" s="40"/>
      <c r="Y122" s="40"/>
      <c r="Z122" s="40"/>
      <c r="AA122" s="40"/>
      <c r="AB122" s="40"/>
      <c r="AC122" s="40"/>
      <c r="AD122" s="40"/>
      <c r="AE122" s="40"/>
      <c r="AR122" s="231" t="s">
        <v>272</v>
      </c>
      <c r="AT122" s="231" t="s">
        <v>201</v>
      </c>
      <c r="AU122" s="231" t="s">
        <v>87</v>
      </c>
      <c r="AY122" s="19" t="s">
        <v>199</v>
      </c>
      <c r="BE122" s="232">
        <f>IF(N122="základní",J122,0)</f>
        <v>0</v>
      </c>
      <c r="BF122" s="232">
        <f>IF(N122="snížená",J122,0)</f>
        <v>0</v>
      </c>
      <c r="BG122" s="232">
        <f>IF(N122="zákl. přenesená",J122,0)</f>
        <v>0</v>
      </c>
      <c r="BH122" s="232">
        <f>IF(N122="sníž. přenesená",J122,0)</f>
        <v>0</v>
      </c>
      <c r="BI122" s="232">
        <f>IF(N122="nulová",J122,0)</f>
        <v>0</v>
      </c>
      <c r="BJ122" s="19" t="s">
        <v>23</v>
      </c>
      <c r="BK122" s="232">
        <f>ROUND(I122*H122,2)</f>
        <v>0</v>
      </c>
      <c r="BL122" s="19" t="s">
        <v>272</v>
      </c>
      <c r="BM122" s="231" t="s">
        <v>719</v>
      </c>
    </row>
    <row r="123" s="2" customFormat="1" ht="21.75" customHeight="1">
      <c r="A123" s="40"/>
      <c r="B123" s="41"/>
      <c r="C123" s="220" t="s">
        <v>417</v>
      </c>
      <c r="D123" s="220" t="s">
        <v>201</v>
      </c>
      <c r="E123" s="221" t="s">
        <v>4847</v>
      </c>
      <c r="F123" s="222" t="s">
        <v>4848</v>
      </c>
      <c r="G123" s="223" t="s">
        <v>4312</v>
      </c>
      <c r="H123" s="224">
        <v>339</v>
      </c>
      <c r="I123" s="225"/>
      <c r="J123" s="226">
        <f>ROUND(I123*H123,2)</f>
        <v>0</v>
      </c>
      <c r="K123" s="222" t="s">
        <v>22</v>
      </c>
      <c r="L123" s="46"/>
      <c r="M123" s="227" t="s">
        <v>22</v>
      </c>
      <c r="N123" s="228" t="s">
        <v>49</v>
      </c>
      <c r="O123" s="86"/>
      <c r="P123" s="229">
        <f>O123*H123</f>
        <v>0</v>
      </c>
      <c r="Q123" s="229">
        <v>0</v>
      </c>
      <c r="R123" s="229">
        <f>Q123*H123</f>
        <v>0</v>
      </c>
      <c r="S123" s="229">
        <v>0</v>
      </c>
      <c r="T123" s="230">
        <f>S123*H123</f>
        <v>0</v>
      </c>
      <c r="U123" s="40"/>
      <c r="V123" s="40"/>
      <c r="W123" s="40"/>
      <c r="X123" s="40"/>
      <c r="Y123" s="40"/>
      <c r="Z123" s="40"/>
      <c r="AA123" s="40"/>
      <c r="AB123" s="40"/>
      <c r="AC123" s="40"/>
      <c r="AD123" s="40"/>
      <c r="AE123" s="40"/>
      <c r="AR123" s="231" t="s">
        <v>272</v>
      </c>
      <c r="AT123" s="231" t="s">
        <v>201</v>
      </c>
      <c r="AU123" s="231" t="s">
        <v>87</v>
      </c>
      <c r="AY123" s="19" t="s">
        <v>199</v>
      </c>
      <c r="BE123" s="232">
        <f>IF(N123="základní",J123,0)</f>
        <v>0</v>
      </c>
      <c r="BF123" s="232">
        <f>IF(N123="snížená",J123,0)</f>
        <v>0</v>
      </c>
      <c r="BG123" s="232">
        <f>IF(N123="zákl. přenesená",J123,0)</f>
        <v>0</v>
      </c>
      <c r="BH123" s="232">
        <f>IF(N123="sníž. přenesená",J123,0)</f>
        <v>0</v>
      </c>
      <c r="BI123" s="232">
        <f>IF(N123="nulová",J123,0)</f>
        <v>0</v>
      </c>
      <c r="BJ123" s="19" t="s">
        <v>23</v>
      </c>
      <c r="BK123" s="232">
        <f>ROUND(I123*H123,2)</f>
        <v>0</v>
      </c>
      <c r="BL123" s="19" t="s">
        <v>272</v>
      </c>
      <c r="BM123" s="231" t="s">
        <v>733</v>
      </c>
    </row>
    <row r="124" s="2" customFormat="1" ht="16.5" customHeight="1">
      <c r="A124" s="40"/>
      <c r="B124" s="41"/>
      <c r="C124" s="220" t="s">
        <v>425</v>
      </c>
      <c r="D124" s="220" t="s">
        <v>201</v>
      </c>
      <c r="E124" s="221" t="s">
        <v>4849</v>
      </c>
      <c r="F124" s="222" t="s">
        <v>4850</v>
      </c>
      <c r="G124" s="223" t="s">
        <v>4312</v>
      </c>
      <c r="H124" s="224">
        <v>339</v>
      </c>
      <c r="I124" s="225"/>
      <c r="J124" s="226">
        <f>ROUND(I124*H124,2)</f>
        <v>0</v>
      </c>
      <c r="K124" s="222" t="s">
        <v>22</v>
      </c>
      <c r="L124" s="46"/>
      <c r="M124" s="227" t="s">
        <v>22</v>
      </c>
      <c r="N124" s="228" t="s">
        <v>49</v>
      </c>
      <c r="O124" s="86"/>
      <c r="P124" s="229">
        <f>O124*H124</f>
        <v>0</v>
      </c>
      <c r="Q124" s="229">
        <v>0</v>
      </c>
      <c r="R124" s="229">
        <f>Q124*H124</f>
        <v>0</v>
      </c>
      <c r="S124" s="229">
        <v>0</v>
      </c>
      <c r="T124" s="230">
        <f>S124*H124</f>
        <v>0</v>
      </c>
      <c r="U124" s="40"/>
      <c r="V124" s="40"/>
      <c r="W124" s="40"/>
      <c r="X124" s="40"/>
      <c r="Y124" s="40"/>
      <c r="Z124" s="40"/>
      <c r="AA124" s="40"/>
      <c r="AB124" s="40"/>
      <c r="AC124" s="40"/>
      <c r="AD124" s="40"/>
      <c r="AE124" s="40"/>
      <c r="AR124" s="231" t="s">
        <v>272</v>
      </c>
      <c r="AT124" s="231" t="s">
        <v>201</v>
      </c>
      <c r="AU124" s="231" t="s">
        <v>87</v>
      </c>
      <c r="AY124" s="19" t="s">
        <v>199</v>
      </c>
      <c r="BE124" s="232">
        <f>IF(N124="základní",J124,0)</f>
        <v>0</v>
      </c>
      <c r="BF124" s="232">
        <f>IF(N124="snížená",J124,0)</f>
        <v>0</v>
      </c>
      <c r="BG124" s="232">
        <f>IF(N124="zákl. přenesená",J124,0)</f>
        <v>0</v>
      </c>
      <c r="BH124" s="232">
        <f>IF(N124="sníž. přenesená",J124,0)</f>
        <v>0</v>
      </c>
      <c r="BI124" s="232">
        <f>IF(N124="nulová",J124,0)</f>
        <v>0</v>
      </c>
      <c r="BJ124" s="19" t="s">
        <v>23</v>
      </c>
      <c r="BK124" s="232">
        <f>ROUND(I124*H124,2)</f>
        <v>0</v>
      </c>
      <c r="BL124" s="19" t="s">
        <v>272</v>
      </c>
      <c r="BM124" s="231" t="s">
        <v>744</v>
      </c>
    </row>
    <row r="125" s="2" customFormat="1" ht="16.5" customHeight="1">
      <c r="A125" s="40"/>
      <c r="B125" s="41"/>
      <c r="C125" s="277" t="s">
        <v>431</v>
      </c>
      <c r="D125" s="277" t="s">
        <v>407</v>
      </c>
      <c r="E125" s="278" t="s">
        <v>4851</v>
      </c>
      <c r="F125" s="279" t="s">
        <v>4852</v>
      </c>
      <c r="G125" s="280" t="s">
        <v>4312</v>
      </c>
      <c r="H125" s="281">
        <v>50</v>
      </c>
      <c r="I125" s="282"/>
      <c r="J125" s="283">
        <f>ROUND(I125*H125,2)</f>
        <v>0</v>
      </c>
      <c r="K125" s="279" t="s">
        <v>22</v>
      </c>
      <c r="L125" s="284"/>
      <c r="M125" s="285" t="s">
        <v>22</v>
      </c>
      <c r="N125" s="286" t="s">
        <v>49</v>
      </c>
      <c r="O125" s="86"/>
      <c r="P125" s="229">
        <f>O125*H125</f>
        <v>0</v>
      </c>
      <c r="Q125" s="229">
        <v>0</v>
      </c>
      <c r="R125" s="229">
        <f>Q125*H125</f>
        <v>0</v>
      </c>
      <c r="S125" s="229">
        <v>0</v>
      </c>
      <c r="T125" s="230">
        <f>S125*H125</f>
        <v>0</v>
      </c>
      <c r="U125" s="40"/>
      <c r="V125" s="40"/>
      <c r="W125" s="40"/>
      <c r="X125" s="40"/>
      <c r="Y125" s="40"/>
      <c r="Z125" s="40"/>
      <c r="AA125" s="40"/>
      <c r="AB125" s="40"/>
      <c r="AC125" s="40"/>
      <c r="AD125" s="40"/>
      <c r="AE125" s="40"/>
      <c r="AR125" s="231" t="s">
        <v>367</v>
      </c>
      <c r="AT125" s="231" t="s">
        <v>407</v>
      </c>
      <c r="AU125" s="231" t="s">
        <v>87</v>
      </c>
      <c r="AY125" s="19" t="s">
        <v>199</v>
      </c>
      <c r="BE125" s="232">
        <f>IF(N125="základní",J125,0)</f>
        <v>0</v>
      </c>
      <c r="BF125" s="232">
        <f>IF(N125="snížená",J125,0)</f>
        <v>0</v>
      </c>
      <c r="BG125" s="232">
        <f>IF(N125="zákl. přenesená",J125,0)</f>
        <v>0</v>
      </c>
      <c r="BH125" s="232">
        <f>IF(N125="sníž. přenesená",J125,0)</f>
        <v>0</v>
      </c>
      <c r="BI125" s="232">
        <f>IF(N125="nulová",J125,0)</f>
        <v>0</v>
      </c>
      <c r="BJ125" s="19" t="s">
        <v>23</v>
      </c>
      <c r="BK125" s="232">
        <f>ROUND(I125*H125,2)</f>
        <v>0</v>
      </c>
      <c r="BL125" s="19" t="s">
        <v>272</v>
      </c>
      <c r="BM125" s="231" t="s">
        <v>769</v>
      </c>
    </row>
    <row r="126" s="2" customFormat="1" ht="16.5" customHeight="1">
      <c r="A126" s="40"/>
      <c r="B126" s="41"/>
      <c r="C126" s="277" t="s">
        <v>437</v>
      </c>
      <c r="D126" s="277" t="s">
        <v>407</v>
      </c>
      <c r="E126" s="278" t="s">
        <v>4853</v>
      </c>
      <c r="F126" s="279" t="s">
        <v>4854</v>
      </c>
      <c r="G126" s="280" t="s">
        <v>4312</v>
      </c>
      <c r="H126" s="281">
        <v>320</v>
      </c>
      <c r="I126" s="282"/>
      <c r="J126" s="283">
        <f>ROUND(I126*H126,2)</f>
        <v>0</v>
      </c>
      <c r="K126" s="279" t="s">
        <v>22</v>
      </c>
      <c r="L126" s="284"/>
      <c r="M126" s="285" t="s">
        <v>22</v>
      </c>
      <c r="N126" s="286" t="s">
        <v>49</v>
      </c>
      <c r="O126" s="86"/>
      <c r="P126" s="229">
        <f>O126*H126</f>
        <v>0</v>
      </c>
      <c r="Q126" s="229">
        <v>0</v>
      </c>
      <c r="R126" s="229">
        <f>Q126*H126</f>
        <v>0</v>
      </c>
      <c r="S126" s="229">
        <v>0</v>
      </c>
      <c r="T126" s="230">
        <f>S126*H126</f>
        <v>0</v>
      </c>
      <c r="U126" s="40"/>
      <c r="V126" s="40"/>
      <c r="W126" s="40"/>
      <c r="X126" s="40"/>
      <c r="Y126" s="40"/>
      <c r="Z126" s="40"/>
      <c r="AA126" s="40"/>
      <c r="AB126" s="40"/>
      <c r="AC126" s="40"/>
      <c r="AD126" s="40"/>
      <c r="AE126" s="40"/>
      <c r="AR126" s="231" t="s">
        <v>367</v>
      </c>
      <c r="AT126" s="231" t="s">
        <v>407</v>
      </c>
      <c r="AU126" s="231" t="s">
        <v>87</v>
      </c>
      <c r="AY126" s="19" t="s">
        <v>199</v>
      </c>
      <c r="BE126" s="232">
        <f>IF(N126="základní",J126,0)</f>
        <v>0</v>
      </c>
      <c r="BF126" s="232">
        <f>IF(N126="snížená",J126,0)</f>
        <v>0</v>
      </c>
      <c r="BG126" s="232">
        <f>IF(N126="zákl. přenesená",J126,0)</f>
        <v>0</v>
      </c>
      <c r="BH126" s="232">
        <f>IF(N126="sníž. přenesená",J126,0)</f>
        <v>0</v>
      </c>
      <c r="BI126" s="232">
        <f>IF(N126="nulová",J126,0)</f>
        <v>0</v>
      </c>
      <c r="BJ126" s="19" t="s">
        <v>23</v>
      </c>
      <c r="BK126" s="232">
        <f>ROUND(I126*H126,2)</f>
        <v>0</v>
      </c>
      <c r="BL126" s="19" t="s">
        <v>272</v>
      </c>
      <c r="BM126" s="231" t="s">
        <v>793</v>
      </c>
    </row>
    <row r="127" s="2" customFormat="1" ht="16.5" customHeight="1">
      <c r="A127" s="40"/>
      <c r="B127" s="41"/>
      <c r="C127" s="277" t="s">
        <v>463</v>
      </c>
      <c r="D127" s="277" t="s">
        <v>407</v>
      </c>
      <c r="E127" s="278" t="s">
        <v>4855</v>
      </c>
      <c r="F127" s="279" t="s">
        <v>4856</v>
      </c>
      <c r="G127" s="280" t="s">
        <v>4312</v>
      </c>
      <c r="H127" s="281">
        <v>30</v>
      </c>
      <c r="I127" s="282"/>
      <c r="J127" s="283">
        <f>ROUND(I127*H127,2)</f>
        <v>0</v>
      </c>
      <c r="K127" s="279" t="s">
        <v>22</v>
      </c>
      <c r="L127" s="284"/>
      <c r="M127" s="285" t="s">
        <v>22</v>
      </c>
      <c r="N127" s="286" t="s">
        <v>49</v>
      </c>
      <c r="O127" s="86"/>
      <c r="P127" s="229">
        <f>O127*H127</f>
        <v>0</v>
      </c>
      <c r="Q127" s="229">
        <v>0</v>
      </c>
      <c r="R127" s="229">
        <f>Q127*H127</f>
        <v>0</v>
      </c>
      <c r="S127" s="229">
        <v>0</v>
      </c>
      <c r="T127" s="230">
        <f>S127*H127</f>
        <v>0</v>
      </c>
      <c r="U127" s="40"/>
      <c r="V127" s="40"/>
      <c r="W127" s="40"/>
      <c r="X127" s="40"/>
      <c r="Y127" s="40"/>
      <c r="Z127" s="40"/>
      <c r="AA127" s="40"/>
      <c r="AB127" s="40"/>
      <c r="AC127" s="40"/>
      <c r="AD127" s="40"/>
      <c r="AE127" s="40"/>
      <c r="AR127" s="231" t="s">
        <v>367</v>
      </c>
      <c r="AT127" s="231" t="s">
        <v>407</v>
      </c>
      <c r="AU127" s="231" t="s">
        <v>87</v>
      </c>
      <c r="AY127" s="19" t="s">
        <v>199</v>
      </c>
      <c r="BE127" s="232">
        <f>IF(N127="základní",J127,0)</f>
        <v>0</v>
      </c>
      <c r="BF127" s="232">
        <f>IF(N127="snížená",J127,0)</f>
        <v>0</v>
      </c>
      <c r="BG127" s="232">
        <f>IF(N127="zákl. přenesená",J127,0)</f>
        <v>0</v>
      </c>
      <c r="BH127" s="232">
        <f>IF(N127="sníž. přenesená",J127,0)</f>
        <v>0</v>
      </c>
      <c r="BI127" s="232">
        <f>IF(N127="nulová",J127,0)</f>
        <v>0</v>
      </c>
      <c r="BJ127" s="19" t="s">
        <v>23</v>
      </c>
      <c r="BK127" s="232">
        <f>ROUND(I127*H127,2)</f>
        <v>0</v>
      </c>
      <c r="BL127" s="19" t="s">
        <v>272</v>
      </c>
      <c r="BM127" s="231" t="s">
        <v>829</v>
      </c>
    </row>
    <row r="128" s="2" customFormat="1" ht="16.5" customHeight="1">
      <c r="A128" s="40"/>
      <c r="B128" s="41"/>
      <c r="C128" s="277" t="s">
        <v>470</v>
      </c>
      <c r="D128" s="277" t="s">
        <v>407</v>
      </c>
      <c r="E128" s="278" t="s">
        <v>4857</v>
      </c>
      <c r="F128" s="279" t="s">
        <v>4858</v>
      </c>
      <c r="G128" s="280" t="s">
        <v>549</v>
      </c>
      <c r="H128" s="281">
        <v>20340</v>
      </c>
      <c r="I128" s="282"/>
      <c r="J128" s="283">
        <f>ROUND(I128*H128,2)</f>
        <v>0</v>
      </c>
      <c r="K128" s="279" t="s">
        <v>22</v>
      </c>
      <c r="L128" s="284"/>
      <c r="M128" s="285" t="s">
        <v>22</v>
      </c>
      <c r="N128" s="286" t="s">
        <v>49</v>
      </c>
      <c r="O128" s="86"/>
      <c r="P128" s="229">
        <f>O128*H128</f>
        <v>0</v>
      </c>
      <c r="Q128" s="229">
        <v>0</v>
      </c>
      <c r="R128" s="229">
        <f>Q128*H128</f>
        <v>0</v>
      </c>
      <c r="S128" s="229">
        <v>0</v>
      </c>
      <c r="T128" s="230">
        <f>S128*H128</f>
        <v>0</v>
      </c>
      <c r="U128" s="40"/>
      <c r="V128" s="40"/>
      <c r="W128" s="40"/>
      <c r="X128" s="40"/>
      <c r="Y128" s="40"/>
      <c r="Z128" s="40"/>
      <c r="AA128" s="40"/>
      <c r="AB128" s="40"/>
      <c r="AC128" s="40"/>
      <c r="AD128" s="40"/>
      <c r="AE128" s="40"/>
      <c r="AR128" s="231" t="s">
        <v>367</v>
      </c>
      <c r="AT128" s="231" t="s">
        <v>407</v>
      </c>
      <c r="AU128" s="231" t="s">
        <v>87</v>
      </c>
      <c r="AY128" s="19" t="s">
        <v>199</v>
      </c>
      <c r="BE128" s="232">
        <f>IF(N128="základní",J128,0)</f>
        <v>0</v>
      </c>
      <c r="BF128" s="232">
        <f>IF(N128="snížená",J128,0)</f>
        <v>0</v>
      </c>
      <c r="BG128" s="232">
        <f>IF(N128="zákl. přenesená",J128,0)</f>
        <v>0</v>
      </c>
      <c r="BH128" s="232">
        <f>IF(N128="sníž. přenesená",J128,0)</f>
        <v>0</v>
      </c>
      <c r="BI128" s="232">
        <f>IF(N128="nulová",J128,0)</f>
        <v>0</v>
      </c>
      <c r="BJ128" s="19" t="s">
        <v>23</v>
      </c>
      <c r="BK128" s="232">
        <f>ROUND(I128*H128,2)</f>
        <v>0</v>
      </c>
      <c r="BL128" s="19" t="s">
        <v>272</v>
      </c>
      <c r="BM128" s="231" t="s">
        <v>847</v>
      </c>
    </row>
    <row r="129" s="2" customFormat="1" ht="16.5" customHeight="1">
      <c r="A129" s="40"/>
      <c r="B129" s="41"/>
      <c r="C129" s="220" t="s">
        <v>476</v>
      </c>
      <c r="D129" s="220" t="s">
        <v>201</v>
      </c>
      <c r="E129" s="221" t="s">
        <v>4859</v>
      </c>
      <c r="F129" s="222" t="s">
        <v>4860</v>
      </c>
      <c r="G129" s="223" t="s">
        <v>549</v>
      </c>
      <c r="H129" s="224">
        <v>20340</v>
      </c>
      <c r="I129" s="225"/>
      <c r="J129" s="226">
        <f>ROUND(I129*H129,2)</f>
        <v>0</v>
      </c>
      <c r="K129" s="222" t="s">
        <v>4777</v>
      </c>
      <c r="L129" s="46"/>
      <c r="M129" s="227" t="s">
        <v>22</v>
      </c>
      <c r="N129" s="228" t="s">
        <v>49</v>
      </c>
      <c r="O129" s="86"/>
      <c r="P129" s="229">
        <f>O129*H129</f>
        <v>0</v>
      </c>
      <c r="Q129" s="229">
        <v>0</v>
      </c>
      <c r="R129" s="229">
        <f>Q129*H129</f>
        <v>0</v>
      </c>
      <c r="S129" s="229">
        <v>0</v>
      </c>
      <c r="T129" s="230">
        <f>S129*H129</f>
        <v>0</v>
      </c>
      <c r="U129" s="40"/>
      <c r="V129" s="40"/>
      <c r="W129" s="40"/>
      <c r="X129" s="40"/>
      <c r="Y129" s="40"/>
      <c r="Z129" s="40"/>
      <c r="AA129" s="40"/>
      <c r="AB129" s="40"/>
      <c r="AC129" s="40"/>
      <c r="AD129" s="40"/>
      <c r="AE129" s="40"/>
      <c r="AR129" s="231" t="s">
        <v>272</v>
      </c>
      <c r="AT129" s="231" t="s">
        <v>201</v>
      </c>
      <c r="AU129" s="231" t="s">
        <v>87</v>
      </c>
      <c r="AY129" s="19" t="s">
        <v>199</v>
      </c>
      <c r="BE129" s="232">
        <f>IF(N129="základní",J129,0)</f>
        <v>0</v>
      </c>
      <c r="BF129" s="232">
        <f>IF(N129="snížená",J129,0)</f>
        <v>0</v>
      </c>
      <c r="BG129" s="232">
        <f>IF(N129="zákl. přenesená",J129,0)</f>
        <v>0</v>
      </c>
      <c r="BH129" s="232">
        <f>IF(N129="sníž. přenesená",J129,0)</f>
        <v>0</v>
      </c>
      <c r="BI129" s="232">
        <f>IF(N129="nulová",J129,0)</f>
        <v>0</v>
      </c>
      <c r="BJ129" s="19" t="s">
        <v>23</v>
      </c>
      <c r="BK129" s="232">
        <f>ROUND(I129*H129,2)</f>
        <v>0</v>
      </c>
      <c r="BL129" s="19" t="s">
        <v>272</v>
      </c>
      <c r="BM129" s="231" t="s">
        <v>865</v>
      </c>
    </row>
    <row r="130" s="2" customFormat="1" ht="21.75" customHeight="1">
      <c r="A130" s="40"/>
      <c r="B130" s="41"/>
      <c r="C130" s="277" t="s">
        <v>480</v>
      </c>
      <c r="D130" s="277" t="s">
        <v>407</v>
      </c>
      <c r="E130" s="278" t="s">
        <v>4861</v>
      </c>
      <c r="F130" s="279" t="s">
        <v>4862</v>
      </c>
      <c r="G130" s="280" t="s">
        <v>4312</v>
      </c>
      <c r="H130" s="281">
        <v>339</v>
      </c>
      <c r="I130" s="282"/>
      <c r="J130" s="283">
        <f>ROUND(I130*H130,2)</f>
        <v>0</v>
      </c>
      <c r="K130" s="279" t="s">
        <v>22</v>
      </c>
      <c r="L130" s="284"/>
      <c r="M130" s="285" t="s">
        <v>22</v>
      </c>
      <c r="N130" s="286" t="s">
        <v>49</v>
      </c>
      <c r="O130" s="86"/>
      <c r="P130" s="229">
        <f>O130*H130</f>
        <v>0</v>
      </c>
      <c r="Q130" s="229">
        <v>0</v>
      </c>
      <c r="R130" s="229">
        <f>Q130*H130</f>
        <v>0</v>
      </c>
      <c r="S130" s="229">
        <v>0</v>
      </c>
      <c r="T130" s="230">
        <f>S130*H130</f>
        <v>0</v>
      </c>
      <c r="U130" s="40"/>
      <c r="V130" s="40"/>
      <c r="W130" s="40"/>
      <c r="X130" s="40"/>
      <c r="Y130" s="40"/>
      <c r="Z130" s="40"/>
      <c r="AA130" s="40"/>
      <c r="AB130" s="40"/>
      <c r="AC130" s="40"/>
      <c r="AD130" s="40"/>
      <c r="AE130" s="40"/>
      <c r="AR130" s="231" t="s">
        <v>367</v>
      </c>
      <c r="AT130" s="231" t="s">
        <v>407</v>
      </c>
      <c r="AU130" s="231" t="s">
        <v>87</v>
      </c>
      <c r="AY130" s="19" t="s">
        <v>199</v>
      </c>
      <c r="BE130" s="232">
        <f>IF(N130="základní",J130,0)</f>
        <v>0</v>
      </c>
      <c r="BF130" s="232">
        <f>IF(N130="snížená",J130,0)</f>
        <v>0</v>
      </c>
      <c r="BG130" s="232">
        <f>IF(N130="zákl. přenesená",J130,0)</f>
        <v>0</v>
      </c>
      <c r="BH130" s="232">
        <f>IF(N130="sníž. přenesená",J130,0)</f>
        <v>0</v>
      </c>
      <c r="BI130" s="232">
        <f>IF(N130="nulová",J130,0)</f>
        <v>0</v>
      </c>
      <c r="BJ130" s="19" t="s">
        <v>23</v>
      </c>
      <c r="BK130" s="232">
        <f>ROUND(I130*H130,2)</f>
        <v>0</v>
      </c>
      <c r="BL130" s="19" t="s">
        <v>272</v>
      </c>
      <c r="BM130" s="231" t="s">
        <v>881</v>
      </c>
    </row>
    <row r="131" s="2" customFormat="1" ht="16.5" customHeight="1">
      <c r="A131" s="40"/>
      <c r="B131" s="41"/>
      <c r="C131" s="277" t="s">
        <v>490</v>
      </c>
      <c r="D131" s="277" t="s">
        <v>407</v>
      </c>
      <c r="E131" s="278" t="s">
        <v>4863</v>
      </c>
      <c r="F131" s="279" t="s">
        <v>4864</v>
      </c>
      <c r="G131" s="280" t="s">
        <v>4312</v>
      </c>
      <c r="H131" s="281">
        <v>236</v>
      </c>
      <c r="I131" s="282"/>
      <c r="J131" s="283">
        <f>ROUND(I131*H131,2)</f>
        <v>0</v>
      </c>
      <c r="K131" s="279" t="s">
        <v>22</v>
      </c>
      <c r="L131" s="284"/>
      <c r="M131" s="285" t="s">
        <v>22</v>
      </c>
      <c r="N131" s="286" t="s">
        <v>49</v>
      </c>
      <c r="O131" s="86"/>
      <c r="P131" s="229">
        <f>O131*H131</f>
        <v>0</v>
      </c>
      <c r="Q131" s="229">
        <v>0</v>
      </c>
      <c r="R131" s="229">
        <f>Q131*H131</f>
        <v>0</v>
      </c>
      <c r="S131" s="229">
        <v>0</v>
      </c>
      <c r="T131" s="230">
        <f>S131*H131</f>
        <v>0</v>
      </c>
      <c r="U131" s="40"/>
      <c r="V131" s="40"/>
      <c r="W131" s="40"/>
      <c r="X131" s="40"/>
      <c r="Y131" s="40"/>
      <c r="Z131" s="40"/>
      <c r="AA131" s="40"/>
      <c r="AB131" s="40"/>
      <c r="AC131" s="40"/>
      <c r="AD131" s="40"/>
      <c r="AE131" s="40"/>
      <c r="AR131" s="231" t="s">
        <v>367</v>
      </c>
      <c r="AT131" s="231" t="s">
        <v>407</v>
      </c>
      <c r="AU131" s="231" t="s">
        <v>87</v>
      </c>
      <c r="AY131" s="19" t="s">
        <v>199</v>
      </c>
      <c r="BE131" s="232">
        <f>IF(N131="základní",J131,0)</f>
        <v>0</v>
      </c>
      <c r="BF131" s="232">
        <f>IF(N131="snížená",J131,0)</f>
        <v>0</v>
      </c>
      <c r="BG131" s="232">
        <f>IF(N131="zákl. přenesená",J131,0)</f>
        <v>0</v>
      </c>
      <c r="BH131" s="232">
        <f>IF(N131="sníž. přenesená",J131,0)</f>
        <v>0</v>
      </c>
      <c r="BI131" s="232">
        <f>IF(N131="nulová",J131,0)</f>
        <v>0</v>
      </c>
      <c r="BJ131" s="19" t="s">
        <v>23</v>
      </c>
      <c r="BK131" s="232">
        <f>ROUND(I131*H131,2)</f>
        <v>0</v>
      </c>
      <c r="BL131" s="19" t="s">
        <v>272</v>
      </c>
      <c r="BM131" s="231" t="s">
        <v>910</v>
      </c>
    </row>
    <row r="132" s="2" customFormat="1" ht="16.5" customHeight="1">
      <c r="A132" s="40"/>
      <c r="B132" s="41"/>
      <c r="C132" s="277" t="s">
        <v>507</v>
      </c>
      <c r="D132" s="277" t="s">
        <v>407</v>
      </c>
      <c r="E132" s="278" t="s">
        <v>4865</v>
      </c>
      <c r="F132" s="279" t="s">
        <v>4866</v>
      </c>
      <c r="G132" s="280" t="s">
        <v>333</v>
      </c>
      <c r="H132" s="281">
        <v>61</v>
      </c>
      <c r="I132" s="282"/>
      <c r="J132" s="283">
        <f>ROUND(I132*H132,2)</f>
        <v>0</v>
      </c>
      <c r="K132" s="279" t="s">
        <v>22</v>
      </c>
      <c r="L132" s="284"/>
      <c r="M132" s="285" t="s">
        <v>22</v>
      </c>
      <c r="N132" s="286" t="s">
        <v>49</v>
      </c>
      <c r="O132" s="86"/>
      <c r="P132" s="229">
        <f>O132*H132</f>
        <v>0</v>
      </c>
      <c r="Q132" s="229">
        <v>0</v>
      </c>
      <c r="R132" s="229">
        <f>Q132*H132</f>
        <v>0</v>
      </c>
      <c r="S132" s="229">
        <v>0</v>
      </c>
      <c r="T132" s="230">
        <f>S132*H132</f>
        <v>0</v>
      </c>
      <c r="U132" s="40"/>
      <c r="V132" s="40"/>
      <c r="W132" s="40"/>
      <c r="X132" s="40"/>
      <c r="Y132" s="40"/>
      <c r="Z132" s="40"/>
      <c r="AA132" s="40"/>
      <c r="AB132" s="40"/>
      <c r="AC132" s="40"/>
      <c r="AD132" s="40"/>
      <c r="AE132" s="40"/>
      <c r="AR132" s="231" t="s">
        <v>367</v>
      </c>
      <c r="AT132" s="231" t="s">
        <v>407</v>
      </c>
      <c r="AU132" s="231" t="s">
        <v>87</v>
      </c>
      <c r="AY132" s="19" t="s">
        <v>199</v>
      </c>
      <c r="BE132" s="232">
        <f>IF(N132="základní",J132,0)</f>
        <v>0</v>
      </c>
      <c r="BF132" s="232">
        <f>IF(N132="snížená",J132,0)</f>
        <v>0</v>
      </c>
      <c r="BG132" s="232">
        <f>IF(N132="zákl. přenesená",J132,0)</f>
        <v>0</v>
      </c>
      <c r="BH132" s="232">
        <f>IF(N132="sníž. přenesená",J132,0)</f>
        <v>0</v>
      </c>
      <c r="BI132" s="232">
        <f>IF(N132="nulová",J132,0)</f>
        <v>0</v>
      </c>
      <c r="BJ132" s="19" t="s">
        <v>23</v>
      </c>
      <c r="BK132" s="232">
        <f>ROUND(I132*H132,2)</f>
        <v>0</v>
      </c>
      <c r="BL132" s="19" t="s">
        <v>272</v>
      </c>
      <c r="BM132" s="231" t="s">
        <v>935</v>
      </c>
    </row>
    <row r="133" s="2" customFormat="1" ht="16.5" customHeight="1">
      <c r="A133" s="40"/>
      <c r="B133" s="41"/>
      <c r="C133" s="277" t="s">
        <v>512</v>
      </c>
      <c r="D133" s="277" t="s">
        <v>407</v>
      </c>
      <c r="E133" s="278" t="s">
        <v>4867</v>
      </c>
      <c r="F133" s="279" t="s">
        <v>4868</v>
      </c>
      <c r="G133" s="280" t="s">
        <v>333</v>
      </c>
      <c r="H133" s="281">
        <v>61</v>
      </c>
      <c r="I133" s="282"/>
      <c r="J133" s="283">
        <f>ROUND(I133*H133,2)</f>
        <v>0</v>
      </c>
      <c r="K133" s="279" t="s">
        <v>22</v>
      </c>
      <c r="L133" s="284"/>
      <c r="M133" s="285" t="s">
        <v>22</v>
      </c>
      <c r="N133" s="286" t="s">
        <v>49</v>
      </c>
      <c r="O133" s="86"/>
      <c r="P133" s="229">
        <f>O133*H133</f>
        <v>0</v>
      </c>
      <c r="Q133" s="229">
        <v>0</v>
      </c>
      <c r="R133" s="229">
        <f>Q133*H133</f>
        <v>0</v>
      </c>
      <c r="S133" s="229">
        <v>0</v>
      </c>
      <c r="T133" s="230">
        <f>S133*H133</f>
        <v>0</v>
      </c>
      <c r="U133" s="40"/>
      <c r="V133" s="40"/>
      <c r="W133" s="40"/>
      <c r="X133" s="40"/>
      <c r="Y133" s="40"/>
      <c r="Z133" s="40"/>
      <c r="AA133" s="40"/>
      <c r="AB133" s="40"/>
      <c r="AC133" s="40"/>
      <c r="AD133" s="40"/>
      <c r="AE133" s="40"/>
      <c r="AR133" s="231" t="s">
        <v>367</v>
      </c>
      <c r="AT133" s="231" t="s">
        <v>407</v>
      </c>
      <c r="AU133" s="231" t="s">
        <v>87</v>
      </c>
      <c r="AY133" s="19" t="s">
        <v>199</v>
      </c>
      <c r="BE133" s="232">
        <f>IF(N133="základní",J133,0)</f>
        <v>0</v>
      </c>
      <c r="BF133" s="232">
        <f>IF(N133="snížená",J133,0)</f>
        <v>0</v>
      </c>
      <c r="BG133" s="232">
        <f>IF(N133="zákl. přenesená",J133,0)</f>
        <v>0</v>
      </c>
      <c r="BH133" s="232">
        <f>IF(N133="sníž. přenesená",J133,0)</f>
        <v>0</v>
      </c>
      <c r="BI133" s="232">
        <f>IF(N133="nulová",J133,0)</f>
        <v>0</v>
      </c>
      <c r="BJ133" s="19" t="s">
        <v>23</v>
      </c>
      <c r="BK133" s="232">
        <f>ROUND(I133*H133,2)</f>
        <v>0</v>
      </c>
      <c r="BL133" s="19" t="s">
        <v>272</v>
      </c>
      <c r="BM133" s="231" t="s">
        <v>29</v>
      </c>
    </row>
    <row r="134" s="2" customFormat="1" ht="16.5" customHeight="1">
      <c r="A134" s="40"/>
      <c r="B134" s="41"/>
      <c r="C134" s="277" t="s">
        <v>517</v>
      </c>
      <c r="D134" s="277" t="s">
        <v>407</v>
      </c>
      <c r="E134" s="278" t="s">
        <v>4869</v>
      </c>
      <c r="F134" s="279" t="s">
        <v>4870</v>
      </c>
      <c r="G134" s="280" t="s">
        <v>333</v>
      </c>
      <c r="H134" s="281">
        <v>61</v>
      </c>
      <c r="I134" s="282"/>
      <c r="J134" s="283">
        <f>ROUND(I134*H134,2)</f>
        <v>0</v>
      </c>
      <c r="K134" s="279" t="s">
        <v>22</v>
      </c>
      <c r="L134" s="284"/>
      <c r="M134" s="285" t="s">
        <v>22</v>
      </c>
      <c r="N134" s="286" t="s">
        <v>49</v>
      </c>
      <c r="O134" s="86"/>
      <c r="P134" s="229">
        <f>O134*H134</f>
        <v>0</v>
      </c>
      <c r="Q134" s="229">
        <v>0</v>
      </c>
      <c r="R134" s="229">
        <f>Q134*H134</f>
        <v>0</v>
      </c>
      <c r="S134" s="229">
        <v>0</v>
      </c>
      <c r="T134" s="230">
        <f>S134*H134</f>
        <v>0</v>
      </c>
      <c r="U134" s="40"/>
      <c r="V134" s="40"/>
      <c r="W134" s="40"/>
      <c r="X134" s="40"/>
      <c r="Y134" s="40"/>
      <c r="Z134" s="40"/>
      <c r="AA134" s="40"/>
      <c r="AB134" s="40"/>
      <c r="AC134" s="40"/>
      <c r="AD134" s="40"/>
      <c r="AE134" s="40"/>
      <c r="AR134" s="231" t="s">
        <v>367</v>
      </c>
      <c r="AT134" s="231" t="s">
        <v>407</v>
      </c>
      <c r="AU134" s="231" t="s">
        <v>87</v>
      </c>
      <c r="AY134" s="19" t="s">
        <v>199</v>
      </c>
      <c r="BE134" s="232">
        <f>IF(N134="základní",J134,0)</f>
        <v>0</v>
      </c>
      <c r="BF134" s="232">
        <f>IF(N134="snížená",J134,0)</f>
        <v>0</v>
      </c>
      <c r="BG134" s="232">
        <f>IF(N134="zákl. přenesená",J134,0)</f>
        <v>0</v>
      </c>
      <c r="BH134" s="232">
        <f>IF(N134="sníž. přenesená",J134,0)</f>
        <v>0</v>
      </c>
      <c r="BI134" s="232">
        <f>IF(N134="nulová",J134,0)</f>
        <v>0</v>
      </c>
      <c r="BJ134" s="19" t="s">
        <v>23</v>
      </c>
      <c r="BK134" s="232">
        <f>ROUND(I134*H134,2)</f>
        <v>0</v>
      </c>
      <c r="BL134" s="19" t="s">
        <v>272</v>
      </c>
      <c r="BM134" s="231" t="s">
        <v>967</v>
      </c>
    </row>
    <row r="135" s="2" customFormat="1" ht="21.75" customHeight="1">
      <c r="A135" s="40"/>
      <c r="B135" s="41"/>
      <c r="C135" s="220" t="s">
        <v>522</v>
      </c>
      <c r="D135" s="220" t="s">
        <v>201</v>
      </c>
      <c r="E135" s="221" t="s">
        <v>4871</v>
      </c>
      <c r="F135" s="222" t="s">
        <v>4872</v>
      </c>
      <c r="G135" s="223" t="s">
        <v>333</v>
      </c>
      <c r="H135" s="224">
        <v>255</v>
      </c>
      <c r="I135" s="225"/>
      <c r="J135" s="226">
        <f>ROUND(I135*H135,2)</f>
        <v>0</v>
      </c>
      <c r="K135" s="222" t="s">
        <v>4777</v>
      </c>
      <c r="L135" s="46"/>
      <c r="M135" s="227" t="s">
        <v>22</v>
      </c>
      <c r="N135" s="228" t="s">
        <v>49</v>
      </c>
      <c r="O135" s="86"/>
      <c r="P135" s="229">
        <f>O135*H135</f>
        <v>0</v>
      </c>
      <c r="Q135" s="229">
        <v>0</v>
      </c>
      <c r="R135" s="229">
        <f>Q135*H135</f>
        <v>0</v>
      </c>
      <c r="S135" s="229">
        <v>0</v>
      </c>
      <c r="T135" s="230">
        <f>S135*H135</f>
        <v>0</v>
      </c>
      <c r="U135" s="40"/>
      <c r="V135" s="40"/>
      <c r="W135" s="40"/>
      <c r="X135" s="40"/>
      <c r="Y135" s="40"/>
      <c r="Z135" s="40"/>
      <c r="AA135" s="40"/>
      <c r="AB135" s="40"/>
      <c r="AC135" s="40"/>
      <c r="AD135" s="40"/>
      <c r="AE135" s="40"/>
      <c r="AR135" s="231" t="s">
        <v>272</v>
      </c>
      <c r="AT135" s="231" t="s">
        <v>201</v>
      </c>
      <c r="AU135" s="231" t="s">
        <v>87</v>
      </c>
      <c r="AY135" s="19" t="s">
        <v>199</v>
      </c>
      <c r="BE135" s="232">
        <f>IF(N135="základní",J135,0)</f>
        <v>0</v>
      </c>
      <c r="BF135" s="232">
        <f>IF(N135="snížená",J135,0)</f>
        <v>0</v>
      </c>
      <c r="BG135" s="232">
        <f>IF(N135="zákl. přenesená",J135,0)</f>
        <v>0</v>
      </c>
      <c r="BH135" s="232">
        <f>IF(N135="sníž. přenesená",J135,0)</f>
        <v>0</v>
      </c>
      <c r="BI135" s="232">
        <f>IF(N135="nulová",J135,0)</f>
        <v>0</v>
      </c>
      <c r="BJ135" s="19" t="s">
        <v>23</v>
      </c>
      <c r="BK135" s="232">
        <f>ROUND(I135*H135,2)</f>
        <v>0</v>
      </c>
      <c r="BL135" s="19" t="s">
        <v>272</v>
      </c>
      <c r="BM135" s="231" t="s">
        <v>1007</v>
      </c>
    </row>
    <row r="136" s="2" customFormat="1" ht="21.75" customHeight="1">
      <c r="A136" s="40"/>
      <c r="B136" s="41"/>
      <c r="C136" s="220" t="s">
        <v>528</v>
      </c>
      <c r="D136" s="220" t="s">
        <v>201</v>
      </c>
      <c r="E136" s="221" t="s">
        <v>4873</v>
      </c>
      <c r="F136" s="222" t="s">
        <v>4874</v>
      </c>
      <c r="G136" s="223" t="s">
        <v>333</v>
      </c>
      <c r="H136" s="224">
        <v>42</v>
      </c>
      <c r="I136" s="225"/>
      <c r="J136" s="226">
        <f>ROUND(I136*H136,2)</f>
        <v>0</v>
      </c>
      <c r="K136" s="222" t="s">
        <v>4777</v>
      </c>
      <c r="L136" s="46"/>
      <c r="M136" s="227" t="s">
        <v>22</v>
      </c>
      <c r="N136" s="228" t="s">
        <v>49</v>
      </c>
      <c r="O136" s="86"/>
      <c r="P136" s="229">
        <f>O136*H136</f>
        <v>0</v>
      </c>
      <c r="Q136" s="229">
        <v>0</v>
      </c>
      <c r="R136" s="229">
        <f>Q136*H136</f>
        <v>0</v>
      </c>
      <c r="S136" s="229">
        <v>0</v>
      </c>
      <c r="T136" s="230">
        <f>S136*H136</f>
        <v>0</v>
      </c>
      <c r="U136" s="40"/>
      <c r="V136" s="40"/>
      <c r="W136" s="40"/>
      <c r="X136" s="40"/>
      <c r="Y136" s="40"/>
      <c r="Z136" s="40"/>
      <c r="AA136" s="40"/>
      <c r="AB136" s="40"/>
      <c r="AC136" s="40"/>
      <c r="AD136" s="40"/>
      <c r="AE136" s="40"/>
      <c r="AR136" s="231" t="s">
        <v>272</v>
      </c>
      <c r="AT136" s="231" t="s">
        <v>201</v>
      </c>
      <c r="AU136" s="231" t="s">
        <v>87</v>
      </c>
      <c r="AY136" s="19" t="s">
        <v>199</v>
      </c>
      <c r="BE136" s="232">
        <f>IF(N136="základní",J136,0)</f>
        <v>0</v>
      </c>
      <c r="BF136" s="232">
        <f>IF(N136="snížená",J136,0)</f>
        <v>0</v>
      </c>
      <c r="BG136" s="232">
        <f>IF(N136="zákl. přenesená",J136,0)</f>
        <v>0</v>
      </c>
      <c r="BH136" s="232">
        <f>IF(N136="sníž. přenesená",J136,0)</f>
        <v>0</v>
      </c>
      <c r="BI136" s="232">
        <f>IF(N136="nulová",J136,0)</f>
        <v>0</v>
      </c>
      <c r="BJ136" s="19" t="s">
        <v>23</v>
      </c>
      <c r="BK136" s="232">
        <f>ROUND(I136*H136,2)</f>
        <v>0</v>
      </c>
      <c r="BL136" s="19" t="s">
        <v>272</v>
      </c>
      <c r="BM136" s="231" t="s">
        <v>1018</v>
      </c>
    </row>
    <row r="137" s="2" customFormat="1" ht="16.5" customHeight="1">
      <c r="A137" s="40"/>
      <c r="B137" s="41"/>
      <c r="C137" s="220" t="s">
        <v>536</v>
      </c>
      <c r="D137" s="220" t="s">
        <v>201</v>
      </c>
      <c r="E137" s="221" t="s">
        <v>4875</v>
      </c>
      <c r="F137" s="222" t="s">
        <v>4876</v>
      </c>
      <c r="G137" s="223" t="s">
        <v>333</v>
      </c>
      <c r="H137" s="224">
        <v>339</v>
      </c>
      <c r="I137" s="225"/>
      <c r="J137" s="226">
        <f>ROUND(I137*H137,2)</f>
        <v>0</v>
      </c>
      <c r="K137" s="222" t="s">
        <v>4777</v>
      </c>
      <c r="L137" s="46"/>
      <c r="M137" s="227" t="s">
        <v>22</v>
      </c>
      <c r="N137" s="228" t="s">
        <v>49</v>
      </c>
      <c r="O137" s="86"/>
      <c r="P137" s="229">
        <f>O137*H137</f>
        <v>0</v>
      </c>
      <c r="Q137" s="229">
        <v>0</v>
      </c>
      <c r="R137" s="229">
        <f>Q137*H137</f>
        <v>0</v>
      </c>
      <c r="S137" s="229">
        <v>0</v>
      </c>
      <c r="T137" s="230">
        <f>S137*H137</f>
        <v>0</v>
      </c>
      <c r="U137" s="40"/>
      <c r="V137" s="40"/>
      <c r="W137" s="40"/>
      <c r="X137" s="40"/>
      <c r="Y137" s="40"/>
      <c r="Z137" s="40"/>
      <c r="AA137" s="40"/>
      <c r="AB137" s="40"/>
      <c r="AC137" s="40"/>
      <c r="AD137" s="40"/>
      <c r="AE137" s="40"/>
      <c r="AR137" s="231" t="s">
        <v>272</v>
      </c>
      <c r="AT137" s="231" t="s">
        <v>201</v>
      </c>
      <c r="AU137" s="231" t="s">
        <v>87</v>
      </c>
      <c r="AY137" s="19" t="s">
        <v>199</v>
      </c>
      <c r="BE137" s="232">
        <f>IF(N137="základní",J137,0)</f>
        <v>0</v>
      </c>
      <c r="BF137" s="232">
        <f>IF(N137="snížená",J137,0)</f>
        <v>0</v>
      </c>
      <c r="BG137" s="232">
        <f>IF(N137="zákl. přenesená",J137,0)</f>
        <v>0</v>
      </c>
      <c r="BH137" s="232">
        <f>IF(N137="sníž. přenesená",J137,0)</f>
        <v>0</v>
      </c>
      <c r="BI137" s="232">
        <f>IF(N137="nulová",J137,0)</f>
        <v>0</v>
      </c>
      <c r="BJ137" s="19" t="s">
        <v>23</v>
      </c>
      <c r="BK137" s="232">
        <f>ROUND(I137*H137,2)</f>
        <v>0</v>
      </c>
      <c r="BL137" s="19" t="s">
        <v>272</v>
      </c>
      <c r="BM137" s="231" t="s">
        <v>1027</v>
      </c>
    </row>
    <row r="138" s="2" customFormat="1" ht="33" customHeight="1">
      <c r="A138" s="40"/>
      <c r="B138" s="41"/>
      <c r="C138" s="277" t="s">
        <v>546</v>
      </c>
      <c r="D138" s="277" t="s">
        <v>407</v>
      </c>
      <c r="E138" s="278" t="s">
        <v>4877</v>
      </c>
      <c r="F138" s="279" t="s">
        <v>4878</v>
      </c>
      <c r="G138" s="280" t="s">
        <v>4312</v>
      </c>
      <c r="H138" s="281">
        <v>6</v>
      </c>
      <c r="I138" s="282"/>
      <c r="J138" s="283">
        <f>ROUND(I138*H138,2)</f>
        <v>0</v>
      </c>
      <c r="K138" s="279" t="s">
        <v>22</v>
      </c>
      <c r="L138" s="284"/>
      <c r="M138" s="285" t="s">
        <v>22</v>
      </c>
      <c r="N138" s="286" t="s">
        <v>49</v>
      </c>
      <c r="O138" s="86"/>
      <c r="P138" s="229">
        <f>O138*H138</f>
        <v>0</v>
      </c>
      <c r="Q138" s="229">
        <v>0</v>
      </c>
      <c r="R138" s="229">
        <f>Q138*H138</f>
        <v>0</v>
      </c>
      <c r="S138" s="229">
        <v>0</v>
      </c>
      <c r="T138" s="230">
        <f>S138*H138</f>
        <v>0</v>
      </c>
      <c r="U138" s="40"/>
      <c r="V138" s="40"/>
      <c r="W138" s="40"/>
      <c r="X138" s="40"/>
      <c r="Y138" s="40"/>
      <c r="Z138" s="40"/>
      <c r="AA138" s="40"/>
      <c r="AB138" s="40"/>
      <c r="AC138" s="40"/>
      <c r="AD138" s="40"/>
      <c r="AE138" s="40"/>
      <c r="AR138" s="231" t="s">
        <v>367</v>
      </c>
      <c r="AT138" s="231" t="s">
        <v>407</v>
      </c>
      <c r="AU138" s="231" t="s">
        <v>87</v>
      </c>
      <c r="AY138" s="19" t="s">
        <v>199</v>
      </c>
      <c r="BE138" s="232">
        <f>IF(N138="základní",J138,0)</f>
        <v>0</v>
      </c>
      <c r="BF138" s="232">
        <f>IF(N138="snížená",J138,0)</f>
        <v>0</v>
      </c>
      <c r="BG138" s="232">
        <f>IF(N138="zákl. přenesená",J138,0)</f>
        <v>0</v>
      </c>
      <c r="BH138" s="232">
        <f>IF(N138="sníž. přenesená",J138,0)</f>
        <v>0</v>
      </c>
      <c r="BI138" s="232">
        <f>IF(N138="nulová",J138,0)</f>
        <v>0</v>
      </c>
      <c r="BJ138" s="19" t="s">
        <v>23</v>
      </c>
      <c r="BK138" s="232">
        <f>ROUND(I138*H138,2)</f>
        <v>0</v>
      </c>
      <c r="BL138" s="19" t="s">
        <v>272</v>
      </c>
      <c r="BM138" s="231" t="s">
        <v>1037</v>
      </c>
    </row>
    <row r="139" s="2" customFormat="1" ht="16.5" customHeight="1">
      <c r="A139" s="40"/>
      <c r="B139" s="41"/>
      <c r="C139" s="220" t="s">
        <v>556</v>
      </c>
      <c r="D139" s="220" t="s">
        <v>201</v>
      </c>
      <c r="E139" s="221" t="s">
        <v>4879</v>
      </c>
      <c r="F139" s="222" t="s">
        <v>4880</v>
      </c>
      <c r="G139" s="223" t="s">
        <v>333</v>
      </c>
      <c r="H139" s="224">
        <v>6</v>
      </c>
      <c r="I139" s="225"/>
      <c r="J139" s="226">
        <f>ROUND(I139*H139,2)</f>
        <v>0</v>
      </c>
      <c r="K139" s="222" t="s">
        <v>4777</v>
      </c>
      <c r="L139" s="46"/>
      <c r="M139" s="227" t="s">
        <v>22</v>
      </c>
      <c r="N139" s="228" t="s">
        <v>49</v>
      </c>
      <c r="O139" s="86"/>
      <c r="P139" s="229">
        <f>O139*H139</f>
        <v>0</v>
      </c>
      <c r="Q139" s="229">
        <v>0</v>
      </c>
      <c r="R139" s="229">
        <f>Q139*H139</f>
        <v>0</v>
      </c>
      <c r="S139" s="229">
        <v>0</v>
      </c>
      <c r="T139" s="230">
        <f>S139*H139</f>
        <v>0</v>
      </c>
      <c r="U139" s="40"/>
      <c r="V139" s="40"/>
      <c r="W139" s="40"/>
      <c r="X139" s="40"/>
      <c r="Y139" s="40"/>
      <c r="Z139" s="40"/>
      <c r="AA139" s="40"/>
      <c r="AB139" s="40"/>
      <c r="AC139" s="40"/>
      <c r="AD139" s="40"/>
      <c r="AE139" s="40"/>
      <c r="AR139" s="231" t="s">
        <v>272</v>
      </c>
      <c r="AT139" s="231" t="s">
        <v>201</v>
      </c>
      <c r="AU139" s="231" t="s">
        <v>87</v>
      </c>
      <c r="AY139" s="19" t="s">
        <v>199</v>
      </c>
      <c r="BE139" s="232">
        <f>IF(N139="základní",J139,0)</f>
        <v>0</v>
      </c>
      <c r="BF139" s="232">
        <f>IF(N139="snížená",J139,0)</f>
        <v>0</v>
      </c>
      <c r="BG139" s="232">
        <f>IF(N139="zákl. přenesená",J139,0)</f>
        <v>0</v>
      </c>
      <c r="BH139" s="232">
        <f>IF(N139="sníž. přenesená",J139,0)</f>
        <v>0</v>
      </c>
      <c r="BI139" s="232">
        <f>IF(N139="nulová",J139,0)</f>
        <v>0</v>
      </c>
      <c r="BJ139" s="19" t="s">
        <v>23</v>
      </c>
      <c r="BK139" s="232">
        <f>ROUND(I139*H139,2)</f>
        <v>0</v>
      </c>
      <c r="BL139" s="19" t="s">
        <v>272</v>
      </c>
      <c r="BM139" s="231" t="s">
        <v>1048</v>
      </c>
    </row>
    <row r="140" s="2" customFormat="1" ht="16.5" customHeight="1">
      <c r="A140" s="40"/>
      <c r="B140" s="41"/>
      <c r="C140" s="277" t="s">
        <v>562</v>
      </c>
      <c r="D140" s="277" t="s">
        <v>407</v>
      </c>
      <c r="E140" s="278" t="s">
        <v>4881</v>
      </c>
      <c r="F140" s="279" t="s">
        <v>4882</v>
      </c>
      <c r="G140" s="280" t="s">
        <v>4312</v>
      </c>
      <c r="H140" s="281">
        <v>6</v>
      </c>
      <c r="I140" s="282"/>
      <c r="J140" s="283">
        <f>ROUND(I140*H140,2)</f>
        <v>0</v>
      </c>
      <c r="K140" s="279" t="s">
        <v>22</v>
      </c>
      <c r="L140" s="284"/>
      <c r="M140" s="285" t="s">
        <v>22</v>
      </c>
      <c r="N140" s="286" t="s">
        <v>49</v>
      </c>
      <c r="O140" s="86"/>
      <c r="P140" s="229">
        <f>O140*H140</f>
        <v>0</v>
      </c>
      <c r="Q140" s="229">
        <v>0</v>
      </c>
      <c r="R140" s="229">
        <f>Q140*H140</f>
        <v>0</v>
      </c>
      <c r="S140" s="229">
        <v>0</v>
      </c>
      <c r="T140" s="230">
        <f>S140*H140</f>
        <v>0</v>
      </c>
      <c r="U140" s="40"/>
      <c r="V140" s="40"/>
      <c r="W140" s="40"/>
      <c r="X140" s="40"/>
      <c r="Y140" s="40"/>
      <c r="Z140" s="40"/>
      <c r="AA140" s="40"/>
      <c r="AB140" s="40"/>
      <c r="AC140" s="40"/>
      <c r="AD140" s="40"/>
      <c r="AE140" s="40"/>
      <c r="AR140" s="231" t="s">
        <v>367</v>
      </c>
      <c r="AT140" s="231" t="s">
        <v>407</v>
      </c>
      <c r="AU140" s="231" t="s">
        <v>87</v>
      </c>
      <c r="AY140" s="19" t="s">
        <v>199</v>
      </c>
      <c r="BE140" s="232">
        <f>IF(N140="základní",J140,0)</f>
        <v>0</v>
      </c>
      <c r="BF140" s="232">
        <f>IF(N140="snížená",J140,0)</f>
        <v>0</v>
      </c>
      <c r="BG140" s="232">
        <f>IF(N140="zákl. přenesená",J140,0)</f>
        <v>0</v>
      </c>
      <c r="BH140" s="232">
        <f>IF(N140="sníž. přenesená",J140,0)</f>
        <v>0</v>
      </c>
      <c r="BI140" s="232">
        <f>IF(N140="nulová",J140,0)</f>
        <v>0</v>
      </c>
      <c r="BJ140" s="19" t="s">
        <v>23</v>
      </c>
      <c r="BK140" s="232">
        <f>ROUND(I140*H140,2)</f>
        <v>0</v>
      </c>
      <c r="BL140" s="19" t="s">
        <v>272</v>
      </c>
      <c r="BM140" s="231" t="s">
        <v>1056</v>
      </c>
    </row>
    <row r="141" s="2" customFormat="1" ht="16.5" customHeight="1">
      <c r="A141" s="40"/>
      <c r="B141" s="41"/>
      <c r="C141" s="220" t="s">
        <v>567</v>
      </c>
      <c r="D141" s="220" t="s">
        <v>201</v>
      </c>
      <c r="E141" s="221" t="s">
        <v>4883</v>
      </c>
      <c r="F141" s="222" t="s">
        <v>4781</v>
      </c>
      <c r="G141" s="223" t="s">
        <v>333</v>
      </c>
      <c r="H141" s="224">
        <v>6</v>
      </c>
      <c r="I141" s="225"/>
      <c r="J141" s="226">
        <f>ROUND(I141*H141,2)</f>
        <v>0</v>
      </c>
      <c r="K141" s="222" t="s">
        <v>22</v>
      </c>
      <c r="L141" s="46"/>
      <c r="M141" s="227" t="s">
        <v>22</v>
      </c>
      <c r="N141" s="228" t="s">
        <v>49</v>
      </c>
      <c r="O141" s="86"/>
      <c r="P141" s="229">
        <f>O141*H141</f>
        <v>0</v>
      </c>
      <c r="Q141" s="229">
        <v>0</v>
      </c>
      <c r="R141" s="229">
        <f>Q141*H141</f>
        <v>0</v>
      </c>
      <c r="S141" s="229">
        <v>0</v>
      </c>
      <c r="T141" s="230">
        <f>S141*H141</f>
        <v>0</v>
      </c>
      <c r="U141" s="40"/>
      <c r="V141" s="40"/>
      <c r="W141" s="40"/>
      <c r="X141" s="40"/>
      <c r="Y141" s="40"/>
      <c r="Z141" s="40"/>
      <c r="AA141" s="40"/>
      <c r="AB141" s="40"/>
      <c r="AC141" s="40"/>
      <c r="AD141" s="40"/>
      <c r="AE141" s="40"/>
      <c r="AR141" s="231" t="s">
        <v>272</v>
      </c>
      <c r="AT141" s="231" t="s">
        <v>201</v>
      </c>
      <c r="AU141" s="231" t="s">
        <v>87</v>
      </c>
      <c r="AY141" s="19" t="s">
        <v>199</v>
      </c>
      <c r="BE141" s="232">
        <f>IF(N141="základní",J141,0)</f>
        <v>0</v>
      </c>
      <c r="BF141" s="232">
        <f>IF(N141="snížená",J141,0)</f>
        <v>0</v>
      </c>
      <c r="BG141" s="232">
        <f>IF(N141="zákl. přenesená",J141,0)</f>
        <v>0</v>
      </c>
      <c r="BH141" s="232">
        <f>IF(N141="sníž. přenesená",J141,0)</f>
        <v>0</v>
      </c>
      <c r="BI141" s="232">
        <f>IF(N141="nulová",J141,0)</f>
        <v>0</v>
      </c>
      <c r="BJ141" s="19" t="s">
        <v>23</v>
      </c>
      <c r="BK141" s="232">
        <f>ROUND(I141*H141,2)</f>
        <v>0</v>
      </c>
      <c r="BL141" s="19" t="s">
        <v>272</v>
      </c>
      <c r="BM141" s="231" t="s">
        <v>1067</v>
      </c>
    </row>
    <row r="142" s="2" customFormat="1" ht="21.75" customHeight="1">
      <c r="A142" s="40"/>
      <c r="B142" s="41"/>
      <c r="C142" s="277" t="s">
        <v>580</v>
      </c>
      <c r="D142" s="277" t="s">
        <v>407</v>
      </c>
      <c r="E142" s="278" t="s">
        <v>4884</v>
      </c>
      <c r="F142" s="279" t="s">
        <v>4783</v>
      </c>
      <c r="G142" s="280" t="s">
        <v>4312</v>
      </c>
      <c r="H142" s="281">
        <v>6</v>
      </c>
      <c r="I142" s="282"/>
      <c r="J142" s="283">
        <f>ROUND(I142*H142,2)</f>
        <v>0</v>
      </c>
      <c r="K142" s="279" t="s">
        <v>22</v>
      </c>
      <c r="L142" s="284"/>
      <c r="M142" s="285" t="s">
        <v>22</v>
      </c>
      <c r="N142" s="286" t="s">
        <v>49</v>
      </c>
      <c r="O142" s="86"/>
      <c r="P142" s="229">
        <f>O142*H142</f>
        <v>0</v>
      </c>
      <c r="Q142" s="229">
        <v>0</v>
      </c>
      <c r="R142" s="229">
        <f>Q142*H142</f>
        <v>0</v>
      </c>
      <c r="S142" s="229">
        <v>0</v>
      </c>
      <c r="T142" s="230">
        <f>S142*H142</f>
        <v>0</v>
      </c>
      <c r="U142" s="40"/>
      <c r="V142" s="40"/>
      <c r="W142" s="40"/>
      <c r="X142" s="40"/>
      <c r="Y142" s="40"/>
      <c r="Z142" s="40"/>
      <c r="AA142" s="40"/>
      <c r="AB142" s="40"/>
      <c r="AC142" s="40"/>
      <c r="AD142" s="40"/>
      <c r="AE142" s="40"/>
      <c r="AR142" s="231" t="s">
        <v>367</v>
      </c>
      <c r="AT142" s="231" t="s">
        <v>407</v>
      </c>
      <c r="AU142" s="231" t="s">
        <v>87</v>
      </c>
      <c r="AY142" s="19" t="s">
        <v>199</v>
      </c>
      <c r="BE142" s="232">
        <f>IF(N142="základní",J142,0)</f>
        <v>0</v>
      </c>
      <c r="BF142" s="232">
        <f>IF(N142="snížená",J142,0)</f>
        <v>0</v>
      </c>
      <c r="BG142" s="232">
        <f>IF(N142="zákl. přenesená",J142,0)</f>
        <v>0</v>
      </c>
      <c r="BH142" s="232">
        <f>IF(N142="sníž. přenesená",J142,0)</f>
        <v>0</v>
      </c>
      <c r="BI142" s="232">
        <f>IF(N142="nulová",J142,0)</f>
        <v>0</v>
      </c>
      <c r="BJ142" s="19" t="s">
        <v>23</v>
      </c>
      <c r="BK142" s="232">
        <f>ROUND(I142*H142,2)</f>
        <v>0</v>
      </c>
      <c r="BL142" s="19" t="s">
        <v>272</v>
      </c>
      <c r="BM142" s="231" t="s">
        <v>1095</v>
      </c>
    </row>
    <row r="143" s="2" customFormat="1" ht="16.5" customHeight="1">
      <c r="A143" s="40"/>
      <c r="B143" s="41"/>
      <c r="C143" s="220" t="s">
        <v>587</v>
      </c>
      <c r="D143" s="220" t="s">
        <v>201</v>
      </c>
      <c r="E143" s="221" t="s">
        <v>4885</v>
      </c>
      <c r="F143" s="222" t="s">
        <v>4787</v>
      </c>
      <c r="G143" s="223" t="s">
        <v>333</v>
      </c>
      <c r="H143" s="224">
        <v>6</v>
      </c>
      <c r="I143" s="225"/>
      <c r="J143" s="226">
        <f>ROUND(I143*H143,2)</f>
        <v>0</v>
      </c>
      <c r="K143" s="222" t="s">
        <v>22</v>
      </c>
      <c r="L143" s="46"/>
      <c r="M143" s="227" t="s">
        <v>22</v>
      </c>
      <c r="N143" s="228" t="s">
        <v>49</v>
      </c>
      <c r="O143" s="86"/>
      <c r="P143" s="229">
        <f>O143*H143</f>
        <v>0</v>
      </c>
      <c r="Q143" s="229">
        <v>0</v>
      </c>
      <c r="R143" s="229">
        <f>Q143*H143</f>
        <v>0</v>
      </c>
      <c r="S143" s="229">
        <v>0</v>
      </c>
      <c r="T143" s="230">
        <f>S143*H143</f>
        <v>0</v>
      </c>
      <c r="U143" s="40"/>
      <c r="V143" s="40"/>
      <c r="W143" s="40"/>
      <c r="X143" s="40"/>
      <c r="Y143" s="40"/>
      <c r="Z143" s="40"/>
      <c r="AA143" s="40"/>
      <c r="AB143" s="40"/>
      <c r="AC143" s="40"/>
      <c r="AD143" s="40"/>
      <c r="AE143" s="40"/>
      <c r="AR143" s="231" t="s">
        <v>272</v>
      </c>
      <c r="AT143" s="231" t="s">
        <v>201</v>
      </c>
      <c r="AU143" s="231" t="s">
        <v>87</v>
      </c>
      <c r="AY143" s="19" t="s">
        <v>199</v>
      </c>
      <c r="BE143" s="232">
        <f>IF(N143="základní",J143,0)</f>
        <v>0</v>
      </c>
      <c r="BF143" s="232">
        <f>IF(N143="snížená",J143,0)</f>
        <v>0</v>
      </c>
      <c r="BG143" s="232">
        <f>IF(N143="zákl. přenesená",J143,0)</f>
        <v>0</v>
      </c>
      <c r="BH143" s="232">
        <f>IF(N143="sníž. přenesená",J143,0)</f>
        <v>0</v>
      </c>
      <c r="BI143" s="232">
        <f>IF(N143="nulová",J143,0)</f>
        <v>0</v>
      </c>
      <c r="BJ143" s="19" t="s">
        <v>23</v>
      </c>
      <c r="BK143" s="232">
        <f>ROUND(I143*H143,2)</f>
        <v>0</v>
      </c>
      <c r="BL143" s="19" t="s">
        <v>272</v>
      </c>
      <c r="BM143" s="231" t="s">
        <v>1116</v>
      </c>
    </row>
    <row r="144" s="2" customFormat="1" ht="16.5" customHeight="1">
      <c r="A144" s="40"/>
      <c r="B144" s="41"/>
      <c r="C144" s="277" t="s">
        <v>591</v>
      </c>
      <c r="D144" s="277" t="s">
        <v>407</v>
      </c>
      <c r="E144" s="278" t="s">
        <v>4788</v>
      </c>
      <c r="F144" s="279" t="s">
        <v>4789</v>
      </c>
      <c r="G144" s="280" t="s">
        <v>4312</v>
      </c>
      <c r="H144" s="281">
        <v>30</v>
      </c>
      <c r="I144" s="282"/>
      <c r="J144" s="283">
        <f>ROUND(I144*H144,2)</f>
        <v>0</v>
      </c>
      <c r="K144" s="279" t="s">
        <v>22</v>
      </c>
      <c r="L144" s="284"/>
      <c r="M144" s="285" t="s">
        <v>22</v>
      </c>
      <c r="N144" s="286" t="s">
        <v>49</v>
      </c>
      <c r="O144" s="86"/>
      <c r="P144" s="229">
        <f>O144*H144</f>
        <v>0</v>
      </c>
      <c r="Q144" s="229">
        <v>0</v>
      </c>
      <c r="R144" s="229">
        <f>Q144*H144</f>
        <v>0</v>
      </c>
      <c r="S144" s="229">
        <v>0</v>
      </c>
      <c r="T144" s="230">
        <f>S144*H144</f>
        <v>0</v>
      </c>
      <c r="U144" s="40"/>
      <c r="V144" s="40"/>
      <c r="W144" s="40"/>
      <c r="X144" s="40"/>
      <c r="Y144" s="40"/>
      <c r="Z144" s="40"/>
      <c r="AA144" s="40"/>
      <c r="AB144" s="40"/>
      <c r="AC144" s="40"/>
      <c r="AD144" s="40"/>
      <c r="AE144" s="40"/>
      <c r="AR144" s="231" t="s">
        <v>367</v>
      </c>
      <c r="AT144" s="231" t="s">
        <v>407</v>
      </c>
      <c r="AU144" s="231" t="s">
        <v>87</v>
      </c>
      <c r="AY144" s="19" t="s">
        <v>199</v>
      </c>
      <c r="BE144" s="232">
        <f>IF(N144="základní",J144,0)</f>
        <v>0</v>
      </c>
      <c r="BF144" s="232">
        <f>IF(N144="snížená",J144,0)</f>
        <v>0</v>
      </c>
      <c r="BG144" s="232">
        <f>IF(N144="zákl. přenesená",J144,0)</f>
        <v>0</v>
      </c>
      <c r="BH144" s="232">
        <f>IF(N144="sníž. přenesená",J144,0)</f>
        <v>0</v>
      </c>
      <c r="BI144" s="232">
        <f>IF(N144="nulová",J144,0)</f>
        <v>0</v>
      </c>
      <c r="BJ144" s="19" t="s">
        <v>23</v>
      </c>
      <c r="BK144" s="232">
        <f>ROUND(I144*H144,2)</f>
        <v>0</v>
      </c>
      <c r="BL144" s="19" t="s">
        <v>272</v>
      </c>
      <c r="BM144" s="231" t="s">
        <v>1127</v>
      </c>
    </row>
    <row r="145" s="2" customFormat="1" ht="16.5" customHeight="1">
      <c r="A145" s="40"/>
      <c r="B145" s="41"/>
      <c r="C145" s="220" t="s">
        <v>606</v>
      </c>
      <c r="D145" s="220" t="s">
        <v>201</v>
      </c>
      <c r="E145" s="221" t="s">
        <v>4886</v>
      </c>
      <c r="F145" s="222" t="s">
        <v>4791</v>
      </c>
      <c r="G145" s="223" t="s">
        <v>333</v>
      </c>
      <c r="H145" s="224">
        <v>30</v>
      </c>
      <c r="I145" s="225"/>
      <c r="J145" s="226">
        <f>ROUND(I145*H145,2)</f>
        <v>0</v>
      </c>
      <c r="K145" s="222" t="s">
        <v>22</v>
      </c>
      <c r="L145" s="46"/>
      <c r="M145" s="227" t="s">
        <v>22</v>
      </c>
      <c r="N145" s="228" t="s">
        <v>49</v>
      </c>
      <c r="O145" s="86"/>
      <c r="P145" s="229">
        <f>O145*H145</f>
        <v>0</v>
      </c>
      <c r="Q145" s="229">
        <v>0</v>
      </c>
      <c r="R145" s="229">
        <f>Q145*H145</f>
        <v>0</v>
      </c>
      <c r="S145" s="229">
        <v>0</v>
      </c>
      <c r="T145" s="230">
        <f>S145*H145</f>
        <v>0</v>
      </c>
      <c r="U145" s="40"/>
      <c r="V145" s="40"/>
      <c r="W145" s="40"/>
      <c r="X145" s="40"/>
      <c r="Y145" s="40"/>
      <c r="Z145" s="40"/>
      <c r="AA145" s="40"/>
      <c r="AB145" s="40"/>
      <c r="AC145" s="40"/>
      <c r="AD145" s="40"/>
      <c r="AE145" s="40"/>
      <c r="AR145" s="231" t="s">
        <v>272</v>
      </c>
      <c r="AT145" s="231" t="s">
        <v>201</v>
      </c>
      <c r="AU145" s="231" t="s">
        <v>87</v>
      </c>
      <c r="AY145" s="19" t="s">
        <v>199</v>
      </c>
      <c r="BE145" s="232">
        <f>IF(N145="základní",J145,0)</f>
        <v>0</v>
      </c>
      <c r="BF145" s="232">
        <f>IF(N145="snížená",J145,0)</f>
        <v>0</v>
      </c>
      <c r="BG145" s="232">
        <f>IF(N145="zákl. přenesená",J145,0)</f>
        <v>0</v>
      </c>
      <c r="BH145" s="232">
        <f>IF(N145="sníž. přenesená",J145,0)</f>
        <v>0</v>
      </c>
      <c r="BI145" s="232">
        <f>IF(N145="nulová",J145,0)</f>
        <v>0</v>
      </c>
      <c r="BJ145" s="19" t="s">
        <v>23</v>
      </c>
      <c r="BK145" s="232">
        <f>ROUND(I145*H145,2)</f>
        <v>0</v>
      </c>
      <c r="BL145" s="19" t="s">
        <v>272</v>
      </c>
      <c r="BM145" s="231" t="s">
        <v>1136</v>
      </c>
    </row>
    <row r="146" s="2" customFormat="1" ht="16.5" customHeight="1">
      <c r="A146" s="40"/>
      <c r="B146" s="41"/>
      <c r="C146" s="277" t="s">
        <v>614</v>
      </c>
      <c r="D146" s="277" t="s">
        <v>407</v>
      </c>
      <c r="E146" s="278" t="s">
        <v>4887</v>
      </c>
      <c r="F146" s="279" t="s">
        <v>4888</v>
      </c>
      <c r="G146" s="280" t="s">
        <v>4312</v>
      </c>
      <c r="H146" s="281">
        <v>6</v>
      </c>
      <c r="I146" s="282"/>
      <c r="J146" s="283">
        <f>ROUND(I146*H146,2)</f>
        <v>0</v>
      </c>
      <c r="K146" s="279" t="s">
        <v>22</v>
      </c>
      <c r="L146" s="284"/>
      <c r="M146" s="285" t="s">
        <v>22</v>
      </c>
      <c r="N146" s="286" t="s">
        <v>49</v>
      </c>
      <c r="O146" s="86"/>
      <c r="P146" s="229">
        <f>O146*H146</f>
        <v>0</v>
      </c>
      <c r="Q146" s="229">
        <v>0</v>
      </c>
      <c r="R146" s="229">
        <f>Q146*H146</f>
        <v>0</v>
      </c>
      <c r="S146" s="229">
        <v>0</v>
      </c>
      <c r="T146" s="230">
        <f>S146*H146</f>
        <v>0</v>
      </c>
      <c r="U146" s="40"/>
      <c r="V146" s="40"/>
      <c r="W146" s="40"/>
      <c r="X146" s="40"/>
      <c r="Y146" s="40"/>
      <c r="Z146" s="40"/>
      <c r="AA146" s="40"/>
      <c r="AB146" s="40"/>
      <c r="AC146" s="40"/>
      <c r="AD146" s="40"/>
      <c r="AE146" s="40"/>
      <c r="AR146" s="231" t="s">
        <v>367</v>
      </c>
      <c r="AT146" s="231" t="s">
        <v>407</v>
      </c>
      <c r="AU146" s="231" t="s">
        <v>87</v>
      </c>
      <c r="AY146" s="19" t="s">
        <v>199</v>
      </c>
      <c r="BE146" s="232">
        <f>IF(N146="základní",J146,0)</f>
        <v>0</v>
      </c>
      <c r="BF146" s="232">
        <f>IF(N146="snížená",J146,0)</f>
        <v>0</v>
      </c>
      <c r="BG146" s="232">
        <f>IF(N146="zákl. přenesená",J146,0)</f>
        <v>0</v>
      </c>
      <c r="BH146" s="232">
        <f>IF(N146="sníž. přenesená",J146,0)</f>
        <v>0</v>
      </c>
      <c r="BI146" s="232">
        <f>IF(N146="nulová",J146,0)</f>
        <v>0</v>
      </c>
      <c r="BJ146" s="19" t="s">
        <v>23</v>
      </c>
      <c r="BK146" s="232">
        <f>ROUND(I146*H146,2)</f>
        <v>0</v>
      </c>
      <c r="BL146" s="19" t="s">
        <v>272</v>
      </c>
      <c r="BM146" s="231" t="s">
        <v>1150</v>
      </c>
    </row>
    <row r="147" s="2" customFormat="1" ht="21.75" customHeight="1">
      <c r="A147" s="40"/>
      <c r="B147" s="41"/>
      <c r="C147" s="277" t="s">
        <v>619</v>
      </c>
      <c r="D147" s="277" t="s">
        <v>407</v>
      </c>
      <c r="E147" s="278" t="s">
        <v>4889</v>
      </c>
      <c r="F147" s="279" t="s">
        <v>4799</v>
      </c>
      <c r="G147" s="280" t="s">
        <v>4312</v>
      </c>
      <c r="H147" s="281">
        <v>6</v>
      </c>
      <c r="I147" s="282"/>
      <c r="J147" s="283">
        <f>ROUND(I147*H147,2)</f>
        <v>0</v>
      </c>
      <c r="K147" s="279" t="s">
        <v>22</v>
      </c>
      <c r="L147" s="284"/>
      <c r="M147" s="285" t="s">
        <v>22</v>
      </c>
      <c r="N147" s="286" t="s">
        <v>49</v>
      </c>
      <c r="O147" s="86"/>
      <c r="P147" s="229">
        <f>O147*H147</f>
        <v>0</v>
      </c>
      <c r="Q147" s="229">
        <v>0</v>
      </c>
      <c r="R147" s="229">
        <f>Q147*H147</f>
        <v>0</v>
      </c>
      <c r="S147" s="229">
        <v>0</v>
      </c>
      <c r="T147" s="230">
        <f>S147*H147</f>
        <v>0</v>
      </c>
      <c r="U147" s="40"/>
      <c r="V147" s="40"/>
      <c r="W147" s="40"/>
      <c r="X147" s="40"/>
      <c r="Y147" s="40"/>
      <c r="Z147" s="40"/>
      <c r="AA147" s="40"/>
      <c r="AB147" s="40"/>
      <c r="AC147" s="40"/>
      <c r="AD147" s="40"/>
      <c r="AE147" s="40"/>
      <c r="AR147" s="231" t="s">
        <v>367</v>
      </c>
      <c r="AT147" s="231" t="s">
        <v>407</v>
      </c>
      <c r="AU147" s="231" t="s">
        <v>87</v>
      </c>
      <c r="AY147" s="19" t="s">
        <v>199</v>
      </c>
      <c r="BE147" s="232">
        <f>IF(N147="základní",J147,0)</f>
        <v>0</v>
      </c>
      <c r="BF147" s="232">
        <f>IF(N147="snížená",J147,0)</f>
        <v>0</v>
      </c>
      <c r="BG147" s="232">
        <f>IF(N147="zákl. přenesená",J147,0)</f>
        <v>0</v>
      </c>
      <c r="BH147" s="232">
        <f>IF(N147="sníž. přenesená",J147,0)</f>
        <v>0</v>
      </c>
      <c r="BI147" s="232">
        <f>IF(N147="nulová",J147,0)</f>
        <v>0</v>
      </c>
      <c r="BJ147" s="19" t="s">
        <v>23</v>
      </c>
      <c r="BK147" s="232">
        <f>ROUND(I147*H147,2)</f>
        <v>0</v>
      </c>
      <c r="BL147" s="19" t="s">
        <v>272</v>
      </c>
      <c r="BM147" s="231" t="s">
        <v>1163</v>
      </c>
    </row>
    <row r="148" s="2" customFormat="1" ht="16.5" customHeight="1">
      <c r="A148" s="40"/>
      <c r="B148" s="41"/>
      <c r="C148" s="220" t="s">
        <v>625</v>
      </c>
      <c r="D148" s="220" t="s">
        <v>201</v>
      </c>
      <c r="E148" s="221" t="s">
        <v>4890</v>
      </c>
      <c r="F148" s="222" t="s">
        <v>4801</v>
      </c>
      <c r="G148" s="223" t="s">
        <v>22</v>
      </c>
      <c r="H148" s="224">
        <v>6</v>
      </c>
      <c r="I148" s="225"/>
      <c r="J148" s="226">
        <f>ROUND(I148*H148,2)</f>
        <v>0</v>
      </c>
      <c r="K148" s="222" t="s">
        <v>22</v>
      </c>
      <c r="L148" s="46"/>
      <c r="M148" s="227" t="s">
        <v>22</v>
      </c>
      <c r="N148" s="228" t="s">
        <v>49</v>
      </c>
      <c r="O148" s="86"/>
      <c r="P148" s="229">
        <f>O148*H148</f>
        <v>0</v>
      </c>
      <c r="Q148" s="229">
        <v>0</v>
      </c>
      <c r="R148" s="229">
        <f>Q148*H148</f>
        <v>0</v>
      </c>
      <c r="S148" s="229">
        <v>0</v>
      </c>
      <c r="T148" s="230">
        <f>S148*H148</f>
        <v>0</v>
      </c>
      <c r="U148" s="40"/>
      <c r="V148" s="40"/>
      <c r="W148" s="40"/>
      <c r="X148" s="40"/>
      <c r="Y148" s="40"/>
      <c r="Z148" s="40"/>
      <c r="AA148" s="40"/>
      <c r="AB148" s="40"/>
      <c r="AC148" s="40"/>
      <c r="AD148" s="40"/>
      <c r="AE148" s="40"/>
      <c r="AR148" s="231" t="s">
        <v>272</v>
      </c>
      <c r="AT148" s="231" t="s">
        <v>201</v>
      </c>
      <c r="AU148" s="231" t="s">
        <v>87</v>
      </c>
      <c r="AY148" s="19" t="s">
        <v>199</v>
      </c>
      <c r="BE148" s="232">
        <f>IF(N148="základní",J148,0)</f>
        <v>0</v>
      </c>
      <c r="BF148" s="232">
        <f>IF(N148="snížená",J148,0)</f>
        <v>0</v>
      </c>
      <c r="BG148" s="232">
        <f>IF(N148="zákl. přenesená",J148,0)</f>
        <v>0</v>
      </c>
      <c r="BH148" s="232">
        <f>IF(N148="sníž. přenesená",J148,0)</f>
        <v>0</v>
      </c>
      <c r="BI148" s="232">
        <f>IF(N148="nulová",J148,0)</f>
        <v>0</v>
      </c>
      <c r="BJ148" s="19" t="s">
        <v>23</v>
      </c>
      <c r="BK148" s="232">
        <f>ROUND(I148*H148,2)</f>
        <v>0</v>
      </c>
      <c r="BL148" s="19" t="s">
        <v>272</v>
      </c>
      <c r="BM148" s="231" t="s">
        <v>1174</v>
      </c>
    </row>
    <row r="149" s="2" customFormat="1" ht="16.5" customHeight="1">
      <c r="A149" s="40"/>
      <c r="B149" s="41"/>
      <c r="C149" s="277" t="s">
        <v>634</v>
      </c>
      <c r="D149" s="277" t="s">
        <v>407</v>
      </c>
      <c r="E149" s="278" t="s">
        <v>4805</v>
      </c>
      <c r="F149" s="279" t="s">
        <v>4806</v>
      </c>
      <c r="G149" s="280" t="s">
        <v>4312</v>
      </c>
      <c r="H149" s="281">
        <v>72</v>
      </c>
      <c r="I149" s="282"/>
      <c r="J149" s="283">
        <f>ROUND(I149*H149,2)</f>
        <v>0</v>
      </c>
      <c r="K149" s="279" t="s">
        <v>22</v>
      </c>
      <c r="L149" s="284"/>
      <c r="M149" s="285" t="s">
        <v>22</v>
      </c>
      <c r="N149" s="286" t="s">
        <v>49</v>
      </c>
      <c r="O149" s="86"/>
      <c r="P149" s="229">
        <f>O149*H149</f>
        <v>0</v>
      </c>
      <c r="Q149" s="229">
        <v>0</v>
      </c>
      <c r="R149" s="229">
        <f>Q149*H149</f>
        <v>0</v>
      </c>
      <c r="S149" s="229">
        <v>0</v>
      </c>
      <c r="T149" s="230">
        <f>S149*H149</f>
        <v>0</v>
      </c>
      <c r="U149" s="40"/>
      <c r="V149" s="40"/>
      <c r="W149" s="40"/>
      <c r="X149" s="40"/>
      <c r="Y149" s="40"/>
      <c r="Z149" s="40"/>
      <c r="AA149" s="40"/>
      <c r="AB149" s="40"/>
      <c r="AC149" s="40"/>
      <c r="AD149" s="40"/>
      <c r="AE149" s="40"/>
      <c r="AR149" s="231" t="s">
        <v>367</v>
      </c>
      <c r="AT149" s="231" t="s">
        <v>407</v>
      </c>
      <c r="AU149" s="231" t="s">
        <v>87</v>
      </c>
      <c r="AY149" s="19" t="s">
        <v>199</v>
      </c>
      <c r="BE149" s="232">
        <f>IF(N149="základní",J149,0)</f>
        <v>0</v>
      </c>
      <c r="BF149" s="232">
        <f>IF(N149="snížená",J149,0)</f>
        <v>0</v>
      </c>
      <c r="BG149" s="232">
        <f>IF(N149="zákl. přenesená",J149,0)</f>
        <v>0</v>
      </c>
      <c r="BH149" s="232">
        <f>IF(N149="sníž. přenesená",J149,0)</f>
        <v>0</v>
      </c>
      <c r="BI149" s="232">
        <f>IF(N149="nulová",J149,0)</f>
        <v>0</v>
      </c>
      <c r="BJ149" s="19" t="s">
        <v>23</v>
      </c>
      <c r="BK149" s="232">
        <f>ROUND(I149*H149,2)</f>
        <v>0</v>
      </c>
      <c r="BL149" s="19" t="s">
        <v>272</v>
      </c>
      <c r="BM149" s="231" t="s">
        <v>1185</v>
      </c>
    </row>
    <row r="150" s="2" customFormat="1" ht="16.5" customHeight="1">
      <c r="A150" s="40"/>
      <c r="B150" s="41"/>
      <c r="C150" s="220" t="s">
        <v>643</v>
      </c>
      <c r="D150" s="220" t="s">
        <v>201</v>
      </c>
      <c r="E150" s="221" t="s">
        <v>4891</v>
      </c>
      <c r="F150" s="222" t="s">
        <v>4808</v>
      </c>
      <c r="G150" s="223" t="s">
        <v>4312</v>
      </c>
      <c r="H150" s="224">
        <v>72</v>
      </c>
      <c r="I150" s="225"/>
      <c r="J150" s="226">
        <f>ROUND(I150*H150,2)</f>
        <v>0</v>
      </c>
      <c r="K150" s="222" t="s">
        <v>22</v>
      </c>
      <c r="L150" s="46"/>
      <c r="M150" s="227" t="s">
        <v>22</v>
      </c>
      <c r="N150" s="228" t="s">
        <v>49</v>
      </c>
      <c r="O150" s="86"/>
      <c r="P150" s="229">
        <f>O150*H150</f>
        <v>0</v>
      </c>
      <c r="Q150" s="229">
        <v>0</v>
      </c>
      <c r="R150" s="229">
        <f>Q150*H150</f>
        <v>0</v>
      </c>
      <c r="S150" s="229">
        <v>0</v>
      </c>
      <c r="T150" s="230">
        <f>S150*H150</f>
        <v>0</v>
      </c>
      <c r="U150" s="40"/>
      <c r="V150" s="40"/>
      <c r="W150" s="40"/>
      <c r="X150" s="40"/>
      <c r="Y150" s="40"/>
      <c r="Z150" s="40"/>
      <c r="AA150" s="40"/>
      <c r="AB150" s="40"/>
      <c r="AC150" s="40"/>
      <c r="AD150" s="40"/>
      <c r="AE150" s="40"/>
      <c r="AR150" s="231" t="s">
        <v>272</v>
      </c>
      <c r="AT150" s="231" t="s">
        <v>201</v>
      </c>
      <c r="AU150" s="231" t="s">
        <v>87</v>
      </c>
      <c r="AY150" s="19" t="s">
        <v>199</v>
      </c>
      <c r="BE150" s="232">
        <f>IF(N150="základní",J150,0)</f>
        <v>0</v>
      </c>
      <c r="BF150" s="232">
        <f>IF(N150="snížená",J150,0)</f>
        <v>0</v>
      </c>
      <c r="BG150" s="232">
        <f>IF(N150="zákl. přenesená",J150,0)</f>
        <v>0</v>
      </c>
      <c r="BH150" s="232">
        <f>IF(N150="sníž. přenesená",J150,0)</f>
        <v>0</v>
      </c>
      <c r="BI150" s="232">
        <f>IF(N150="nulová",J150,0)</f>
        <v>0</v>
      </c>
      <c r="BJ150" s="19" t="s">
        <v>23</v>
      </c>
      <c r="BK150" s="232">
        <f>ROUND(I150*H150,2)</f>
        <v>0</v>
      </c>
      <c r="BL150" s="19" t="s">
        <v>272</v>
      </c>
      <c r="BM150" s="231" t="s">
        <v>1196</v>
      </c>
    </row>
    <row r="151" s="2" customFormat="1" ht="16.5" customHeight="1">
      <c r="A151" s="40"/>
      <c r="B151" s="41"/>
      <c r="C151" s="277" t="s">
        <v>647</v>
      </c>
      <c r="D151" s="277" t="s">
        <v>407</v>
      </c>
      <c r="E151" s="278" t="s">
        <v>4809</v>
      </c>
      <c r="F151" s="279" t="s">
        <v>4810</v>
      </c>
      <c r="G151" s="280" t="s">
        <v>4312</v>
      </c>
      <c r="H151" s="281">
        <v>72</v>
      </c>
      <c r="I151" s="282"/>
      <c r="J151" s="283">
        <f>ROUND(I151*H151,2)</f>
        <v>0</v>
      </c>
      <c r="K151" s="279" t="s">
        <v>22</v>
      </c>
      <c r="L151" s="284"/>
      <c r="M151" s="285" t="s">
        <v>22</v>
      </c>
      <c r="N151" s="286" t="s">
        <v>49</v>
      </c>
      <c r="O151" s="86"/>
      <c r="P151" s="229">
        <f>O151*H151</f>
        <v>0</v>
      </c>
      <c r="Q151" s="229">
        <v>0</v>
      </c>
      <c r="R151" s="229">
        <f>Q151*H151</f>
        <v>0</v>
      </c>
      <c r="S151" s="229">
        <v>0</v>
      </c>
      <c r="T151" s="230">
        <f>S151*H151</f>
        <v>0</v>
      </c>
      <c r="U151" s="40"/>
      <c r="V151" s="40"/>
      <c r="W151" s="40"/>
      <c r="X151" s="40"/>
      <c r="Y151" s="40"/>
      <c r="Z151" s="40"/>
      <c r="AA151" s="40"/>
      <c r="AB151" s="40"/>
      <c r="AC151" s="40"/>
      <c r="AD151" s="40"/>
      <c r="AE151" s="40"/>
      <c r="AR151" s="231" t="s">
        <v>367</v>
      </c>
      <c r="AT151" s="231" t="s">
        <v>407</v>
      </c>
      <c r="AU151" s="231" t="s">
        <v>87</v>
      </c>
      <c r="AY151" s="19" t="s">
        <v>199</v>
      </c>
      <c r="BE151" s="232">
        <f>IF(N151="základní",J151,0)</f>
        <v>0</v>
      </c>
      <c r="BF151" s="232">
        <f>IF(N151="snížená",J151,0)</f>
        <v>0</v>
      </c>
      <c r="BG151" s="232">
        <f>IF(N151="zákl. přenesená",J151,0)</f>
        <v>0</v>
      </c>
      <c r="BH151" s="232">
        <f>IF(N151="sníž. přenesená",J151,0)</f>
        <v>0</v>
      </c>
      <c r="BI151" s="232">
        <f>IF(N151="nulová",J151,0)</f>
        <v>0</v>
      </c>
      <c r="BJ151" s="19" t="s">
        <v>23</v>
      </c>
      <c r="BK151" s="232">
        <f>ROUND(I151*H151,2)</f>
        <v>0</v>
      </c>
      <c r="BL151" s="19" t="s">
        <v>272</v>
      </c>
      <c r="BM151" s="231" t="s">
        <v>1205</v>
      </c>
    </row>
    <row r="152" s="2" customFormat="1" ht="16.5" customHeight="1">
      <c r="A152" s="40"/>
      <c r="B152" s="41"/>
      <c r="C152" s="277" t="s">
        <v>656</v>
      </c>
      <c r="D152" s="277" t="s">
        <v>407</v>
      </c>
      <c r="E152" s="278" t="s">
        <v>4811</v>
      </c>
      <c r="F152" s="279" t="s">
        <v>4812</v>
      </c>
      <c r="G152" s="280" t="s">
        <v>4312</v>
      </c>
      <c r="H152" s="281">
        <v>72</v>
      </c>
      <c r="I152" s="282"/>
      <c r="J152" s="283">
        <f>ROUND(I152*H152,2)</f>
        <v>0</v>
      </c>
      <c r="K152" s="279" t="s">
        <v>22</v>
      </c>
      <c r="L152" s="284"/>
      <c r="M152" s="285" t="s">
        <v>22</v>
      </c>
      <c r="N152" s="286" t="s">
        <v>49</v>
      </c>
      <c r="O152" s="86"/>
      <c r="P152" s="229">
        <f>O152*H152</f>
        <v>0</v>
      </c>
      <c r="Q152" s="229">
        <v>0</v>
      </c>
      <c r="R152" s="229">
        <f>Q152*H152</f>
        <v>0</v>
      </c>
      <c r="S152" s="229">
        <v>0</v>
      </c>
      <c r="T152" s="230">
        <f>S152*H152</f>
        <v>0</v>
      </c>
      <c r="U152" s="40"/>
      <c r="V152" s="40"/>
      <c r="W152" s="40"/>
      <c r="X152" s="40"/>
      <c r="Y152" s="40"/>
      <c r="Z152" s="40"/>
      <c r="AA152" s="40"/>
      <c r="AB152" s="40"/>
      <c r="AC152" s="40"/>
      <c r="AD152" s="40"/>
      <c r="AE152" s="40"/>
      <c r="AR152" s="231" t="s">
        <v>367</v>
      </c>
      <c r="AT152" s="231" t="s">
        <v>407</v>
      </c>
      <c r="AU152" s="231" t="s">
        <v>87</v>
      </c>
      <c r="AY152" s="19" t="s">
        <v>199</v>
      </c>
      <c r="BE152" s="232">
        <f>IF(N152="základní",J152,0)</f>
        <v>0</v>
      </c>
      <c r="BF152" s="232">
        <f>IF(N152="snížená",J152,0)</f>
        <v>0</v>
      </c>
      <c r="BG152" s="232">
        <f>IF(N152="zákl. přenesená",J152,0)</f>
        <v>0</v>
      </c>
      <c r="BH152" s="232">
        <f>IF(N152="sníž. přenesená",J152,0)</f>
        <v>0</v>
      </c>
      <c r="BI152" s="232">
        <f>IF(N152="nulová",J152,0)</f>
        <v>0</v>
      </c>
      <c r="BJ152" s="19" t="s">
        <v>23</v>
      </c>
      <c r="BK152" s="232">
        <f>ROUND(I152*H152,2)</f>
        <v>0</v>
      </c>
      <c r="BL152" s="19" t="s">
        <v>272</v>
      </c>
      <c r="BM152" s="231" t="s">
        <v>1216</v>
      </c>
    </row>
    <row r="153" s="2" customFormat="1" ht="16.5" customHeight="1">
      <c r="A153" s="40"/>
      <c r="B153" s="41"/>
      <c r="C153" s="220" t="s">
        <v>660</v>
      </c>
      <c r="D153" s="220" t="s">
        <v>201</v>
      </c>
      <c r="E153" s="221" t="s">
        <v>4892</v>
      </c>
      <c r="F153" s="222" t="s">
        <v>4814</v>
      </c>
      <c r="G153" s="223" t="s">
        <v>4312</v>
      </c>
      <c r="H153" s="224">
        <v>6</v>
      </c>
      <c r="I153" s="225"/>
      <c r="J153" s="226">
        <f>ROUND(I153*H153,2)</f>
        <v>0</v>
      </c>
      <c r="K153" s="222" t="s">
        <v>22</v>
      </c>
      <c r="L153" s="46"/>
      <c r="M153" s="227" t="s">
        <v>22</v>
      </c>
      <c r="N153" s="228" t="s">
        <v>49</v>
      </c>
      <c r="O153" s="86"/>
      <c r="P153" s="229">
        <f>O153*H153</f>
        <v>0</v>
      </c>
      <c r="Q153" s="229">
        <v>0</v>
      </c>
      <c r="R153" s="229">
        <f>Q153*H153</f>
        <v>0</v>
      </c>
      <c r="S153" s="229">
        <v>0</v>
      </c>
      <c r="T153" s="230">
        <f>S153*H153</f>
        <v>0</v>
      </c>
      <c r="U153" s="40"/>
      <c r="V153" s="40"/>
      <c r="W153" s="40"/>
      <c r="X153" s="40"/>
      <c r="Y153" s="40"/>
      <c r="Z153" s="40"/>
      <c r="AA153" s="40"/>
      <c r="AB153" s="40"/>
      <c r="AC153" s="40"/>
      <c r="AD153" s="40"/>
      <c r="AE153" s="40"/>
      <c r="AR153" s="231" t="s">
        <v>272</v>
      </c>
      <c r="AT153" s="231" t="s">
        <v>201</v>
      </c>
      <c r="AU153" s="231" t="s">
        <v>87</v>
      </c>
      <c r="AY153" s="19" t="s">
        <v>199</v>
      </c>
      <c r="BE153" s="232">
        <f>IF(N153="základní",J153,0)</f>
        <v>0</v>
      </c>
      <c r="BF153" s="232">
        <f>IF(N153="snížená",J153,0)</f>
        <v>0</v>
      </c>
      <c r="BG153" s="232">
        <f>IF(N153="zákl. přenesená",J153,0)</f>
        <v>0</v>
      </c>
      <c r="BH153" s="232">
        <f>IF(N153="sníž. přenesená",J153,0)</f>
        <v>0</v>
      </c>
      <c r="BI153" s="232">
        <f>IF(N153="nulová",J153,0)</f>
        <v>0</v>
      </c>
      <c r="BJ153" s="19" t="s">
        <v>23</v>
      </c>
      <c r="BK153" s="232">
        <f>ROUND(I153*H153,2)</f>
        <v>0</v>
      </c>
      <c r="BL153" s="19" t="s">
        <v>272</v>
      </c>
      <c r="BM153" s="231" t="s">
        <v>1228</v>
      </c>
    </row>
    <row r="154" s="2" customFormat="1" ht="16.5" customHeight="1">
      <c r="A154" s="40"/>
      <c r="B154" s="41"/>
      <c r="C154" s="220" t="s">
        <v>670</v>
      </c>
      <c r="D154" s="220" t="s">
        <v>201</v>
      </c>
      <c r="E154" s="221" t="s">
        <v>4893</v>
      </c>
      <c r="F154" s="222" t="s">
        <v>4816</v>
      </c>
      <c r="G154" s="223" t="s">
        <v>4312</v>
      </c>
      <c r="H154" s="224">
        <v>66</v>
      </c>
      <c r="I154" s="225"/>
      <c r="J154" s="226">
        <f>ROUND(I154*H154,2)</f>
        <v>0</v>
      </c>
      <c r="K154" s="222" t="s">
        <v>22</v>
      </c>
      <c r="L154" s="46"/>
      <c r="M154" s="227" t="s">
        <v>22</v>
      </c>
      <c r="N154" s="228" t="s">
        <v>49</v>
      </c>
      <c r="O154" s="86"/>
      <c r="P154" s="229">
        <f>O154*H154</f>
        <v>0</v>
      </c>
      <c r="Q154" s="229">
        <v>0</v>
      </c>
      <c r="R154" s="229">
        <f>Q154*H154</f>
        <v>0</v>
      </c>
      <c r="S154" s="229">
        <v>0</v>
      </c>
      <c r="T154" s="230">
        <f>S154*H154</f>
        <v>0</v>
      </c>
      <c r="U154" s="40"/>
      <c r="V154" s="40"/>
      <c r="W154" s="40"/>
      <c r="X154" s="40"/>
      <c r="Y154" s="40"/>
      <c r="Z154" s="40"/>
      <c r="AA154" s="40"/>
      <c r="AB154" s="40"/>
      <c r="AC154" s="40"/>
      <c r="AD154" s="40"/>
      <c r="AE154" s="40"/>
      <c r="AR154" s="231" t="s">
        <v>272</v>
      </c>
      <c r="AT154" s="231" t="s">
        <v>201</v>
      </c>
      <c r="AU154" s="231" t="s">
        <v>87</v>
      </c>
      <c r="AY154" s="19" t="s">
        <v>199</v>
      </c>
      <c r="BE154" s="232">
        <f>IF(N154="základní",J154,0)</f>
        <v>0</v>
      </c>
      <c r="BF154" s="232">
        <f>IF(N154="snížená",J154,0)</f>
        <v>0</v>
      </c>
      <c r="BG154" s="232">
        <f>IF(N154="zákl. přenesená",J154,0)</f>
        <v>0</v>
      </c>
      <c r="BH154" s="232">
        <f>IF(N154="sníž. přenesená",J154,0)</f>
        <v>0</v>
      </c>
      <c r="BI154" s="232">
        <f>IF(N154="nulová",J154,0)</f>
        <v>0</v>
      </c>
      <c r="BJ154" s="19" t="s">
        <v>23</v>
      </c>
      <c r="BK154" s="232">
        <f>ROUND(I154*H154,2)</f>
        <v>0</v>
      </c>
      <c r="BL154" s="19" t="s">
        <v>272</v>
      </c>
      <c r="BM154" s="231" t="s">
        <v>1239</v>
      </c>
    </row>
    <row r="155" s="2" customFormat="1" ht="21.75" customHeight="1">
      <c r="A155" s="40"/>
      <c r="B155" s="41"/>
      <c r="C155" s="220" t="s">
        <v>676</v>
      </c>
      <c r="D155" s="220" t="s">
        <v>201</v>
      </c>
      <c r="E155" s="221" t="s">
        <v>4894</v>
      </c>
      <c r="F155" s="222" t="s">
        <v>4818</v>
      </c>
      <c r="G155" s="223" t="s">
        <v>1235</v>
      </c>
      <c r="H155" s="224">
        <v>3</v>
      </c>
      <c r="I155" s="225"/>
      <c r="J155" s="226">
        <f>ROUND(I155*H155,2)</f>
        <v>0</v>
      </c>
      <c r="K155" s="222" t="s">
        <v>22</v>
      </c>
      <c r="L155" s="46"/>
      <c r="M155" s="227" t="s">
        <v>22</v>
      </c>
      <c r="N155" s="228" t="s">
        <v>49</v>
      </c>
      <c r="O155" s="86"/>
      <c r="P155" s="229">
        <f>O155*H155</f>
        <v>0</v>
      </c>
      <c r="Q155" s="229">
        <v>0</v>
      </c>
      <c r="R155" s="229">
        <f>Q155*H155</f>
        <v>0</v>
      </c>
      <c r="S155" s="229">
        <v>0</v>
      </c>
      <c r="T155" s="230">
        <f>S155*H155</f>
        <v>0</v>
      </c>
      <c r="U155" s="40"/>
      <c r="V155" s="40"/>
      <c r="W155" s="40"/>
      <c r="X155" s="40"/>
      <c r="Y155" s="40"/>
      <c r="Z155" s="40"/>
      <c r="AA155" s="40"/>
      <c r="AB155" s="40"/>
      <c r="AC155" s="40"/>
      <c r="AD155" s="40"/>
      <c r="AE155" s="40"/>
      <c r="AR155" s="231" t="s">
        <v>272</v>
      </c>
      <c r="AT155" s="231" t="s">
        <v>201</v>
      </c>
      <c r="AU155" s="231" t="s">
        <v>87</v>
      </c>
      <c r="AY155" s="19" t="s">
        <v>199</v>
      </c>
      <c r="BE155" s="232">
        <f>IF(N155="základní",J155,0)</f>
        <v>0</v>
      </c>
      <c r="BF155" s="232">
        <f>IF(N155="snížená",J155,0)</f>
        <v>0</v>
      </c>
      <c r="BG155" s="232">
        <f>IF(N155="zákl. přenesená",J155,0)</f>
        <v>0</v>
      </c>
      <c r="BH155" s="232">
        <f>IF(N155="sníž. přenesená",J155,0)</f>
        <v>0</v>
      </c>
      <c r="BI155" s="232">
        <f>IF(N155="nulová",J155,0)</f>
        <v>0</v>
      </c>
      <c r="BJ155" s="19" t="s">
        <v>23</v>
      </c>
      <c r="BK155" s="232">
        <f>ROUND(I155*H155,2)</f>
        <v>0</v>
      </c>
      <c r="BL155" s="19" t="s">
        <v>272</v>
      </c>
      <c r="BM155" s="231" t="s">
        <v>1250</v>
      </c>
    </row>
    <row r="156" s="2" customFormat="1" ht="16.5" customHeight="1">
      <c r="A156" s="40"/>
      <c r="B156" s="41"/>
      <c r="C156" s="277" t="s">
        <v>683</v>
      </c>
      <c r="D156" s="277" t="s">
        <v>407</v>
      </c>
      <c r="E156" s="278" t="s">
        <v>4895</v>
      </c>
      <c r="F156" s="279" t="s">
        <v>4896</v>
      </c>
      <c r="G156" s="280" t="s">
        <v>549</v>
      </c>
      <c r="H156" s="281">
        <v>550</v>
      </c>
      <c r="I156" s="282"/>
      <c r="J156" s="283">
        <f>ROUND(I156*H156,2)</f>
        <v>0</v>
      </c>
      <c r="K156" s="279" t="s">
        <v>22</v>
      </c>
      <c r="L156" s="284"/>
      <c r="M156" s="285" t="s">
        <v>22</v>
      </c>
      <c r="N156" s="286" t="s">
        <v>49</v>
      </c>
      <c r="O156" s="86"/>
      <c r="P156" s="229">
        <f>O156*H156</f>
        <v>0</v>
      </c>
      <c r="Q156" s="229">
        <v>0</v>
      </c>
      <c r="R156" s="229">
        <f>Q156*H156</f>
        <v>0</v>
      </c>
      <c r="S156" s="229">
        <v>0</v>
      </c>
      <c r="T156" s="230">
        <f>S156*H156</f>
        <v>0</v>
      </c>
      <c r="U156" s="40"/>
      <c r="V156" s="40"/>
      <c r="W156" s="40"/>
      <c r="X156" s="40"/>
      <c r="Y156" s="40"/>
      <c r="Z156" s="40"/>
      <c r="AA156" s="40"/>
      <c r="AB156" s="40"/>
      <c r="AC156" s="40"/>
      <c r="AD156" s="40"/>
      <c r="AE156" s="40"/>
      <c r="AR156" s="231" t="s">
        <v>367</v>
      </c>
      <c r="AT156" s="231" t="s">
        <v>407</v>
      </c>
      <c r="AU156" s="231" t="s">
        <v>87</v>
      </c>
      <c r="AY156" s="19" t="s">
        <v>199</v>
      </c>
      <c r="BE156" s="232">
        <f>IF(N156="základní",J156,0)</f>
        <v>0</v>
      </c>
      <c r="BF156" s="232">
        <f>IF(N156="snížená",J156,0)</f>
        <v>0</v>
      </c>
      <c r="BG156" s="232">
        <f>IF(N156="zákl. přenesená",J156,0)</f>
        <v>0</v>
      </c>
      <c r="BH156" s="232">
        <f>IF(N156="sníž. přenesená",J156,0)</f>
        <v>0</v>
      </c>
      <c r="BI156" s="232">
        <f>IF(N156="nulová",J156,0)</f>
        <v>0</v>
      </c>
      <c r="BJ156" s="19" t="s">
        <v>23</v>
      </c>
      <c r="BK156" s="232">
        <f>ROUND(I156*H156,2)</f>
        <v>0</v>
      </c>
      <c r="BL156" s="19" t="s">
        <v>272</v>
      </c>
      <c r="BM156" s="231" t="s">
        <v>1267</v>
      </c>
    </row>
    <row r="157" s="2" customFormat="1" ht="16.5" customHeight="1">
      <c r="A157" s="40"/>
      <c r="B157" s="41"/>
      <c r="C157" s="220" t="s">
        <v>688</v>
      </c>
      <c r="D157" s="220" t="s">
        <v>201</v>
      </c>
      <c r="E157" s="221" t="s">
        <v>4897</v>
      </c>
      <c r="F157" s="222" t="s">
        <v>4898</v>
      </c>
      <c r="G157" s="223" t="s">
        <v>549</v>
      </c>
      <c r="H157" s="224">
        <v>550</v>
      </c>
      <c r="I157" s="225"/>
      <c r="J157" s="226">
        <f>ROUND(I157*H157,2)</f>
        <v>0</v>
      </c>
      <c r="K157" s="222" t="s">
        <v>4777</v>
      </c>
      <c r="L157" s="46"/>
      <c r="M157" s="227" t="s">
        <v>22</v>
      </c>
      <c r="N157" s="228" t="s">
        <v>49</v>
      </c>
      <c r="O157" s="86"/>
      <c r="P157" s="229">
        <f>O157*H157</f>
        <v>0</v>
      </c>
      <c r="Q157" s="229">
        <v>0</v>
      </c>
      <c r="R157" s="229">
        <f>Q157*H157</f>
        <v>0</v>
      </c>
      <c r="S157" s="229">
        <v>0</v>
      </c>
      <c r="T157" s="230">
        <f>S157*H157</f>
        <v>0</v>
      </c>
      <c r="U157" s="40"/>
      <c r="V157" s="40"/>
      <c r="W157" s="40"/>
      <c r="X157" s="40"/>
      <c r="Y157" s="40"/>
      <c r="Z157" s="40"/>
      <c r="AA157" s="40"/>
      <c r="AB157" s="40"/>
      <c r="AC157" s="40"/>
      <c r="AD157" s="40"/>
      <c r="AE157" s="40"/>
      <c r="AR157" s="231" t="s">
        <v>272</v>
      </c>
      <c r="AT157" s="231" t="s">
        <v>201</v>
      </c>
      <c r="AU157" s="231" t="s">
        <v>87</v>
      </c>
      <c r="AY157" s="19" t="s">
        <v>199</v>
      </c>
      <c r="BE157" s="232">
        <f>IF(N157="základní",J157,0)</f>
        <v>0</v>
      </c>
      <c r="BF157" s="232">
        <f>IF(N157="snížená",J157,0)</f>
        <v>0</v>
      </c>
      <c r="BG157" s="232">
        <f>IF(N157="zákl. přenesená",J157,0)</f>
        <v>0</v>
      </c>
      <c r="BH157" s="232">
        <f>IF(N157="sníž. přenesená",J157,0)</f>
        <v>0</v>
      </c>
      <c r="BI157" s="232">
        <f>IF(N157="nulová",J157,0)</f>
        <v>0</v>
      </c>
      <c r="BJ157" s="19" t="s">
        <v>23</v>
      </c>
      <c r="BK157" s="232">
        <f>ROUND(I157*H157,2)</f>
        <v>0</v>
      </c>
      <c r="BL157" s="19" t="s">
        <v>272</v>
      </c>
      <c r="BM157" s="231" t="s">
        <v>1280</v>
      </c>
    </row>
    <row r="158" s="2" customFormat="1" ht="16.5" customHeight="1">
      <c r="A158" s="40"/>
      <c r="B158" s="41"/>
      <c r="C158" s="277" t="s">
        <v>693</v>
      </c>
      <c r="D158" s="277" t="s">
        <v>407</v>
      </c>
      <c r="E158" s="278" t="s">
        <v>4899</v>
      </c>
      <c r="F158" s="279" t="s">
        <v>4822</v>
      </c>
      <c r="G158" s="280" t="s">
        <v>4312</v>
      </c>
      <c r="H158" s="281">
        <v>1</v>
      </c>
      <c r="I158" s="282"/>
      <c r="J158" s="283">
        <f>ROUND(I158*H158,2)</f>
        <v>0</v>
      </c>
      <c r="K158" s="279" t="s">
        <v>22</v>
      </c>
      <c r="L158" s="284"/>
      <c r="M158" s="285" t="s">
        <v>22</v>
      </c>
      <c r="N158" s="286" t="s">
        <v>49</v>
      </c>
      <c r="O158" s="86"/>
      <c r="P158" s="229">
        <f>O158*H158</f>
        <v>0</v>
      </c>
      <c r="Q158" s="229">
        <v>0</v>
      </c>
      <c r="R158" s="229">
        <f>Q158*H158</f>
        <v>0</v>
      </c>
      <c r="S158" s="229">
        <v>0</v>
      </c>
      <c r="T158" s="230">
        <f>S158*H158</f>
        <v>0</v>
      </c>
      <c r="U158" s="40"/>
      <c r="V158" s="40"/>
      <c r="W158" s="40"/>
      <c r="X158" s="40"/>
      <c r="Y158" s="40"/>
      <c r="Z158" s="40"/>
      <c r="AA158" s="40"/>
      <c r="AB158" s="40"/>
      <c r="AC158" s="40"/>
      <c r="AD158" s="40"/>
      <c r="AE158" s="40"/>
      <c r="AR158" s="231" t="s">
        <v>367</v>
      </c>
      <c r="AT158" s="231" t="s">
        <v>407</v>
      </c>
      <c r="AU158" s="231" t="s">
        <v>87</v>
      </c>
      <c r="AY158" s="19" t="s">
        <v>199</v>
      </c>
      <c r="BE158" s="232">
        <f>IF(N158="základní",J158,0)</f>
        <v>0</v>
      </c>
      <c r="BF158" s="232">
        <f>IF(N158="snížená",J158,0)</f>
        <v>0</v>
      </c>
      <c r="BG158" s="232">
        <f>IF(N158="zákl. přenesená",J158,0)</f>
        <v>0</v>
      </c>
      <c r="BH158" s="232">
        <f>IF(N158="sníž. přenesená",J158,0)</f>
        <v>0</v>
      </c>
      <c r="BI158" s="232">
        <f>IF(N158="nulová",J158,0)</f>
        <v>0</v>
      </c>
      <c r="BJ158" s="19" t="s">
        <v>23</v>
      </c>
      <c r="BK158" s="232">
        <f>ROUND(I158*H158,2)</f>
        <v>0</v>
      </c>
      <c r="BL158" s="19" t="s">
        <v>272</v>
      </c>
      <c r="BM158" s="231" t="s">
        <v>1290</v>
      </c>
    </row>
    <row r="159" s="2" customFormat="1" ht="16.5" customHeight="1">
      <c r="A159" s="40"/>
      <c r="B159" s="41"/>
      <c r="C159" s="220" t="s">
        <v>698</v>
      </c>
      <c r="D159" s="220" t="s">
        <v>201</v>
      </c>
      <c r="E159" s="221" t="s">
        <v>4900</v>
      </c>
      <c r="F159" s="222" t="s">
        <v>4824</v>
      </c>
      <c r="G159" s="223" t="s">
        <v>4312</v>
      </c>
      <c r="H159" s="224">
        <v>1</v>
      </c>
      <c r="I159" s="225"/>
      <c r="J159" s="226">
        <f>ROUND(I159*H159,2)</f>
        <v>0</v>
      </c>
      <c r="K159" s="222" t="s">
        <v>22</v>
      </c>
      <c r="L159" s="46"/>
      <c r="M159" s="227" t="s">
        <v>22</v>
      </c>
      <c r="N159" s="228" t="s">
        <v>49</v>
      </c>
      <c r="O159" s="86"/>
      <c r="P159" s="229">
        <f>O159*H159</f>
        <v>0</v>
      </c>
      <c r="Q159" s="229">
        <v>0</v>
      </c>
      <c r="R159" s="229">
        <f>Q159*H159</f>
        <v>0</v>
      </c>
      <c r="S159" s="229">
        <v>0</v>
      </c>
      <c r="T159" s="230">
        <f>S159*H159</f>
        <v>0</v>
      </c>
      <c r="U159" s="40"/>
      <c r="V159" s="40"/>
      <c r="W159" s="40"/>
      <c r="X159" s="40"/>
      <c r="Y159" s="40"/>
      <c r="Z159" s="40"/>
      <c r="AA159" s="40"/>
      <c r="AB159" s="40"/>
      <c r="AC159" s="40"/>
      <c r="AD159" s="40"/>
      <c r="AE159" s="40"/>
      <c r="AR159" s="231" t="s">
        <v>272</v>
      </c>
      <c r="AT159" s="231" t="s">
        <v>201</v>
      </c>
      <c r="AU159" s="231" t="s">
        <v>87</v>
      </c>
      <c r="AY159" s="19" t="s">
        <v>199</v>
      </c>
      <c r="BE159" s="232">
        <f>IF(N159="základní",J159,0)</f>
        <v>0</v>
      </c>
      <c r="BF159" s="232">
        <f>IF(N159="snížená",J159,0)</f>
        <v>0</v>
      </c>
      <c r="BG159" s="232">
        <f>IF(N159="zákl. přenesená",J159,0)</f>
        <v>0</v>
      </c>
      <c r="BH159" s="232">
        <f>IF(N159="sníž. přenesená",J159,0)</f>
        <v>0</v>
      </c>
      <c r="BI159" s="232">
        <f>IF(N159="nulová",J159,0)</f>
        <v>0</v>
      </c>
      <c r="BJ159" s="19" t="s">
        <v>23</v>
      </c>
      <c r="BK159" s="232">
        <f>ROUND(I159*H159,2)</f>
        <v>0</v>
      </c>
      <c r="BL159" s="19" t="s">
        <v>272</v>
      </c>
      <c r="BM159" s="231" t="s">
        <v>1300</v>
      </c>
    </row>
    <row r="160" s="2" customFormat="1" ht="16.5" customHeight="1">
      <c r="A160" s="40"/>
      <c r="B160" s="41"/>
      <c r="C160" s="220" t="s">
        <v>714</v>
      </c>
      <c r="D160" s="220" t="s">
        <v>201</v>
      </c>
      <c r="E160" s="221" t="s">
        <v>4901</v>
      </c>
      <c r="F160" s="222" t="s">
        <v>4834</v>
      </c>
      <c r="G160" s="223" t="s">
        <v>4312</v>
      </c>
      <c r="H160" s="224">
        <v>1</v>
      </c>
      <c r="I160" s="225"/>
      <c r="J160" s="226">
        <f>ROUND(I160*H160,2)</f>
        <v>0</v>
      </c>
      <c r="K160" s="222" t="s">
        <v>22</v>
      </c>
      <c r="L160" s="46"/>
      <c r="M160" s="227" t="s">
        <v>22</v>
      </c>
      <c r="N160" s="228" t="s">
        <v>49</v>
      </c>
      <c r="O160" s="86"/>
      <c r="P160" s="229">
        <f>O160*H160</f>
        <v>0</v>
      </c>
      <c r="Q160" s="229">
        <v>0</v>
      </c>
      <c r="R160" s="229">
        <f>Q160*H160</f>
        <v>0</v>
      </c>
      <c r="S160" s="229">
        <v>0</v>
      </c>
      <c r="T160" s="230">
        <f>S160*H160</f>
        <v>0</v>
      </c>
      <c r="U160" s="40"/>
      <c r="V160" s="40"/>
      <c r="W160" s="40"/>
      <c r="X160" s="40"/>
      <c r="Y160" s="40"/>
      <c r="Z160" s="40"/>
      <c r="AA160" s="40"/>
      <c r="AB160" s="40"/>
      <c r="AC160" s="40"/>
      <c r="AD160" s="40"/>
      <c r="AE160" s="40"/>
      <c r="AR160" s="231" t="s">
        <v>272</v>
      </c>
      <c r="AT160" s="231" t="s">
        <v>201</v>
      </c>
      <c r="AU160" s="231" t="s">
        <v>87</v>
      </c>
      <c r="AY160" s="19" t="s">
        <v>199</v>
      </c>
      <c r="BE160" s="232">
        <f>IF(N160="základní",J160,0)</f>
        <v>0</v>
      </c>
      <c r="BF160" s="232">
        <f>IF(N160="snížená",J160,0)</f>
        <v>0</v>
      </c>
      <c r="BG160" s="232">
        <f>IF(N160="zákl. přenesená",J160,0)</f>
        <v>0</v>
      </c>
      <c r="BH160" s="232">
        <f>IF(N160="sníž. přenesená",J160,0)</f>
        <v>0</v>
      </c>
      <c r="BI160" s="232">
        <f>IF(N160="nulová",J160,0)</f>
        <v>0</v>
      </c>
      <c r="BJ160" s="19" t="s">
        <v>23</v>
      </c>
      <c r="BK160" s="232">
        <f>ROUND(I160*H160,2)</f>
        <v>0</v>
      </c>
      <c r="BL160" s="19" t="s">
        <v>272</v>
      </c>
      <c r="BM160" s="231" t="s">
        <v>1311</v>
      </c>
    </row>
    <row r="161" s="2" customFormat="1" ht="16.5" customHeight="1">
      <c r="A161" s="40"/>
      <c r="B161" s="41"/>
      <c r="C161" s="220" t="s">
        <v>719</v>
      </c>
      <c r="D161" s="220" t="s">
        <v>201</v>
      </c>
      <c r="E161" s="221" t="s">
        <v>4902</v>
      </c>
      <c r="F161" s="222" t="s">
        <v>4836</v>
      </c>
      <c r="G161" s="223" t="s">
        <v>4837</v>
      </c>
      <c r="H161" s="224">
        <v>1</v>
      </c>
      <c r="I161" s="225"/>
      <c r="J161" s="226">
        <f>ROUND(I161*H161,2)</f>
        <v>0</v>
      </c>
      <c r="K161" s="222" t="s">
        <v>22</v>
      </c>
      <c r="L161" s="46"/>
      <c r="M161" s="227" t="s">
        <v>22</v>
      </c>
      <c r="N161" s="228" t="s">
        <v>49</v>
      </c>
      <c r="O161" s="86"/>
      <c r="P161" s="229">
        <f>O161*H161</f>
        <v>0</v>
      </c>
      <c r="Q161" s="229">
        <v>0</v>
      </c>
      <c r="R161" s="229">
        <f>Q161*H161</f>
        <v>0</v>
      </c>
      <c r="S161" s="229">
        <v>0</v>
      </c>
      <c r="T161" s="230">
        <f>S161*H161</f>
        <v>0</v>
      </c>
      <c r="U161" s="40"/>
      <c r="V161" s="40"/>
      <c r="W161" s="40"/>
      <c r="X161" s="40"/>
      <c r="Y161" s="40"/>
      <c r="Z161" s="40"/>
      <c r="AA161" s="40"/>
      <c r="AB161" s="40"/>
      <c r="AC161" s="40"/>
      <c r="AD161" s="40"/>
      <c r="AE161" s="40"/>
      <c r="AR161" s="231" t="s">
        <v>272</v>
      </c>
      <c r="AT161" s="231" t="s">
        <v>201</v>
      </c>
      <c r="AU161" s="231" t="s">
        <v>87</v>
      </c>
      <c r="AY161" s="19" t="s">
        <v>199</v>
      </c>
      <c r="BE161" s="232">
        <f>IF(N161="základní",J161,0)</f>
        <v>0</v>
      </c>
      <c r="BF161" s="232">
        <f>IF(N161="snížená",J161,0)</f>
        <v>0</v>
      </c>
      <c r="BG161" s="232">
        <f>IF(N161="zákl. přenesená",J161,0)</f>
        <v>0</v>
      </c>
      <c r="BH161" s="232">
        <f>IF(N161="sníž. přenesená",J161,0)</f>
        <v>0</v>
      </c>
      <c r="BI161" s="232">
        <f>IF(N161="nulová",J161,0)</f>
        <v>0</v>
      </c>
      <c r="BJ161" s="19" t="s">
        <v>23</v>
      </c>
      <c r="BK161" s="232">
        <f>ROUND(I161*H161,2)</f>
        <v>0</v>
      </c>
      <c r="BL161" s="19" t="s">
        <v>272</v>
      </c>
      <c r="BM161" s="231" t="s">
        <v>1333</v>
      </c>
    </row>
    <row r="162" s="2" customFormat="1" ht="16.5" customHeight="1">
      <c r="A162" s="40"/>
      <c r="B162" s="41"/>
      <c r="C162" s="220" t="s">
        <v>724</v>
      </c>
      <c r="D162" s="220" t="s">
        <v>201</v>
      </c>
      <c r="E162" s="221" t="s">
        <v>4903</v>
      </c>
      <c r="F162" s="222" t="s">
        <v>4839</v>
      </c>
      <c r="G162" s="223" t="s">
        <v>4837</v>
      </c>
      <c r="H162" s="224">
        <v>24</v>
      </c>
      <c r="I162" s="225"/>
      <c r="J162" s="226">
        <f>ROUND(I162*H162,2)</f>
        <v>0</v>
      </c>
      <c r="K162" s="222" t="s">
        <v>22</v>
      </c>
      <c r="L162" s="46"/>
      <c r="M162" s="227" t="s">
        <v>22</v>
      </c>
      <c r="N162" s="228" t="s">
        <v>49</v>
      </c>
      <c r="O162" s="86"/>
      <c r="P162" s="229">
        <f>O162*H162</f>
        <v>0</v>
      </c>
      <c r="Q162" s="229">
        <v>0</v>
      </c>
      <c r="R162" s="229">
        <f>Q162*H162</f>
        <v>0</v>
      </c>
      <c r="S162" s="229">
        <v>0</v>
      </c>
      <c r="T162" s="230">
        <f>S162*H162</f>
        <v>0</v>
      </c>
      <c r="U162" s="40"/>
      <c r="V162" s="40"/>
      <c r="W162" s="40"/>
      <c r="X162" s="40"/>
      <c r="Y162" s="40"/>
      <c r="Z162" s="40"/>
      <c r="AA162" s="40"/>
      <c r="AB162" s="40"/>
      <c r="AC162" s="40"/>
      <c r="AD162" s="40"/>
      <c r="AE162" s="40"/>
      <c r="AR162" s="231" t="s">
        <v>272</v>
      </c>
      <c r="AT162" s="231" t="s">
        <v>201</v>
      </c>
      <c r="AU162" s="231" t="s">
        <v>87</v>
      </c>
      <c r="AY162" s="19" t="s">
        <v>199</v>
      </c>
      <c r="BE162" s="232">
        <f>IF(N162="základní",J162,0)</f>
        <v>0</v>
      </c>
      <c r="BF162" s="232">
        <f>IF(N162="snížená",J162,0)</f>
        <v>0</v>
      </c>
      <c r="BG162" s="232">
        <f>IF(N162="zákl. přenesená",J162,0)</f>
        <v>0</v>
      </c>
      <c r="BH162" s="232">
        <f>IF(N162="sníž. přenesená",J162,0)</f>
        <v>0</v>
      </c>
      <c r="BI162" s="232">
        <f>IF(N162="nulová",J162,0)</f>
        <v>0</v>
      </c>
      <c r="BJ162" s="19" t="s">
        <v>23</v>
      </c>
      <c r="BK162" s="232">
        <f>ROUND(I162*H162,2)</f>
        <v>0</v>
      </c>
      <c r="BL162" s="19" t="s">
        <v>272</v>
      </c>
      <c r="BM162" s="231" t="s">
        <v>1345</v>
      </c>
    </row>
    <row r="163" s="2" customFormat="1" ht="33" customHeight="1">
      <c r="A163" s="40"/>
      <c r="B163" s="41"/>
      <c r="C163" s="277" t="s">
        <v>733</v>
      </c>
      <c r="D163" s="277" t="s">
        <v>407</v>
      </c>
      <c r="E163" s="278" t="s">
        <v>4904</v>
      </c>
      <c r="F163" s="279" t="s">
        <v>4841</v>
      </c>
      <c r="G163" s="280" t="s">
        <v>4312</v>
      </c>
      <c r="H163" s="281">
        <v>6</v>
      </c>
      <c r="I163" s="282"/>
      <c r="J163" s="283">
        <f>ROUND(I163*H163,2)</f>
        <v>0</v>
      </c>
      <c r="K163" s="279" t="s">
        <v>22</v>
      </c>
      <c r="L163" s="284"/>
      <c r="M163" s="285" t="s">
        <v>22</v>
      </c>
      <c r="N163" s="286" t="s">
        <v>49</v>
      </c>
      <c r="O163" s="86"/>
      <c r="P163" s="229">
        <f>O163*H163</f>
        <v>0</v>
      </c>
      <c r="Q163" s="229">
        <v>0</v>
      </c>
      <c r="R163" s="229">
        <f>Q163*H163</f>
        <v>0</v>
      </c>
      <c r="S163" s="229">
        <v>0</v>
      </c>
      <c r="T163" s="230">
        <f>S163*H163</f>
        <v>0</v>
      </c>
      <c r="U163" s="40"/>
      <c r="V163" s="40"/>
      <c r="W163" s="40"/>
      <c r="X163" s="40"/>
      <c r="Y163" s="40"/>
      <c r="Z163" s="40"/>
      <c r="AA163" s="40"/>
      <c r="AB163" s="40"/>
      <c r="AC163" s="40"/>
      <c r="AD163" s="40"/>
      <c r="AE163" s="40"/>
      <c r="AR163" s="231" t="s">
        <v>367</v>
      </c>
      <c r="AT163" s="231" t="s">
        <v>407</v>
      </c>
      <c r="AU163" s="231" t="s">
        <v>87</v>
      </c>
      <c r="AY163" s="19" t="s">
        <v>199</v>
      </c>
      <c r="BE163" s="232">
        <f>IF(N163="základní",J163,0)</f>
        <v>0</v>
      </c>
      <c r="BF163" s="232">
        <f>IF(N163="snížená",J163,0)</f>
        <v>0</v>
      </c>
      <c r="BG163" s="232">
        <f>IF(N163="zákl. přenesená",J163,0)</f>
        <v>0</v>
      </c>
      <c r="BH163" s="232">
        <f>IF(N163="sníž. přenesená",J163,0)</f>
        <v>0</v>
      </c>
      <c r="BI163" s="232">
        <f>IF(N163="nulová",J163,0)</f>
        <v>0</v>
      </c>
      <c r="BJ163" s="19" t="s">
        <v>23</v>
      </c>
      <c r="BK163" s="232">
        <f>ROUND(I163*H163,2)</f>
        <v>0</v>
      </c>
      <c r="BL163" s="19" t="s">
        <v>272</v>
      </c>
      <c r="BM163" s="231" t="s">
        <v>1368</v>
      </c>
    </row>
    <row r="164" s="2" customFormat="1" ht="16.5" customHeight="1">
      <c r="A164" s="40"/>
      <c r="B164" s="41"/>
      <c r="C164" s="220" t="s">
        <v>739</v>
      </c>
      <c r="D164" s="220" t="s">
        <v>201</v>
      </c>
      <c r="E164" s="221" t="s">
        <v>4905</v>
      </c>
      <c r="F164" s="222" t="s">
        <v>4824</v>
      </c>
      <c r="G164" s="223" t="s">
        <v>4312</v>
      </c>
      <c r="H164" s="224">
        <v>6</v>
      </c>
      <c r="I164" s="225"/>
      <c r="J164" s="226">
        <f>ROUND(I164*H164,2)</f>
        <v>0</v>
      </c>
      <c r="K164" s="222" t="s">
        <v>22</v>
      </c>
      <c r="L164" s="46"/>
      <c r="M164" s="227" t="s">
        <v>22</v>
      </c>
      <c r="N164" s="228" t="s">
        <v>49</v>
      </c>
      <c r="O164" s="86"/>
      <c r="P164" s="229">
        <f>O164*H164</f>
        <v>0</v>
      </c>
      <c r="Q164" s="229">
        <v>0</v>
      </c>
      <c r="R164" s="229">
        <f>Q164*H164</f>
        <v>0</v>
      </c>
      <c r="S164" s="229">
        <v>0</v>
      </c>
      <c r="T164" s="230">
        <f>S164*H164</f>
        <v>0</v>
      </c>
      <c r="U164" s="40"/>
      <c r="V164" s="40"/>
      <c r="W164" s="40"/>
      <c r="X164" s="40"/>
      <c r="Y164" s="40"/>
      <c r="Z164" s="40"/>
      <c r="AA164" s="40"/>
      <c r="AB164" s="40"/>
      <c r="AC164" s="40"/>
      <c r="AD164" s="40"/>
      <c r="AE164" s="40"/>
      <c r="AR164" s="231" t="s">
        <v>272</v>
      </c>
      <c r="AT164" s="231" t="s">
        <v>201</v>
      </c>
      <c r="AU164" s="231" t="s">
        <v>87</v>
      </c>
      <c r="AY164" s="19" t="s">
        <v>199</v>
      </c>
      <c r="BE164" s="232">
        <f>IF(N164="základní",J164,0)</f>
        <v>0</v>
      </c>
      <c r="BF164" s="232">
        <f>IF(N164="snížená",J164,0)</f>
        <v>0</v>
      </c>
      <c r="BG164" s="232">
        <f>IF(N164="zákl. přenesená",J164,0)</f>
        <v>0</v>
      </c>
      <c r="BH164" s="232">
        <f>IF(N164="sníž. přenesená",J164,0)</f>
        <v>0</v>
      </c>
      <c r="BI164" s="232">
        <f>IF(N164="nulová",J164,0)</f>
        <v>0</v>
      </c>
      <c r="BJ164" s="19" t="s">
        <v>23</v>
      </c>
      <c r="BK164" s="232">
        <f>ROUND(I164*H164,2)</f>
        <v>0</v>
      </c>
      <c r="BL164" s="19" t="s">
        <v>272</v>
      </c>
      <c r="BM164" s="231" t="s">
        <v>1378</v>
      </c>
    </row>
    <row r="165" s="2" customFormat="1" ht="16.5" customHeight="1">
      <c r="A165" s="40"/>
      <c r="B165" s="41"/>
      <c r="C165" s="220" t="s">
        <v>744</v>
      </c>
      <c r="D165" s="220" t="s">
        <v>201</v>
      </c>
      <c r="E165" s="221" t="s">
        <v>4906</v>
      </c>
      <c r="F165" s="222" t="s">
        <v>4844</v>
      </c>
      <c r="G165" s="223" t="s">
        <v>333</v>
      </c>
      <c r="H165" s="224">
        <v>6</v>
      </c>
      <c r="I165" s="225"/>
      <c r="J165" s="226">
        <f>ROUND(I165*H165,2)</f>
        <v>0</v>
      </c>
      <c r="K165" s="222" t="s">
        <v>22</v>
      </c>
      <c r="L165" s="46"/>
      <c r="M165" s="227" t="s">
        <v>22</v>
      </c>
      <c r="N165" s="228" t="s">
        <v>49</v>
      </c>
      <c r="O165" s="86"/>
      <c r="P165" s="229">
        <f>O165*H165</f>
        <v>0</v>
      </c>
      <c r="Q165" s="229">
        <v>0</v>
      </c>
      <c r="R165" s="229">
        <f>Q165*H165</f>
        <v>0</v>
      </c>
      <c r="S165" s="229">
        <v>0</v>
      </c>
      <c r="T165" s="230">
        <f>S165*H165</f>
        <v>0</v>
      </c>
      <c r="U165" s="40"/>
      <c r="V165" s="40"/>
      <c r="W165" s="40"/>
      <c r="X165" s="40"/>
      <c r="Y165" s="40"/>
      <c r="Z165" s="40"/>
      <c r="AA165" s="40"/>
      <c r="AB165" s="40"/>
      <c r="AC165" s="40"/>
      <c r="AD165" s="40"/>
      <c r="AE165" s="40"/>
      <c r="AR165" s="231" t="s">
        <v>272</v>
      </c>
      <c r="AT165" s="231" t="s">
        <v>201</v>
      </c>
      <c r="AU165" s="231" t="s">
        <v>87</v>
      </c>
      <c r="AY165" s="19" t="s">
        <v>199</v>
      </c>
      <c r="BE165" s="232">
        <f>IF(N165="základní",J165,0)</f>
        <v>0</v>
      </c>
      <c r="BF165" s="232">
        <f>IF(N165="snížená",J165,0)</f>
        <v>0</v>
      </c>
      <c r="BG165" s="232">
        <f>IF(N165="zákl. přenesená",J165,0)</f>
        <v>0</v>
      </c>
      <c r="BH165" s="232">
        <f>IF(N165="sníž. přenesená",J165,0)</f>
        <v>0</v>
      </c>
      <c r="BI165" s="232">
        <f>IF(N165="nulová",J165,0)</f>
        <v>0</v>
      </c>
      <c r="BJ165" s="19" t="s">
        <v>23</v>
      </c>
      <c r="BK165" s="232">
        <f>ROUND(I165*H165,2)</f>
        <v>0</v>
      </c>
      <c r="BL165" s="19" t="s">
        <v>272</v>
      </c>
      <c r="BM165" s="231" t="s">
        <v>1388</v>
      </c>
    </row>
    <row r="166" s="2" customFormat="1" ht="16.5" customHeight="1">
      <c r="A166" s="40"/>
      <c r="B166" s="41"/>
      <c r="C166" s="220" t="s">
        <v>749</v>
      </c>
      <c r="D166" s="220" t="s">
        <v>201</v>
      </c>
      <c r="E166" s="221" t="s">
        <v>4907</v>
      </c>
      <c r="F166" s="222" t="s">
        <v>4846</v>
      </c>
      <c r="G166" s="223" t="s">
        <v>4312</v>
      </c>
      <c r="H166" s="224">
        <v>120</v>
      </c>
      <c r="I166" s="225"/>
      <c r="J166" s="226">
        <f>ROUND(I166*H166,2)</f>
        <v>0</v>
      </c>
      <c r="K166" s="222" t="s">
        <v>22</v>
      </c>
      <c r="L166" s="46"/>
      <c r="M166" s="227" t="s">
        <v>22</v>
      </c>
      <c r="N166" s="228" t="s">
        <v>49</v>
      </c>
      <c r="O166" s="86"/>
      <c r="P166" s="229">
        <f>O166*H166</f>
        <v>0</v>
      </c>
      <c r="Q166" s="229">
        <v>0</v>
      </c>
      <c r="R166" s="229">
        <f>Q166*H166</f>
        <v>0</v>
      </c>
      <c r="S166" s="229">
        <v>0</v>
      </c>
      <c r="T166" s="230">
        <f>S166*H166</f>
        <v>0</v>
      </c>
      <c r="U166" s="40"/>
      <c r="V166" s="40"/>
      <c r="W166" s="40"/>
      <c r="X166" s="40"/>
      <c r="Y166" s="40"/>
      <c r="Z166" s="40"/>
      <c r="AA166" s="40"/>
      <c r="AB166" s="40"/>
      <c r="AC166" s="40"/>
      <c r="AD166" s="40"/>
      <c r="AE166" s="40"/>
      <c r="AR166" s="231" t="s">
        <v>272</v>
      </c>
      <c r="AT166" s="231" t="s">
        <v>201</v>
      </c>
      <c r="AU166" s="231" t="s">
        <v>87</v>
      </c>
      <c r="AY166" s="19" t="s">
        <v>199</v>
      </c>
      <c r="BE166" s="232">
        <f>IF(N166="základní",J166,0)</f>
        <v>0</v>
      </c>
      <c r="BF166" s="232">
        <f>IF(N166="snížená",J166,0)</f>
        <v>0</v>
      </c>
      <c r="BG166" s="232">
        <f>IF(N166="zákl. přenesená",J166,0)</f>
        <v>0</v>
      </c>
      <c r="BH166" s="232">
        <f>IF(N166="sníž. přenesená",J166,0)</f>
        <v>0</v>
      </c>
      <c r="BI166" s="232">
        <f>IF(N166="nulová",J166,0)</f>
        <v>0</v>
      </c>
      <c r="BJ166" s="19" t="s">
        <v>23</v>
      </c>
      <c r="BK166" s="232">
        <f>ROUND(I166*H166,2)</f>
        <v>0</v>
      </c>
      <c r="BL166" s="19" t="s">
        <v>272</v>
      </c>
      <c r="BM166" s="231" t="s">
        <v>1413</v>
      </c>
    </row>
    <row r="167" s="2" customFormat="1" ht="21.75" customHeight="1">
      <c r="A167" s="40"/>
      <c r="B167" s="41"/>
      <c r="C167" s="220" t="s">
        <v>769</v>
      </c>
      <c r="D167" s="220" t="s">
        <v>201</v>
      </c>
      <c r="E167" s="221" t="s">
        <v>4908</v>
      </c>
      <c r="F167" s="222" t="s">
        <v>4848</v>
      </c>
      <c r="G167" s="223" t="s">
        <v>4312</v>
      </c>
      <c r="H167" s="224">
        <v>120</v>
      </c>
      <c r="I167" s="225"/>
      <c r="J167" s="226">
        <f>ROUND(I167*H167,2)</f>
        <v>0</v>
      </c>
      <c r="K167" s="222" t="s">
        <v>22</v>
      </c>
      <c r="L167" s="46"/>
      <c r="M167" s="227" t="s">
        <v>22</v>
      </c>
      <c r="N167" s="228" t="s">
        <v>49</v>
      </c>
      <c r="O167" s="86"/>
      <c r="P167" s="229">
        <f>O167*H167</f>
        <v>0</v>
      </c>
      <c r="Q167" s="229">
        <v>0</v>
      </c>
      <c r="R167" s="229">
        <f>Q167*H167</f>
        <v>0</v>
      </c>
      <c r="S167" s="229">
        <v>0</v>
      </c>
      <c r="T167" s="230">
        <f>S167*H167</f>
        <v>0</v>
      </c>
      <c r="U167" s="40"/>
      <c r="V167" s="40"/>
      <c r="W167" s="40"/>
      <c r="X167" s="40"/>
      <c r="Y167" s="40"/>
      <c r="Z167" s="40"/>
      <c r="AA167" s="40"/>
      <c r="AB167" s="40"/>
      <c r="AC167" s="40"/>
      <c r="AD167" s="40"/>
      <c r="AE167" s="40"/>
      <c r="AR167" s="231" t="s">
        <v>272</v>
      </c>
      <c r="AT167" s="231" t="s">
        <v>201</v>
      </c>
      <c r="AU167" s="231" t="s">
        <v>87</v>
      </c>
      <c r="AY167" s="19" t="s">
        <v>199</v>
      </c>
      <c r="BE167" s="232">
        <f>IF(N167="základní",J167,0)</f>
        <v>0</v>
      </c>
      <c r="BF167" s="232">
        <f>IF(N167="snížená",J167,0)</f>
        <v>0</v>
      </c>
      <c r="BG167" s="232">
        <f>IF(N167="zákl. přenesená",J167,0)</f>
        <v>0</v>
      </c>
      <c r="BH167" s="232">
        <f>IF(N167="sníž. přenesená",J167,0)</f>
        <v>0</v>
      </c>
      <c r="BI167" s="232">
        <f>IF(N167="nulová",J167,0)</f>
        <v>0</v>
      </c>
      <c r="BJ167" s="19" t="s">
        <v>23</v>
      </c>
      <c r="BK167" s="232">
        <f>ROUND(I167*H167,2)</f>
        <v>0</v>
      </c>
      <c r="BL167" s="19" t="s">
        <v>272</v>
      </c>
      <c r="BM167" s="231" t="s">
        <v>1423</v>
      </c>
    </row>
    <row r="168" s="2" customFormat="1" ht="16.5" customHeight="1">
      <c r="A168" s="40"/>
      <c r="B168" s="41"/>
      <c r="C168" s="220" t="s">
        <v>788</v>
      </c>
      <c r="D168" s="220" t="s">
        <v>201</v>
      </c>
      <c r="E168" s="221" t="s">
        <v>4909</v>
      </c>
      <c r="F168" s="222" t="s">
        <v>4850</v>
      </c>
      <c r="G168" s="223" t="s">
        <v>4312</v>
      </c>
      <c r="H168" s="224">
        <v>120</v>
      </c>
      <c r="I168" s="225"/>
      <c r="J168" s="226">
        <f>ROUND(I168*H168,2)</f>
        <v>0</v>
      </c>
      <c r="K168" s="222" t="s">
        <v>22</v>
      </c>
      <c r="L168" s="46"/>
      <c r="M168" s="227" t="s">
        <v>22</v>
      </c>
      <c r="N168" s="228" t="s">
        <v>49</v>
      </c>
      <c r="O168" s="86"/>
      <c r="P168" s="229">
        <f>O168*H168</f>
        <v>0</v>
      </c>
      <c r="Q168" s="229">
        <v>0</v>
      </c>
      <c r="R168" s="229">
        <f>Q168*H168</f>
        <v>0</v>
      </c>
      <c r="S168" s="229">
        <v>0</v>
      </c>
      <c r="T168" s="230">
        <f>S168*H168</f>
        <v>0</v>
      </c>
      <c r="U168" s="40"/>
      <c r="V168" s="40"/>
      <c r="W168" s="40"/>
      <c r="X168" s="40"/>
      <c r="Y168" s="40"/>
      <c r="Z168" s="40"/>
      <c r="AA168" s="40"/>
      <c r="AB168" s="40"/>
      <c r="AC168" s="40"/>
      <c r="AD168" s="40"/>
      <c r="AE168" s="40"/>
      <c r="AR168" s="231" t="s">
        <v>272</v>
      </c>
      <c r="AT168" s="231" t="s">
        <v>201</v>
      </c>
      <c r="AU168" s="231" t="s">
        <v>87</v>
      </c>
      <c r="AY168" s="19" t="s">
        <v>199</v>
      </c>
      <c r="BE168" s="232">
        <f>IF(N168="základní",J168,0)</f>
        <v>0</v>
      </c>
      <c r="BF168" s="232">
        <f>IF(N168="snížená",J168,0)</f>
        <v>0</v>
      </c>
      <c r="BG168" s="232">
        <f>IF(N168="zákl. přenesená",J168,0)</f>
        <v>0</v>
      </c>
      <c r="BH168" s="232">
        <f>IF(N168="sníž. přenesená",J168,0)</f>
        <v>0</v>
      </c>
      <c r="BI168" s="232">
        <f>IF(N168="nulová",J168,0)</f>
        <v>0</v>
      </c>
      <c r="BJ168" s="19" t="s">
        <v>23</v>
      </c>
      <c r="BK168" s="232">
        <f>ROUND(I168*H168,2)</f>
        <v>0</v>
      </c>
      <c r="BL168" s="19" t="s">
        <v>272</v>
      </c>
      <c r="BM168" s="231" t="s">
        <v>1435</v>
      </c>
    </row>
    <row r="169" s="2" customFormat="1" ht="16.5" customHeight="1">
      <c r="A169" s="40"/>
      <c r="B169" s="41"/>
      <c r="C169" s="277" t="s">
        <v>793</v>
      </c>
      <c r="D169" s="277" t="s">
        <v>407</v>
      </c>
      <c r="E169" s="278" t="s">
        <v>4910</v>
      </c>
      <c r="F169" s="279" t="s">
        <v>4911</v>
      </c>
      <c r="G169" s="280" t="s">
        <v>4312</v>
      </c>
      <c r="H169" s="281">
        <v>120</v>
      </c>
      <c r="I169" s="282"/>
      <c r="J169" s="283">
        <f>ROUND(I169*H169,2)</f>
        <v>0</v>
      </c>
      <c r="K169" s="279" t="s">
        <v>22</v>
      </c>
      <c r="L169" s="284"/>
      <c r="M169" s="285" t="s">
        <v>22</v>
      </c>
      <c r="N169" s="286" t="s">
        <v>49</v>
      </c>
      <c r="O169" s="86"/>
      <c r="P169" s="229">
        <f>O169*H169</f>
        <v>0</v>
      </c>
      <c r="Q169" s="229">
        <v>0</v>
      </c>
      <c r="R169" s="229">
        <f>Q169*H169</f>
        <v>0</v>
      </c>
      <c r="S169" s="229">
        <v>0</v>
      </c>
      <c r="T169" s="230">
        <f>S169*H169</f>
        <v>0</v>
      </c>
      <c r="U169" s="40"/>
      <c r="V169" s="40"/>
      <c r="W169" s="40"/>
      <c r="X169" s="40"/>
      <c r="Y169" s="40"/>
      <c r="Z169" s="40"/>
      <c r="AA169" s="40"/>
      <c r="AB169" s="40"/>
      <c r="AC169" s="40"/>
      <c r="AD169" s="40"/>
      <c r="AE169" s="40"/>
      <c r="AR169" s="231" t="s">
        <v>367</v>
      </c>
      <c r="AT169" s="231" t="s">
        <v>407</v>
      </c>
      <c r="AU169" s="231" t="s">
        <v>87</v>
      </c>
      <c r="AY169" s="19" t="s">
        <v>199</v>
      </c>
      <c r="BE169" s="232">
        <f>IF(N169="základní",J169,0)</f>
        <v>0</v>
      </c>
      <c r="BF169" s="232">
        <f>IF(N169="snížená",J169,0)</f>
        <v>0</v>
      </c>
      <c r="BG169" s="232">
        <f>IF(N169="zákl. přenesená",J169,0)</f>
        <v>0</v>
      </c>
      <c r="BH169" s="232">
        <f>IF(N169="sníž. přenesená",J169,0)</f>
        <v>0</v>
      </c>
      <c r="BI169" s="232">
        <f>IF(N169="nulová",J169,0)</f>
        <v>0</v>
      </c>
      <c r="BJ169" s="19" t="s">
        <v>23</v>
      </c>
      <c r="BK169" s="232">
        <f>ROUND(I169*H169,2)</f>
        <v>0</v>
      </c>
      <c r="BL169" s="19" t="s">
        <v>272</v>
      </c>
      <c r="BM169" s="231" t="s">
        <v>1457</v>
      </c>
    </row>
    <row r="170" s="2" customFormat="1" ht="16.5" customHeight="1">
      <c r="A170" s="40"/>
      <c r="B170" s="41"/>
      <c r="C170" s="277" t="s">
        <v>824</v>
      </c>
      <c r="D170" s="277" t="s">
        <v>407</v>
      </c>
      <c r="E170" s="278" t="s">
        <v>4853</v>
      </c>
      <c r="F170" s="279" t="s">
        <v>4854</v>
      </c>
      <c r="G170" s="280" t="s">
        <v>4312</v>
      </c>
      <c r="H170" s="281">
        <v>115</v>
      </c>
      <c r="I170" s="282"/>
      <c r="J170" s="283">
        <f>ROUND(I170*H170,2)</f>
        <v>0</v>
      </c>
      <c r="K170" s="279" t="s">
        <v>22</v>
      </c>
      <c r="L170" s="284"/>
      <c r="M170" s="285" t="s">
        <v>22</v>
      </c>
      <c r="N170" s="286" t="s">
        <v>49</v>
      </c>
      <c r="O170" s="86"/>
      <c r="P170" s="229">
        <f>O170*H170</f>
        <v>0</v>
      </c>
      <c r="Q170" s="229">
        <v>0</v>
      </c>
      <c r="R170" s="229">
        <f>Q170*H170</f>
        <v>0</v>
      </c>
      <c r="S170" s="229">
        <v>0</v>
      </c>
      <c r="T170" s="230">
        <f>S170*H170</f>
        <v>0</v>
      </c>
      <c r="U170" s="40"/>
      <c r="V170" s="40"/>
      <c r="W170" s="40"/>
      <c r="X170" s="40"/>
      <c r="Y170" s="40"/>
      <c r="Z170" s="40"/>
      <c r="AA170" s="40"/>
      <c r="AB170" s="40"/>
      <c r="AC170" s="40"/>
      <c r="AD170" s="40"/>
      <c r="AE170" s="40"/>
      <c r="AR170" s="231" t="s">
        <v>367</v>
      </c>
      <c r="AT170" s="231" t="s">
        <v>407</v>
      </c>
      <c r="AU170" s="231" t="s">
        <v>87</v>
      </c>
      <c r="AY170" s="19" t="s">
        <v>199</v>
      </c>
      <c r="BE170" s="232">
        <f>IF(N170="základní",J170,0)</f>
        <v>0</v>
      </c>
      <c r="BF170" s="232">
        <f>IF(N170="snížená",J170,0)</f>
        <v>0</v>
      </c>
      <c r="BG170" s="232">
        <f>IF(N170="zákl. přenesená",J170,0)</f>
        <v>0</v>
      </c>
      <c r="BH170" s="232">
        <f>IF(N170="sníž. přenesená",J170,0)</f>
        <v>0</v>
      </c>
      <c r="BI170" s="232">
        <f>IF(N170="nulová",J170,0)</f>
        <v>0</v>
      </c>
      <c r="BJ170" s="19" t="s">
        <v>23</v>
      </c>
      <c r="BK170" s="232">
        <f>ROUND(I170*H170,2)</f>
        <v>0</v>
      </c>
      <c r="BL170" s="19" t="s">
        <v>272</v>
      </c>
      <c r="BM170" s="231" t="s">
        <v>1471</v>
      </c>
    </row>
    <row r="171" s="2" customFormat="1" ht="16.5" customHeight="1">
      <c r="A171" s="40"/>
      <c r="B171" s="41"/>
      <c r="C171" s="277" t="s">
        <v>829</v>
      </c>
      <c r="D171" s="277" t="s">
        <v>407</v>
      </c>
      <c r="E171" s="278" t="s">
        <v>4855</v>
      </c>
      <c r="F171" s="279" t="s">
        <v>4856</v>
      </c>
      <c r="G171" s="280" t="s">
        <v>4312</v>
      </c>
      <c r="H171" s="281">
        <v>5</v>
      </c>
      <c r="I171" s="282"/>
      <c r="J171" s="283">
        <f>ROUND(I171*H171,2)</f>
        <v>0</v>
      </c>
      <c r="K171" s="279" t="s">
        <v>22</v>
      </c>
      <c r="L171" s="284"/>
      <c r="M171" s="285" t="s">
        <v>22</v>
      </c>
      <c r="N171" s="286" t="s">
        <v>49</v>
      </c>
      <c r="O171" s="86"/>
      <c r="P171" s="229">
        <f>O171*H171</f>
        <v>0</v>
      </c>
      <c r="Q171" s="229">
        <v>0</v>
      </c>
      <c r="R171" s="229">
        <f>Q171*H171</f>
        <v>0</v>
      </c>
      <c r="S171" s="229">
        <v>0</v>
      </c>
      <c r="T171" s="230">
        <f>S171*H171</f>
        <v>0</v>
      </c>
      <c r="U171" s="40"/>
      <c r="V171" s="40"/>
      <c r="W171" s="40"/>
      <c r="X171" s="40"/>
      <c r="Y171" s="40"/>
      <c r="Z171" s="40"/>
      <c r="AA171" s="40"/>
      <c r="AB171" s="40"/>
      <c r="AC171" s="40"/>
      <c r="AD171" s="40"/>
      <c r="AE171" s="40"/>
      <c r="AR171" s="231" t="s">
        <v>367</v>
      </c>
      <c r="AT171" s="231" t="s">
        <v>407</v>
      </c>
      <c r="AU171" s="231" t="s">
        <v>87</v>
      </c>
      <c r="AY171" s="19" t="s">
        <v>199</v>
      </c>
      <c r="BE171" s="232">
        <f>IF(N171="základní",J171,0)</f>
        <v>0</v>
      </c>
      <c r="BF171" s="232">
        <f>IF(N171="snížená",J171,0)</f>
        <v>0</v>
      </c>
      <c r="BG171" s="232">
        <f>IF(N171="zákl. přenesená",J171,0)</f>
        <v>0</v>
      </c>
      <c r="BH171" s="232">
        <f>IF(N171="sníž. přenesená",J171,0)</f>
        <v>0</v>
      </c>
      <c r="BI171" s="232">
        <f>IF(N171="nulová",J171,0)</f>
        <v>0</v>
      </c>
      <c r="BJ171" s="19" t="s">
        <v>23</v>
      </c>
      <c r="BK171" s="232">
        <f>ROUND(I171*H171,2)</f>
        <v>0</v>
      </c>
      <c r="BL171" s="19" t="s">
        <v>272</v>
      </c>
      <c r="BM171" s="231" t="s">
        <v>1480</v>
      </c>
    </row>
    <row r="172" s="2" customFormat="1" ht="16.5" customHeight="1">
      <c r="A172" s="40"/>
      <c r="B172" s="41"/>
      <c r="C172" s="277" t="s">
        <v>840</v>
      </c>
      <c r="D172" s="277" t="s">
        <v>407</v>
      </c>
      <c r="E172" s="278" t="s">
        <v>4857</v>
      </c>
      <c r="F172" s="279" t="s">
        <v>4858</v>
      </c>
      <c r="G172" s="280" t="s">
        <v>549</v>
      </c>
      <c r="H172" s="281">
        <v>1950</v>
      </c>
      <c r="I172" s="282"/>
      <c r="J172" s="283">
        <f>ROUND(I172*H172,2)</f>
        <v>0</v>
      </c>
      <c r="K172" s="279" t="s">
        <v>22</v>
      </c>
      <c r="L172" s="284"/>
      <c r="M172" s="285" t="s">
        <v>22</v>
      </c>
      <c r="N172" s="286" t="s">
        <v>49</v>
      </c>
      <c r="O172" s="86"/>
      <c r="P172" s="229">
        <f>O172*H172</f>
        <v>0</v>
      </c>
      <c r="Q172" s="229">
        <v>0</v>
      </c>
      <c r="R172" s="229">
        <f>Q172*H172</f>
        <v>0</v>
      </c>
      <c r="S172" s="229">
        <v>0</v>
      </c>
      <c r="T172" s="230">
        <f>S172*H172</f>
        <v>0</v>
      </c>
      <c r="U172" s="40"/>
      <c r="V172" s="40"/>
      <c r="W172" s="40"/>
      <c r="X172" s="40"/>
      <c r="Y172" s="40"/>
      <c r="Z172" s="40"/>
      <c r="AA172" s="40"/>
      <c r="AB172" s="40"/>
      <c r="AC172" s="40"/>
      <c r="AD172" s="40"/>
      <c r="AE172" s="40"/>
      <c r="AR172" s="231" t="s">
        <v>367</v>
      </c>
      <c r="AT172" s="231" t="s">
        <v>407</v>
      </c>
      <c r="AU172" s="231" t="s">
        <v>87</v>
      </c>
      <c r="AY172" s="19" t="s">
        <v>199</v>
      </c>
      <c r="BE172" s="232">
        <f>IF(N172="základní",J172,0)</f>
        <v>0</v>
      </c>
      <c r="BF172" s="232">
        <f>IF(N172="snížená",J172,0)</f>
        <v>0</v>
      </c>
      <c r="BG172" s="232">
        <f>IF(N172="zákl. přenesená",J172,0)</f>
        <v>0</v>
      </c>
      <c r="BH172" s="232">
        <f>IF(N172="sníž. přenesená",J172,0)</f>
        <v>0</v>
      </c>
      <c r="BI172" s="232">
        <f>IF(N172="nulová",J172,0)</f>
        <v>0</v>
      </c>
      <c r="BJ172" s="19" t="s">
        <v>23</v>
      </c>
      <c r="BK172" s="232">
        <f>ROUND(I172*H172,2)</f>
        <v>0</v>
      </c>
      <c r="BL172" s="19" t="s">
        <v>272</v>
      </c>
      <c r="BM172" s="231" t="s">
        <v>1491</v>
      </c>
    </row>
    <row r="173" s="2" customFormat="1" ht="16.5" customHeight="1">
      <c r="A173" s="40"/>
      <c r="B173" s="41"/>
      <c r="C173" s="220" t="s">
        <v>847</v>
      </c>
      <c r="D173" s="220" t="s">
        <v>201</v>
      </c>
      <c r="E173" s="221" t="s">
        <v>4912</v>
      </c>
      <c r="F173" s="222" t="s">
        <v>4860</v>
      </c>
      <c r="G173" s="223" t="s">
        <v>549</v>
      </c>
      <c r="H173" s="224">
        <v>1950</v>
      </c>
      <c r="I173" s="225"/>
      <c r="J173" s="226">
        <f>ROUND(I173*H173,2)</f>
        <v>0</v>
      </c>
      <c r="K173" s="222" t="s">
        <v>22</v>
      </c>
      <c r="L173" s="46"/>
      <c r="M173" s="227" t="s">
        <v>22</v>
      </c>
      <c r="N173" s="228" t="s">
        <v>49</v>
      </c>
      <c r="O173" s="86"/>
      <c r="P173" s="229">
        <f>O173*H173</f>
        <v>0</v>
      </c>
      <c r="Q173" s="229">
        <v>0</v>
      </c>
      <c r="R173" s="229">
        <f>Q173*H173</f>
        <v>0</v>
      </c>
      <c r="S173" s="229">
        <v>0</v>
      </c>
      <c r="T173" s="230">
        <f>S173*H173</f>
        <v>0</v>
      </c>
      <c r="U173" s="40"/>
      <c r="V173" s="40"/>
      <c r="W173" s="40"/>
      <c r="X173" s="40"/>
      <c r="Y173" s="40"/>
      <c r="Z173" s="40"/>
      <c r="AA173" s="40"/>
      <c r="AB173" s="40"/>
      <c r="AC173" s="40"/>
      <c r="AD173" s="40"/>
      <c r="AE173" s="40"/>
      <c r="AR173" s="231" t="s">
        <v>272</v>
      </c>
      <c r="AT173" s="231" t="s">
        <v>201</v>
      </c>
      <c r="AU173" s="231" t="s">
        <v>87</v>
      </c>
      <c r="AY173" s="19" t="s">
        <v>199</v>
      </c>
      <c r="BE173" s="232">
        <f>IF(N173="základní",J173,0)</f>
        <v>0</v>
      </c>
      <c r="BF173" s="232">
        <f>IF(N173="snížená",J173,0)</f>
        <v>0</v>
      </c>
      <c r="BG173" s="232">
        <f>IF(N173="zákl. přenesená",J173,0)</f>
        <v>0</v>
      </c>
      <c r="BH173" s="232">
        <f>IF(N173="sníž. přenesená",J173,0)</f>
        <v>0</v>
      </c>
      <c r="BI173" s="232">
        <f>IF(N173="nulová",J173,0)</f>
        <v>0</v>
      </c>
      <c r="BJ173" s="19" t="s">
        <v>23</v>
      </c>
      <c r="BK173" s="232">
        <f>ROUND(I173*H173,2)</f>
        <v>0</v>
      </c>
      <c r="BL173" s="19" t="s">
        <v>272</v>
      </c>
      <c r="BM173" s="231" t="s">
        <v>1510</v>
      </c>
    </row>
    <row r="174" s="2" customFormat="1" ht="21.75" customHeight="1">
      <c r="A174" s="40"/>
      <c r="B174" s="41"/>
      <c r="C174" s="277" t="s">
        <v>852</v>
      </c>
      <c r="D174" s="277" t="s">
        <v>407</v>
      </c>
      <c r="E174" s="278" t="s">
        <v>4913</v>
      </c>
      <c r="F174" s="279" t="s">
        <v>4862</v>
      </c>
      <c r="G174" s="280" t="s">
        <v>4312</v>
      </c>
      <c r="H174" s="281">
        <v>120</v>
      </c>
      <c r="I174" s="282"/>
      <c r="J174" s="283">
        <f>ROUND(I174*H174,2)</f>
        <v>0</v>
      </c>
      <c r="K174" s="279" t="s">
        <v>22</v>
      </c>
      <c r="L174" s="284"/>
      <c r="M174" s="285" t="s">
        <v>22</v>
      </c>
      <c r="N174" s="286" t="s">
        <v>49</v>
      </c>
      <c r="O174" s="86"/>
      <c r="P174" s="229">
        <f>O174*H174</f>
        <v>0</v>
      </c>
      <c r="Q174" s="229">
        <v>0</v>
      </c>
      <c r="R174" s="229">
        <f>Q174*H174</f>
        <v>0</v>
      </c>
      <c r="S174" s="229">
        <v>0</v>
      </c>
      <c r="T174" s="230">
        <f>S174*H174</f>
        <v>0</v>
      </c>
      <c r="U174" s="40"/>
      <c r="V174" s="40"/>
      <c r="W174" s="40"/>
      <c r="X174" s="40"/>
      <c r="Y174" s="40"/>
      <c r="Z174" s="40"/>
      <c r="AA174" s="40"/>
      <c r="AB174" s="40"/>
      <c r="AC174" s="40"/>
      <c r="AD174" s="40"/>
      <c r="AE174" s="40"/>
      <c r="AR174" s="231" t="s">
        <v>367</v>
      </c>
      <c r="AT174" s="231" t="s">
        <v>407</v>
      </c>
      <c r="AU174" s="231" t="s">
        <v>87</v>
      </c>
      <c r="AY174" s="19" t="s">
        <v>199</v>
      </c>
      <c r="BE174" s="232">
        <f>IF(N174="základní",J174,0)</f>
        <v>0</v>
      </c>
      <c r="BF174" s="232">
        <f>IF(N174="snížená",J174,0)</f>
        <v>0</v>
      </c>
      <c r="BG174" s="232">
        <f>IF(N174="zákl. přenesená",J174,0)</f>
        <v>0</v>
      </c>
      <c r="BH174" s="232">
        <f>IF(N174="sníž. přenesená",J174,0)</f>
        <v>0</v>
      </c>
      <c r="BI174" s="232">
        <f>IF(N174="nulová",J174,0)</f>
        <v>0</v>
      </c>
      <c r="BJ174" s="19" t="s">
        <v>23</v>
      </c>
      <c r="BK174" s="232">
        <f>ROUND(I174*H174,2)</f>
        <v>0</v>
      </c>
      <c r="BL174" s="19" t="s">
        <v>272</v>
      </c>
      <c r="BM174" s="231" t="s">
        <v>1526</v>
      </c>
    </row>
    <row r="175" s="2" customFormat="1" ht="16.5" customHeight="1">
      <c r="A175" s="40"/>
      <c r="B175" s="41"/>
      <c r="C175" s="277" t="s">
        <v>865</v>
      </c>
      <c r="D175" s="277" t="s">
        <v>407</v>
      </c>
      <c r="E175" s="278" t="s">
        <v>4914</v>
      </c>
      <c r="F175" s="279" t="s">
        <v>4864</v>
      </c>
      <c r="G175" s="280" t="s">
        <v>4312</v>
      </c>
      <c r="H175" s="281">
        <v>20</v>
      </c>
      <c r="I175" s="282"/>
      <c r="J175" s="283">
        <f>ROUND(I175*H175,2)</f>
        <v>0</v>
      </c>
      <c r="K175" s="279" t="s">
        <v>22</v>
      </c>
      <c r="L175" s="284"/>
      <c r="M175" s="285" t="s">
        <v>22</v>
      </c>
      <c r="N175" s="286" t="s">
        <v>49</v>
      </c>
      <c r="O175" s="86"/>
      <c r="P175" s="229">
        <f>O175*H175</f>
        <v>0</v>
      </c>
      <c r="Q175" s="229">
        <v>0</v>
      </c>
      <c r="R175" s="229">
        <f>Q175*H175</f>
        <v>0</v>
      </c>
      <c r="S175" s="229">
        <v>0</v>
      </c>
      <c r="T175" s="230">
        <f>S175*H175</f>
        <v>0</v>
      </c>
      <c r="U175" s="40"/>
      <c r="V175" s="40"/>
      <c r="W175" s="40"/>
      <c r="X175" s="40"/>
      <c r="Y175" s="40"/>
      <c r="Z175" s="40"/>
      <c r="AA175" s="40"/>
      <c r="AB175" s="40"/>
      <c r="AC175" s="40"/>
      <c r="AD175" s="40"/>
      <c r="AE175" s="40"/>
      <c r="AR175" s="231" t="s">
        <v>367</v>
      </c>
      <c r="AT175" s="231" t="s">
        <v>407</v>
      </c>
      <c r="AU175" s="231" t="s">
        <v>87</v>
      </c>
      <c r="AY175" s="19" t="s">
        <v>199</v>
      </c>
      <c r="BE175" s="232">
        <f>IF(N175="základní",J175,0)</f>
        <v>0</v>
      </c>
      <c r="BF175" s="232">
        <f>IF(N175="snížená",J175,0)</f>
        <v>0</v>
      </c>
      <c r="BG175" s="232">
        <f>IF(N175="zákl. přenesená",J175,0)</f>
        <v>0</v>
      </c>
      <c r="BH175" s="232">
        <f>IF(N175="sníž. přenesená",J175,0)</f>
        <v>0</v>
      </c>
      <c r="BI175" s="232">
        <f>IF(N175="nulová",J175,0)</f>
        <v>0</v>
      </c>
      <c r="BJ175" s="19" t="s">
        <v>23</v>
      </c>
      <c r="BK175" s="232">
        <f>ROUND(I175*H175,2)</f>
        <v>0</v>
      </c>
      <c r="BL175" s="19" t="s">
        <v>272</v>
      </c>
      <c r="BM175" s="231" t="s">
        <v>1545</v>
      </c>
    </row>
    <row r="176" s="2" customFormat="1" ht="16.5" customHeight="1">
      <c r="A176" s="40"/>
      <c r="B176" s="41"/>
      <c r="C176" s="277" t="s">
        <v>875</v>
      </c>
      <c r="D176" s="277" t="s">
        <v>407</v>
      </c>
      <c r="E176" s="278" t="s">
        <v>4915</v>
      </c>
      <c r="F176" s="279" t="s">
        <v>4866</v>
      </c>
      <c r="G176" s="280" t="s">
        <v>333</v>
      </c>
      <c r="H176" s="281">
        <v>100</v>
      </c>
      <c r="I176" s="282"/>
      <c r="J176" s="283">
        <f>ROUND(I176*H176,2)</f>
        <v>0</v>
      </c>
      <c r="K176" s="279" t="s">
        <v>22</v>
      </c>
      <c r="L176" s="284"/>
      <c r="M176" s="285" t="s">
        <v>22</v>
      </c>
      <c r="N176" s="286" t="s">
        <v>49</v>
      </c>
      <c r="O176" s="86"/>
      <c r="P176" s="229">
        <f>O176*H176</f>
        <v>0</v>
      </c>
      <c r="Q176" s="229">
        <v>0</v>
      </c>
      <c r="R176" s="229">
        <f>Q176*H176</f>
        <v>0</v>
      </c>
      <c r="S176" s="229">
        <v>0</v>
      </c>
      <c r="T176" s="230">
        <f>S176*H176</f>
        <v>0</v>
      </c>
      <c r="U176" s="40"/>
      <c r="V176" s="40"/>
      <c r="W176" s="40"/>
      <c r="X176" s="40"/>
      <c r="Y176" s="40"/>
      <c r="Z176" s="40"/>
      <c r="AA176" s="40"/>
      <c r="AB176" s="40"/>
      <c r="AC176" s="40"/>
      <c r="AD176" s="40"/>
      <c r="AE176" s="40"/>
      <c r="AR176" s="231" t="s">
        <v>367</v>
      </c>
      <c r="AT176" s="231" t="s">
        <v>407</v>
      </c>
      <c r="AU176" s="231" t="s">
        <v>87</v>
      </c>
      <c r="AY176" s="19" t="s">
        <v>199</v>
      </c>
      <c r="BE176" s="232">
        <f>IF(N176="základní",J176,0)</f>
        <v>0</v>
      </c>
      <c r="BF176" s="232">
        <f>IF(N176="snížená",J176,0)</f>
        <v>0</v>
      </c>
      <c r="BG176" s="232">
        <f>IF(N176="zákl. přenesená",J176,0)</f>
        <v>0</v>
      </c>
      <c r="BH176" s="232">
        <f>IF(N176="sníž. přenesená",J176,0)</f>
        <v>0</v>
      </c>
      <c r="BI176" s="232">
        <f>IF(N176="nulová",J176,0)</f>
        <v>0</v>
      </c>
      <c r="BJ176" s="19" t="s">
        <v>23</v>
      </c>
      <c r="BK176" s="232">
        <f>ROUND(I176*H176,2)</f>
        <v>0</v>
      </c>
      <c r="BL176" s="19" t="s">
        <v>272</v>
      </c>
      <c r="BM176" s="231" t="s">
        <v>1558</v>
      </c>
    </row>
    <row r="177" s="2" customFormat="1" ht="16.5" customHeight="1">
      <c r="A177" s="40"/>
      <c r="B177" s="41"/>
      <c r="C177" s="277" t="s">
        <v>881</v>
      </c>
      <c r="D177" s="277" t="s">
        <v>407</v>
      </c>
      <c r="E177" s="278" t="s">
        <v>4916</v>
      </c>
      <c r="F177" s="279" t="s">
        <v>4868</v>
      </c>
      <c r="G177" s="280" t="s">
        <v>333</v>
      </c>
      <c r="H177" s="281">
        <v>100</v>
      </c>
      <c r="I177" s="282"/>
      <c r="J177" s="283">
        <f>ROUND(I177*H177,2)</f>
        <v>0</v>
      </c>
      <c r="K177" s="279" t="s">
        <v>22</v>
      </c>
      <c r="L177" s="284"/>
      <c r="M177" s="285" t="s">
        <v>22</v>
      </c>
      <c r="N177" s="286" t="s">
        <v>49</v>
      </c>
      <c r="O177" s="86"/>
      <c r="P177" s="229">
        <f>O177*H177</f>
        <v>0</v>
      </c>
      <c r="Q177" s="229">
        <v>0</v>
      </c>
      <c r="R177" s="229">
        <f>Q177*H177</f>
        <v>0</v>
      </c>
      <c r="S177" s="229">
        <v>0</v>
      </c>
      <c r="T177" s="230">
        <f>S177*H177</f>
        <v>0</v>
      </c>
      <c r="U177" s="40"/>
      <c r="V177" s="40"/>
      <c r="W177" s="40"/>
      <c r="X177" s="40"/>
      <c r="Y177" s="40"/>
      <c r="Z177" s="40"/>
      <c r="AA177" s="40"/>
      <c r="AB177" s="40"/>
      <c r="AC177" s="40"/>
      <c r="AD177" s="40"/>
      <c r="AE177" s="40"/>
      <c r="AR177" s="231" t="s">
        <v>367</v>
      </c>
      <c r="AT177" s="231" t="s">
        <v>407</v>
      </c>
      <c r="AU177" s="231" t="s">
        <v>87</v>
      </c>
      <c r="AY177" s="19" t="s">
        <v>199</v>
      </c>
      <c r="BE177" s="232">
        <f>IF(N177="základní",J177,0)</f>
        <v>0</v>
      </c>
      <c r="BF177" s="232">
        <f>IF(N177="snížená",J177,0)</f>
        <v>0</v>
      </c>
      <c r="BG177" s="232">
        <f>IF(N177="zákl. přenesená",J177,0)</f>
        <v>0</v>
      </c>
      <c r="BH177" s="232">
        <f>IF(N177="sníž. přenesená",J177,0)</f>
        <v>0</v>
      </c>
      <c r="BI177" s="232">
        <f>IF(N177="nulová",J177,0)</f>
        <v>0</v>
      </c>
      <c r="BJ177" s="19" t="s">
        <v>23</v>
      </c>
      <c r="BK177" s="232">
        <f>ROUND(I177*H177,2)</f>
        <v>0</v>
      </c>
      <c r="BL177" s="19" t="s">
        <v>272</v>
      </c>
      <c r="BM177" s="231" t="s">
        <v>1571</v>
      </c>
    </row>
    <row r="178" s="2" customFormat="1" ht="16.5" customHeight="1">
      <c r="A178" s="40"/>
      <c r="B178" s="41"/>
      <c r="C178" s="277" t="s">
        <v>887</v>
      </c>
      <c r="D178" s="277" t="s">
        <v>407</v>
      </c>
      <c r="E178" s="278" t="s">
        <v>4917</v>
      </c>
      <c r="F178" s="279" t="s">
        <v>4870</v>
      </c>
      <c r="G178" s="280" t="s">
        <v>333</v>
      </c>
      <c r="H178" s="281">
        <v>100</v>
      </c>
      <c r="I178" s="282"/>
      <c r="J178" s="283">
        <f>ROUND(I178*H178,2)</f>
        <v>0</v>
      </c>
      <c r="K178" s="279" t="s">
        <v>22</v>
      </c>
      <c r="L178" s="284"/>
      <c r="M178" s="285" t="s">
        <v>22</v>
      </c>
      <c r="N178" s="286" t="s">
        <v>49</v>
      </c>
      <c r="O178" s="86"/>
      <c r="P178" s="229">
        <f>O178*H178</f>
        <v>0</v>
      </c>
      <c r="Q178" s="229">
        <v>0</v>
      </c>
      <c r="R178" s="229">
        <f>Q178*H178</f>
        <v>0</v>
      </c>
      <c r="S178" s="229">
        <v>0</v>
      </c>
      <c r="T178" s="230">
        <f>S178*H178</f>
        <v>0</v>
      </c>
      <c r="U178" s="40"/>
      <c r="V178" s="40"/>
      <c r="W178" s="40"/>
      <c r="X178" s="40"/>
      <c r="Y178" s="40"/>
      <c r="Z178" s="40"/>
      <c r="AA178" s="40"/>
      <c r="AB178" s="40"/>
      <c r="AC178" s="40"/>
      <c r="AD178" s="40"/>
      <c r="AE178" s="40"/>
      <c r="AR178" s="231" t="s">
        <v>367</v>
      </c>
      <c r="AT178" s="231" t="s">
        <v>407</v>
      </c>
      <c r="AU178" s="231" t="s">
        <v>87</v>
      </c>
      <c r="AY178" s="19" t="s">
        <v>199</v>
      </c>
      <c r="BE178" s="232">
        <f>IF(N178="základní",J178,0)</f>
        <v>0</v>
      </c>
      <c r="BF178" s="232">
        <f>IF(N178="snížená",J178,0)</f>
        <v>0</v>
      </c>
      <c r="BG178" s="232">
        <f>IF(N178="zákl. přenesená",J178,0)</f>
        <v>0</v>
      </c>
      <c r="BH178" s="232">
        <f>IF(N178="sníž. přenesená",J178,0)</f>
        <v>0</v>
      </c>
      <c r="BI178" s="232">
        <f>IF(N178="nulová",J178,0)</f>
        <v>0</v>
      </c>
      <c r="BJ178" s="19" t="s">
        <v>23</v>
      </c>
      <c r="BK178" s="232">
        <f>ROUND(I178*H178,2)</f>
        <v>0</v>
      </c>
      <c r="BL178" s="19" t="s">
        <v>272</v>
      </c>
      <c r="BM178" s="231" t="s">
        <v>1591</v>
      </c>
    </row>
    <row r="179" s="2" customFormat="1" ht="21.75" customHeight="1">
      <c r="A179" s="40"/>
      <c r="B179" s="41"/>
      <c r="C179" s="220" t="s">
        <v>910</v>
      </c>
      <c r="D179" s="220" t="s">
        <v>201</v>
      </c>
      <c r="E179" s="221" t="s">
        <v>4918</v>
      </c>
      <c r="F179" s="222" t="s">
        <v>4872</v>
      </c>
      <c r="G179" s="223" t="s">
        <v>333</v>
      </c>
      <c r="H179" s="224">
        <v>120</v>
      </c>
      <c r="I179" s="225"/>
      <c r="J179" s="226">
        <f>ROUND(I179*H179,2)</f>
        <v>0</v>
      </c>
      <c r="K179" s="222" t="s">
        <v>22</v>
      </c>
      <c r="L179" s="46"/>
      <c r="M179" s="227" t="s">
        <v>22</v>
      </c>
      <c r="N179" s="228" t="s">
        <v>49</v>
      </c>
      <c r="O179" s="86"/>
      <c r="P179" s="229">
        <f>O179*H179</f>
        <v>0</v>
      </c>
      <c r="Q179" s="229">
        <v>0</v>
      </c>
      <c r="R179" s="229">
        <f>Q179*H179</f>
        <v>0</v>
      </c>
      <c r="S179" s="229">
        <v>0</v>
      </c>
      <c r="T179" s="230">
        <f>S179*H179</f>
        <v>0</v>
      </c>
      <c r="U179" s="40"/>
      <c r="V179" s="40"/>
      <c r="W179" s="40"/>
      <c r="X179" s="40"/>
      <c r="Y179" s="40"/>
      <c r="Z179" s="40"/>
      <c r="AA179" s="40"/>
      <c r="AB179" s="40"/>
      <c r="AC179" s="40"/>
      <c r="AD179" s="40"/>
      <c r="AE179" s="40"/>
      <c r="AR179" s="231" t="s">
        <v>272</v>
      </c>
      <c r="AT179" s="231" t="s">
        <v>201</v>
      </c>
      <c r="AU179" s="231" t="s">
        <v>87</v>
      </c>
      <c r="AY179" s="19" t="s">
        <v>199</v>
      </c>
      <c r="BE179" s="232">
        <f>IF(N179="základní",J179,0)</f>
        <v>0</v>
      </c>
      <c r="BF179" s="232">
        <f>IF(N179="snížená",J179,0)</f>
        <v>0</v>
      </c>
      <c r="BG179" s="232">
        <f>IF(N179="zákl. přenesená",J179,0)</f>
        <v>0</v>
      </c>
      <c r="BH179" s="232">
        <f>IF(N179="sníž. přenesená",J179,0)</f>
        <v>0</v>
      </c>
      <c r="BI179" s="232">
        <f>IF(N179="nulová",J179,0)</f>
        <v>0</v>
      </c>
      <c r="BJ179" s="19" t="s">
        <v>23</v>
      </c>
      <c r="BK179" s="232">
        <f>ROUND(I179*H179,2)</f>
        <v>0</v>
      </c>
      <c r="BL179" s="19" t="s">
        <v>272</v>
      </c>
      <c r="BM179" s="231" t="s">
        <v>1620</v>
      </c>
    </row>
    <row r="180" s="2" customFormat="1" ht="16.5" customHeight="1">
      <c r="A180" s="40"/>
      <c r="B180" s="41"/>
      <c r="C180" s="220" t="s">
        <v>930</v>
      </c>
      <c r="D180" s="220" t="s">
        <v>201</v>
      </c>
      <c r="E180" s="221" t="s">
        <v>4919</v>
      </c>
      <c r="F180" s="222" t="s">
        <v>4876</v>
      </c>
      <c r="G180" s="223" t="s">
        <v>333</v>
      </c>
      <c r="H180" s="224">
        <v>120</v>
      </c>
      <c r="I180" s="225"/>
      <c r="J180" s="226">
        <f>ROUND(I180*H180,2)</f>
        <v>0</v>
      </c>
      <c r="K180" s="222" t="s">
        <v>22</v>
      </c>
      <c r="L180" s="46"/>
      <c r="M180" s="227" t="s">
        <v>22</v>
      </c>
      <c r="N180" s="228" t="s">
        <v>49</v>
      </c>
      <c r="O180" s="86"/>
      <c r="P180" s="229">
        <f>O180*H180</f>
        <v>0</v>
      </c>
      <c r="Q180" s="229">
        <v>0</v>
      </c>
      <c r="R180" s="229">
        <f>Q180*H180</f>
        <v>0</v>
      </c>
      <c r="S180" s="229">
        <v>0</v>
      </c>
      <c r="T180" s="230">
        <f>S180*H180</f>
        <v>0</v>
      </c>
      <c r="U180" s="40"/>
      <c r="V180" s="40"/>
      <c r="W180" s="40"/>
      <c r="X180" s="40"/>
      <c r="Y180" s="40"/>
      <c r="Z180" s="40"/>
      <c r="AA180" s="40"/>
      <c r="AB180" s="40"/>
      <c r="AC180" s="40"/>
      <c r="AD180" s="40"/>
      <c r="AE180" s="40"/>
      <c r="AR180" s="231" t="s">
        <v>272</v>
      </c>
      <c r="AT180" s="231" t="s">
        <v>201</v>
      </c>
      <c r="AU180" s="231" t="s">
        <v>87</v>
      </c>
      <c r="AY180" s="19" t="s">
        <v>199</v>
      </c>
      <c r="BE180" s="232">
        <f>IF(N180="základní",J180,0)</f>
        <v>0</v>
      </c>
      <c r="BF180" s="232">
        <f>IF(N180="snížená",J180,0)</f>
        <v>0</v>
      </c>
      <c r="BG180" s="232">
        <f>IF(N180="zákl. přenesená",J180,0)</f>
        <v>0</v>
      </c>
      <c r="BH180" s="232">
        <f>IF(N180="sníž. přenesená",J180,0)</f>
        <v>0</v>
      </c>
      <c r="BI180" s="232">
        <f>IF(N180="nulová",J180,0)</f>
        <v>0</v>
      </c>
      <c r="BJ180" s="19" t="s">
        <v>23</v>
      </c>
      <c r="BK180" s="232">
        <f>ROUND(I180*H180,2)</f>
        <v>0</v>
      </c>
      <c r="BL180" s="19" t="s">
        <v>272</v>
      </c>
      <c r="BM180" s="231" t="s">
        <v>1629</v>
      </c>
    </row>
    <row r="181" s="2" customFormat="1" ht="16.5" customHeight="1">
      <c r="A181" s="40"/>
      <c r="B181" s="41"/>
      <c r="C181" s="277" t="s">
        <v>935</v>
      </c>
      <c r="D181" s="277" t="s">
        <v>407</v>
      </c>
      <c r="E181" s="278" t="s">
        <v>4920</v>
      </c>
      <c r="F181" s="279" t="s">
        <v>4921</v>
      </c>
      <c r="G181" s="280" t="s">
        <v>4312</v>
      </c>
      <c r="H181" s="281">
        <v>2</v>
      </c>
      <c r="I181" s="282"/>
      <c r="J181" s="283">
        <f>ROUND(I181*H181,2)</f>
        <v>0</v>
      </c>
      <c r="K181" s="279" t="s">
        <v>22</v>
      </c>
      <c r="L181" s="284"/>
      <c r="M181" s="285" t="s">
        <v>22</v>
      </c>
      <c r="N181" s="286" t="s">
        <v>49</v>
      </c>
      <c r="O181" s="86"/>
      <c r="P181" s="229">
        <f>O181*H181</f>
        <v>0</v>
      </c>
      <c r="Q181" s="229">
        <v>0</v>
      </c>
      <c r="R181" s="229">
        <f>Q181*H181</f>
        <v>0</v>
      </c>
      <c r="S181" s="229">
        <v>0</v>
      </c>
      <c r="T181" s="230">
        <f>S181*H181</f>
        <v>0</v>
      </c>
      <c r="U181" s="40"/>
      <c r="V181" s="40"/>
      <c r="W181" s="40"/>
      <c r="X181" s="40"/>
      <c r="Y181" s="40"/>
      <c r="Z181" s="40"/>
      <c r="AA181" s="40"/>
      <c r="AB181" s="40"/>
      <c r="AC181" s="40"/>
      <c r="AD181" s="40"/>
      <c r="AE181" s="40"/>
      <c r="AR181" s="231" t="s">
        <v>367</v>
      </c>
      <c r="AT181" s="231" t="s">
        <v>407</v>
      </c>
      <c r="AU181" s="231" t="s">
        <v>87</v>
      </c>
      <c r="AY181" s="19" t="s">
        <v>199</v>
      </c>
      <c r="BE181" s="232">
        <f>IF(N181="základní",J181,0)</f>
        <v>0</v>
      </c>
      <c r="BF181" s="232">
        <f>IF(N181="snížená",J181,0)</f>
        <v>0</v>
      </c>
      <c r="BG181" s="232">
        <f>IF(N181="zákl. přenesená",J181,0)</f>
        <v>0</v>
      </c>
      <c r="BH181" s="232">
        <f>IF(N181="sníž. přenesená",J181,0)</f>
        <v>0</v>
      </c>
      <c r="BI181" s="232">
        <f>IF(N181="nulová",J181,0)</f>
        <v>0</v>
      </c>
      <c r="BJ181" s="19" t="s">
        <v>23</v>
      </c>
      <c r="BK181" s="232">
        <f>ROUND(I181*H181,2)</f>
        <v>0</v>
      </c>
      <c r="BL181" s="19" t="s">
        <v>272</v>
      </c>
      <c r="BM181" s="231" t="s">
        <v>1639</v>
      </c>
    </row>
    <row r="182" s="2" customFormat="1" ht="16.5" customHeight="1">
      <c r="A182" s="40"/>
      <c r="B182" s="41"/>
      <c r="C182" s="220" t="s">
        <v>942</v>
      </c>
      <c r="D182" s="220" t="s">
        <v>201</v>
      </c>
      <c r="E182" s="221" t="s">
        <v>4922</v>
      </c>
      <c r="F182" s="222" t="s">
        <v>4923</v>
      </c>
      <c r="G182" s="223" t="s">
        <v>333</v>
      </c>
      <c r="H182" s="224">
        <v>2</v>
      </c>
      <c r="I182" s="225"/>
      <c r="J182" s="226">
        <f>ROUND(I182*H182,2)</f>
        <v>0</v>
      </c>
      <c r="K182" s="222" t="s">
        <v>4777</v>
      </c>
      <c r="L182" s="46"/>
      <c r="M182" s="227" t="s">
        <v>22</v>
      </c>
      <c r="N182" s="228" t="s">
        <v>49</v>
      </c>
      <c r="O182" s="86"/>
      <c r="P182" s="229">
        <f>O182*H182</f>
        <v>0</v>
      </c>
      <c r="Q182" s="229">
        <v>0</v>
      </c>
      <c r="R182" s="229">
        <f>Q182*H182</f>
        <v>0</v>
      </c>
      <c r="S182" s="229">
        <v>0</v>
      </c>
      <c r="T182" s="230">
        <f>S182*H182</f>
        <v>0</v>
      </c>
      <c r="U182" s="40"/>
      <c r="V182" s="40"/>
      <c r="W182" s="40"/>
      <c r="X182" s="40"/>
      <c r="Y182" s="40"/>
      <c r="Z182" s="40"/>
      <c r="AA182" s="40"/>
      <c r="AB182" s="40"/>
      <c r="AC182" s="40"/>
      <c r="AD182" s="40"/>
      <c r="AE182" s="40"/>
      <c r="AR182" s="231" t="s">
        <v>272</v>
      </c>
      <c r="AT182" s="231" t="s">
        <v>201</v>
      </c>
      <c r="AU182" s="231" t="s">
        <v>87</v>
      </c>
      <c r="AY182" s="19" t="s">
        <v>199</v>
      </c>
      <c r="BE182" s="232">
        <f>IF(N182="základní",J182,0)</f>
        <v>0</v>
      </c>
      <c r="BF182" s="232">
        <f>IF(N182="snížená",J182,0)</f>
        <v>0</v>
      </c>
      <c r="BG182" s="232">
        <f>IF(N182="zákl. přenesená",J182,0)</f>
        <v>0</v>
      </c>
      <c r="BH182" s="232">
        <f>IF(N182="sníž. přenesená",J182,0)</f>
        <v>0</v>
      </c>
      <c r="BI182" s="232">
        <f>IF(N182="nulová",J182,0)</f>
        <v>0</v>
      </c>
      <c r="BJ182" s="19" t="s">
        <v>23</v>
      </c>
      <c r="BK182" s="232">
        <f>ROUND(I182*H182,2)</f>
        <v>0</v>
      </c>
      <c r="BL182" s="19" t="s">
        <v>272</v>
      </c>
      <c r="BM182" s="231" t="s">
        <v>1650</v>
      </c>
    </row>
    <row r="183" s="2" customFormat="1" ht="21.75" customHeight="1">
      <c r="A183" s="40"/>
      <c r="B183" s="41"/>
      <c r="C183" s="277" t="s">
        <v>29</v>
      </c>
      <c r="D183" s="277" t="s">
        <v>407</v>
      </c>
      <c r="E183" s="278" t="s">
        <v>4924</v>
      </c>
      <c r="F183" s="279" t="s">
        <v>4799</v>
      </c>
      <c r="G183" s="280" t="s">
        <v>4312</v>
      </c>
      <c r="H183" s="281">
        <v>5</v>
      </c>
      <c r="I183" s="282"/>
      <c r="J183" s="283">
        <f>ROUND(I183*H183,2)</f>
        <v>0</v>
      </c>
      <c r="K183" s="279" t="s">
        <v>22</v>
      </c>
      <c r="L183" s="284"/>
      <c r="M183" s="285" t="s">
        <v>22</v>
      </c>
      <c r="N183" s="286" t="s">
        <v>49</v>
      </c>
      <c r="O183" s="86"/>
      <c r="P183" s="229">
        <f>O183*H183</f>
        <v>0</v>
      </c>
      <c r="Q183" s="229">
        <v>0</v>
      </c>
      <c r="R183" s="229">
        <f>Q183*H183</f>
        <v>0</v>
      </c>
      <c r="S183" s="229">
        <v>0</v>
      </c>
      <c r="T183" s="230">
        <f>S183*H183</f>
        <v>0</v>
      </c>
      <c r="U183" s="40"/>
      <c r="V183" s="40"/>
      <c r="W183" s="40"/>
      <c r="X183" s="40"/>
      <c r="Y183" s="40"/>
      <c r="Z183" s="40"/>
      <c r="AA183" s="40"/>
      <c r="AB183" s="40"/>
      <c r="AC183" s="40"/>
      <c r="AD183" s="40"/>
      <c r="AE183" s="40"/>
      <c r="AR183" s="231" t="s">
        <v>367</v>
      </c>
      <c r="AT183" s="231" t="s">
        <v>407</v>
      </c>
      <c r="AU183" s="231" t="s">
        <v>87</v>
      </c>
      <c r="AY183" s="19" t="s">
        <v>199</v>
      </c>
      <c r="BE183" s="232">
        <f>IF(N183="základní",J183,0)</f>
        <v>0</v>
      </c>
      <c r="BF183" s="232">
        <f>IF(N183="snížená",J183,0)</f>
        <v>0</v>
      </c>
      <c r="BG183" s="232">
        <f>IF(N183="zákl. přenesená",J183,0)</f>
        <v>0</v>
      </c>
      <c r="BH183" s="232">
        <f>IF(N183="sníž. přenesená",J183,0)</f>
        <v>0</v>
      </c>
      <c r="BI183" s="232">
        <f>IF(N183="nulová",J183,0)</f>
        <v>0</v>
      </c>
      <c r="BJ183" s="19" t="s">
        <v>23</v>
      </c>
      <c r="BK183" s="232">
        <f>ROUND(I183*H183,2)</f>
        <v>0</v>
      </c>
      <c r="BL183" s="19" t="s">
        <v>272</v>
      </c>
      <c r="BM183" s="231" t="s">
        <v>1673</v>
      </c>
    </row>
    <row r="184" s="2" customFormat="1" ht="16.5" customHeight="1">
      <c r="A184" s="40"/>
      <c r="B184" s="41"/>
      <c r="C184" s="277" t="s">
        <v>961</v>
      </c>
      <c r="D184" s="277" t="s">
        <v>407</v>
      </c>
      <c r="E184" s="278" t="s">
        <v>4811</v>
      </c>
      <c r="F184" s="279" t="s">
        <v>4812</v>
      </c>
      <c r="G184" s="280" t="s">
        <v>4312</v>
      </c>
      <c r="H184" s="281">
        <v>60</v>
      </c>
      <c r="I184" s="282"/>
      <c r="J184" s="283">
        <f>ROUND(I184*H184,2)</f>
        <v>0</v>
      </c>
      <c r="K184" s="279" t="s">
        <v>22</v>
      </c>
      <c r="L184" s="284"/>
      <c r="M184" s="285" t="s">
        <v>22</v>
      </c>
      <c r="N184" s="286" t="s">
        <v>49</v>
      </c>
      <c r="O184" s="86"/>
      <c r="P184" s="229">
        <f>O184*H184</f>
        <v>0</v>
      </c>
      <c r="Q184" s="229">
        <v>0</v>
      </c>
      <c r="R184" s="229">
        <f>Q184*H184</f>
        <v>0</v>
      </c>
      <c r="S184" s="229">
        <v>0</v>
      </c>
      <c r="T184" s="230">
        <f>S184*H184</f>
        <v>0</v>
      </c>
      <c r="U184" s="40"/>
      <c r="V184" s="40"/>
      <c r="W184" s="40"/>
      <c r="X184" s="40"/>
      <c r="Y184" s="40"/>
      <c r="Z184" s="40"/>
      <c r="AA184" s="40"/>
      <c r="AB184" s="40"/>
      <c r="AC184" s="40"/>
      <c r="AD184" s="40"/>
      <c r="AE184" s="40"/>
      <c r="AR184" s="231" t="s">
        <v>367</v>
      </c>
      <c r="AT184" s="231" t="s">
        <v>407</v>
      </c>
      <c r="AU184" s="231" t="s">
        <v>87</v>
      </c>
      <c r="AY184" s="19" t="s">
        <v>199</v>
      </c>
      <c r="BE184" s="232">
        <f>IF(N184="základní",J184,0)</f>
        <v>0</v>
      </c>
      <c r="BF184" s="232">
        <f>IF(N184="snížená",J184,0)</f>
        <v>0</v>
      </c>
      <c r="BG184" s="232">
        <f>IF(N184="zákl. přenesená",J184,0)</f>
        <v>0</v>
      </c>
      <c r="BH184" s="232">
        <f>IF(N184="sníž. přenesená",J184,0)</f>
        <v>0</v>
      </c>
      <c r="BI184" s="232">
        <f>IF(N184="nulová",J184,0)</f>
        <v>0</v>
      </c>
      <c r="BJ184" s="19" t="s">
        <v>23</v>
      </c>
      <c r="BK184" s="232">
        <f>ROUND(I184*H184,2)</f>
        <v>0</v>
      </c>
      <c r="BL184" s="19" t="s">
        <v>272</v>
      </c>
      <c r="BM184" s="231" t="s">
        <v>1685</v>
      </c>
    </row>
    <row r="185" s="2" customFormat="1" ht="16.5" customHeight="1">
      <c r="A185" s="40"/>
      <c r="B185" s="41"/>
      <c r="C185" s="220" t="s">
        <v>967</v>
      </c>
      <c r="D185" s="220" t="s">
        <v>201</v>
      </c>
      <c r="E185" s="221" t="s">
        <v>4925</v>
      </c>
      <c r="F185" s="222" t="s">
        <v>4814</v>
      </c>
      <c r="G185" s="223" t="s">
        <v>4312</v>
      </c>
      <c r="H185" s="224">
        <v>4</v>
      </c>
      <c r="I185" s="225"/>
      <c r="J185" s="226">
        <f>ROUND(I185*H185,2)</f>
        <v>0</v>
      </c>
      <c r="K185" s="222" t="s">
        <v>22</v>
      </c>
      <c r="L185" s="46"/>
      <c r="M185" s="227" t="s">
        <v>22</v>
      </c>
      <c r="N185" s="228" t="s">
        <v>49</v>
      </c>
      <c r="O185" s="86"/>
      <c r="P185" s="229">
        <f>O185*H185</f>
        <v>0</v>
      </c>
      <c r="Q185" s="229">
        <v>0</v>
      </c>
      <c r="R185" s="229">
        <f>Q185*H185</f>
        <v>0</v>
      </c>
      <c r="S185" s="229">
        <v>0</v>
      </c>
      <c r="T185" s="230">
        <f>S185*H185</f>
        <v>0</v>
      </c>
      <c r="U185" s="40"/>
      <c r="V185" s="40"/>
      <c r="W185" s="40"/>
      <c r="X185" s="40"/>
      <c r="Y185" s="40"/>
      <c r="Z185" s="40"/>
      <c r="AA185" s="40"/>
      <c r="AB185" s="40"/>
      <c r="AC185" s="40"/>
      <c r="AD185" s="40"/>
      <c r="AE185" s="40"/>
      <c r="AR185" s="231" t="s">
        <v>272</v>
      </c>
      <c r="AT185" s="231" t="s">
        <v>201</v>
      </c>
      <c r="AU185" s="231" t="s">
        <v>87</v>
      </c>
      <c r="AY185" s="19" t="s">
        <v>199</v>
      </c>
      <c r="BE185" s="232">
        <f>IF(N185="základní",J185,0)</f>
        <v>0</v>
      </c>
      <c r="BF185" s="232">
        <f>IF(N185="snížená",J185,0)</f>
        <v>0</v>
      </c>
      <c r="BG185" s="232">
        <f>IF(N185="zákl. přenesená",J185,0)</f>
        <v>0</v>
      </c>
      <c r="BH185" s="232">
        <f>IF(N185="sníž. přenesená",J185,0)</f>
        <v>0</v>
      </c>
      <c r="BI185" s="232">
        <f>IF(N185="nulová",J185,0)</f>
        <v>0</v>
      </c>
      <c r="BJ185" s="19" t="s">
        <v>23</v>
      </c>
      <c r="BK185" s="232">
        <f>ROUND(I185*H185,2)</f>
        <v>0</v>
      </c>
      <c r="BL185" s="19" t="s">
        <v>272</v>
      </c>
      <c r="BM185" s="231" t="s">
        <v>1695</v>
      </c>
    </row>
    <row r="186" s="2" customFormat="1" ht="16.5" customHeight="1">
      <c r="A186" s="40"/>
      <c r="B186" s="41"/>
      <c r="C186" s="220" t="s">
        <v>1001</v>
      </c>
      <c r="D186" s="220" t="s">
        <v>201</v>
      </c>
      <c r="E186" s="221" t="s">
        <v>4926</v>
      </c>
      <c r="F186" s="222" t="s">
        <v>4816</v>
      </c>
      <c r="G186" s="223" t="s">
        <v>4312</v>
      </c>
      <c r="H186" s="224">
        <v>56</v>
      </c>
      <c r="I186" s="225"/>
      <c r="J186" s="226">
        <f>ROUND(I186*H186,2)</f>
        <v>0</v>
      </c>
      <c r="K186" s="222" t="s">
        <v>22</v>
      </c>
      <c r="L186" s="46"/>
      <c r="M186" s="227" t="s">
        <v>22</v>
      </c>
      <c r="N186" s="228" t="s">
        <v>49</v>
      </c>
      <c r="O186" s="86"/>
      <c r="P186" s="229">
        <f>O186*H186</f>
        <v>0</v>
      </c>
      <c r="Q186" s="229">
        <v>0</v>
      </c>
      <c r="R186" s="229">
        <f>Q186*H186</f>
        <v>0</v>
      </c>
      <c r="S186" s="229">
        <v>0</v>
      </c>
      <c r="T186" s="230">
        <f>S186*H186</f>
        <v>0</v>
      </c>
      <c r="U186" s="40"/>
      <c r="V186" s="40"/>
      <c r="W186" s="40"/>
      <c r="X186" s="40"/>
      <c r="Y186" s="40"/>
      <c r="Z186" s="40"/>
      <c r="AA186" s="40"/>
      <c r="AB186" s="40"/>
      <c r="AC186" s="40"/>
      <c r="AD186" s="40"/>
      <c r="AE186" s="40"/>
      <c r="AR186" s="231" t="s">
        <v>272</v>
      </c>
      <c r="AT186" s="231" t="s">
        <v>201</v>
      </c>
      <c r="AU186" s="231" t="s">
        <v>87</v>
      </c>
      <c r="AY186" s="19" t="s">
        <v>199</v>
      </c>
      <c r="BE186" s="232">
        <f>IF(N186="základní",J186,0)</f>
        <v>0</v>
      </c>
      <c r="BF186" s="232">
        <f>IF(N186="snížená",J186,0)</f>
        <v>0</v>
      </c>
      <c r="BG186" s="232">
        <f>IF(N186="zákl. přenesená",J186,0)</f>
        <v>0</v>
      </c>
      <c r="BH186" s="232">
        <f>IF(N186="sníž. přenesená",J186,0)</f>
        <v>0</v>
      </c>
      <c r="BI186" s="232">
        <f>IF(N186="nulová",J186,0)</f>
        <v>0</v>
      </c>
      <c r="BJ186" s="19" t="s">
        <v>23</v>
      </c>
      <c r="BK186" s="232">
        <f>ROUND(I186*H186,2)</f>
        <v>0</v>
      </c>
      <c r="BL186" s="19" t="s">
        <v>272</v>
      </c>
      <c r="BM186" s="231" t="s">
        <v>1706</v>
      </c>
    </row>
    <row r="187" s="2" customFormat="1" ht="16.5" customHeight="1">
      <c r="A187" s="40"/>
      <c r="B187" s="41"/>
      <c r="C187" s="277" t="s">
        <v>1007</v>
      </c>
      <c r="D187" s="277" t="s">
        <v>407</v>
      </c>
      <c r="E187" s="278" t="s">
        <v>4895</v>
      </c>
      <c r="F187" s="279" t="s">
        <v>4896</v>
      </c>
      <c r="G187" s="280" t="s">
        <v>549</v>
      </c>
      <c r="H187" s="281">
        <v>45</v>
      </c>
      <c r="I187" s="282"/>
      <c r="J187" s="283">
        <f>ROUND(I187*H187,2)</f>
        <v>0</v>
      </c>
      <c r="K187" s="279" t="s">
        <v>22</v>
      </c>
      <c r="L187" s="284"/>
      <c r="M187" s="285" t="s">
        <v>22</v>
      </c>
      <c r="N187" s="286" t="s">
        <v>49</v>
      </c>
      <c r="O187" s="86"/>
      <c r="P187" s="229">
        <f>O187*H187</f>
        <v>0</v>
      </c>
      <c r="Q187" s="229">
        <v>0</v>
      </c>
      <c r="R187" s="229">
        <f>Q187*H187</f>
        <v>0</v>
      </c>
      <c r="S187" s="229">
        <v>0</v>
      </c>
      <c r="T187" s="230">
        <f>S187*H187</f>
        <v>0</v>
      </c>
      <c r="U187" s="40"/>
      <c r="V187" s="40"/>
      <c r="W187" s="40"/>
      <c r="X187" s="40"/>
      <c r="Y187" s="40"/>
      <c r="Z187" s="40"/>
      <c r="AA187" s="40"/>
      <c r="AB187" s="40"/>
      <c r="AC187" s="40"/>
      <c r="AD187" s="40"/>
      <c r="AE187" s="40"/>
      <c r="AR187" s="231" t="s">
        <v>367</v>
      </c>
      <c r="AT187" s="231" t="s">
        <v>407</v>
      </c>
      <c r="AU187" s="231" t="s">
        <v>87</v>
      </c>
      <c r="AY187" s="19" t="s">
        <v>199</v>
      </c>
      <c r="BE187" s="232">
        <f>IF(N187="základní",J187,0)</f>
        <v>0</v>
      </c>
      <c r="BF187" s="232">
        <f>IF(N187="snížená",J187,0)</f>
        <v>0</v>
      </c>
      <c r="BG187" s="232">
        <f>IF(N187="zákl. přenesená",J187,0)</f>
        <v>0</v>
      </c>
      <c r="BH187" s="232">
        <f>IF(N187="sníž. přenesená",J187,0)</f>
        <v>0</v>
      </c>
      <c r="BI187" s="232">
        <f>IF(N187="nulová",J187,0)</f>
        <v>0</v>
      </c>
      <c r="BJ187" s="19" t="s">
        <v>23</v>
      </c>
      <c r="BK187" s="232">
        <f>ROUND(I187*H187,2)</f>
        <v>0</v>
      </c>
      <c r="BL187" s="19" t="s">
        <v>272</v>
      </c>
      <c r="BM187" s="231" t="s">
        <v>1715</v>
      </c>
    </row>
    <row r="188" s="2" customFormat="1" ht="16.5" customHeight="1">
      <c r="A188" s="40"/>
      <c r="B188" s="41"/>
      <c r="C188" s="277" t="s">
        <v>1013</v>
      </c>
      <c r="D188" s="277" t="s">
        <v>407</v>
      </c>
      <c r="E188" s="278" t="s">
        <v>4927</v>
      </c>
      <c r="F188" s="279" t="s">
        <v>4928</v>
      </c>
      <c r="G188" s="280" t="s">
        <v>549</v>
      </c>
      <c r="H188" s="281">
        <v>65</v>
      </c>
      <c r="I188" s="282"/>
      <c r="J188" s="283">
        <f>ROUND(I188*H188,2)</f>
        <v>0</v>
      </c>
      <c r="K188" s="279" t="s">
        <v>22</v>
      </c>
      <c r="L188" s="284"/>
      <c r="M188" s="285" t="s">
        <v>22</v>
      </c>
      <c r="N188" s="286" t="s">
        <v>49</v>
      </c>
      <c r="O188" s="86"/>
      <c r="P188" s="229">
        <f>O188*H188</f>
        <v>0</v>
      </c>
      <c r="Q188" s="229">
        <v>0</v>
      </c>
      <c r="R188" s="229">
        <f>Q188*H188</f>
        <v>0</v>
      </c>
      <c r="S188" s="229">
        <v>0</v>
      </c>
      <c r="T188" s="230">
        <f>S188*H188</f>
        <v>0</v>
      </c>
      <c r="U188" s="40"/>
      <c r="V188" s="40"/>
      <c r="W188" s="40"/>
      <c r="X188" s="40"/>
      <c r="Y188" s="40"/>
      <c r="Z188" s="40"/>
      <c r="AA188" s="40"/>
      <c r="AB188" s="40"/>
      <c r="AC188" s="40"/>
      <c r="AD188" s="40"/>
      <c r="AE188" s="40"/>
      <c r="AR188" s="231" t="s">
        <v>367</v>
      </c>
      <c r="AT188" s="231" t="s">
        <v>407</v>
      </c>
      <c r="AU188" s="231" t="s">
        <v>87</v>
      </c>
      <c r="AY188" s="19" t="s">
        <v>199</v>
      </c>
      <c r="BE188" s="232">
        <f>IF(N188="základní",J188,0)</f>
        <v>0</v>
      </c>
      <c r="BF188" s="232">
        <f>IF(N188="snížená",J188,0)</f>
        <v>0</v>
      </c>
      <c r="BG188" s="232">
        <f>IF(N188="zákl. přenesená",J188,0)</f>
        <v>0</v>
      </c>
      <c r="BH188" s="232">
        <f>IF(N188="sníž. přenesená",J188,0)</f>
        <v>0</v>
      </c>
      <c r="BI188" s="232">
        <f>IF(N188="nulová",J188,0)</f>
        <v>0</v>
      </c>
      <c r="BJ188" s="19" t="s">
        <v>23</v>
      </c>
      <c r="BK188" s="232">
        <f>ROUND(I188*H188,2)</f>
        <v>0</v>
      </c>
      <c r="BL188" s="19" t="s">
        <v>272</v>
      </c>
      <c r="BM188" s="231" t="s">
        <v>1734</v>
      </c>
    </row>
    <row r="189" s="2" customFormat="1" ht="16.5" customHeight="1">
      <c r="A189" s="40"/>
      <c r="B189" s="41"/>
      <c r="C189" s="220" t="s">
        <v>1018</v>
      </c>
      <c r="D189" s="220" t="s">
        <v>201</v>
      </c>
      <c r="E189" s="221" t="s">
        <v>4897</v>
      </c>
      <c r="F189" s="222" t="s">
        <v>4898</v>
      </c>
      <c r="G189" s="223" t="s">
        <v>549</v>
      </c>
      <c r="H189" s="224">
        <v>110</v>
      </c>
      <c r="I189" s="225"/>
      <c r="J189" s="226">
        <f>ROUND(I189*H189,2)</f>
        <v>0</v>
      </c>
      <c r="K189" s="222" t="s">
        <v>4777</v>
      </c>
      <c r="L189" s="46"/>
      <c r="M189" s="227" t="s">
        <v>22</v>
      </c>
      <c r="N189" s="228" t="s">
        <v>49</v>
      </c>
      <c r="O189" s="86"/>
      <c r="P189" s="229">
        <f>O189*H189</f>
        <v>0</v>
      </c>
      <c r="Q189" s="229">
        <v>0</v>
      </c>
      <c r="R189" s="229">
        <f>Q189*H189</f>
        <v>0</v>
      </c>
      <c r="S189" s="229">
        <v>0</v>
      </c>
      <c r="T189" s="230">
        <f>S189*H189</f>
        <v>0</v>
      </c>
      <c r="U189" s="40"/>
      <c r="V189" s="40"/>
      <c r="W189" s="40"/>
      <c r="X189" s="40"/>
      <c r="Y189" s="40"/>
      <c r="Z189" s="40"/>
      <c r="AA189" s="40"/>
      <c r="AB189" s="40"/>
      <c r="AC189" s="40"/>
      <c r="AD189" s="40"/>
      <c r="AE189" s="40"/>
      <c r="AR189" s="231" t="s">
        <v>272</v>
      </c>
      <c r="AT189" s="231" t="s">
        <v>201</v>
      </c>
      <c r="AU189" s="231" t="s">
        <v>87</v>
      </c>
      <c r="AY189" s="19" t="s">
        <v>199</v>
      </c>
      <c r="BE189" s="232">
        <f>IF(N189="základní",J189,0)</f>
        <v>0</v>
      </c>
      <c r="BF189" s="232">
        <f>IF(N189="snížená",J189,0)</f>
        <v>0</v>
      </c>
      <c r="BG189" s="232">
        <f>IF(N189="zákl. přenesená",J189,0)</f>
        <v>0</v>
      </c>
      <c r="BH189" s="232">
        <f>IF(N189="sníž. přenesená",J189,0)</f>
        <v>0</v>
      </c>
      <c r="BI189" s="232">
        <f>IF(N189="nulová",J189,0)</f>
        <v>0</v>
      </c>
      <c r="BJ189" s="19" t="s">
        <v>23</v>
      </c>
      <c r="BK189" s="232">
        <f>ROUND(I189*H189,2)</f>
        <v>0</v>
      </c>
      <c r="BL189" s="19" t="s">
        <v>272</v>
      </c>
      <c r="BM189" s="231" t="s">
        <v>1748</v>
      </c>
    </row>
    <row r="190" s="2" customFormat="1" ht="21.75" customHeight="1">
      <c r="A190" s="40"/>
      <c r="B190" s="41"/>
      <c r="C190" s="277" t="s">
        <v>1023</v>
      </c>
      <c r="D190" s="277" t="s">
        <v>407</v>
      </c>
      <c r="E190" s="278" t="s">
        <v>4929</v>
      </c>
      <c r="F190" s="279" t="s">
        <v>4930</v>
      </c>
      <c r="G190" s="280" t="s">
        <v>4748</v>
      </c>
      <c r="H190" s="281">
        <v>46</v>
      </c>
      <c r="I190" s="282"/>
      <c r="J190" s="283">
        <f>ROUND(I190*H190,2)</f>
        <v>0</v>
      </c>
      <c r="K190" s="279" t="s">
        <v>22</v>
      </c>
      <c r="L190" s="284"/>
      <c r="M190" s="285" t="s">
        <v>22</v>
      </c>
      <c r="N190" s="286" t="s">
        <v>49</v>
      </c>
      <c r="O190" s="86"/>
      <c r="P190" s="229">
        <f>O190*H190</f>
        <v>0</v>
      </c>
      <c r="Q190" s="229">
        <v>0</v>
      </c>
      <c r="R190" s="229">
        <f>Q190*H190</f>
        <v>0</v>
      </c>
      <c r="S190" s="229">
        <v>0</v>
      </c>
      <c r="T190" s="230">
        <f>S190*H190</f>
        <v>0</v>
      </c>
      <c r="U190" s="40"/>
      <c r="V190" s="40"/>
      <c r="W190" s="40"/>
      <c r="X190" s="40"/>
      <c r="Y190" s="40"/>
      <c r="Z190" s="40"/>
      <c r="AA190" s="40"/>
      <c r="AB190" s="40"/>
      <c r="AC190" s="40"/>
      <c r="AD190" s="40"/>
      <c r="AE190" s="40"/>
      <c r="AR190" s="231" t="s">
        <v>367</v>
      </c>
      <c r="AT190" s="231" t="s">
        <v>407</v>
      </c>
      <c r="AU190" s="231" t="s">
        <v>87</v>
      </c>
      <c r="AY190" s="19" t="s">
        <v>199</v>
      </c>
      <c r="BE190" s="232">
        <f>IF(N190="základní",J190,0)</f>
        <v>0</v>
      </c>
      <c r="BF190" s="232">
        <f>IF(N190="snížená",J190,0)</f>
        <v>0</v>
      </c>
      <c r="BG190" s="232">
        <f>IF(N190="zákl. přenesená",J190,0)</f>
        <v>0</v>
      </c>
      <c r="BH190" s="232">
        <f>IF(N190="sníž. přenesená",J190,0)</f>
        <v>0</v>
      </c>
      <c r="BI190" s="232">
        <f>IF(N190="nulová",J190,0)</f>
        <v>0</v>
      </c>
      <c r="BJ190" s="19" t="s">
        <v>23</v>
      </c>
      <c r="BK190" s="232">
        <f>ROUND(I190*H190,2)</f>
        <v>0</v>
      </c>
      <c r="BL190" s="19" t="s">
        <v>272</v>
      </c>
      <c r="BM190" s="231" t="s">
        <v>1762</v>
      </c>
    </row>
    <row r="191" s="2" customFormat="1" ht="21.75" customHeight="1">
      <c r="A191" s="40"/>
      <c r="B191" s="41"/>
      <c r="C191" s="277" t="s">
        <v>1027</v>
      </c>
      <c r="D191" s="277" t="s">
        <v>407</v>
      </c>
      <c r="E191" s="278" t="s">
        <v>4931</v>
      </c>
      <c r="F191" s="279" t="s">
        <v>4932</v>
      </c>
      <c r="G191" s="280" t="s">
        <v>4748</v>
      </c>
      <c r="H191" s="281">
        <v>254</v>
      </c>
      <c r="I191" s="282"/>
      <c r="J191" s="283">
        <f>ROUND(I191*H191,2)</f>
        <v>0</v>
      </c>
      <c r="K191" s="279" t="s">
        <v>22</v>
      </c>
      <c r="L191" s="284"/>
      <c r="M191" s="285" t="s">
        <v>22</v>
      </c>
      <c r="N191" s="286" t="s">
        <v>49</v>
      </c>
      <c r="O191" s="86"/>
      <c r="P191" s="229">
        <f>O191*H191</f>
        <v>0</v>
      </c>
      <c r="Q191" s="229">
        <v>0</v>
      </c>
      <c r="R191" s="229">
        <f>Q191*H191</f>
        <v>0</v>
      </c>
      <c r="S191" s="229">
        <v>0</v>
      </c>
      <c r="T191" s="230">
        <f>S191*H191</f>
        <v>0</v>
      </c>
      <c r="U191" s="40"/>
      <c r="V191" s="40"/>
      <c r="W191" s="40"/>
      <c r="X191" s="40"/>
      <c r="Y191" s="40"/>
      <c r="Z191" s="40"/>
      <c r="AA191" s="40"/>
      <c r="AB191" s="40"/>
      <c r="AC191" s="40"/>
      <c r="AD191" s="40"/>
      <c r="AE191" s="40"/>
      <c r="AR191" s="231" t="s">
        <v>367</v>
      </c>
      <c r="AT191" s="231" t="s">
        <v>407</v>
      </c>
      <c r="AU191" s="231" t="s">
        <v>87</v>
      </c>
      <c r="AY191" s="19" t="s">
        <v>199</v>
      </c>
      <c r="BE191" s="232">
        <f>IF(N191="základní",J191,0)</f>
        <v>0</v>
      </c>
      <c r="BF191" s="232">
        <f>IF(N191="snížená",J191,0)</f>
        <v>0</v>
      </c>
      <c r="BG191" s="232">
        <f>IF(N191="zákl. přenesená",J191,0)</f>
        <v>0</v>
      </c>
      <c r="BH191" s="232">
        <f>IF(N191="sníž. přenesená",J191,0)</f>
        <v>0</v>
      </c>
      <c r="BI191" s="232">
        <f>IF(N191="nulová",J191,0)</f>
        <v>0</v>
      </c>
      <c r="BJ191" s="19" t="s">
        <v>23</v>
      </c>
      <c r="BK191" s="232">
        <f>ROUND(I191*H191,2)</f>
        <v>0</v>
      </c>
      <c r="BL191" s="19" t="s">
        <v>272</v>
      </c>
      <c r="BM191" s="231" t="s">
        <v>1771</v>
      </c>
    </row>
    <row r="192" s="2" customFormat="1" ht="16.5" customHeight="1">
      <c r="A192" s="40"/>
      <c r="B192" s="41"/>
      <c r="C192" s="220" t="s">
        <v>1032</v>
      </c>
      <c r="D192" s="220" t="s">
        <v>201</v>
      </c>
      <c r="E192" s="221" t="s">
        <v>4933</v>
      </c>
      <c r="F192" s="222" t="s">
        <v>4934</v>
      </c>
      <c r="G192" s="223" t="s">
        <v>549</v>
      </c>
      <c r="H192" s="224">
        <v>46</v>
      </c>
      <c r="I192" s="225"/>
      <c r="J192" s="226">
        <f>ROUND(I192*H192,2)</f>
        <v>0</v>
      </c>
      <c r="K192" s="222" t="s">
        <v>4777</v>
      </c>
      <c r="L192" s="46"/>
      <c r="M192" s="227" t="s">
        <v>22</v>
      </c>
      <c r="N192" s="228" t="s">
        <v>49</v>
      </c>
      <c r="O192" s="86"/>
      <c r="P192" s="229">
        <f>O192*H192</f>
        <v>0</v>
      </c>
      <c r="Q192" s="229">
        <v>0</v>
      </c>
      <c r="R192" s="229">
        <f>Q192*H192</f>
        <v>0</v>
      </c>
      <c r="S192" s="229">
        <v>0</v>
      </c>
      <c r="T192" s="230">
        <f>S192*H192</f>
        <v>0</v>
      </c>
      <c r="U192" s="40"/>
      <c r="V192" s="40"/>
      <c r="W192" s="40"/>
      <c r="X192" s="40"/>
      <c r="Y192" s="40"/>
      <c r="Z192" s="40"/>
      <c r="AA192" s="40"/>
      <c r="AB192" s="40"/>
      <c r="AC192" s="40"/>
      <c r="AD192" s="40"/>
      <c r="AE192" s="40"/>
      <c r="AR192" s="231" t="s">
        <v>272</v>
      </c>
      <c r="AT192" s="231" t="s">
        <v>201</v>
      </c>
      <c r="AU192" s="231" t="s">
        <v>87</v>
      </c>
      <c r="AY192" s="19" t="s">
        <v>199</v>
      </c>
      <c r="BE192" s="232">
        <f>IF(N192="základní",J192,0)</f>
        <v>0</v>
      </c>
      <c r="BF192" s="232">
        <f>IF(N192="snížená",J192,0)</f>
        <v>0</v>
      </c>
      <c r="BG192" s="232">
        <f>IF(N192="zákl. přenesená",J192,0)</f>
        <v>0</v>
      </c>
      <c r="BH192" s="232">
        <f>IF(N192="sníž. přenesená",J192,0)</f>
        <v>0</v>
      </c>
      <c r="BI192" s="232">
        <f>IF(N192="nulová",J192,0)</f>
        <v>0</v>
      </c>
      <c r="BJ192" s="19" t="s">
        <v>23</v>
      </c>
      <c r="BK192" s="232">
        <f>ROUND(I192*H192,2)</f>
        <v>0</v>
      </c>
      <c r="BL192" s="19" t="s">
        <v>272</v>
      </c>
      <c r="BM192" s="231" t="s">
        <v>1785</v>
      </c>
    </row>
    <row r="193" s="2" customFormat="1" ht="16.5" customHeight="1">
      <c r="A193" s="40"/>
      <c r="B193" s="41"/>
      <c r="C193" s="220" t="s">
        <v>1037</v>
      </c>
      <c r="D193" s="220" t="s">
        <v>201</v>
      </c>
      <c r="E193" s="221" t="s">
        <v>4935</v>
      </c>
      <c r="F193" s="222" t="s">
        <v>4936</v>
      </c>
      <c r="G193" s="223" t="s">
        <v>549</v>
      </c>
      <c r="H193" s="224">
        <v>254</v>
      </c>
      <c r="I193" s="225"/>
      <c r="J193" s="226">
        <f>ROUND(I193*H193,2)</f>
        <v>0</v>
      </c>
      <c r="K193" s="222" t="s">
        <v>4777</v>
      </c>
      <c r="L193" s="46"/>
      <c r="M193" s="227" t="s">
        <v>22</v>
      </c>
      <c r="N193" s="228" t="s">
        <v>49</v>
      </c>
      <c r="O193" s="86"/>
      <c r="P193" s="229">
        <f>O193*H193</f>
        <v>0</v>
      </c>
      <c r="Q193" s="229">
        <v>0</v>
      </c>
      <c r="R193" s="229">
        <f>Q193*H193</f>
        <v>0</v>
      </c>
      <c r="S193" s="229">
        <v>0</v>
      </c>
      <c r="T193" s="230">
        <f>S193*H193</f>
        <v>0</v>
      </c>
      <c r="U193" s="40"/>
      <c r="V193" s="40"/>
      <c r="W193" s="40"/>
      <c r="X193" s="40"/>
      <c r="Y193" s="40"/>
      <c r="Z193" s="40"/>
      <c r="AA193" s="40"/>
      <c r="AB193" s="40"/>
      <c r="AC193" s="40"/>
      <c r="AD193" s="40"/>
      <c r="AE193" s="40"/>
      <c r="AR193" s="231" t="s">
        <v>272</v>
      </c>
      <c r="AT193" s="231" t="s">
        <v>201</v>
      </c>
      <c r="AU193" s="231" t="s">
        <v>87</v>
      </c>
      <c r="AY193" s="19" t="s">
        <v>199</v>
      </c>
      <c r="BE193" s="232">
        <f>IF(N193="základní",J193,0)</f>
        <v>0</v>
      </c>
      <c r="BF193" s="232">
        <f>IF(N193="snížená",J193,0)</f>
        <v>0</v>
      </c>
      <c r="BG193" s="232">
        <f>IF(N193="zákl. přenesená",J193,0)</f>
        <v>0</v>
      </c>
      <c r="BH193" s="232">
        <f>IF(N193="sníž. přenesená",J193,0)</f>
        <v>0</v>
      </c>
      <c r="BI193" s="232">
        <f>IF(N193="nulová",J193,0)</f>
        <v>0</v>
      </c>
      <c r="BJ193" s="19" t="s">
        <v>23</v>
      </c>
      <c r="BK193" s="232">
        <f>ROUND(I193*H193,2)</f>
        <v>0</v>
      </c>
      <c r="BL193" s="19" t="s">
        <v>272</v>
      </c>
      <c r="BM193" s="231" t="s">
        <v>1795</v>
      </c>
    </row>
    <row r="194" s="2" customFormat="1" ht="16.5" customHeight="1">
      <c r="A194" s="40"/>
      <c r="B194" s="41"/>
      <c r="C194" s="277" t="s">
        <v>1042</v>
      </c>
      <c r="D194" s="277" t="s">
        <v>407</v>
      </c>
      <c r="E194" s="278" t="s">
        <v>4937</v>
      </c>
      <c r="F194" s="279" t="s">
        <v>4938</v>
      </c>
      <c r="G194" s="280" t="s">
        <v>333</v>
      </c>
      <c r="H194" s="281">
        <v>60</v>
      </c>
      <c r="I194" s="282"/>
      <c r="J194" s="283">
        <f>ROUND(I194*H194,2)</f>
        <v>0</v>
      </c>
      <c r="K194" s="279" t="s">
        <v>22</v>
      </c>
      <c r="L194" s="284"/>
      <c r="M194" s="285" t="s">
        <v>22</v>
      </c>
      <c r="N194" s="286" t="s">
        <v>49</v>
      </c>
      <c r="O194" s="86"/>
      <c r="P194" s="229">
        <f>O194*H194</f>
        <v>0</v>
      </c>
      <c r="Q194" s="229">
        <v>0</v>
      </c>
      <c r="R194" s="229">
        <f>Q194*H194</f>
        <v>0</v>
      </c>
      <c r="S194" s="229">
        <v>0</v>
      </c>
      <c r="T194" s="230">
        <f>S194*H194</f>
        <v>0</v>
      </c>
      <c r="U194" s="40"/>
      <c r="V194" s="40"/>
      <c r="W194" s="40"/>
      <c r="X194" s="40"/>
      <c r="Y194" s="40"/>
      <c r="Z194" s="40"/>
      <c r="AA194" s="40"/>
      <c r="AB194" s="40"/>
      <c r="AC194" s="40"/>
      <c r="AD194" s="40"/>
      <c r="AE194" s="40"/>
      <c r="AR194" s="231" t="s">
        <v>367</v>
      </c>
      <c r="AT194" s="231" t="s">
        <v>407</v>
      </c>
      <c r="AU194" s="231" t="s">
        <v>87</v>
      </c>
      <c r="AY194" s="19" t="s">
        <v>199</v>
      </c>
      <c r="BE194" s="232">
        <f>IF(N194="základní",J194,0)</f>
        <v>0</v>
      </c>
      <c r="BF194" s="232">
        <f>IF(N194="snížená",J194,0)</f>
        <v>0</v>
      </c>
      <c r="BG194" s="232">
        <f>IF(N194="zákl. přenesená",J194,0)</f>
        <v>0</v>
      </c>
      <c r="BH194" s="232">
        <f>IF(N194="sníž. přenesená",J194,0)</f>
        <v>0</v>
      </c>
      <c r="BI194" s="232">
        <f>IF(N194="nulová",J194,0)</f>
        <v>0</v>
      </c>
      <c r="BJ194" s="19" t="s">
        <v>23</v>
      </c>
      <c r="BK194" s="232">
        <f>ROUND(I194*H194,2)</f>
        <v>0</v>
      </c>
      <c r="BL194" s="19" t="s">
        <v>272</v>
      </c>
      <c r="BM194" s="231" t="s">
        <v>1804</v>
      </c>
    </row>
    <row r="195" s="2" customFormat="1" ht="16.5" customHeight="1">
      <c r="A195" s="40"/>
      <c r="B195" s="41"/>
      <c r="C195" s="220" t="s">
        <v>1048</v>
      </c>
      <c r="D195" s="220" t="s">
        <v>201</v>
      </c>
      <c r="E195" s="221" t="s">
        <v>4939</v>
      </c>
      <c r="F195" s="222" t="s">
        <v>4940</v>
      </c>
      <c r="G195" s="223" t="s">
        <v>333</v>
      </c>
      <c r="H195" s="224">
        <v>60</v>
      </c>
      <c r="I195" s="225"/>
      <c r="J195" s="226">
        <f>ROUND(I195*H195,2)</f>
        <v>0</v>
      </c>
      <c r="K195" s="222" t="s">
        <v>4777</v>
      </c>
      <c r="L195" s="46"/>
      <c r="M195" s="227" t="s">
        <v>22</v>
      </c>
      <c r="N195" s="228" t="s">
        <v>49</v>
      </c>
      <c r="O195" s="86"/>
      <c r="P195" s="229">
        <f>O195*H195</f>
        <v>0</v>
      </c>
      <c r="Q195" s="229">
        <v>0</v>
      </c>
      <c r="R195" s="229">
        <f>Q195*H195</f>
        <v>0</v>
      </c>
      <c r="S195" s="229">
        <v>0</v>
      </c>
      <c r="T195" s="230">
        <f>S195*H195</f>
        <v>0</v>
      </c>
      <c r="U195" s="40"/>
      <c r="V195" s="40"/>
      <c r="W195" s="40"/>
      <c r="X195" s="40"/>
      <c r="Y195" s="40"/>
      <c r="Z195" s="40"/>
      <c r="AA195" s="40"/>
      <c r="AB195" s="40"/>
      <c r="AC195" s="40"/>
      <c r="AD195" s="40"/>
      <c r="AE195" s="40"/>
      <c r="AR195" s="231" t="s">
        <v>272</v>
      </c>
      <c r="AT195" s="231" t="s">
        <v>201</v>
      </c>
      <c r="AU195" s="231" t="s">
        <v>87</v>
      </c>
      <c r="AY195" s="19" t="s">
        <v>199</v>
      </c>
      <c r="BE195" s="232">
        <f>IF(N195="základní",J195,0)</f>
        <v>0</v>
      </c>
      <c r="BF195" s="232">
        <f>IF(N195="snížená",J195,0)</f>
        <v>0</v>
      </c>
      <c r="BG195" s="232">
        <f>IF(N195="zákl. přenesená",J195,0)</f>
        <v>0</v>
      </c>
      <c r="BH195" s="232">
        <f>IF(N195="sníž. přenesená",J195,0)</f>
        <v>0</v>
      </c>
      <c r="BI195" s="232">
        <f>IF(N195="nulová",J195,0)</f>
        <v>0</v>
      </c>
      <c r="BJ195" s="19" t="s">
        <v>23</v>
      </c>
      <c r="BK195" s="232">
        <f>ROUND(I195*H195,2)</f>
        <v>0</v>
      </c>
      <c r="BL195" s="19" t="s">
        <v>272</v>
      </c>
      <c r="BM195" s="231" t="s">
        <v>1818</v>
      </c>
    </row>
    <row r="196" s="2" customFormat="1" ht="21.75" customHeight="1">
      <c r="A196" s="40"/>
      <c r="B196" s="41"/>
      <c r="C196" s="277" t="s">
        <v>1052</v>
      </c>
      <c r="D196" s="277" t="s">
        <v>407</v>
      </c>
      <c r="E196" s="278" t="s">
        <v>4941</v>
      </c>
      <c r="F196" s="279" t="s">
        <v>4942</v>
      </c>
      <c r="G196" s="280" t="s">
        <v>4943</v>
      </c>
      <c r="H196" s="281">
        <v>1</v>
      </c>
      <c r="I196" s="282"/>
      <c r="J196" s="283">
        <f>ROUND(I196*H196,2)</f>
        <v>0</v>
      </c>
      <c r="K196" s="279" t="s">
        <v>22</v>
      </c>
      <c r="L196" s="284"/>
      <c r="M196" s="285" t="s">
        <v>22</v>
      </c>
      <c r="N196" s="286" t="s">
        <v>49</v>
      </c>
      <c r="O196" s="86"/>
      <c r="P196" s="229">
        <f>O196*H196</f>
        <v>0</v>
      </c>
      <c r="Q196" s="229">
        <v>0</v>
      </c>
      <c r="R196" s="229">
        <f>Q196*H196</f>
        <v>0</v>
      </c>
      <c r="S196" s="229">
        <v>0</v>
      </c>
      <c r="T196" s="230">
        <f>S196*H196</f>
        <v>0</v>
      </c>
      <c r="U196" s="40"/>
      <c r="V196" s="40"/>
      <c r="W196" s="40"/>
      <c r="X196" s="40"/>
      <c r="Y196" s="40"/>
      <c r="Z196" s="40"/>
      <c r="AA196" s="40"/>
      <c r="AB196" s="40"/>
      <c r="AC196" s="40"/>
      <c r="AD196" s="40"/>
      <c r="AE196" s="40"/>
      <c r="AR196" s="231" t="s">
        <v>367</v>
      </c>
      <c r="AT196" s="231" t="s">
        <v>407</v>
      </c>
      <c r="AU196" s="231" t="s">
        <v>87</v>
      </c>
      <c r="AY196" s="19" t="s">
        <v>199</v>
      </c>
      <c r="BE196" s="232">
        <f>IF(N196="základní",J196,0)</f>
        <v>0</v>
      </c>
      <c r="BF196" s="232">
        <f>IF(N196="snížená",J196,0)</f>
        <v>0</v>
      </c>
      <c r="BG196" s="232">
        <f>IF(N196="zákl. přenesená",J196,0)</f>
        <v>0</v>
      </c>
      <c r="BH196" s="232">
        <f>IF(N196="sníž. přenesená",J196,0)</f>
        <v>0</v>
      </c>
      <c r="BI196" s="232">
        <f>IF(N196="nulová",J196,0)</f>
        <v>0</v>
      </c>
      <c r="BJ196" s="19" t="s">
        <v>23</v>
      </c>
      <c r="BK196" s="232">
        <f>ROUND(I196*H196,2)</f>
        <v>0</v>
      </c>
      <c r="BL196" s="19" t="s">
        <v>272</v>
      </c>
      <c r="BM196" s="231" t="s">
        <v>1830</v>
      </c>
    </row>
    <row r="197" s="2" customFormat="1" ht="21.75" customHeight="1">
      <c r="A197" s="40"/>
      <c r="B197" s="41"/>
      <c r="C197" s="277" t="s">
        <v>1056</v>
      </c>
      <c r="D197" s="277" t="s">
        <v>407</v>
      </c>
      <c r="E197" s="278" t="s">
        <v>4944</v>
      </c>
      <c r="F197" s="279" t="s">
        <v>4945</v>
      </c>
      <c r="G197" s="280" t="s">
        <v>549</v>
      </c>
      <c r="H197" s="281">
        <v>60</v>
      </c>
      <c r="I197" s="282"/>
      <c r="J197" s="283">
        <f>ROUND(I197*H197,2)</f>
        <v>0</v>
      </c>
      <c r="K197" s="279" t="s">
        <v>22</v>
      </c>
      <c r="L197" s="284"/>
      <c r="M197" s="285" t="s">
        <v>22</v>
      </c>
      <c r="N197" s="286" t="s">
        <v>49</v>
      </c>
      <c r="O197" s="86"/>
      <c r="P197" s="229">
        <f>O197*H197</f>
        <v>0</v>
      </c>
      <c r="Q197" s="229">
        <v>0</v>
      </c>
      <c r="R197" s="229">
        <f>Q197*H197</f>
        <v>0</v>
      </c>
      <c r="S197" s="229">
        <v>0</v>
      </c>
      <c r="T197" s="230">
        <f>S197*H197</f>
        <v>0</v>
      </c>
      <c r="U197" s="40"/>
      <c r="V197" s="40"/>
      <c r="W197" s="40"/>
      <c r="X197" s="40"/>
      <c r="Y197" s="40"/>
      <c r="Z197" s="40"/>
      <c r="AA197" s="40"/>
      <c r="AB197" s="40"/>
      <c r="AC197" s="40"/>
      <c r="AD197" s="40"/>
      <c r="AE197" s="40"/>
      <c r="AR197" s="231" t="s">
        <v>367</v>
      </c>
      <c r="AT197" s="231" t="s">
        <v>407</v>
      </c>
      <c r="AU197" s="231" t="s">
        <v>87</v>
      </c>
      <c r="AY197" s="19" t="s">
        <v>199</v>
      </c>
      <c r="BE197" s="232">
        <f>IF(N197="základní",J197,0)</f>
        <v>0</v>
      </c>
      <c r="BF197" s="232">
        <f>IF(N197="snížená",J197,0)</f>
        <v>0</v>
      </c>
      <c r="BG197" s="232">
        <f>IF(N197="zákl. přenesená",J197,0)</f>
        <v>0</v>
      </c>
      <c r="BH197" s="232">
        <f>IF(N197="sníž. přenesená",J197,0)</f>
        <v>0</v>
      </c>
      <c r="BI197" s="232">
        <f>IF(N197="nulová",J197,0)</f>
        <v>0</v>
      </c>
      <c r="BJ197" s="19" t="s">
        <v>23</v>
      </c>
      <c r="BK197" s="232">
        <f>ROUND(I197*H197,2)</f>
        <v>0</v>
      </c>
      <c r="BL197" s="19" t="s">
        <v>272</v>
      </c>
      <c r="BM197" s="231" t="s">
        <v>1840</v>
      </c>
    </row>
    <row r="198" s="2" customFormat="1" ht="16.5" customHeight="1">
      <c r="A198" s="40"/>
      <c r="B198" s="41"/>
      <c r="C198" s="220" t="s">
        <v>1062</v>
      </c>
      <c r="D198" s="220" t="s">
        <v>201</v>
      </c>
      <c r="E198" s="221" t="s">
        <v>4946</v>
      </c>
      <c r="F198" s="222" t="s">
        <v>4947</v>
      </c>
      <c r="G198" s="223" t="s">
        <v>549</v>
      </c>
      <c r="H198" s="224">
        <v>60</v>
      </c>
      <c r="I198" s="225"/>
      <c r="J198" s="226">
        <f>ROUND(I198*H198,2)</f>
        <v>0</v>
      </c>
      <c r="K198" s="222" t="s">
        <v>4777</v>
      </c>
      <c r="L198" s="46"/>
      <c r="M198" s="227" t="s">
        <v>22</v>
      </c>
      <c r="N198" s="228" t="s">
        <v>49</v>
      </c>
      <c r="O198" s="86"/>
      <c r="P198" s="229">
        <f>O198*H198</f>
        <v>0</v>
      </c>
      <c r="Q198" s="229">
        <v>0</v>
      </c>
      <c r="R198" s="229">
        <f>Q198*H198</f>
        <v>0</v>
      </c>
      <c r="S198" s="229">
        <v>0</v>
      </c>
      <c r="T198" s="230">
        <f>S198*H198</f>
        <v>0</v>
      </c>
      <c r="U198" s="40"/>
      <c r="V198" s="40"/>
      <c r="W198" s="40"/>
      <c r="X198" s="40"/>
      <c r="Y198" s="40"/>
      <c r="Z198" s="40"/>
      <c r="AA198" s="40"/>
      <c r="AB198" s="40"/>
      <c r="AC198" s="40"/>
      <c r="AD198" s="40"/>
      <c r="AE198" s="40"/>
      <c r="AR198" s="231" t="s">
        <v>272</v>
      </c>
      <c r="AT198" s="231" t="s">
        <v>201</v>
      </c>
      <c r="AU198" s="231" t="s">
        <v>87</v>
      </c>
      <c r="AY198" s="19" t="s">
        <v>199</v>
      </c>
      <c r="BE198" s="232">
        <f>IF(N198="základní",J198,0)</f>
        <v>0</v>
      </c>
      <c r="BF198" s="232">
        <f>IF(N198="snížená",J198,0)</f>
        <v>0</v>
      </c>
      <c r="BG198" s="232">
        <f>IF(N198="zákl. přenesená",J198,0)</f>
        <v>0</v>
      </c>
      <c r="BH198" s="232">
        <f>IF(N198="sníž. přenesená",J198,0)</f>
        <v>0</v>
      </c>
      <c r="BI198" s="232">
        <f>IF(N198="nulová",J198,0)</f>
        <v>0</v>
      </c>
      <c r="BJ198" s="19" t="s">
        <v>23</v>
      </c>
      <c r="BK198" s="232">
        <f>ROUND(I198*H198,2)</f>
        <v>0</v>
      </c>
      <c r="BL198" s="19" t="s">
        <v>272</v>
      </c>
      <c r="BM198" s="231" t="s">
        <v>1849</v>
      </c>
    </row>
    <row r="199" s="2" customFormat="1" ht="16.5" customHeight="1">
      <c r="A199" s="40"/>
      <c r="B199" s="41"/>
      <c r="C199" s="277" t="s">
        <v>1067</v>
      </c>
      <c r="D199" s="277" t="s">
        <v>407</v>
      </c>
      <c r="E199" s="278" t="s">
        <v>4948</v>
      </c>
      <c r="F199" s="279" t="s">
        <v>4949</v>
      </c>
      <c r="G199" s="280" t="s">
        <v>549</v>
      </c>
      <c r="H199" s="281">
        <v>245</v>
      </c>
      <c r="I199" s="282"/>
      <c r="J199" s="283">
        <f>ROUND(I199*H199,2)</f>
        <v>0</v>
      </c>
      <c r="K199" s="279" t="s">
        <v>22</v>
      </c>
      <c r="L199" s="284"/>
      <c r="M199" s="285" t="s">
        <v>22</v>
      </c>
      <c r="N199" s="286" t="s">
        <v>49</v>
      </c>
      <c r="O199" s="86"/>
      <c r="P199" s="229">
        <f>O199*H199</f>
        <v>0</v>
      </c>
      <c r="Q199" s="229">
        <v>0</v>
      </c>
      <c r="R199" s="229">
        <f>Q199*H199</f>
        <v>0</v>
      </c>
      <c r="S199" s="229">
        <v>0</v>
      </c>
      <c r="T199" s="230">
        <f>S199*H199</f>
        <v>0</v>
      </c>
      <c r="U199" s="40"/>
      <c r="V199" s="40"/>
      <c r="W199" s="40"/>
      <c r="X199" s="40"/>
      <c r="Y199" s="40"/>
      <c r="Z199" s="40"/>
      <c r="AA199" s="40"/>
      <c r="AB199" s="40"/>
      <c r="AC199" s="40"/>
      <c r="AD199" s="40"/>
      <c r="AE199" s="40"/>
      <c r="AR199" s="231" t="s">
        <v>367</v>
      </c>
      <c r="AT199" s="231" t="s">
        <v>407</v>
      </c>
      <c r="AU199" s="231" t="s">
        <v>87</v>
      </c>
      <c r="AY199" s="19" t="s">
        <v>199</v>
      </c>
      <c r="BE199" s="232">
        <f>IF(N199="základní",J199,0)</f>
        <v>0</v>
      </c>
      <c r="BF199" s="232">
        <f>IF(N199="snížená",J199,0)</f>
        <v>0</v>
      </c>
      <c r="BG199" s="232">
        <f>IF(N199="zákl. přenesená",J199,0)</f>
        <v>0</v>
      </c>
      <c r="BH199" s="232">
        <f>IF(N199="sníž. přenesená",J199,0)</f>
        <v>0</v>
      </c>
      <c r="BI199" s="232">
        <f>IF(N199="nulová",J199,0)</f>
        <v>0</v>
      </c>
      <c r="BJ199" s="19" t="s">
        <v>23</v>
      </c>
      <c r="BK199" s="232">
        <f>ROUND(I199*H199,2)</f>
        <v>0</v>
      </c>
      <c r="BL199" s="19" t="s">
        <v>272</v>
      </c>
      <c r="BM199" s="231" t="s">
        <v>1861</v>
      </c>
    </row>
    <row r="200" s="2" customFormat="1" ht="16.5" customHeight="1">
      <c r="A200" s="40"/>
      <c r="B200" s="41"/>
      <c r="C200" s="220" t="s">
        <v>1075</v>
      </c>
      <c r="D200" s="220" t="s">
        <v>201</v>
      </c>
      <c r="E200" s="221" t="s">
        <v>4950</v>
      </c>
      <c r="F200" s="222" t="s">
        <v>4951</v>
      </c>
      <c r="G200" s="223" t="s">
        <v>549</v>
      </c>
      <c r="H200" s="224">
        <v>245</v>
      </c>
      <c r="I200" s="225"/>
      <c r="J200" s="226">
        <f>ROUND(I200*H200,2)</f>
        <v>0</v>
      </c>
      <c r="K200" s="222" t="s">
        <v>4777</v>
      </c>
      <c r="L200" s="46"/>
      <c r="M200" s="227" t="s">
        <v>22</v>
      </c>
      <c r="N200" s="228" t="s">
        <v>49</v>
      </c>
      <c r="O200" s="86"/>
      <c r="P200" s="229">
        <f>O200*H200</f>
        <v>0</v>
      </c>
      <c r="Q200" s="229">
        <v>0</v>
      </c>
      <c r="R200" s="229">
        <f>Q200*H200</f>
        <v>0</v>
      </c>
      <c r="S200" s="229">
        <v>0</v>
      </c>
      <c r="T200" s="230">
        <f>S200*H200</f>
        <v>0</v>
      </c>
      <c r="U200" s="40"/>
      <c r="V200" s="40"/>
      <c r="W200" s="40"/>
      <c r="X200" s="40"/>
      <c r="Y200" s="40"/>
      <c r="Z200" s="40"/>
      <c r="AA200" s="40"/>
      <c r="AB200" s="40"/>
      <c r="AC200" s="40"/>
      <c r="AD200" s="40"/>
      <c r="AE200" s="40"/>
      <c r="AR200" s="231" t="s">
        <v>272</v>
      </c>
      <c r="AT200" s="231" t="s">
        <v>201</v>
      </c>
      <c r="AU200" s="231" t="s">
        <v>87</v>
      </c>
      <c r="AY200" s="19" t="s">
        <v>199</v>
      </c>
      <c r="BE200" s="232">
        <f>IF(N200="základní",J200,0)</f>
        <v>0</v>
      </c>
      <c r="BF200" s="232">
        <f>IF(N200="snížená",J200,0)</f>
        <v>0</v>
      </c>
      <c r="BG200" s="232">
        <f>IF(N200="zákl. přenesená",J200,0)</f>
        <v>0</v>
      </c>
      <c r="BH200" s="232">
        <f>IF(N200="sníž. přenesená",J200,0)</f>
        <v>0</v>
      </c>
      <c r="BI200" s="232">
        <f>IF(N200="nulová",J200,0)</f>
        <v>0</v>
      </c>
      <c r="BJ200" s="19" t="s">
        <v>23</v>
      </c>
      <c r="BK200" s="232">
        <f>ROUND(I200*H200,2)</f>
        <v>0</v>
      </c>
      <c r="BL200" s="19" t="s">
        <v>272</v>
      </c>
      <c r="BM200" s="231" t="s">
        <v>1869</v>
      </c>
    </row>
    <row r="201" s="2" customFormat="1" ht="16.5" customHeight="1">
      <c r="A201" s="40"/>
      <c r="B201" s="41"/>
      <c r="C201" s="277" t="s">
        <v>1095</v>
      </c>
      <c r="D201" s="277" t="s">
        <v>407</v>
      </c>
      <c r="E201" s="278" t="s">
        <v>4952</v>
      </c>
      <c r="F201" s="279" t="s">
        <v>4953</v>
      </c>
      <c r="G201" s="280" t="s">
        <v>333</v>
      </c>
      <c r="H201" s="281">
        <v>470</v>
      </c>
      <c r="I201" s="282"/>
      <c r="J201" s="283">
        <f>ROUND(I201*H201,2)</f>
        <v>0</v>
      </c>
      <c r="K201" s="279" t="s">
        <v>22</v>
      </c>
      <c r="L201" s="284"/>
      <c r="M201" s="285" t="s">
        <v>22</v>
      </c>
      <c r="N201" s="286" t="s">
        <v>49</v>
      </c>
      <c r="O201" s="86"/>
      <c r="P201" s="229">
        <f>O201*H201</f>
        <v>0</v>
      </c>
      <c r="Q201" s="229">
        <v>0</v>
      </c>
      <c r="R201" s="229">
        <f>Q201*H201</f>
        <v>0</v>
      </c>
      <c r="S201" s="229">
        <v>0</v>
      </c>
      <c r="T201" s="230">
        <f>S201*H201</f>
        <v>0</v>
      </c>
      <c r="U201" s="40"/>
      <c r="V201" s="40"/>
      <c r="W201" s="40"/>
      <c r="X201" s="40"/>
      <c r="Y201" s="40"/>
      <c r="Z201" s="40"/>
      <c r="AA201" s="40"/>
      <c r="AB201" s="40"/>
      <c r="AC201" s="40"/>
      <c r="AD201" s="40"/>
      <c r="AE201" s="40"/>
      <c r="AR201" s="231" t="s">
        <v>367</v>
      </c>
      <c r="AT201" s="231" t="s">
        <v>407</v>
      </c>
      <c r="AU201" s="231" t="s">
        <v>87</v>
      </c>
      <c r="AY201" s="19" t="s">
        <v>199</v>
      </c>
      <c r="BE201" s="232">
        <f>IF(N201="základní",J201,0)</f>
        <v>0</v>
      </c>
      <c r="BF201" s="232">
        <f>IF(N201="snížená",J201,0)</f>
        <v>0</v>
      </c>
      <c r="BG201" s="232">
        <f>IF(N201="zákl. přenesená",J201,0)</f>
        <v>0</v>
      </c>
      <c r="BH201" s="232">
        <f>IF(N201="sníž. přenesená",J201,0)</f>
        <v>0</v>
      </c>
      <c r="BI201" s="232">
        <f>IF(N201="nulová",J201,0)</f>
        <v>0</v>
      </c>
      <c r="BJ201" s="19" t="s">
        <v>23</v>
      </c>
      <c r="BK201" s="232">
        <f>ROUND(I201*H201,2)</f>
        <v>0</v>
      </c>
      <c r="BL201" s="19" t="s">
        <v>272</v>
      </c>
      <c r="BM201" s="231" t="s">
        <v>1882</v>
      </c>
    </row>
    <row r="202" s="2" customFormat="1" ht="16.5" customHeight="1">
      <c r="A202" s="40"/>
      <c r="B202" s="41"/>
      <c r="C202" s="220" t="s">
        <v>1100</v>
      </c>
      <c r="D202" s="220" t="s">
        <v>201</v>
      </c>
      <c r="E202" s="221" t="s">
        <v>4954</v>
      </c>
      <c r="F202" s="222" t="s">
        <v>4955</v>
      </c>
      <c r="G202" s="223" t="s">
        <v>333</v>
      </c>
      <c r="H202" s="224">
        <v>470</v>
      </c>
      <c r="I202" s="225"/>
      <c r="J202" s="226">
        <f>ROUND(I202*H202,2)</f>
        <v>0</v>
      </c>
      <c r="K202" s="222" t="s">
        <v>4777</v>
      </c>
      <c r="L202" s="46"/>
      <c r="M202" s="227" t="s">
        <v>22</v>
      </c>
      <c r="N202" s="228" t="s">
        <v>49</v>
      </c>
      <c r="O202" s="86"/>
      <c r="P202" s="229">
        <f>O202*H202</f>
        <v>0</v>
      </c>
      <c r="Q202" s="229">
        <v>0</v>
      </c>
      <c r="R202" s="229">
        <f>Q202*H202</f>
        <v>0</v>
      </c>
      <c r="S202" s="229">
        <v>0</v>
      </c>
      <c r="T202" s="230">
        <f>S202*H202</f>
        <v>0</v>
      </c>
      <c r="U202" s="40"/>
      <c r="V202" s="40"/>
      <c r="W202" s="40"/>
      <c r="X202" s="40"/>
      <c r="Y202" s="40"/>
      <c r="Z202" s="40"/>
      <c r="AA202" s="40"/>
      <c r="AB202" s="40"/>
      <c r="AC202" s="40"/>
      <c r="AD202" s="40"/>
      <c r="AE202" s="40"/>
      <c r="AR202" s="231" t="s">
        <v>272</v>
      </c>
      <c r="AT202" s="231" t="s">
        <v>201</v>
      </c>
      <c r="AU202" s="231" t="s">
        <v>87</v>
      </c>
      <c r="AY202" s="19" t="s">
        <v>199</v>
      </c>
      <c r="BE202" s="232">
        <f>IF(N202="základní",J202,0)</f>
        <v>0</v>
      </c>
      <c r="BF202" s="232">
        <f>IF(N202="snížená",J202,0)</f>
        <v>0</v>
      </c>
      <c r="BG202" s="232">
        <f>IF(N202="zákl. přenesená",J202,0)</f>
        <v>0</v>
      </c>
      <c r="BH202" s="232">
        <f>IF(N202="sníž. přenesená",J202,0)</f>
        <v>0</v>
      </c>
      <c r="BI202" s="232">
        <f>IF(N202="nulová",J202,0)</f>
        <v>0</v>
      </c>
      <c r="BJ202" s="19" t="s">
        <v>23</v>
      </c>
      <c r="BK202" s="232">
        <f>ROUND(I202*H202,2)</f>
        <v>0</v>
      </c>
      <c r="BL202" s="19" t="s">
        <v>272</v>
      </c>
      <c r="BM202" s="231" t="s">
        <v>1894</v>
      </c>
    </row>
    <row r="203" s="2" customFormat="1" ht="16.5" customHeight="1">
      <c r="A203" s="40"/>
      <c r="B203" s="41"/>
      <c r="C203" s="277" t="s">
        <v>1116</v>
      </c>
      <c r="D203" s="277" t="s">
        <v>407</v>
      </c>
      <c r="E203" s="278" t="s">
        <v>4956</v>
      </c>
      <c r="F203" s="279" t="s">
        <v>4957</v>
      </c>
      <c r="G203" s="280" t="s">
        <v>549</v>
      </c>
      <c r="H203" s="281">
        <v>390</v>
      </c>
      <c r="I203" s="282"/>
      <c r="J203" s="283">
        <f>ROUND(I203*H203,2)</f>
        <v>0</v>
      </c>
      <c r="K203" s="279" t="s">
        <v>4777</v>
      </c>
      <c r="L203" s="284"/>
      <c r="M203" s="285" t="s">
        <v>22</v>
      </c>
      <c r="N203" s="286" t="s">
        <v>49</v>
      </c>
      <c r="O203" s="86"/>
      <c r="P203" s="229">
        <f>O203*H203</f>
        <v>0</v>
      </c>
      <c r="Q203" s="229">
        <v>0</v>
      </c>
      <c r="R203" s="229">
        <f>Q203*H203</f>
        <v>0</v>
      </c>
      <c r="S203" s="229">
        <v>0</v>
      </c>
      <c r="T203" s="230">
        <f>S203*H203</f>
        <v>0</v>
      </c>
      <c r="U203" s="40"/>
      <c r="V203" s="40"/>
      <c r="W203" s="40"/>
      <c r="X203" s="40"/>
      <c r="Y203" s="40"/>
      <c r="Z203" s="40"/>
      <c r="AA203" s="40"/>
      <c r="AB203" s="40"/>
      <c r="AC203" s="40"/>
      <c r="AD203" s="40"/>
      <c r="AE203" s="40"/>
      <c r="AR203" s="231" t="s">
        <v>367</v>
      </c>
      <c r="AT203" s="231" t="s">
        <v>407</v>
      </c>
      <c r="AU203" s="231" t="s">
        <v>87</v>
      </c>
      <c r="AY203" s="19" t="s">
        <v>199</v>
      </c>
      <c r="BE203" s="232">
        <f>IF(N203="základní",J203,0)</f>
        <v>0</v>
      </c>
      <c r="BF203" s="232">
        <f>IF(N203="snížená",J203,0)</f>
        <v>0</v>
      </c>
      <c r="BG203" s="232">
        <f>IF(N203="zákl. přenesená",J203,0)</f>
        <v>0</v>
      </c>
      <c r="BH203" s="232">
        <f>IF(N203="sníž. přenesená",J203,0)</f>
        <v>0</v>
      </c>
      <c r="BI203" s="232">
        <f>IF(N203="nulová",J203,0)</f>
        <v>0</v>
      </c>
      <c r="BJ203" s="19" t="s">
        <v>23</v>
      </c>
      <c r="BK203" s="232">
        <f>ROUND(I203*H203,2)</f>
        <v>0</v>
      </c>
      <c r="BL203" s="19" t="s">
        <v>272</v>
      </c>
      <c r="BM203" s="231" t="s">
        <v>1904</v>
      </c>
    </row>
    <row r="204" s="2" customFormat="1" ht="16.5" customHeight="1">
      <c r="A204" s="40"/>
      <c r="B204" s="41"/>
      <c r="C204" s="277" t="s">
        <v>1121</v>
      </c>
      <c r="D204" s="277" t="s">
        <v>407</v>
      </c>
      <c r="E204" s="278" t="s">
        <v>4958</v>
      </c>
      <c r="F204" s="279" t="s">
        <v>4959</v>
      </c>
      <c r="G204" s="280" t="s">
        <v>549</v>
      </c>
      <c r="H204" s="281">
        <v>110</v>
      </c>
      <c r="I204" s="282"/>
      <c r="J204" s="283">
        <f>ROUND(I204*H204,2)</f>
        <v>0</v>
      </c>
      <c r="K204" s="279" t="s">
        <v>4777</v>
      </c>
      <c r="L204" s="284"/>
      <c r="M204" s="285" t="s">
        <v>22</v>
      </c>
      <c r="N204" s="286" t="s">
        <v>49</v>
      </c>
      <c r="O204" s="86"/>
      <c r="P204" s="229">
        <f>O204*H204</f>
        <v>0</v>
      </c>
      <c r="Q204" s="229">
        <v>0</v>
      </c>
      <c r="R204" s="229">
        <f>Q204*H204</f>
        <v>0</v>
      </c>
      <c r="S204" s="229">
        <v>0</v>
      </c>
      <c r="T204" s="230">
        <f>S204*H204</f>
        <v>0</v>
      </c>
      <c r="U204" s="40"/>
      <c r="V204" s="40"/>
      <c r="W204" s="40"/>
      <c r="X204" s="40"/>
      <c r="Y204" s="40"/>
      <c r="Z204" s="40"/>
      <c r="AA204" s="40"/>
      <c r="AB204" s="40"/>
      <c r="AC204" s="40"/>
      <c r="AD204" s="40"/>
      <c r="AE204" s="40"/>
      <c r="AR204" s="231" t="s">
        <v>367</v>
      </c>
      <c r="AT204" s="231" t="s">
        <v>407</v>
      </c>
      <c r="AU204" s="231" t="s">
        <v>87</v>
      </c>
      <c r="AY204" s="19" t="s">
        <v>199</v>
      </c>
      <c r="BE204" s="232">
        <f>IF(N204="základní",J204,0)</f>
        <v>0</v>
      </c>
      <c r="BF204" s="232">
        <f>IF(N204="snížená",J204,0)</f>
        <v>0</v>
      </c>
      <c r="BG204" s="232">
        <f>IF(N204="zákl. přenesená",J204,0)</f>
        <v>0</v>
      </c>
      <c r="BH204" s="232">
        <f>IF(N204="sníž. přenesená",J204,0)</f>
        <v>0</v>
      </c>
      <c r="BI204" s="232">
        <f>IF(N204="nulová",J204,0)</f>
        <v>0</v>
      </c>
      <c r="BJ204" s="19" t="s">
        <v>23</v>
      </c>
      <c r="BK204" s="232">
        <f>ROUND(I204*H204,2)</f>
        <v>0</v>
      </c>
      <c r="BL204" s="19" t="s">
        <v>272</v>
      </c>
      <c r="BM204" s="231" t="s">
        <v>1914</v>
      </c>
    </row>
    <row r="205" s="2" customFormat="1" ht="16.5" customHeight="1">
      <c r="A205" s="40"/>
      <c r="B205" s="41"/>
      <c r="C205" s="277" t="s">
        <v>1127</v>
      </c>
      <c r="D205" s="277" t="s">
        <v>407</v>
      </c>
      <c r="E205" s="278" t="s">
        <v>4960</v>
      </c>
      <c r="F205" s="279" t="s">
        <v>4961</v>
      </c>
      <c r="G205" s="280" t="s">
        <v>549</v>
      </c>
      <c r="H205" s="281">
        <v>60</v>
      </c>
      <c r="I205" s="282"/>
      <c r="J205" s="283">
        <f>ROUND(I205*H205,2)</f>
        <v>0</v>
      </c>
      <c r="K205" s="279" t="s">
        <v>4777</v>
      </c>
      <c r="L205" s="284"/>
      <c r="M205" s="285" t="s">
        <v>22</v>
      </c>
      <c r="N205" s="286" t="s">
        <v>49</v>
      </c>
      <c r="O205" s="86"/>
      <c r="P205" s="229">
        <f>O205*H205</f>
        <v>0</v>
      </c>
      <c r="Q205" s="229">
        <v>0</v>
      </c>
      <c r="R205" s="229">
        <f>Q205*H205</f>
        <v>0</v>
      </c>
      <c r="S205" s="229">
        <v>0</v>
      </c>
      <c r="T205" s="230">
        <f>S205*H205</f>
        <v>0</v>
      </c>
      <c r="U205" s="40"/>
      <c r="V205" s="40"/>
      <c r="W205" s="40"/>
      <c r="X205" s="40"/>
      <c r="Y205" s="40"/>
      <c r="Z205" s="40"/>
      <c r="AA205" s="40"/>
      <c r="AB205" s="40"/>
      <c r="AC205" s="40"/>
      <c r="AD205" s="40"/>
      <c r="AE205" s="40"/>
      <c r="AR205" s="231" t="s">
        <v>367</v>
      </c>
      <c r="AT205" s="231" t="s">
        <v>407</v>
      </c>
      <c r="AU205" s="231" t="s">
        <v>87</v>
      </c>
      <c r="AY205" s="19" t="s">
        <v>199</v>
      </c>
      <c r="BE205" s="232">
        <f>IF(N205="základní",J205,0)</f>
        <v>0</v>
      </c>
      <c r="BF205" s="232">
        <f>IF(N205="snížená",J205,0)</f>
        <v>0</v>
      </c>
      <c r="BG205" s="232">
        <f>IF(N205="zákl. přenesená",J205,0)</f>
        <v>0</v>
      </c>
      <c r="BH205" s="232">
        <f>IF(N205="sníž. přenesená",J205,0)</f>
        <v>0</v>
      </c>
      <c r="BI205" s="232">
        <f>IF(N205="nulová",J205,0)</f>
        <v>0</v>
      </c>
      <c r="BJ205" s="19" t="s">
        <v>23</v>
      </c>
      <c r="BK205" s="232">
        <f>ROUND(I205*H205,2)</f>
        <v>0</v>
      </c>
      <c r="BL205" s="19" t="s">
        <v>272</v>
      </c>
      <c r="BM205" s="231" t="s">
        <v>1922</v>
      </c>
    </row>
    <row r="206" s="2" customFormat="1" ht="16.5" customHeight="1">
      <c r="A206" s="40"/>
      <c r="B206" s="41"/>
      <c r="C206" s="220" t="s">
        <v>1132</v>
      </c>
      <c r="D206" s="220" t="s">
        <v>201</v>
      </c>
      <c r="E206" s="221" t="s">
        <v>4962</v>
      </c>
      <c r="F206" s="222" t="s">
        <v>4963</v>
      </c>
      <c r="G206" s="223" t="s">
        <v>549</v>
      </c>
      <c r="H206" s="224">
        <v>560</v>
      </c>
      <c r="I206" s="225"/>
      <c r="J206" s="226">
        <f>ROUND(I206*H206,2)</f>
        <v>0</v>
      </c>
      <c r="K206" s="222" t="s">
        <v>4777</v>
      </c>
      <c r="L206" s="46"/>
      <c r="M206" s="227" t="s">
        <v>22</v>
      </c>
      <c r="N206" s="228" t="s">
        <v>49</v>
      </c>
      <c r="O206" s="86"/>
      <c r="P206" s="229">
        <f>O206*H206</f>
        <v>0</v>
      </c>
      <c r="Q206" s="229">
        <v>0</v>
      </c>
      <c r="R206" s="229">
        <f>Q206*H206</f>
        <v>0</v>
      </c>
      <c r="S206" s="229">
        <v>0</v>
      </c>
      <c r="T206" s="230">
        <f>S206*H206</f>
        <v>0</v>
      </c>
      <c r="U206" s="40"/>
      <c r="V206" s="40"/>
      <c r="W206" s="40"/>
      <c r="X206" s="40"/>
      <c r="Y206" s="40"/>
      <c r="Z206" s="40"/>
      <c r="AA206" s="40"/>
      <c r="AB206" s="40"/>
      <c r="AC206" s="40"/>
      <c r="AD206" s="40"/>
      <c r="AE206" s="40"/>
      <c r="AR206" s="231" t="s">
        <v>272</v>
      </c>
      <c r="AT206" s="231" t="s">
        <v>201</v>
      </c>
      <c r="AU206" s="231" t="s">
        <v>87</v>
      </c>
      <c r="AY206" s="19" t="s">
        <v>199</v>
      </c>
      <c r="BE206" s="232">
        <f>IF(N206="základní",J206,0)</f>
        <v>0</v>
      </c>
      <c r="BF206" s="232">
        <f>IF(N206="snížená",J206,0)</f>
        <v>0</v>
      </c>
      <c r="BG206" s="232">
        <f>IF(N206="zákl. přenesená",J206,0)</f>
        <v>0</v>
      </c>
      <c r="BH206" s="232">
        <f>IF(N206="sníž. přenesená",J206,0)</f>
        <v>0</v>
      </c>
      <c r="BI206" s="232">
        <f>IF(N206="nulová",J206,0)</f>
        <v>0</v>
      </c>
      <c r="BJ206" s="19" t="s">
        <v>23</v>
      </c>
      <c r="BK206" s="232">
        <f>ROUND(I206*H206,2)</f>
        <v>0</v>
      </c>
      <c r="BL206" s="19" t="s">
        <v>272</v>
      </c>
      <c r="BM206" s="231" t="s">
        <v>1933</v>
      </c>
    </row>
    <row r="207" s="2" customFormat="1" ht="21.75" customHeight="1">
      <c r="A207" s="40"/>
      <c r="B207" s="41"/>
      <c r="C207" s="277" t="s">
        <v>1136</v>
      </c>
      <c r="D207" s="277" t="s">
        <v>407</v>
      </c>
      <c r="E207" s="278" t="s">
        <v>4964</v>
      </c>
      <c r="F207" s="279" t="s">
        <v>4965</v>
      </c>
      <c r="G207" s="280" t="s">
        <v>549</v>
      </c>
      <c r="H207" s="281">
        <v>1255</v>
      </c>
      <c r="I207" s="282"/>
      <c r="J207" s="283">
        <f>ROUND(I207*H207,2)</f>
        <v>0</v>
      </c>
      <c r="K207" s="279" t="s">
        <v>22</v>
      </c>
      <c r="L207" s="284"/>
      <c r="M207" s="285" t="s">
        <v>22</v>
      </c>
      <c r="N207" s="286" t="s">
        <v>49</v>
      </c>
      <c r="O207" s="86"/>
      <c r="P207" s="229">
        <f>O207*H207</f>
        <v>0</v>
      </c>
      <c r="Q207" s="229">
        <v>0</v>
      </c>
      <c r="R207" s="229">
        <f>Q207*H207</f>
        <v>0</v>
      </c>
      <c r="S207" s="229">
        <v>0</v>
      </c>
      <c r="T207" s="230">
        <f>S207*H207</f>
        <v>0</v>
      </c>
      <c r="U207" s="40"/>
      <c r="V207" s="40"/>
      <c r="W207" s="40"/>
      <c r="X207" s="40"/>
      <c r="Y207" s="40"/>
      <c r="Z207" s="40"/>
      <c r="AA207" s="40"/>
      <c r="AB207" s="40"/>
      <c r="AC207" s="40"/>
      <c r="AD207" s="40"/>
      <c r="AE207" s="40"/>
      <c r="AR207" s="231" t="s">
        <v>367</v>
      </c>
      <c r="AT207" s="231" t="s">
        <v>407</v>
      </c>
      <c r="AU207" s="231" t="s">
        <v>87</v>
      </c>
      <c r="AY207" s="19" t="s">
        <v>199</v>
      </c>
      <c r="BE207" s="232">
        <f>IF(N207="základní",J207,0)</f>
        <v>0</v>
      </c>
      <c r="BF207" s="232">
        <f>IF(N207="snížená",J207,0)</f>
        <v>0</v>
      </c>
      <c r="BG207" s="232">
        <f>IF(N207="zákl. přenesená",J207,0)</f>
        <v>0</v>
      </c>
      <c r="BH207" s="232">
        <f>IF(N207="sníž. přenesená",J207,0)</f>
        <v>0</v>
      </c>
      <c r="BI207" s="232">
        <f>IF(N207="nulová",J207,0)</f>
        <v>0</v>
      </c>
      <c r="BJ207" s="19" t="s">
        <v>23</v>
      </c>
      <c r="BK207" s="232">
        <f>ROUND(I207*H207,2)</f>
        <v>0</v>
      </c>
      <c r="BL207" s="19" t="s">
        <v>272</v>
      </c>
      <c r="BM207" s="231" t="s">
        <v>1943</v>
      </c>
    </row>
    <row r="208" s="2" customFormat="1" ht="16.5" customHeight="1">
      <c r="A208" s="40"/>
      <c r="B208" s="41"/>
      <c r="C208" s="220" t="s">
        <v>1145</v>
      </c>
      <c r="D208" s="220" t="s">
        <v>201</v>
      </c>
      <c r="E208" s="221" t="s">
        <v>4966</v>
      </c>
      <c r="F208" s="222" t="s">
        <v>4967</v>
      </c>
      <c r="G208" s="223" t="s">
        <v>549</v>
      </c>
      <c r="H208" s="224">
        <v>1255</v>
      </c>
      <c r="I208" s="225"/>
      <c r="J208" s="226">
        <f>ROUND(I208*H208,2)</f>
        <v>0</v>
      </c>
      <c r="K208" s="222" t="s">
        <v>4777</v>
      </c>
      <c r="L208" s="46"/>
      <c r="M208" s="227" t="s">
        <v>22</v>
      </c>
      <c r="N208" s="228" t="s">
        <v>49</v>
      </c>
      <c r="O208" s="86"/>
      <c r="P208" s="229">
        <f>O208*H208</f>
        <v>0</v>
      </c>
      <c r="Q208" s="229">
        <v>0</v>
      </c>
      <c r="R208" s="229">
        <f>Q208*H208</f>
        <v>0</v>
      </c>
      <c r="S208" s="229">
        <v>0</v>
      </c>
      <c r="T208" s="230">
        <f>S208*H208</f>
        <v>0</v>
      </c>
      <c r="U208" s="40"/>
      <c r="V208" s="40"/>
      <c r="W208" s="40"/>
      <c r="X208" s="40"/>
      <c r="Y208" s="40"/>
      <c r="Z208" s="40"/>
      <c r="AA208" s="40"/>
      <c r="AB208" s="40"/>
      <c r="AC208" s="40"/>
      <c r="AD208" s="40"/>
      <c r="AE208" s="40"/>
      <c r="AR208" s="231" t="s">
        <v>272</v>
      </c>
      <c r="AT208" s="231" t="s">
        <v>201</v>
      </c>
      <c r="AU208" s="231" t="s">
        <v>87</v>
      </c>
      <c r="AY208" s="19" t="s">
        <v>199</v>
      </c>
      <c r="BE208" s="232">
        <f>IF(N208="základní",J208,0)</f>
        <v>0</v>
      </c>
      <c r="BF208" s="232">
        <f>IF(N208="snížená",J208,0)</f>
        <v>0</v>
      </c>
      <c r="BG208" s="232">
        <f>IF(N208="zákl. přenesená",J208,0)</f>
        <v>0</v>
      </c>
      <c r="BH208" s="232">
        <f>IF(N208="sníž. přenesená",J208,0)</f>
        <v>0</v>
      </c>
      <c r="BI208" s="232">
        <f>IF(N208="nulová",J208,0)</f>
        <v>0</v>
      </c>
      <c r="BJ208" s="19" t="s">
        <v>23</v>
      </c>
      <c r="BK208" s="232">
        <f>ROUND(I208*H208,2)</f>
        <v>0</v>
      </c>
      <c r="BL208" s="19" t="s">
        <v>272</v>
      </c>
      <c r="BM208" s="231" t="s">
        <v>1960</v>
      </c>
    </row>
    <row r="209" s="2" customFormat="1" ht="16.5" customHeight="1">
      <c r="A209" s="40"/>
      <c r="B209" s="41"/>
      <c r="C209" s="277" t="s">
        <v>1150</v>
      </c>
      <c r="D209" s="277" t="s">
        <v>407</v>
      </c>
      <c r="E209" s="278" t="s">
        <v>4968</v>
      </c>
      <c r="F209" s="279" t="s">
        <v>4969</v>
      </c>
      <c r="G209" s="280" t="s">
        <v>4312</v>
      </c>
      <c r="H209" s="281">
        <v>20</v>
      </c>
      <c r="I209" s="282"/>
      <c r="J209" s="283">
        <f>ROUND(I209*H209,2)</f>
        <v>0</v>
      </c>
      <c r="K209" s="279" t="s">
        <v>22</v>
      </c>
      <c r="L209" s="284"/>
      <c r="M209" s="285" t="s">
        <v>22</v>
      </c>
      <c r="N209" s="286" t="s">
        <v>49</v>
      </c>
      <c r="O209" s="86"/>
      <c r="P209" s="229">
        <f>O209*H209</f>
        <v>0</v>
      </c>
      <c r="Q209" s="229">
        <v>0</v>
      </c>
      <c r="R209" s="229">
        <f>Q209*H209</f>
        <v>0</v>
      </c>
      <c r="S209" s="229">
        <v>0</v>
      </c>
      <c r="T209" s="230">
        <f>S209*H209</f>
        <v>0</v>
      </c>
      <c r="U209" s="40"/>
      <c r="V209" s="40"/>
      <c r="W209" s="40"/>
      <c r="X209" s="40"/>
      <c r="Y209" s="40"/>
      <c r="Z209" s="40"/>
      <c r="AA209" s="40"/>
      <c r="AB209" s="40"/>
      <c r="AC209" s="40"/>
      <c r="AD209" s="40"/>
      <c r="AE209" s="40"/>
      <c r="AR209" s="231" t="s">
        <v>367</v>
      </c>
      <c r="AT209" s="231" t="s">
        <v>407</v>
      </c>
      <c r="AU209" s="231" t="s">
        <v>87</v>
      </c>
      <c r="AY209" s="19" t="s">
        <v>199</v>
      </c>
      <c r="BE209" s="232">
        <f>IF(N209="základní",J209,0)</f>
        <v>0</v>
      </c>
      <c r="BF209" s="232">
        <f>IF(N209="snížená",J209,0)</f>
        <v>0</v>
      </c>
      <c r="BG209" s="232">
        <f>IF(N209="zákl. přenesená",J209,0)</f>
        <v>0</v>
      </c>
      <c r="BH209" s="232">
        <f>IF(N209="sníž. přenesená",J209,0)</f>
        <v>0</v>
      </c>
      <c r="BI209" s="232">
        <f>IF(N209="nulová",J209,0)</f>
        <v>0</v>
      </c>
      <c r="BJ209" s="19" t="s">
        <v>23</v>
      </c>
      <c r="BK209" s="232">
        <f>ROUND(I209*H209,2)</f>
        <v>0</v>
      </c>
      <c r="BL209" s="19" t="s">
        <v>272</v>
      </c>
      <c r="BM209" s="231" t="s">
        <v>1974</v>
      </c>
    </row>
    <row r="210" s="2" customFormat="1" ht="16.5" customHeight="1">
      <c r="A210" s="40"/>
      <c r="B210" s="41"/>
      <c r="C210" s="277" t="s">
        <v>1158</v>
      </c>
      <c r="D210" s="277" t="s">
        <v>407</v>
      </c>
      <c r="E210" s="278" t="s">
        <v>4970</v>
      </c>
      <c r="F210" s="279" t="s">
        <v>4971</v>
      </c>
      <c r="G210" s="280" t="s">
        <v>4312</v>
      </c>
      <c r="H210" s="281">
        <v>22</v>
      </c>
      <c r="I210" s="282"/>
      <c r="J210" s="283">
        <f>ROUND(I210*H210,2)</f>
        <v>0</v>
      </c>
      <c r="K210" s="279" t="s">
        <v>22</v>
      </c>
      <c r="L210" s="284"/>
      <c r="M210" s="285" t="s">
        <v>22</v>
      </c>
      <c r="N210" s="286" t="s">
        <v>49</v>
      </c>
      <c r="O210" s="86"/>
      <c r="P210" s="229">
        <f>O210*H210</f>
        <v>0</v>
      </c>
      <c r="Q210" s="229">
        <v>0</v>
      </c>
      <c r="R210" s="229">
        <f>Q210*H210</f>
        <v>0</v>
      </c>
      <c r="S210" s="229">
        <v>0</v>
      </c>
      <c r="T210" s="230">
        <f>S210*H210</f>
        <v>0</v>
      </c>
      <c r="U210" s="40"/>
      <c r="V210" s="40"/>
      <c r="W210" s="40"/>
      <c r="X210" s="40"/>
      <c r="Y210" s="40"/>
      <c r="Z210" s="40"/>
      <c r="AA210" s="40"/>
      <c r="AB210" s="40"/>
      <c r="AC210" s="40"/>
      <c r="AD210" s="40"/>
      <c r="AE210" s="40"/>
      <c r="AR210" s="231" t="s">
        <v>367</v>
      </c>
      <c r="AT210" s="231" t="s">
        <v>407</v>
      </c>
      <c r="AU210" s="231" t="s">
        <v>87</v>
      </c>
      <c r="AY210" s="19" t="s">
        <v>199</v>
      </c>
      <c r="BE210" s="232">
        <f>IF(N210="základní",J210,0)</f>
        <v>0</v>
      </c>
      <c r="BF210" s="232">
        <f>IF(N210="snížená",J210,0)</f>
        <v>0</v>
      </c>
      <c r="BG210" s="232">
        <f>IF(N210="zákl. přenesená",J210,0)</f>
        <v>0</v>
      </c>
      <c r="BH210" s="232">
        <f>IF(N210="sníž. přenesená",J210,0)</f>
        <v>0</v>
      </c>
      <c r="BI210" s="232">
        <f>IF(N210="nulová",J210,0)</f>
        <v>0</v>
      </c>
      <c r="BJ210" s="19" t="s">
        <v>23</v>
      </c>
      <c r="BK210" s="232">
        <f>ROUND(I210*H210,2)</f>
        <v>0</v>
      </c>
      <c r="BL210" s="19" t="s">
        <v>272</v>
      </c>
      <c r="BM210" s="231" t="s">
        <v>1990</v>
      </c>
    </row>
    <row r="211" s="2" customFormat="1" ht="33" customHeight="1">
      <c r="A211" s="40"/>
      <c r="B211" s="41"/>
      <c r="C211" s="277" t="s">
        <v>1163</v>
      </c>
      <c r="D211" s="277" t="s">
        <v>407</v>
      </c>
      <c r="E211" s="278" t="s">
        <v>4972</v>
      </c>
      <c r="F211" s="279" t="s">
        <v>4973</v>
      </c>
      <c r="G211" s="280" t="s">
        <v>4312</v>
      </c>
      <c r="H211" s="281">
        <v>18</v>
      </c>
      <c r="I211" s="282"/>
      <c r="J211" s="283">
        <f>ROUND(I211*H211,2)</f>
        <v>0</v>
      </c>
      <c r="K211" s="279" t="s">
        <v>22</v>
      </c>
      <c r="L211" s="284"/>
      <c r="M211" s="285" t="s">
        <v>22</v>
      </c>
      <c r="N211" s="286" t="s">
        <v>49</v>
      </c>
      <c r="O211" s="86"/>
      <c r="P211" s="229">
        <f>O211*H211</f>
        <v>0</v>
      </c>
      <c r="Q211" s="229">
        <v>0</v>
      </c>
      <c r="R211" s="229">
        <f>Q211*H211</f>
        <v>0</v>
      </c>
      <c r="S211" s="229">
        <v>0</v>
      </c>
      <c r="T211" s="230">
        <f>S211*H211</f>
        <v>0</v>
      </c>
      <c r="U211" s="40"/>
      <c r="V211" s="40"/>
      <c r="W211" s="40"/>
      <c r="X211" s="40"/>
      <c r="Y211" s="40"/>
      <c r="Z211" s="40"/>
      <c r="AA211" s="40"/>
      <c r="AB211" s="40"/>
      <c r="AC211" s="40"/>
      <c r="AD211" s="40"/>
      <c r="AE211" s="40"/>
      <c r="AR211" s="231" t="s">
        <v>367</v>
      </c>
      <c r="AT211" s="231" t="s">
        <v>407</v>
      </c>
      <c r="AU211" s="231" t="s">
        <v>87</v>
      </c>
      <c r="AY211" s="19" t="s">
        <v>199</v>
      </c>
      <c r="BE211" s="232">
        <f>IF(N211="základní",J211,0)</f>
        <v>0</v>
      </c>
      <c r="BF211" s="232">
        <f>IF(N211="snížená",J211,0)</f>
        <v>0</v>
      </c>
      <c r="BG211" s="232">
        <f>IF(N211="zákl. přenesená",J211,0)</f>
        <v>0</v>
      </c>
      <c r="BH211" s="232">
        <f>IF(N211="sníž. přenesená",J211,0)</f>
        <v>0</v>
      </c>
      <c r="BI211" s="232">
        <f>IF(N211="nulová",J211,0)</f>
        <v>0</v>
      </c>
      <c r="BJ211" s="19" t="s">
        <v>23</v>
      </c>
      <c r="BK211" s="232">
        <f>ROUND(I211*H211,2)</f>
        <v>0</v>
      </c>
      <c r="BL211" s="19" t="s">
        <v>272</v>
      </c>
      <c r="BM211" s="231" t="s">
        <v>2005</v>
      </c>
    </row>
    <row r="212" s="2" customFormat="1" ht="21.75" customHeight="1">
      <c r="A212" s="40"/>
      <c r="B212" s="41"/>
      <c r="C212" s="277" t="s">
        <v>1168</v>
      </c>
      <c r="D212" s="277" t="s">
        <v>407</v>
      </c>
      <c r="E212" s="278" t="s">
        <v>4974</v>
      </c>
      <c r="F212" s="279" t="s">
        <v>4975</v>
      </c>
      <c r="G212" s="280" t="s">
        <v>333</v>
      </c>
      <c r="H212" s="281">
        <v>85</v>
      </c>
      <c r="I212" s="282"/>
      <c r="J212" s="283">
        <f>ROUND(I212*H212,2)</f>
        <v>0</v>
      </c>
      <c r="K212" s="279" t="s">
        <v>22</v>
      </c>
      <c r="L212" s="284"/>
      <c r="M212" s="285" t="s">
        <v>22</v>
      </c>
      <c r="N212" s="286" t="s">
        <v>49</v>
      </c>
      <c r="O212" s="86"/>
      <c r="P212" s="229">
        <f>O212*H212</f>
        <v>0</v>
      </c>
      <c r="Q212" s="229">
        <v>0</v>
      </c>
      <c r="R212" s="229">
        <f>Q212*H212</f>
        <v>0</v>
      </c>
      <c r="S212" s="229">
        <v>0</v>
      </c>
      <c r="T212" s="230">
        <f>S212*H212</f>
        <v>0</v>
      </c>
      <c r="U212" s="40"/>
      <c r="V212" s="40"/>
      <c r="W212" s="40"/>
      <c r="X212" s="40"/>
      <c r="Y212" s="40"/>
      <c r="Z212" s="40"/>
      <c r="AA212" s="40"/>
      <c r="AB212" s="40"/>
      <c r="AC212" s="40"/>
      <c r="AD212" s="40"/>
      <c r="AE212" s="40"/>
      <c r="AR212" s="231" t="s">
        <v>367</v>
      </c>
      <c r="AT212" s="231" t="s">
        <v>407</v>
      </c>
      <c r="AU212" s="231" t="s">
        <v>87</v>
      </c>
      <c r="AY212" s="19" t="s">
        <v>199</v>
      </c>
      <c r="BE212" s="232">
        <f>IF(N212="základní",J212,0)</f>
        <v>0</v>
      </c>
      <c r="BF212" s="232">
        <f>IF(N212="snížená",J212,0)</f>
        <v>0</v>
      </c>
      <c r="BG212" s="232">
        <f>IF(N212="zákl. přenesená",J212,0)</f>
        <v>0</v>
      </c>
      <c r="BH212" s="232">
        <f>IF(N212="sníž. přenesená",J212,0)</f>
        <v>0</v>
      </c>
      <c r="BI212" s="232">
        <f>IF(N212="nulová",J212,0)</f>
        <v>0</v>
      </c>
      <c r="BJ212" s="19" t="s">
        <v>23</v>
      </c>
      <c r="BK212" s="232">
        <f>ROUND(I212*H212,2)</f>
        <v>0</v>
      </c>
      <c r="BL212" s="19" t="s">
        <v>272</v>
      </c>
      <c r="BM212" s="231" t="s">
        <v>2018</v>
      </c>
    </row>
    <row r="213" s="2" customFormat="1" ht="21.75" customHeight="1">
      <c r="A213" s="40"/>
      <c r="B213" s="41"/>
      <c r="C213" s="277" t="s">
        <v>1174</v>
      </c>
      <c r="D213" s="277" t="s">
        <v>407</v>
      </c>
      <c r="E213" s="278" t="s">
        <v>4976</v>
      </c>
      <c r="F213" s="279" t="s">
        <v>4977</v>
      </c>
      <c r="G213" s="280" t="s">
        <v>333</v>
      </c>
      <c r="H213" s="281">
        <v>30</v>
      </c>
      <c r="I213" s="282"/>
      <c r="J213" s="283">
        <f>ROUND(I213*H213,2)</f>
        <v>0</v>
      </c>
      <c r="K213" s="279" t="s">
        <v>22</v>
      </c>
      <c r="L213" s="284"/>
      <c r="M213" s="285" t="s">
        <v>22</v>
      </c>
      <c r="N213" s="286" t="s">
        <v>49</v>
      </c>
      <c r="O213" s="86"/>
      <c r="P213" s="229">
        <f>O213*H213</f>
        <v>0</v>
      </c>
      <c r="Q213" s="229">
        <v>0</v>
      </c>
      <c r="R213" s="229">
        <f>Q213*H213</f>
        <v>0</v>
      </c>
      <c r="S213" s="229">
        <v>0</v>
      </c>
      <c r="T213" s="230">
        <f>S213*H213</f>
        <v>0</v>
      </c>
      <c r="U213" s="40"/>
      <c r="V213" s="40"/>
      <c r="W213" s="40"/>
      <c r="X213" s="40"/>
      <c r="Y213" s="40"/>
      <c r="Z213" s="40"/>
      <c r="AA213" s="40"/>
      <c r="AB213" s="40"/>
      <c r="AC213" s="40"/>
      <c r="AD213" s="40"/>
      <c r="AE213" s="40"/>
      <c r="AR213" s="231" t="s">
        <v>367</v>
      </c>
      <c r="AT213" s="231" t="s">
        <v>407</v>
      </c>
      <c r="AU213" s="231" t="s">
        <v>87</v>
      </c>
      <c r="AY213" s="19" t="s">
        <v>199</v>
      </c>
      <c r="BE213" s="232">
        <f>IF(N213="základní",J213,0)</f>
        <v>0</v>
      </c>
      <c r="BF213" s="232">
        <f>IF(N213="snížená",J213,0)</f>
        <v>0</v>
      </c>
      <c r="BG213" s="232">
        <f>IF(N213="zákl. přenesená",J213,0)</f>
        <v>0</v>
      </c>
      <c r="BH213" s="232">
        <f>IF(N213="sníž. přenesená",J213,0)</f>
        <v>0</v>
      </c>
      <c r="BI213" s="232">
        <f>IF(N213="nulová",J213,0)</f>
        <v>0</v>
      </c>
      <c r="BJ213" s="19" t="s">
        <v>23</v>
      </c>
      <c r="BK213" s="232">
        <f>ROUND(I213*H213,2)</f>
        <v>0</v>
      </c>
      <c r="BL213" s="19" t="s">
        <v>272</v>
      </c>
      <c r="BM213" s="231" t="s">
        <v>2074</v>
      </c>
    </row>
    <row r="214" s="2" customFormat="1" ht="16.5" customHeight="1">
      <c r="A214" s="40"/>
      <c r="B214" s="41"/>
      <c r="C214" s="277" t="s">
        <v>1181</v>
      </c>
      <c r="D214" s="277" t="s">
        <v>407</v>
      </c>
      <c r="E214" s="278" t="s">
        <v>4978</v>
      </c>
      <c r="F214" s="279" t="s">
        <v>4979</v>
      </c>
      <c r="G214" s="280" t="s">
        <v>333</v>
      </c>
      <c r="H214" s="281">
        <v>15</v>
      </c>
      <c r="I214" s="282"/>
      <c r="J214" s="283">
        <f>ROUND(I214*H214,2)</f>
        <v>0</v>
      </c>
      <c r="K214" s="279" t="s">
        <v>22</v>
      </c>
      <c r="L214" s="284"/>
      <c r="M214" s="285" t="s">
        <v>22</v>
      </c>
      <c r="N214" s="286" t="s">
        <v>49</v>
      </c>
      <c r="O214" s="86"/>
      <c r="P214" s="229">
        <f>O214*H214</f>
        <v>0</v>
      </c>
      <c r="Q214" s="229">
        <v>0</v>
      </c>
      <c r="R214" s="229">
        <f>Q214*H214</f>
        <v>0</v>
      </c>
      <c r="S214" s="229">
        <v>0</v>
      </c>
      <c r="T214" s="230">
        <f>S214*H214</f>
        <v>0</v>
      </c>
      <c r="U214" s="40"/>
      <c r="V214" s="40"/>
      <c r="W214" s="40"/>
      <c r="X214" s="40"/>
      <c r="Y214" s="40"/>
      <c r="Z214" s="40"/>
      <c r="AA214" s="40"/>
      <c r="AB214" s="40"/>
      <c r="AC214" s="40"/>
      <c r="AD214" s="40"/>
      <c r="AE214" s="40"/>
      <c r="AR214" s="231" t="s">
        <v>367</v>
      </c>
      <c r="AT214" s="231" t="s">
        <v>407</v>
      </c>
      <c r="AU214" s="231" t="s">
        <v>87</v>
      </c>
      <c r="AY214" s="19" t="s">
        <v>199</v>
      </c>
      <c r="BE214" s="232">
        <f>IF(N214="základní",J214,0)</f>
        <v>0</v>
      </c>
      <c r="BF214" s="232">
        <f>IF(N214="snížená",J214,0)</f>
        <v>0</v>
      </c>
      <c r="BG214" s="232">
        <f>IF(N214="zákl. přenesená",J214,0)</f>
        <v>0</v>
      </c>
      <c r="BH214" s="232">
        <f>IF(N214="sníž. přenesená",J214,0)</f>
        <v>0</v>
      </c>
      <c r="BI214" s="232">
        <f>IF(N214="nulová",J214,0)</f>
        <v>0</v>
      </c>
      <c r="BJ214" s="19" t="s">
        <v>23</v>
      </c>
      <c r="BK214" s="232">
        <f>ROUND(I214*H214,2)</f>
        <v>0</v>
      </c>
      <c r="BL214" s="19" t="s">
        <v>272</v>
      </c>
      <c r="BM214" s="231" t="s">
        <v>2083</v>
      </c>
    </row>
    <row r="215" s="2" customFormat="1" ht="16.5" customHeight="1">
      <c r="A215" s="40"/>
      <c r="B215" s="41"/>
      <c r="C215" s="220" t="s">
        <v>1185</v>
      </c>
      <c r="D215" s="220" t="s">
        <v>201</v>
      </c>
      <c r="E215" s="221" t="s">
        <v>4980</v>
      </c>
      <c r="F215" s="222" t="s">
        <v>4981</v>
      </c>
      <c r="G215" s="223" t="s">
        <v>333</v>
      </c>
      <c r="H215" s="224">
        <v>130</v>
      </c>
      <c r="I215" s="225"/>
      <c r="J215" s="226">
        <f>ROUND(I215*H215,2)</f>
        <v>0</v>
      </c>
      <c r="K215" s="222" t="s">
        <v>4777</v>
      </c>
      <c r="L215" s="46"/>
      <c r="M215" s="227" t="s">
        <v>22</v>
      </c>
      <c r="N215" s="228" t="s">
        <v>49</v>
      </c>
      <c r="O215" s="86"/>
      <c r="P215" s="229">
        <f>O215*H215</f>
        <v>0</v>
      </c>
      <c r="Q215" s="229">
        <v>0</v>
      </c>
      <c r="R215" s="229">
        <f>Q215*H215</f>
        <v>0</v>
      </c>
      <c r="S215" s="229">
        <v>0</v>
      </c>
      <c r="T215" s="230">
        <f>S215*H215</f>
        <v>0</v>
      </c>
      <c r="U215" s="40"/>
      <c r="V215" s="40"/>
      <c r="W215" s="40"/>
      <c r="X215" s="40"/>
      <c r="Y215" s="40"/>
      <c r="Z215" s="40"/>
      <c r="AA215" s="40"/>
      <c r="AB215" s="40"/>
      <c r="AC215" s="40"/>
      <c r="AD215" s="40"/>
      <c r="AE215" s="40"/>
      <c r="AR215" s="231" t="s">
        <v>272</v>
      </c>
      <c r="AT215" s="231" t="s">
        <v>201</v>
      </c>
      <c r="AU215" s="231" t="s">
        <v>87</v>
      </c>
      <c r="AY215" s="19" t="s">
        <v>199</v>
      </c>
      <c r="BE215" s="232">
        <f>IF(N215="základní",J215,0)</f>
        <v>0</v>
      </c>
      <c r="BF215" s="232">
        <f>IF(N215="snížená",J215,0)</f>
        <v>0</v>
      </c>
      <c r="BG215" s="232">
        <f>IF(N215="zákl. přenesená",J215,0)</f>
        <v>0</v>
      </c>
      <c r="BH215" s="232">
        <f>IF(N215="sníž. přenesená",J215,0)</f>
        <v>0</v>
      </c>
      <c r="BI215" s="232">
        <f>IF(N215="nulová",J215,0)</f>
        <v>0</v>
      </c>
      <c r="BJ215" s="19" t="s">
        <v>23</v>
      </c>
      <c r="BK215" s="232">
        <f>ROUND(I215*H215,2)</f>
        <v>0</v>
      </c>
      <c r="BL215" s="19" t="s">
        <v>272</v>
      </c>
      <c r="BM215" s="231" t="s">
        <v>2096</v>
      </c>
    </row>
    <row r="216" s="2" customFormat="1" ht="21.75" customHeight="1">
      <c r="A216" s="40"/>
      <c r="B216" s="41"/>
      <c r="C216" s="220" t="s">
        <v>1191</v>
      </c>
      <c r="D216" s="220" t="s">
        <v>201</v>
      </c>
      <c r="E216" s="221" t="s">
        <v>4982</v>
      </c>
      <c r="F216" s="222" t="s">
        <v>4983</v>
      </c>
      <c r="G216" s="223" t="s">
        <v>333</v>
      </c>
      <c r="H216" s="224">
        <v>20</v>
      </c>
      <c r="I216" s="225"/>
      <c r="J216" s="226">
        <f>ROUND(I216*H216,2)</f>
        <v>0</v>
      </c>
      <c r="K216" s="222" t="s">
        <v>4777</v>
      </c>
      <c r="L216" s="46"/>
      <c r="M216" s="227" t="s">
        <v>22</v>
      </c>
      <c r="N216" s="228" t="s">
        <v>49</v>
      </c>
      <c r="O216" s="86"/>
      <c r="P216" s="229">
        <f>O216*H216</f>
        <v>0</v>
      </c>
      <c r="Q216" s="229">
        <v>0</v>
      </c>
      <c r="R216" s="229">
        <f>Q216*H216</f>
        <v>0</v>
      </c>
      <c r="S216" s="229">
        <v>0</v>
      </c>
      <c r="T216" s="230">
        <f>S216*H216</f>
        <v>0</v>
      </c>
      <c r="U216" s="40"/>
      <c r="V216" s="40"/>
      <c r="W216" s="40"/>
      <c r="X216" s="40"/>
      <c r="Y216" s="40"/>
      <c r="Z216" s="40"/>
      <c r="AA216" s="40"/>
      <c r="AB216" s="40"/>
      <c r="AC216" s="40"/>
      <c r="AD216" s="40"/>
      <c r="AE216" s="40"/>
      <c r="AR216" s="231" t="s">
        <v>272</v>
      </c>
      <c r="AT216" s="231" t="s">
        <v>201</v>
      </c>
      <c r="AU216" s="231" t="s">
        <v>87</v>
      </c>
      <c r="AY216" s="19" t="s">
        <v>199</v>
      </c>
      <c r="BE216" s="232">
        <f>IF(N216="základní",J216,0)</f>
        <v>0</v>
      </c>
      <c r="BF216" s="232">
        <f>IF(N216="snížená",J216,0)</f>
        <v>0</v>
      </c>
      <c r="BG216" s="232">
        <f>IF(N216="zákl. přenesená",J216,0)</f>
        <v>0</v>
      </c>
      <c r="BH216" s="232">
        <f>IF(N216="sníž. přenesená",J216,0)</f>
        <v>0</v>
      </c>
      <c r="BI216" s="232">
        <f>IF(N216="nulová",J216,0)</f>
        <v>0</v>
      </c>
      <c r="BJ216" s="19" t="s">
        <v>23</v>
      </c>
      <c r="BK216" s="232">
        <f>ROUND(I216*H216,2)</f>
        <v>0</v>
      </c>
      <c r="BL216" s="19" t="s">
        <v>272</v>
      </c>
      <c r="BM216" s="231" t="s">
        <v>2108</v>
      </c>
    </row>
    <row r="217" s="2" customFormat="1" ht="21.75" customHeight="1">
      <c r="A217" s="40"/>
      <c r="B217" s="41"/>
      <c r="C217" s="220" t="s">
        <v>1196</v>
      </c>
      <c r="D217" s="220" t="s">
        <v>201</v>
      </c>
      <c r="E217" s="221" t="s">
        <v>4984</v>
      </c>
      <c r="F217" s="222" t="s">
        <v>4985</v>
      </c>
      <c r="G217" s="223" t="s">
        <v>333</v>
      </c>
      <c r="H217" s="224">
        <v>40</v>
      </c>
      <c r="I217" s="225"/>
      <c r="J217" s="226">
        <f>ROUND(I217*H217,2)</f>
        <v>0</v>
      </c>
      <c r="K217" s="222" t="s">
        <v>4777</v>
      </c>
      <c r="L217" s="46"/>
      <c r="M217" s="227" t="s">
        <v>22</v>
      </c>
      <c r="N217" s="228" t="s">
        <v>49</v>
      </c>
      <c r="O217" s="86"/>
      <c r="P217" s="229">
        <f>O217*H217</f>
        <v>0</v>
      </c>
      <c r="Q217" s="229">
        <v>0</v>
      </c>
      <c r="R217" s="229">
        <f>Q217*H217</f>
        <v>0</v>
      </c>
      <c r="S217" s="229">
        <v>0</v>
      </c>
      <c r="T217" s="230">
        <f>S217*H217</f>
        <v>0</v>
      </c>
      <c r="U217" s="40"/>
      <c r="V217" s="40"/>
      <c r="W217" s="40"/>
      <c r="X217" s="40"/>
      <c r="Y217" s="40"/>
      <c r="Z217" s="40"/>
      <c r="AA217" s="40"/>
      <c r="AB217" s="40"/>
      <c r="AC217" s="40"/>
      <c r="AD217" s="40"/>
      <c r="AE217" s="40"/>
      <c r="AR217" s="231" t="s">
        <v>272</v>
      </c>
      <c r="AT217" s="231" t="s">
        <v>201</v>
      </c>
      <c r="AU217" s="231" t="s">
        <v>87</v>
      </c>
      <c r="AY217" s="19" t="s">
        <v>199</v>
      </c>
      <c r="BE217" s="232">
        <f>IF(N217="základní",J217,0)</f>
        <v>0</v>
      </c>
      <c r="BF217" s="232">
        <f>IF(N217="snížená",J217,0)</f>
        <v>0</v>
      </c>
      <c r="BG217" s="232">
        <f>IF(N217="zákl. přenesená",J217,0)</f>
        <v>0</v>
      </c>
      <c r="BH217" s="232">
        <f>IF(N217="sníž. přenesená",J217,0)</f>
        <v>0</v>
      </c>
      <c r="BI217" s="232">
        <f>IF(N217="nulová",J217,0)</f>
        <v>0</v>
      </c>
      <c r="BJ217" s="19" t="s">
        <v>23</v>
      </c>
      <c r="BK217" s="232">
        <f>ROUND(I217*H217,2)</f>
        <v>0</v>
      </c>
      <c r="BL217" s="19" t="s">
        <v>272</v>
      </c>
      <c r="BM217" s="231" t="s">
        <v>2120</v>
      </c>
    </row>
    <row r="218" s="2" customFormat="1" ht="21.75" customHeight="1">
      <c r="A218" s="40"/>
      <c r="B218" s="41"/>
      <c r="C218" s="220" t="s">
        <v>1200</v>
      </c>
      <c r="D218" s="220" t="s">
        <v>201</v>
      </c>
      <c r="E218" s="221" t="s">
        <v>4986</v>
      </c>
      <c r="F218" s="222" t="s">
        <v>4987</v>
      </c>
      <c r="G218" s="223" t="s">
        <v>333</v>
      </c>
      <c r="H218" s="224">
        <v>20</v>
      </c>
      <c r="I218" s="225"/>
      <c r="J218" s="226">
        <f>ROUND(I218*H218,2)</f>
        <v>0</v>
      </c>
      <c r="K218" s="222" t="s">
        <v>4777</v>
      </c>
      <c r="L218" s="46"/>
      <c r="M218" s="227" t="s">
        <v>22</v>
      </c>
      <c r="N218" s="228" t="s">
        <v>49</v>
      </c>
      <c r="O218" s="86"/>
      <c r="P218" s="229">
        <f>O218*H218</f>
        <v>0</v>
      </c>
      <c r="Q218" s="229">
        <v>0</v>
      </c>
      <c r="R218" s="229">
        <f>Q218*H218</f>
        <v>0</v>
      </c>
      <c r="S218" s="229">
        <v>0</v>
      </c>
      <c r="T218" s="230">
        <f>S218*H218</f>
        <v>0</v>
      </c>
      <c r="U218" s="40"/>
      <c r="V218" s="40"/>
      <c r="W218" s="40"/>
      <c r="X218" s="40"/>
      <c r="Y218" s="40"/>
      <c r="Z218" s="40"/>
      <c r="AA218" s="40"/>
      <c r="AB218" s="40"/>
      <c r="AC218" s="40"/>
      <c r="AD218" s="40"/>
      <c r="AE218" s="40"/>
      <c r="AR218" s="231" t="s">
        <v>272</v>
      </c>
      <c r="AT218" s="231" t="s">
        <v>201</v>
      </c>
      <c r="AU218" s="231" t="s">
        <v>87</v>
      </c>
      <c r="AY218" s="19" t="s">
        <v>199</v>
      </c>
      <c r="BE218" s="232">
        <f>IF(N218="základní",J218,0)</f>
        <v>0</v>
      </c>
      <c r="BF218" s="232">
        <f>IF(N218="snížená",J218,0)</f>
        <v>0</v>
      </c>
      <c r="BG218" s="232">
        <f>IF(N218="zákl. přenesená",J218,0)</f>
        <v>0</v>
      </c>
      <c r="BH218" s="232">
        <f>IF(N218="sníž. přenesená",J218,0)</f>
        <v>0</v>
      </c>
      <c r="BI218" s="232">
        <f>IF(N218="nulová",J218,0)</f>
        <v>0</v>
      </c>
      <c r="BJ218" s="19" t="s">
        <v>23</v>
      </c>
      <c r="BK218" s="232">
        <f>ROUND(I218*H218,2)</f>
        <v>0</v>
      </c>
      <c r="BL218" s="19" t="s">
        <v>272</v>
      </c>
      <c r="BM218" s="231" t="s">
        <v>2131</v>
      </c>
    </row>
    <row r="219" s="2" customFormat="1" ht="21.75" customHeight="1">
      <c r="A219" s="40"/>
      <c r="B219" s="41"/>
      <c r="C219" s="220" t="s">
        <v>1205</v>
      </c>
      <c r="D219" s="220" t="s">
        <v>201</v>
      </c>
      <c r="E219" s="221" t="s">
        <v>4988</v>
      </c>
      <c r="F219" s="222" t="s">
        <v>4989</v>
      </c>
      <c r="G219" s="223" t="s">
        <v>333</v>
      </c>
      <c r="H219" s="224">
        <v>20</v>
      </c>
      <c r="I219" s="225"/>
      <c r="J219" s="226">
        <f>ROUND(I219*H219,2)</f>
        <v>0</v>
      </c>
      <c r="K219" s="222" t="s">
        <v>4777</v>
      </c>
      <c r="L219" s="46"/>
      <c r="M219" s="227" t="s">
        <v>22</v>
      </c>
      <c r="N219" s="228" t="s">
        <v>49</v>
      </c>
      <c r="O219" s="86"/>
      <c r="P219" s="229">
        <f>O219*H219</f>
        <v>0</v>
      </c>
      <c r="Q219" s="229">
        <v>0</v>
      </c>
      <c r="R219" s="229">
        <f>Q219*H219</f>
        <v>0</v>
      </c>
      <c r="S219" s="229">
        <v>0</v>
      </c>
      <c r="T219" s="230">
        <f>S219*H219</f>
        <v>0</v>
      </c>
      <c r="U219" s="40"/>
      <c r="V219" s="40"/>
      <c r="W219" s="40"/>
      <c r="X219" s="40"/>
      <c r="Y219" s="40"/>
      <c r="Z219" s="40"/>
      <c r="AA219" s="40"/>
      <c r="AB219" s="40"/>
      <c r="AC219" s="40"/>
      <c r="AD219" s="40"/>
      <c r="AE219" s="40"/>
      <c r="AR219" s="231" t="s">
        <v>272</v>
      </c>
      <c r="AT219" s="231" t="s">
        <v>201</v>
      </c>
      <c r="AU219" s="231" t="s">
        <v>87</v>
      </c>
      <c r="AY219" s="19" t="s">
        <v>199</v>
      </c>
      <c r="BE219" s="232">
        <f>IF(N219="základní",J219,0)</f>
        <v>0</v>
      </c>
      <c r="BF219" s="232">
        <f>IF(N219="snížená",J219,0)</f>
        <v>0</v>
      </c>
      <c r="BG219" s="232">
        <f>IF(N219="zákl. přenesená",J219,0)</f>
        <v>0</v>
      </c>
      <c r="BH219" s="232">
        <f>IF(N219="sníž. přenesená",J219,0)</f>
        <v>0</v>
      </c>
      <c r="BI219" s="232">
        <f>IF(N219="nulová",J219,0)</f>
        <v>0</v>
      </c>
      <c r="BJ219" s="19" t="s">
        <v>23</v>
      </c>
      <c r="BK219" s="232">
        <f>ROUND(I219*H219,2)</f>
        <v>0</v>
      </c>
      <c r="BL219" s="19" t="s">
        <v>272</v>
      </c>
      <c r="BM219" s="231" t="s">
        <v>2142</v>
      </c>
    </row>
    <row r="220" s="2" customFormat="1" ht="21.75" customHeight="1">
      <c r="A220" s="40"/>
      <c r="B220" s="41"/>
      <c r="C220" s="220" t="s">
        <v>1209</v>
      </c>
      <c r="D220" s="220" t="s">
        <v>201</v>
      </c>
      <c r="E220" s="221" t="s">
        <v>4990</v>
      </c>
      <c r="F220" s="222" t="s">
        <v>4991</v>
      </c>
      <c r="G220" s="223" t="s">
        <v>333</v>
      </c>
      <c r="H220" s="224">
        <v>5</v>
      </c>
      <c r="I220" s="225"/>
      <c r="J220" s="226">
        <f>ROUND(I220*H220,2)</f>
        <v>0</v>
      </c>
      <c r="K220" s="222" t="s">
        <v>4777</v>
      </c>
      <c r="L220" s="46"/>
      <c r="M220" s="227" t="s">
        <v>22</v>
      </c>
      <c r="N220" s="228" t="s">
        <v>49</v>
      </c>
      <c r="O220" s="86"/>
      <c r="P220" s="229">
        <f>O220*H220</f>
        <v>0</v>
      </c>
      <c r="Q220" s="229">
        <v>0</v>
      </c>
      <c r="R220" s="229">
        <f>Q220*H220</f>
        <v>0</v>
      </c>
      <c r="S220" s="229">
        <v>0</v>
      </c>
      <c r="T220" s="230">
        <f>S220*H220</f>
        <v>0</v>
      </c>
      <c r="U220" s="40"/>
      <c r="V220" s="40"/>
      <c r="W220" s="40"/>
      <c r="X220" s="40"/>
      <c r="Y220" s="40"/>
      <c r="Z220" s="40"/>
      <c r="AA220" s="40"/>
      <c r="AB220" s="40"/>
      <c r="AC220" s="40"/>
      <c r="AD220" s="40"/>
      <c r="AE220" s="40"/>
      <c r="AR220" s="231" t="s">
        <v>272</v>
      </c>
      <c r="AT220" s="231" t="s">
        <v>201</v>
      </c>
      <c r="AU220" s="231" t="s">
        <v>87</v>
      </c>
      <c r="AY220" s="19" t="s">
        <v>199</v>
      </c>
      <c r="BE220" s="232">
        <f>IF(N220="základní",J220,0)</f>
        <v>0</v>
      </c>
      <c r="BF220" s="232">
        <f>IF(N220="snížená",J220,0)</f>
        <v>0</v>
      </c>
      <c r="BG220" s="232">
        <f>IF(N220="zákl. přenesená",J220,0)</f>
        <v>0</v>
      </c>
      <c r="BH220" s="232">
        <f>IF(N220="sníž. přenesená",J220,0)</f>
        <v>0</v>
      </c>
      <c r="BI220" s="232">
        <f>IF(N220="nulová",J220,0)</f>
        <v>0</v>
      </c>
      <c r="BJ220" s="19" t="s">
        <v>23</v>
      </c>
      <c r="BK220" s="232">
        <f>ROUND(I220*H220,2)</f>
        <v>0</v>
      </c>
      <c r="BL220" s="19" t="s">
        <v>272</v>
      </c>
      <c r="BM220" s="231" t="s">
        <v>2153</v>
      </c>
    </row>
    <row r="221" s="2" customFormat="1" ht="16.5" customHeight="1">
      <c r="A221" s="40"/>
      <c r="B221" s="41"/>
      <c r="C221" s="277" t="s">
        <v>1216</v>
      </c>
      <c r="D221" s="277" t="s">
        <v>407</v>
      </c>
      <c r="E221" s="278" t="s">
        <v>4992</v>
      </c>
      <c r="F221" s="279" t="s">
        <v>4993</v>
      </c>
      <c r="G221" s="280" t="s">
        <v>4312</v>
      </c>
      <c r="H221" s="281">
        <v>2</v>
      </c>
      <c r="I221" s="282"/>
      <c r="J221" s="283">
        <f>ROUND(I221*H221,2)</f>
        <v>0</v>
      </c>
      <c r="K221" s="279" t="s">
        <v>22</v>
      </c>
      <c r="L221" s="284"/>
      <c r="M221" s="285" t="s">
        <v>22</v>
      </c>
      <c r="N221" s="286" t="s">
        <v>49</v>
      </c>
      <c r="O221" s="86"/>
      <c r="P221" s="229">
        <f>O221*H221</f>
        <v>0</v>
      </c>
      <c r="Q221" s="229">
        <v>0</v>
      </c>
      <c r="R221" s="229">
        <f>Q221*H221</f>
        <v>0</v>
      </c>
      <c r="S221" s="229">
        <v>0</v>
      </c>
      <c r="T221" s="230">
        <f>S221*H221</f>
        <v>0</v>
      </c>
      <c r="U221" s="40"/>
      <c r="V221" s="40"/>
      <c r="W221" s="40"/>
      <c r="X221" s="40"/>
      <c r="Y221" s="40"/>
      <c r="Z221" s="40"/>
      <c r="AA221" s="40"/>
      <c r="AB221" s="40"/>
      <c r="AC221" s="40"/>
      <c r="AD221" s="40"/>
      <c r="AE221" s="40"/>
      <c r="AR221" s="231" t="s">
        <v>367</v>
      </c>
      <c r="AT221" s="231" t="s">
        <v>407</v>
      </c>
      <c r="AU221" s="231" t="s">
        <v>87</v>
      </c>
      <c r="AY221" s="19" t="s">
        <v>199</v>
      </c>
      <c r="BE221" s="232">
        <f>IF(N221="základní",J221,0)</f>
        <v>0</v>
      </c>
      <c r="BF221" s="232">
        <f>IF(N221="snížená",J221,0)</f>
        <v>0</v>
      </c>
      <c r="BG221" s="232">
        <f>IF(N221="zákl. přenesená",J221,0)</f>
        <v>0</v>
      </c>
      <c r="BH221" s="232">
        <f>IF(N221="sníž. přenesená",J221,0)</f>
        <v>0</v>
      </c>
      <c r="BI221" s="232">
        <f>IF(N221="nulová",J221,0)</f>
        <v>0</v>
      </c>
      <c r="BJ221" s="19" t="s">
        <v>23</v>
      </c>
      <c r="BK221" s="232">
        <f>ROUND(I221*H221,2)</f>
        <v>0</v>
      </c>
      <c r="BL221" s="19" t="s">
        <v>272</v>
      </c>
      <c r="BM221" s="231" t="s">
        <v>2163</v>
      </c>
    </row>
    <row r="222" s="2" customFormat="1" ht="16.5" customHeight="1">
      <c r="A222" s="40"/>
      <c r="B222" s="41"/>
      <c r="C222" s="220" t="s">
        <v>1223</v>
      </c>
      <c r="D222" s="220" t="s">
        <v>201</v>
      </c>
      <c r="E222" s="221" t="s">
        <v>4994</v>
      </c>
      <c r="F222" s="222" t="s">
        <v>4995</v>
      </c>
      <c r="G222" s="223" t="s">
        <v>333</v>
      </c>
      <c r="H222" s="224">
        <v>10</v>
      </c>
      <c r="I222" s="225"/>
      <c r="J222" s="226">
        <f>ROUND(I222*H222,2)</f>
        <v>0</v>
      </c>
      <c r="K222" s="222" t="s">
        <v>4777</v>
      </c>
      <c r="L222" s="46"/>
      <c r="M222" s="227" t="s">
        <v>22</v>
      </c>
      <c r="N222" s="228" t="s">
        <v>49</v>
      </c>
      <c r="O222" s="86"/>
      <c r="P222" s="229">
        <f>O222*H222</f>
        <v>0</v>
      </c>
      <c r="Q222" s="229">
        <v>0</v>
      </c>
      <c r="R222" s="229">
        <f>Q222*H222</f>
        <v>0</v>
      </c>
      <c r="S222" s="229">
        <v>0</v>
      </c>
      <c r="T222" s="230">
        <f>S222*H222</f>
        <v>0</v>
      </c>
      <c r="U222" s="40"/>
      <c r="V222" s="40"/>
      <c r="W222" s="40"/>
      <c r="X222" s="40"/>
      <c r="Y222" s="40"/>
      <c r="Z222" s="40"/>
      <c r="AA222" s="40"/>
      <c r="AB222" s="40"/>
      <c r="AC222" s="40"/>
      <c r="AD222" s="40"/>
      <c r="AE222" s="40"/>
      <c r="AR222" s="231" t="s">
        <v>272</v>
      </c>
      <c r="AT222" s="231" t="s">
        <v>201</v>
      </c>
      <c r="AU222" s="231" t="s">
        <v>87</v>
      </c>
      <c r="AY222" s="19" t="s">
        <v>199</v>
      </c>
      <c r="BE222" s="232">
        <f>IF(N222="základní",J222,0)</f>
        <v>0</v>
      </c>
      <c r="BF222" s="232">
        <f>IF(N222="snížená",J222,0)</f>
        <v>0</v>
      </c>
      <c r="BG222" s="232">
        <f>IF(N222="zákl. přenesená",J222,0)</f>
        <v>0</v>
      </c>
      <c r="BH222" s="232">
        <f>IF(N222="sníž. přenesená",J222,0)</f>
        <v>0</v>
      </c>
      <c r="BI222" s="232">
        <f>IF(N222="nulová",J222,0)</f>
        <v>0</v>
      </c>
      <c r="BJ222" s="19" t="s">
        <v>23</v>
      </c>
      <c r="BK222" s="232">
        <f>ROUND(I222*H222,2)</f>
        <v>0</v>
      </c>
      <c r="BL222" s="19" t="s">
        <v>272</v>
      </c>
      <c r="BM222" s="231" t="s">
        <v>2179</v>
      </c>
    </row>
    <row r="223" s="2" customFormat="1" ht="16.5" customHeight="1">
      <c r="A223" s="40"/>
      <c r="B223" s="41"/>
      <c r="C223" s="277" t="s">
        <v>1228</v>
      </c>
      <c r="D223" s="277" t="s">
        <v>407</v>
      </c>
      <c r="E223" s="278" t="s">
        <v>4996</v>
      </c>
      <c r="F223" s="279" t="s">
        <v>4997</v>
      </c>
      <c r="G223" s="280" t="s">
        <v>4943</v>
      </c>
      <c r="H223" s="281">
        <v>1</v>
      </c>
      <c r="I223" s="282"/>
      <c r="J223" s="283">
        <f>ROUND(I223*H223,2)</f>
        <v>0</v>
      </c>
      <c r="K223" s="279" t="s">
        <v>22</v>
      </c>
      <c r="L223" s="284"/>
      <c r="M223" s="285" t="s">
        <v>22</v>
      </c>
      <c r="N223" s="286" t="s">
        <v>49</v>
      </c>
      <c r="O223" s="86"/>
      <c r="P223" s="229">
        <f>O223*H223</f>
        <v>0</v>
      </c>
      <c r="Q223" s="229">
        <v>0</v>
      </c>
      <c r="R223" s="229">
        <f>Q223*H223</f>
        <v>0</v>
      </c>
      <c r="S223" s="229">
        <v>0</v>
      </c>
      <c r="T223" s="230">
        <f>S223*H223</f>
        <v>0</v>
      </c>
      <c r="U223" s="40"/>
      <c r="V223" s="40"/>
      <c r="W223" s="40"/>
      <c r="X223" s="40"/>
      <c r="Y223" s="40"/>
      <c r="Z223" s="40"/>
      <c r="AA223" s="40"/>
      <c r="AB223" s="40"/>
      <c r="AC223" s="40"/>
      <c r="AD223" s="40"/>
      <c r="AE223" s="40"/>
      <c r="AR223" s="231" t="s">
        <v>367</v>
      </c>
      <c r="AT223" s="231" t="s">
        <v>407</v>
      </c>
      <c r="AU223" s="231" t="s">
        <v>87</v>
      </c>
      <c r="AY223" s="19" t="s">
        <v>199</v>
      </c>
      <c r="BE223" s="232">
        <f>IF(N223="základní",J223,0)</f>
        <v>0</v>
      </c>
      <c r="BF223" s="232">
        <f>IF(N223="snížená",J223,0)</f>
        <v>0</v>
      </c>
      <c r="BG223" s="232">
        <f>IF(N223="zákl. přenesená",J223,0)</f>
        <v>0</v>
      </c>
      <c r="BH223" s="232">
        <f>IF(N223="sníž. přenesená",J223,0)</f>
        <v>0</v>
      </c>
      <c r="BI223" s="232">
        <f>IF(N223="nulová",J223,0)</f>
        <v>0</v>
      </c>
      <c r="BJ223" s="19" t="s">
        <v>23</v>
      </c>
      <c r="BK223" s="232">
        <f>ROUND(I223*H223,2)</f>
        <v>0</v>
      </c>
      <c r="BL223" s="19" t="s">
        <v>272</v>
      </c>
      <c r="BM223" s="231" t="s">
        <v>2192</v>
      </c>
    </row>
    <row r="224" s="2" customFormat="1" ht="21.75" customHeight="1">
      <c r="A224" s="40"/>
      <c r="B224" s="41"/>
      <c r="C224" s="220" t="s">
        <v>1232</v>
      </c>
      <c r="D224" s="220" t="s">
        <v>201</v>
      </c>
      <c r="E224" s="221" t="s">
        <v>4998</v>
      </c>
      <c r="F224" s="222" t="s">
        <v>4999</v>
      </c>
      <c r="G224" s="223" t="s">
        <v>279</v>
      </c>
      <c r="H224" s="224">
        <v>0.38700000000000001</v>
      </c>
      <c r="I224" s="225"/>
      <c r="J224" s="226">
        <f>ROUND(I224*H224,2)</f>
        <v>0</v>
      </c>
      <c r="K224" s="222" t="s">
        <v>4777</v>
      </c>
      <c r="L224" s="46"/>
      <c r="M224" s="227" t="s">
        <v>22</v>
      </c>
      <c r="N224" s="228" t="s">
        <v>49</v>
      </c>
      <c r="O224" s="86"/>
      <c r="P224" s="229">
        <f>O224*H224</f>
        <v>0</v>
      </c>
      <c r="Q224" s="229">
        <v>0</v>
      </c>
      <c r="R224" s="229">
        <f>Q224*H224</f>
        <v>0</v>
      </c>
      <c r="S224" s="229">
        <v>0</v>
      </c>
      <c r="T224" s="230">
        <f>S224*H224</f>
        <v>0</v>
      </c>
      <c r="U224" s="40"/>
      <c r="V224" s="40"/>
      <c r="W224" s="40"/>
      <c r="X224" s="40"/>
      <c r="Y224" s="40"/>
      <c r="Z224" s="40"/>
      <c r="AA224" s="40"/>
      <c r="AB224" s="40"/>
      <c r="AC224" s="40"/>
      <c r="AD224" s="40"/>
      <c r="AE224" s="40"/>
      <c r="AR224" s="231" t="s">
        <v>272</v>
      </c>
      <c r="AT224" s="231" t="s">
        <v>201</v>
      </c>
      <c r="AU224" s="231" t="s">
        <v>87</v>
      </c>
      <c r="AY224" s="19" t="s">
        <v>199</v>
      </c>
      <c r="BE224" s="232">
        <f>IF(N224="základní",J224,0)</f>
        <v>0</v>
      </c>
      <c r="BF224" s="232">
        <f>IF(N224="snížená",J224,0)</f>
        <v>0</v>
      </c>
      <c r="BG224" s="232">
        <f>IF(N224="zákl. přenesená",J224,0)</f>
        <v>0</v>
      </c>
      <c r="BH224" s="232">
        <f>IF(N224="sníž. přenesená",J224,0)</f>
        <v>0</v>
      </c>
      <c r="BI224" s="232">
        <f>IF(N224="nulová",J224,0)</f>
        <v>0</v>
      </c>
      <c r="BJ224" s="19" t="s">
        <v>23</v>
      </c>
      <c r="BK224" s="232">
        <f>ROUND(I224*H224,2)</f>
        <v>0</v>
      </c>
      <c r="BL224" s="19" t="s">
        <v>272</v>
      </c>
      <c r="BM224" s="231" t="s">
        <v>2201</v>
      </c>
    </row>
    <row r="225" s="2" customFormat="1" ht="21.75" customHeight="1">
      <c r="A225" s="40"/>
      <c r="B225" s="41"/>
      <c r="C225" s="220" t="s">
        <v>1239</v>
      </c>
      <c r="D225" s="220" t="s">
        <v>201</v>
      </c>
      <c r="E225" s="221" t="s">
        <v>5000</v>
      </c>
      <c r="F225" s="222" t="s">
        <v>5001</v>
      </c>
      <c r="G225" s="223" t="s">
        <v>1235</v>
      </c>
      <c r="H225" s="224">
        <v>20</v>
      </c>
      <c r="I225" s="225"/>
      <c r="J225" s="226">
        <f>ROUND(I225*H225,2)</f>
        <v>0</v>
      </c>
      <c r="K225" s="222" t="s">
        <v>4777</v>
      </c>
      <c r="L225" s="46"/>
      <c r="M225" s="227" t="s">
        <v>22</v>
      </c>
      <c r="N225" s="228" t="s">
        <v>49</v>
      </c>
      <c r="O225" s="86"/>
      <c r="P225" s="229">
        <f>O225*H225</f>
        <v>0</v>
      </c>
      <c r="Q225" s="229">
        <v>0</v>
      </c>
      <c r="R225" s="229">
        <f>Q225*H225</f>
        <v>0</v>
      </c>
      <c r="S225" s="229">
        <v>0</v>
      </c>
      <c r="T225" s="230">
        <f>S225*H225</f>
        <v>0</v>
      </c>
      <c r="U225" s="40"/>
      <c r="V225" s="40"/>
      <c r="W225" s="40"/>
      <c r="X225" s="40"/>
      <c r="Y225" s="40"/>
      <c r="Z225" s="40"/>
      <c r="AA225" s="40"/>
      <c r="AB225" s="40"/>
      <c r="AC225" s="40"/>
      <c r="AD225" s="40"/>
      <c r="AE225" s="40"/>
      <c r="AR225" s="231" t="s">
        <v>272</v>
      </c>
      <c r="AT225" s="231" t="s">
        <v>201</v>
      </c>
      <c r="AU225" s="231" t="s">
        <v>87</v>
      </c>
      <c r="AY225" s="19" t="s">
        <v>199</v>
      </c>
      <c r="BE225" s="232">
        <f>IF(N225="základní",J225,0)</f>
        <v>0</v>
      </c>
      <c r="BF225" s="232">
        <f>IF(N225="snížená",J225,0)</f>
        <v>0</v>
      </c>
      <c r="BG225" s="232">
        <f>IF(N225="zákl. přenesená",J225,0)</f>
        <v>0</v>
      </c>
      <c r="BH225" s="232">
        <f>IF(N225="sníž. přenesená",J225,0)</f>
        <v>0</v>
      </c>
      <c r="BI225" s="232">
        <f>IF(N225="nulová",J225,0)</f>
        <v>0</v>
      </c>
      <c r="BJ225" s="19" t="s">
        <v>23</v>
      </c>
      <c r="BK225" s="232">
        <f>ROUND(I225*H225,2)</f>
        <v>0</v>
      </c>
      <c r="BL225" s="19" t="s">
        <v>272</v>
      </c>
      <c r="BM225" s="231" t="s">
        <v>2209</v>
      </c>
    </row>
    <row r="226" s="2" customFormat="1" ht="16.5" customHeight="1">
      <c r="A226" s="40"/>
      <c r="B226" s="41"/>
      <c r="C226" s="220" t="s">
        <v>1245</v>
      </c>
      <c r="D226" s="220" t="s">
        <v>201</v>
      </c>
      <c r="E226" s="221" t="s">
        <v>5002</v>
      </c>
      <c r="F226" s="222" t="s">
        <v>5003</v>
      </c>
      <c r="G226" s="223" t="s">
        <v>3721</v>
      </c>
      <c r="H226" s="224">
        <v>1</v>
      </c>
      <c r="I226" s="225"/>
      <c r="J226" s="226">
        <f>ROUND(I226*H226,2)</f>
        <v>0</v>
      </c>
      <c r="K226" s="222" t="s">
        <v>4777</v>
      </c>
      <c r="L226" s="46"/>
      <c r="M226" s="227" t="s">
        <v>22</v>
      </c>
      <c r="N226" s="228" t="s">
        <v>49</v>
      </c>
      <c r="O226" s="86"/>
      <c r="P226" s="229">
        <f>O226*H226</f>
        <v>0</v>
      </c>
      <c r="Q226" s="229">
        <v>0</v>
      </c>
      <c r="R226" s="229">
        <f>Q226*H226</f>
        <v>0</v>
      </c>
      <c r="S226" s="229">
        <v>0</v>
      </c>
      <c r="T226" s="230">
        <f>S226*H226</f>
        <v>0</v>
      </c>
      <c r="U226" s="40"/>
      <c r="V226" s="40"/>
      <c r="W226" s="40"/>
      <c r="X226" s="40"/>
      <c r="Y226" s="40"/>
      <c r="Z226" s="40"/>
      <c r="AA226" s="40"/>
      <c r="AB226" s="40"/>
      <c r="AC226" s="40"/>
      <c r="AD226" s="40"/>
      <c r="AE226" s="40"/>
      <c r="AR226" s="231" t="s">
        <v>272</v>
      </c>
      <c r="AT226" s="231" t="s">
        <v>201</v>
      </c>
      <c r="AU226" s="231" t="s">
        <v>87</v>
      </c>
      <c r="AY226" s="19" t="s">
        <v>199</v>
      </c>
      <c r="BE226" s="232">
        <f>IF(N226="základní",J226,0)</f>
        <v>0</v>
      </c>
      <c r="BF226" s="232">
        <f>IF(N226="snížená",J226,0)</f>
        <v>0</v>
      </c>
      <c r="BG226" s="232">
        <f>IF(N226="zákl. přenesená",J226,0)</f>
        <v>0</v>
      </c>
      <c r="BH226" s="232">
        <f>IF(N226="sníž. přenesená",J226,0)</f>
        <v>0</v>
      </c>
      <c r="BI226" s="232">
        <f>IF(N226="nulová",J226,0)</f>
        <v>0</v>
      </c>
      <c r="BJ226" s="19" t="s">
        <v>23</v>
      </c>
      <c r="BK226" s="232">
        <f>ROUND(I226*H226,2)</f>
        <v>0</v>
      </c>
      <c r="BL226" s="19" t="s">
        <v>272</v>
      </c>
      <c r="BM226" s="231" t="s">
        <v>2218</v>
      </c>
    </row>
    <row r="227" s="2" customFormat="1" ht="16.5" customHeight="1">
      <c r="A227" s="40"/>
      <c r="B227" s="41"/>
      <c r="C227" s="220" t="s">
        <v>1250</v>
      </c>
      <c r="D227" s="220" t="s">
        <v>201</v>
      </c>
      <c r="E227" s="221" t="s">
        <v>5004</v>
      </c>
      <c r="F227" s="222" t="s">
        <v>5005</v>
      </c>
      <c r="G227" s="223" t="s">
        <v>3721</v>
      </c>
      <c r="H227" s="224">
        <v>1</v>
      </c>
      <c r="I227" s="225"/>
      <c r="J227" s="226">
        <f>ROUND(I227*H227,2)</f>
        <v>0</v>
      </c>
      <c r="K227" s="222" t="s">
        <v>4777</v>
      </c>
      <c r="L227" s="46"/>
      <c r="M227" s="227" t="s">
        <v>22</v>
      </c>
      <c r="N227" s="228" t="s">
        <v>49</v>
      </c>
      <c r="O227" s="86"/>
      <c r="P227" s="229">
        <f>O227*H227</f>
        <v>0</v>
      </c>
      <c r="Q227" s="229">
        <v>0</v>
      </c>
      <c r="R227" s="229">
        <f>Q227*H227</f>
        <v>0</v>
      </c>
      <c r="S227" s="229">
        <v>0</v>
      </c>
      <c r="T227" s="230">
        <f>S227*H227</f>
        <v>0</v>
      </c>
      <c r="U227" s="40"/>
      <c r="V227" s="40"/>
      <c r="W227" s="40"/>
      <c r="X227" s="40"/>
      <c r="Y227" s="40"/>
      <c r="Z227" s="40"/>
      <c r="AA227" s="40"/>
      <c r="AB227" s="40"/>
      <c r="AC227" s="40"/>
      <c r="AD227" s="40"/>
      <c r="AE227" s="40"/>
      <c r="AR227" s="231" t="s">
        <v>272</v>
      </c>
      <c r="AT227" s="231" t="s">
        <v>201</v>
      </c>
      <c r="AU227" s="231" t="s">
        <v>87</v>
      </c>
      <c r="AY227" s="19" t="s">
        <v>199</v>
      </c>
      <c r="BE227" s="232">
        <f>IF(N227="základní",J227,0)</f>
        <v>0</v>
      </c>
      <c r="BF227" s="232">
        <f>IF(N227="snížená",J227,0)</f>
        <v>0</v>
      </c>
      <c r="BG227" s="232">
        <f>IF(N227="zákl. přenesená",J227,0)</f>
        <v>0</v>
      </c>
      <c r="BH227" s="232">
        <f>IF(N227="sníž. přenesená",J227,0)</f>
        <v>0</v>
      </c>
      <c r="BI227" s="232">
        <f>IF(N227="nulová",J227,0)</f>
        <v>0</v>
      </c>
      <c r="BJ227" s="19" t="s">
        <v>23</v>
      </c>
      <c r="BK227" s="232">
        <f>ROUND(I227*H227,2)</f>
        <v>0</v>
      </c>
      <c r="BL227" s="19" t="s">
        <v>272</v>
      </c>
      <c r="BM227" s="231" t="s">
        <v>2226</v>
      </c>
    </row>
    <row r="228" s="2" customFormat="1" ht="16.5" customHeight="1">
      <c r="A228" s="40"/>
      <c r="B228" s="41"/>
      <c r="C228" s="220" t="s">
        <v>1254</v>
      </c>
      <c r="D228" s="220" t="s">
        <v>201</v>
      </c>
      <c r="E228" s="221" t="s">
        <v>5006</v>
      </c>
      <c r="F228" s="222" t="s">
        <v>5007</v>
      </c>
      <c r="G228" s="223" t="s">
        <v>3721</v>
      </c>
      <c r="H228" s="224">
        <v>1</v>
      </c>
      <c r="I228" s="225"/>
      <c r="J228" s="226">
        <f>ROUND(I228*H228,2)</f>
        <v>0</v>
      </c>
      <c r="K228" s="222" t="s">
        <v>4777</v>
      </c>
      <c r="L228" s="46"/>
      <c r="M228" s="227" t="s">
        <v>22</v>
      </c>
      <c r="N228" s="228" t="s">
        <v>49</v>
      </c>
      <c r="O228" s="86"/>
      <c r="P228" s="229">
        <f>O228*H228</f>
        <v>0</v>
      </c>
      <c r="Q228" s="229">
        <v>0</v>
      </c>
      <c r="R228" s="229">
        <f>Q228*H228</f>
        <v>0</v>
      </c>
      <c r="S228" s="229">
        <v>0</v>
      </c>
      <c r="T228" s="230">
        <f>S228*H228</f>
        <v>0</v>
      </c>
      <c r="U228" s="40"/>
      <c r="V228" s="40"/>
      <c r="W228" s="40"/>
      <c r="X228" s="40"/>
      <c r="Y228" s="40"/>
      <c r="Z228" s="40"/>
      <c r="AA228" s="40"/>
      <c r="AB228" s="40"/>
      <c r="AC228" s="40"/>
      <c r="AD228" s="40"/>
      <c r="AE228" s="40"/>
      <c r="AR228" s="231" t="s">
        <v>272</v>
      </c>
      <c r="AT228" s="231" t="s">
        <v>201</v>
      </c>
      <c r="AU228" s="231" t="s">
        <v>87</v>
      </c>
      <c r="AY228" s="19" t="s">
        <v>199</v>
      </c>
      <c r="BE228" s="232">
        <f>IF(N228="základní",J228,0)</f>
        <v>0</v>
      </c>
      <c r="BF228" s="232">
        <f>IF(N228="snížená",J228,0)</f>
        <v>0</v>
      </c>
      <c r="BG228" s="232">
        <f>IF(N228="zákl. přenesená",J228,0)</f>
        <v>0</v>
      </c>
      <c r="BH228" s="232">
        <f>IF(N228="sníž. přenesená",J228,0)</f>
        <v>0</v>
      </c>
      <c r="BI228" s="232">
        <f>IF(N228="nulová",J228,0)</f>
        <v>0</v>
      </c>
      <c r="BJ228" s="19" t="s">
        <v>23</v>
      </c>
      <c r="BK228" s="232">
        <f>ROUND(I228*H228,2)</f>
        <v>0</v>
      </c>
      <c r="BL228" s="19" t="s">
        <v>272</v>
      </c>
      <c r="BM228" s="231" t="s">
        <v>2235</v>
      </c>
    </row>
    <row r="229" s="2" customFormat="1" ht="16.5" customHeight="1">
      <c r="A229" s="40"/>
      <c r="B229" s="41"/>
      <c r="C229" s="220" t="s">
        <v>1267</v>
      </c>
      <c r="D229" s="220" t="s">
        <v>201</v>
      </c>
      <c r="E229" s="221" t="s">
        <v>5008</v>
      </c>
      <c r="F229" s="222" t="s">
        <v>5009</v>
      </c>
      <c r="G229" s="223" t="s">
        <v>3721</v>
      </c>
      <c r="H229" s="224">
        <v>1</v>
      </c>
      <c r="I229" s="225"/>
      <c r="J229" s="226">
        <f>ROUND(I229*H229,2)</f>
        <v>0</v>
      </c>
      <c r="K229" s="222" t="s">
        <v>4777</v>
      </c>
      <c r="L229" s="46"/>
      <c r="M229" s="227" t="s">
        <v>22</v>
      </c>
      <c r="N229" s="228" t="s">
        <v>49</v>
      </c>
      <c r="O229" s="86"/>
      <c r="P229" s="229">
        <f>O229*H229</f>
        <v>0</v>
      </c>
      <c r="Q229" s="229">
        <v>0</v>
      </c>
      <c r="R229" s="229">
        <f>Q229*H229</f>
        <v>0</v>
      </c>
      <c r="S229" s="229">
        <v>0</v>
      </c>
      <c r="T229" s="230">
        <f>S229*H229</f>
        <v>0</v>
      </c>
      <c r="U229" s="40"/>
      <c r="V229" s="40"/>
      <c r="W229" s="40"/>
      <c r="X229" s="40"/>
      <c r="Y229" s="40"/>
      <c r="Z229" s="40"/>
      <c r="AA229" s="40"/>
      <c r="AB229" s="40"/>
      <c r="AC229" s="40"/>
      <c r="AD229" s="40"/>
      <c r="AE229" s="40"/>
      <c r="AR229" s="231" t="s">
        <v>272</v>
      </c>
      <c r="AT229" s="231" t="s">
        <v>201</v>
      </c>
      <c r="AU229" s="231" t="s">
        <v>87</v>
      </c>
      <c r="AY229" s="19" t="s">
        <v>199</v>
      </c>
      <c r="BE229" s="232">
        <f>IF(N229="základní",J229,0)</f>
        <v>0</v>
      </c>
      <c r="BF229" s="232">
        <f>IF(N229="snížená",J229,0)</f>
        <v>0</v>
      </c>
      <c r="BG229" s="232">
        <f>IF(N229="zákl. přenesená",J229,0)</f>
        <v>0</v>
      </c>
      <c r="BH229" s="232">
        <f>IF(N229="sníž. přenesená",J229,0)</f>
        <v>0</v>
      </c>
      <c r="BI229" s="232">
        <f>IF(N229="nulová",J229,0)</f>
        <v>0</v>
      </c>
      <c r="BJ229" s="19" t="s">
        <v>23</v>
      </c>
      <c r="BK229" s="232">
        <f>ROUND(I229*H229,2)</f>
        <v>0</v>
      </c>
      <c r="BL229" s="19" t="s">
        <v>272</v>
      </c>
      <c r="BM229" s="231" t="s">
        <v>2243</v>
      </c>
    </row>
    <row r="230" s="2" customFormat="1" ht="16.5" customHeight="1">
      <c r="A230" s="40"/>
      <c r="B230" s="41"/>
      <c r="C230" s="220" t="s">
        <v>1273</v>
      </c>
      <c r="D230" s="220" t="s">
        <v>201</v>
      </c>
      <c r="E230" s="221" t="s">
        <v>5010</v>
      </c>
      <c r="F230" s="222" t="s">
        <v>5011</v>
      </c>
      <c r="G230" s="223" t="s">
        <v>3721</v>
      </c>
      <c r="H230" s="224">
        <v>1</v>
      </c>
      <c r="I230" s="225"/>
      <c r="J230" s="226">
        <f>ROUND(I230*H230,2)</f>
        <v>0</v>
      </c>
      <c r="K230" s="222" t="s">
        <v>4777</v>
      </c>
      <c r="L230" s="46"/>
      <c r="M230" s="227" t="s">
        <v>22</v>
      </c>
      <c r="N230" s="228" t="s">
        <v>49</v>
      </c>
      <c r="O230" s="86"/>
      <c r="P230" s="229">
        <f>O230*H230</f>
        <v>0</v>
      </c>
      <c r="Q230" s="229">
        <v>0</v>
      </c>
      <c r="R230" s="229">
        <f>Q230*H230</f>
        <v>0</v>
      </c>
      <c r="S230" s="229">
        <v>0</v>
      </c>
      <c r="T230" s="230">
        <f>S230*H230</f>
        <v>0</v>
      </c>
      <c r="U230" s="40"/>
      <c r="V230" s="40"/>
      <c r="W230" s="40"/>
      <c r="X230" s="40"/>
      <c r="Y230" s="40"/>
      <c r="Z230" s="40"/>
      <c r="AA230" s="40"/>
      <c r="AB230" s="40"/>
      <c r="AC230" s="40"/>
      <c r="AD230" s="40"/>
      <c r="AE230" s="40"/>
      <c r="AR230" s="231" t="s">
        <v>272</v>
      </c>
      <c r="AT230" s="231" t="s">
        <v>201</v>
      </c>
      <c r="AU230" s="231" t="s">
        <v>87</v>
      </c>
      <c r="AY230" s="19" t="s">
        <v>199</v>
      </c>
      <c r="BE230" s="232">
        <f>IF(N230="základní",J230,0)</f>
        <v>0</v>
      </c>
      <c r="BF230" s="232">
        <f>IF(N230="snížená",J230,0)</f>
        <v>0</v>
      </c>
      <c r="BG230" s="232">
        <f>IF(N230="zákl. přenesená",J230,0)</f>
        <v>0</v>
      </c>
      <c r="BH230" s="232">
        <f>IF(N230="sníž. přenesená",J230,0)</f>
        <v>0</v>
      </c>
      <c r="BI230" s="232">
        <f>IF(N230="nulová",J230,0)</f>
        <v>0</v>
      </c>
      <c r="BJ230" s="19" t="s">
        <v>23</v>
      </c>
      <c r="BK230" s="232">
        <f>ROUND(I230*H230,2)</f>
        <v>0</v>
      </c>
      <c r="BL230" s="19" t="s">
        <v>272</v>
      </c>
      <c r="BM230" s="231" t="s">
        <v>2252</v>
      </c>
    </row>
    <row r="231" s="2" customFormat="1" ht="16.5" customHeight="1">
      <c r="A231" s="40"/>
      <c r="B231" s="41"/>
      <c r="C231" s="220" t="s">
        <v>1280</v>
      </c>
      <c r="D231" s="220" t="s">
        <v>201</v>
      </c>
      <c r="E231" s="221" t="s">
        <v>5012</v>
      </c>
      <c r="F231" s="222" t="s">
        <v>5013</v>
      </c>
      <c r="G231" s="223" t="s">
        <v>3721</v>
      </c>
      <c r="H231" s="224">
        <v>1</v>
      </c>
      <c r="I231" s="225"/>
      <c r="J231" s="226">
        <f>ROUND(I231*H231,2)</f>
        <v>0</v>
      </c>
      <c r="K231" s="222" t="s">
        <v>4777</v>
      </c>
      <c r="L231" s="46"/>
      <c r="M231" s="287" t="s">
        <v>22</v>
      </c>
      <c r="N231" s="288" t="s">
        <v>49</v>
      </c>
      <c r="O231" s="289"/>
      <c r="P231" s="290">
        <f>O231*H231</f>
        <v>0</v>
      </c>
      <c r="Q231" s="290">
        <v>0</v>
      </c>
      <c r="R231" s="290">
        <f>Q231*H231</f>
        <v>0</v>
      </c>
      <c r="S231" s="290">
        <v>0</v>
      </c>
      <c r="T231" s="291">
        <f>S231*H231</f>
        <v>0</v>
      </c>
      <c r="U231" s="40"/>
      <c r="V231" s="40"/>
      <c r="W231" s="40"/>
      <c r="X231" s="40"/>
      <c r="Y231" s="40"/>
      <c r="Z231" s="40"/>
      <c r="AA231" s="40"/>
      <c r="AB231" s="40"/>
      <c r="AC231" s="40"/>
      <c r="AD231" s="40"/>
      <c r="AE231" s="40"/>
      <c r="AR231" s="231" t="s">
        <v>272</v>
      </c>
      <c r="AT231" s="231" t="s">
        <v>201</v>
      </c>
      <c r="AU231" s="231" t="s">
        <v>87</v>
      </c>
      <c r="AY231" s="19" t="s">
        <v>199</v>
      </c>
      <c r="BE231" s="232">
        <f>IF(N231="základní",J231,0)</f>
        <v>0</v>
      </c>
      <c r="BF231" s="232">
        <f>IF(N231="snížená",J231,0)</f>
        <v>0</v>
      </c>
      <c r="BG231" s="232">
        <f>IF(N231="zákl. přenesená",J231,0)</f>
        <v>0</v>
      </c>
      <c r="BH231" s="232">
        <f>IF(N231="sníž. přenesená",J231,0)</f>
        <v>0</v>
      </c>
      <c r="BI231" s="232">
        <f>IF(N231="nulová",J231,0)</f>
        <v>0</v>
      </c>
      <c r="BJ231" s="19" t="s">
        <v>23</v>
      </c>
      <c r="BK231" s="232">
        <f>ROUND(I231*H231,2)</f>
        <v>0</v>
      </c>
      <c r="BL231" s="19" t="s">
        <v>272</v>
      </c>
      <c r="BM231" s="231" t="s">
        <v>2260</v>
      </c>
    </row>
    <row r="232" s="2" customFormat="1" ht="6.96" customHeight="1">
      <c r="A232" s="40"/>
      <c r="B232" s="61"/>
      <c r="C232" s="62"/>
      <c r="D232" s="62"/>
      <c r="E232" s="62"/>
      <c r="F232" s="62"/>
      <c r="G232" s="62"/>
      <c r="H232" s="62"/>
      <c r="I232" s="168"/>
      <c r="J232" s="62"/>
      <c r="K232" s="62"/>
      <c r="L232" s="46"/>
      <c r="M232" s="40"/>
      <c r="O232" s="40"/>
      <c r="P232" s="40"/>
      <c r="Q232" s="40"/>
      <c r="R232" s="40"/>
      <c r="S232" s="40"/>
      <c r="T232" s="40"/>
      <c r="U232" s="40"/>
      <c r="V232" s="40"/>
      <c r="W232" s="40"/>
      <c r="X232" s="40"/>
      <c r="Y232" s="40"/>
      <c r="Z232" s="40"/>
      <c r="AA232" s="40"/>
      <c r="AB232" s="40"/>
      <c r="AC232" s="40"/>
      <c r="AD232" s="40"/>
      <c r="AE232" s="40"/>
    </row>
  </sheetData>
  <sheetProtection sheet="1" autoFilter="0" formatColumns="0" formatRows="0" objects="1" scenarios="1" spinCount="100000" saltValue="sNmGrfZbWmxGSUV2+c/BAWwnDLUZGwF4OG460RyrJIfvg2E9D7wXMLGOQLVHe8Ex2aobmGk4+uiCOEJ5bSGBJQ==" hashValue="7LRTXG8Upy+CqUGkOp6rze1BYy4raZcVTgDnXXmLWIslgkW1depqxAy9iKxd0SubWqi2Kon4HPRXhCgbeP753A==" algorithmName="SHA-512" password="CEF7"/>
  <autoFilter ref="C80:K231"/>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114</v>
      </c>
    </row>
    <row r="3" s="1" customFormat="1" ht="6.96" customHeight="1">
      <c r="B3" s="131"/>
      <c r="C3" s="132"/>
      <c r="D3" s="132"/>
      <c r="E3" s="132"/>
      <c r="F3" s="132"/>
      <c r="G3" s="132"/>
      <c r="H3" s="132"/>
      <c r="I3" s="133"/>
      <c r="J3" s="132"/>
      <c r="K3" s="132"/>
      <c r="L3" s="22"/>
      <c r="AT3" s="19" t="s">
        <v>87</v>
      </c>
    </row>
    <row r="4" s="1" customFormat="1" ht="24.96" customHeight="1">
      <c r="B4" s="22"/>
      <c r="D4" s="134" t="s">
        <v>136</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zakázky'!K6</f>
        <v>Rekonstrukce elektroinstalace a rozvodů ZTI,vč. úpravy soc. zařízení a bezbariér vstupu obj. č.p. 931, Náchod</v>
      </c>
      <c r="F7" s="136"/>
      <c r="G7" s="136"/>
      <c r="H7" s="136"/>
      <c r="I7" s="130"/>
      <c r="L7" s="22"/>
    </row>
    <row r="8" s="2" customFormat="1" ht="12" customHeight="1">
      <c r="A8" s="40"/>
      <c r="B8" s="46"/>
      <c r="C8" s="40"/>
      <c r="D8" s="136" t="s">
        <v>137</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5014</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19</v>
      </c>
      <c r="E11" s="40"/>
      <c r="F11" s="141" t="s">
        <v>22</v>
      </c>
      <c r="G11" s="40"/>
      <c r="H11" s="40"/>
      <c r="I11" s="142" t="s">
        <v>21</v>
      </c>
      <c r="J11" s="141" t="s">
        <v>22</v>
      </c>
      <c r="K11" s="40"/>
      <c r="L11" s="139"/>
      <c r="S11" s="40"/>
      <c r="T11" s="40"/>
      <c r="U11" s="40"/>
      <c r="V11" s="40"/>
      <c r="W11" s="40"/>
      <c r="X11" s="40"/>
      <c r="Y11" s="40"/>
      <c r="Z11" s="40"/>
      <c r="AA11" s="40"/>
      <c r="AB11" s="40"/>
      <c r="AC11" s="40"/>
      <c r="AD11" s="40"/>
      <c r="AE11" s="40"/>
    </row>
    <row r="12" s="2" customFormat="1" ht="12" customHeight="1">
      <c r="A12" s="40"/>
      <c r="B12" s="46"/>
      <c r="C12" s="40"/>
      <c r="D12" s="136" t="s">
        <v>24</v>
      </c>
      <c r="E12" s="40"/>
      <c r="F12" s="141" t="s">
        <v>25</v>
      </c>
      <c r="G12" s="40"/>
      <c r="H12" s="40"/>
      <c r="I12" s="142" t="s">
        <v>26</v>
      </c>
      <c r="J12" s="143" t="str">
        <f>'Rekapitulace zakázky'!AN8</f>
        <v>12. 2. 2020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22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32</v>
      </c>
      <c r="F15" s="40"/>
      <c r="G15" s="40"/>
      <c r="H15" s="40"/>
      <c r="I15" s="142" t="s">
        <v>33</v>
      </c>
      <c r="J15" s="141" t="s">
        <v>22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34</v>
      </c>
      <c r="E17" s="40"/>
      <c r="F17" s="40"/>
      <c r="G17" s="40"/>
      <c r="H17" s="40"/>
      <c r="I17" s="142" t="s">
        <v>31</v>
      </c>
      <c r="J17" s="35"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zakázky'!E14</f>
        <v>Vyplň údaj</v>
      </c>
      <c r="F18" s="141"/>
      <c r="G18" s="141"/>
      <c r="H18" s="141"/>
      <c r="I18" s="142" t="s">
        <v>33</v>
      </c>
      <c r="J18" s="35"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36</v>
      </c>
      <c r="E20" s="40"/>
      <c r="F20" s="40"/>
      <c r="G20" s="40"/>
      <c r="H20" s="40"/>
      <c r="I20" s="142" t="s">
        <v>31</v>
      </c>
      <c r="J20" s="141" t="s">
        <v>37</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33</v>
      </c>
      <c r="J21" s="141" t="s">
        <v>22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22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4765</v>
      </c>
      <c r="F24" s="40"/>
      <c r="G24" s="40"/>
      <c r="H24" s="40"/>
      <c r="I24" s="142" t="s">
        <v>33</v>
      </c>
      <c r="J24" s="141" t="s">
        <v>22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42</v>
      </c>
      <c r="E26" s="40"/>
      <c r="F26" s="40"/>
      <c r="G26" s="40"/>
      <c r="H26" s="40"/>
      <c r="I26" s="138"/>
      <c r="J26" s="40"/>
      <c r="K26" s="40"/>
      <c r="L26" s="139"/>
      <c r="S26" s="40"/>
      <c r="T26" s="40"/>
      <c r="U26" s="40"/>
      <c r="V26" s="40"/>
      <c r="W26" s="40"/>
      <c r="X26" s="40"/>
      <c r="Y26" s="40"/>
      <c r="Z26" s="40"/>
      <c r="AA26" s="40"/>
      <c r="AB26" s="40"/>
      <c r="AC26" s="40"/>
      <c r="AD26" s="40"/>
      <c r="AE26" s="40"/>
    </row>
    <row r="27" s="8" customFormat="1" ht="47.25" customHeight="1">
      <c r="A27" s="144"/>
      <c r="B27" s="145"/>
      <c r="C27" s="144"/>
      <c r="D27" s="144"/>
      <c r="E27" s="146" t="s">
        <v>43</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44</v>
      </c>
      <c r="E30" s="40"/>
      <c r="F30" s="40"/>
      <c r="G30" s="40"/>
      <c r="H30" s="40"/>
      <c r="I30" s="138"/>
      <c r="J30" s="152">
        <f>ROUND(J81,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46</v>
      </c>
      <c r="G32" s="40"/>
      <c r="H32" s="40"/>
      <c r="I32" s="154" t="s">
        <v>45</v>
      </c>
      <c r="J32" s="153" t="s">
        <v>47</v>
      </c>
      <c r="K32" s="40"/>
      <c r="L32" s="139"/>
      <c r="S32" s="40"/>
      <c r="T32" s="40"/>
      <c r="U32" s="40"/>
      <c r="V32" s="40"/>
      <c r="W32" s="40"/>
      <c r="X32" s="40"/>
      <c r="Y32" s="40"/>
      <c r="Z32" s="40"/>
      <c r="AA32" s="40"/>
      <c r="AB32" s="40"/>
      <c r="AC32" s="40"/>
      <c r="AD32" s="40"/>
      <c r="AE32" s="40"/>
    </row>
    <row r="33" s="2" customFormat="1" ht="14.4" customHeight="1">
      <c r="A33" s="40"/>
      <c r="B33" s="46"/>
      <c r="C33" s="40"/>
      <c r="D33" s="155" t="s">
        <v>48</v>
      </c>
      <c r="E33" s="136" t="s">
        <v>49</v>
      </c>
      <c r="F33" s="156">
        <f>ROUND((SUM(BE81:BE97)),  2)</f>
        <v>0</v>
      </c>
      <c r="G33" s="40"/>
      <c r="H33" s="40"/>
      <c r="I33" s="157">
        <v>0.20999999999999999</v>
      </c>
      <c r="J33" s="156">
        <f>ROUND(((SUM(BE81:BE97))*I33),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50</v>
      </c>
      <c r="F34" s="156">
        <f>ROUND((SUM(BF81:BF97)),  2)</f>
        <v>0</v>
      </c>
      <c r="G34" s="40"/>
      <c r="H34" s="40"/>
      <c r="I34" s="157">
        <v>0.14999999999999999</v>
      </c>
      <c r="J34" s="156">
        <f>ROUND(((SUM(BF81:BF97))*I34),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51</v>
      </c>
      <c r="F35" s="156">
        <f>ROUND((SUM(BG81:BG97)),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52</v>
      </c>
      <c r="F36" s="156">
        <f>ROUND((SUM(BH81:BH97)),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53</v>
      </c>
      <c r="F37" s="156">
        <f>ROUND((SUM(BI81:BI97)),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54</v>
      </c>
      <c r="E39" s="160"/>
      <c r="F39" s="160"/>
      <c r="G39" s="161" t="s">
        <v>55</v>
      </c>
      <c r="H39" s="162" t="s">
        <v>56</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139</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Rekonstrukce elektroinstalace a rozvodů ZTI,vč. úpravy soc. zařízení a bezbariér vstupu obj. č.p. 931, Náchod</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137</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6.2 - Aktivní prvky</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24</v>
      </c>
      <c r="D52" s="42"/>
      <c r="E52" s="42"/>
      <c r="F52" s="29" t="str">
        <f>F12</f>
        <v>Náchod</v>
      </c>
      <c r="G52" s="42"/>
      <c r="H52" s="42"/>
      <c r="I52" s="142" t="s">
        <v>26</v>
      </c>
      <c r="J52" s="74" t="str">
        <f>IF(J12="","",J12)</f>
        <v>12. 2. 2020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40.05" customHeight="1">
      <c r="A54" s="40"/>
      <c r="B54" s="41"/>
      <c r="C54" s="34" t="s">
        <v>30</v>
      </c>
      <c r="D54" s="42"/>
      <c r="E54" s="42"/>
      <c r="F54" s="29" t="str">
        <f>E15</f>
        <v>SPŠ stav. a Obch. akad. arch. Jana Letzela, Náchod</v>
      </c>
      <c r="G54" s="42"/>
      <c r="H54" s="42"/>
      <c r="I54" s="142" t="s">
        <v>36</v>
      </c>
      <c r="J54" s="38" t="str">
        <f>E21</f>
        <v>Ing. Lukáš Polej - projektový a ing. atelier EGO</v>
      </c>
      <c r="K54" s="42"/>
      <c r="L54" s="139"/>
      <c r="S54" s="40"/>
      <c r="T54" s="40"/>
      <c r="U54" s="40"/>
      <c r="V54" s="40"/>
      <c r="W54" s="40"/>
      <c r="X54" s="40"/>
      <c r="Y54" s="40"/>
      <c r="Z54" s="40"/>
      <c r="AA54" s="40"/>
      <c r="AB54" s="40"/>
      <c r="AC54" s="40"/>
      <c r="AD54" s="40"/>
      <c r="AE54" s="40"/>
    </row>
    <row r="55" s="2" customFormat="1" ht="15.15" customHeight="1">
      <c r="A55" s="40"/>
      <c r="B55" s="41"/>
      <c r="C55" s="34" t="s">
        <v>34</v>
      </c>
      <c r="D55" s="42"/>
      <c r="E55" s="42"/>
      <c r="F55" s="29" t="str">
        <f>IF(E18="","",E18)</f>
        <v>Vyplň údaj</v>
      </c>
      <c r="G55" s="42"/>
      <c r="H55" s="42"/>
      <c r="I55" s="142" t="s">
        <v>40</v>
      </c>
      <c r="J55" s="38" t="str">
        <f>E24</f>
        <v>Jiří Macháček</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140</v>
      </c>
      <c r="D57" s="174"/>
      <c r="E57" s="174"/>
      <c r="F57" s="174"/>
      <c r="G57" s="174"/>
      <c r="H57" s="174"/>
      <c r="I57" s="175"/>
      <c r="J57" s="176" t="s">
        <v>141</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76</v>
      </c>
      <c r="D59" s="42"/>
      <c r="E59" s="42"/>
      <c r="F59" s="42"/>
      <c r="G59" s="42"/>
      <c r="H59" s="42"/>
      <c r="I59" s="138"/>
      <c r="J59" s="104">
        <f>J81</f>
        <v>0</v>
      </c>
      <c r="K59" s="42"/>
      <c r="L59" s="139"/>
      <c r="S59" s="40"/>
      <c r="T59" s="40"/>
      <c r="U59" s="40"/>
      <c r="V59" s="40"/>
      <c r="W59" s="40"/>
      <c r="X59" s="40"/>
      <c r="Y59" s="40"/>
      <c r="Z59" s="40"/>
      <c r="AA59" s="40"/>
      <c r="AB59" s="40"/>
      <c r="AC59" s="40"/>
      <c r="AD59" s="40"/>
      <c r="AE59" s="40"/>
      <c r="AU59" s="19" t="s">
        <v>142</v>
      </c>
    </row>
    <row r="60" s="9" customFormat="1" ht="24.96" customHeight="1">
      <c r="A60" s="9"/>
      <c r="B60" s="178"/>
      <c r="C60" s="179"/>
      <c r="D60" s="180" t="s">
        <v>154</v>
      </c>
      <c r="E60" s="181"/>
      <c r="F60" s="181"/>
      <c r="G60" s="181"/>
      <c r="H60" s="181"/>
      <c r="I60" s="182"/>
      <c r="J60" s="183">
        <f>J82</f>
        <v>0</v>
      </c>
      <c r="K60" s="179"/>
      <c r="L60" s="184"/>
      <c r="S60" s="9"/>
      <c r="T60" s="9"/>
      <c r="U60" s="9"/>
      <c r="V60" s="9"/>
      <c r="W60" s="9"/>
      <c r="X60" s="9"/>
      <c r="Y60" s="9"/>
      <c r="Z60" s="9"/>
      <c r="AA60" s="9"/>
      <c r="AB60" s="9"/>
      <c r="AC60" s="9"/>
      <c r="AD60" s="9"/>
      <c r="AE60" s="9"/>
    </row>
    <row r="61" s="10" customFormat="1" ht="19.92" customHeight="1">
      <c r="A61" s="10"/>
      <c r="B61" s="185"/>
      <c r="C61" s="186"/>
      <c r="D61" s="187" t="s">
        <v>4766</v>
      </c>
      <c r="E61" s="188"/>
      <c r="F61" s="188"/>
      <c r="G61" s="188"/>
      <c r="H61" s="188"/>
      <c r="I61" s="189"/>
      <c r="J61" s="190">
        <f>J83</f>
        <v>0</v>
      </c>
      <c r="K61" s="186"/>
      <c r="L61" s="191"/>
      <c r="S61" s="10"/>
      <c r="T61" s="10"/>
      <c r="U61" s="10"/>
      <c r="V61" s="10"/>
      <c r="W61" s="10"/>
      <c r="X61" s="10"/>
      <c r="Y61" s="10"/>
      <c r="Z61" s="10"/>
      <c r="AA61" s="10"/>
      <c r="AB61" s="10"/>
      <c r="AC61" s="10"/>
      <c r="AD61" s="10"/>
      <c r="AE61" s="10"/>
    </row>
    <row r="62" s="2" customFormat="1" ht="21.84" customHeight="1">
      <c r="A62" s="40"/>
      <c r="B62" s="41"/>
      <c r="C62" s="42"/>
      <c r="D62" s="42"/>
      <c r="E62" s="42"/>
      <c r="F62" s="42"/>
      <c r="G62" s="42"/>
      <c r="H62" s="42"/>
      <c r="I62" s="138"/>
      <c r="J62" s="42"/>
      <c r="K62" s="42"/>
      <c r="L62" s="139"/>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168"/>
      <c r="J63" s="62"/>
      <c r="K63" s="62"/>
      <c r="L63" s="139"/>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171"/>
      <c r="J67" s="64"/>
      <c r="K67" s="64"/>
      <c r="L67" s="139"/>
      <c r="S67" s="40"/>
      <c r="T67" s="40"/>
      <c r="U67" s="40"/>
      <c r="V67" s="40"/>
      <c r="W67" s="40"/>
      <c r="X67" s="40"/>
      <c r="Y67" s="40"/>
      <c r="Z67" s="40"/>
      <c r="AA67" s="40"/>
      <c r="AB67" s="40"/>
      <c r="AC67" s="40"/>
      <c r="AD67" s="40"/>
      <c r="AE67" s="40"/>
    </row>
    <row r="68" s="2" customFormat="1" ht="24.96" customHeight="1">
      <c r="A68" s="40"/>
      <c r="B68" s="41"/>
      <c r="C68" s="25" t="s">
        <v>184</v>
      </c>
      <c r="D68" s="42"/>
      <c r="E68" s="42"/>
      <c r="F68" s="42"/>
      <c r="G68" s="42"/>
      <c r="H68" s="42"/>
      <c r="I68" s="138"/>
      <c r="J68" s="42"/>
      <c r="K68" s="42"/>
      <c r="L68" s="139"/>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138"/>
      <c r="J69" s="42"/>
      <c r="K69" s="42"/>
      <c r="L69" s="139"/>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138"/>
      <c r="J70" s="42"/>
      <c r="K70" s="42"/>
      <c r="L70" s="139"/>
      <c r="S70" s="40"/>
      <c r="T70" s="40"/>
      <c r="U70" s="40"/>
      <c r="V70" s="40"/>
      <c r="W70" s="40"/>
      <c r="X70" s="40"/>
      <c r="Y70" s="40"/>
      <c r="Z70" s="40"/>
      <c r="AA70" s="40"/>
      <c r="AB70" s="40"/>
      <c r="AC70" s="40"/>
      <c r="AD70" s="40"/>
      <c r="AE70" s="40"/>
    </row>
    <row r="71" s="2" customFormat="1" ht="16.5" customHeight="1">
      <c r="A71" s="40"/>
      <c r="B71" s="41"/>
      <c r="C71" s="42"/>
      <c r="D71" s="42"/>
      <c r="E71" s="172" t="str">
        <f>E7</f>
        <v>Rekonstrukce elektroinstalace a rozvodů ZTI,vč. úpravy soc. zařízení a bezbariér vstupu obj. č.p. 931, Náchod</v>
      </c>
      <c r="F71" s="34"/>
      <c r="G71" s="34"/>
      <c r="H71" s="34"/>
      <c r="I71" s="138"/>
      <c r="J71" s="42"/>
      <c r="K71" s="42"/>
      <c r="L71" s="139"/>
      <c r="S71" s="40"/>
      <c r="T71" s="40"/>
      <c r="U71" s="40"/>
      <c r="V71" s="40"/>
      <c r="W71" s="40"/>
      <c r="X71" s="40"/>
      <c r="Y71" s="40"/>
      <c r="Z71" s="40"/>
      <c r="AA71" s="40"/>
      <c r="AB71" s="40"/>
      <c r="AC71" s="40"/>
      <c r="AD71" s="40"/>
      <c r="AE71" s="40"/>
    </row>
    <row r="72" s="2" customFormat="1" ht="12" customHeight="1">
      <c r="A72" s="40"/>
      <c r="B72" s="41"/>
      <c r="C72" s="34" t="s">
        <v>137</v>
      </c>
      <c r="D72" s="42"/>
      <c r="E72" s="42"/>
      <c r="F72" s="42"/>
      <c r="G72" s="42"/>
      <c r="H72" s="42"/>
      <c r="I72" s="138"/>
      <c r="J72" s="42"/>
      <c r="K72" s="42"/>
      <c r="L72" s="139"/>
      <c r="S72" s="40"/>
      <c r="T72" s="40"/>
      <c r="U72" s="40"/>
      <c r="V72" s="40"/>
      <c r="W72" s="40"/>
      <c r="X72" s="40"/>
      <c r="Y72" s="40"/>
      <c r="Z72" s="40"/>
      <c r="AA72" s="40"/>
      <c r="AB72" s="40"/>
      <c r="AC72" s="40"/>
      <c r="AD72" s="40"/>
      <c r="AE72" s="40"/>
    </row>
    <row r="73" s="2" customFormat="1" ht="16.5" customHeight="1">
      <c r="A73" s="40"/>
      <c r="B73" s="41"/>
      <c r="C73" s="42"/>
      <c r="D73" s="42"/>
      <c r="E73" s="71" t="str">
        <f>E9</f>
        <v>6.2 - Aktivní prvky</v>
      </c>
      <c r="F73" s="42"/>
      <c r="G73" s="42"/>
      <c r="H73" s="42"/>
      <c r="I73" s="138"/>
      <c r="J73" s="42"/>
      <c r="K73" s="42"/>
      <c r="L73" s="139"/>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12" customHeight="1">
      <c r="A75" s="40"/>
      <c r="B75" s="41"/>
      <c r="C75" s="34" t="s">
        <v>24</v>
      </c>
      <c r="D75" s="42"/>
      <c r="E75" s="42"/>
      <c r="F75" s="29" t="str">
        <f>F12</f>
        <v>Náchod</v>
      </c>
      <c r="G75" s="42"/>
      <c r="H75" s="42"/>
      <c r="I75" s="142" t="s">
        <v>26</v>
      </c>
      <c r="J75" s="74" t="str">
        <f>IF(J12="","",J12)</f>
        <v>12. 2. 2020</v>
      </c>
      <c r="K75" s="42"/>
      <c r="L75" s="139"/>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40.05" customHeight="1">
      <c r="A77" s="40"/>
      <c r="B77" s="41"/>
      <c r="C77" s="34" t="s">
        <v>30</v>
      </c>
      <c r="D77" s="42"/>
      <c r="E77" s="42"/>
      <c r="F77" s="29" t="str">
        <f>E15</f>
        <v>SPŠ stav. a Obch. akad. arch. Jana Letzela, Náchod</v>
      </c>
      <c r="G77" s="42"/>
      <c r="H77" s="42"/>
      <c r="I77" s="142" t="s">
        <v>36</v>
      </c>
      <c r="J77" s="38" t="str">
        <f>E21</f>
        <v>Ing. Lukáš Polej - projektový a ing. atelier EGO</v>
      </c>
      <c r="K77" s="42"/>
      <c r="L77" s="139"/>
      <c r="S77" s="40"/>
      <c r="T77" s="40"/>
      <c r="U77" s="40"/>
      <c r="V77" s="40"/>
      <c r="W77" s="40"/>
      <c r="X77" s="40"/>
      <c r="Y77" s="40"/>
      <c r="Z77" s="40"/>
      <c r="AA77" s="40"/>
      <c r="AB77" s="40"/>
      <c r="AC77" s="40"/>
      <c r="AD77" s="40"/>
      <c r="AE77" s="40"/>
    </row>
    <row r="78" s="2" customFormat="1" ht="15.15" customHeight="1">
      <c r="A78" s="40"/>
      <c r="B78" s="41"/>
      <c r="C78" s="34" t="s">
        <v>34</v>
      </c>
      <c r="D78" s="42"/>
      <c r="E78" s="42"/>
      <c r="F78" s="29" t="str">
        <f>IF(E18="","",E18)</f>
        <v>Vyplň údaj</v>
      </c>
      <c r="G78" s="42"/>
      <c r="H78" s="42"/>
      <c r="I78" s="142" t="s">
        <v>40</v>
      </c>
      <c r="J78" s="38" t="str">
        <f>E24</f>
        <v>Jiří Macháček</v>
      </c>
      <c r="K78" s="42"/>
      <c r="L78" s="139"/>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138"/>
      <c r="J79" s="42"/>
      <c r="K79" s="42"/>
      <c r="L79" s="139"/>
      <c r="S79" s="40"/>
      <c r="T79" s="40"/>
      <c r="U79" s="40"/>
      <c r="V79" s="40"/>
      <c r="W79" s="40"/>
      <c r="X79" s="40"/>
      <c r="Y79" s="40"/>
      <c r="Z79" s="40"/>
      <c r="AA79" s="40"/>
      <c r="AB79" s="40"/>
      <c r="AC79" s="40"/>
      <c r="AD79" s="40"/>
      <c r="AE79" s="40"/>
    </row>
    <row r="80" s="11" customFormat="1" ht="29.28" customHeight="1">
      <c r="A80" s="192"/>
      <c r="B80" s="193"/>
      <c r="C80" s="194" t="s">
        <v>185</v>
      </c>
      <c r="D80" s="195" t="s">
        <v>63</v>
      </c>
      <c r="E80" s="195" t="s">
        <v>59</v>
      </c>
      <c r="F80" s="195" t="s">
        <v>60</v>
      </c>
      <c r="G80" s="195" t="s">
        <v>186</v>
      </c>
      <c r="H80" s="195" t="s">
        <v>187</v>
      </c>
      <c r="I80" s="196" t="s">
        <v>188</v>
      </c>
      <c r="J80" s="195" t="s">
        <v>141</v>
      </c>
      <c r="K80" s="197" t="s">
        <v>189</v>
      </c>
      <c r="L80" s="198"/>
      <c r="M80" s="94" t="s">
        <v>22</v>
      </c>
      <c r="N80" s="95" t="s">
        <v>48</v>
      </c>
      <c r="O80" s="95" t="s">
        <v>190</v>
      </c>
      <c r="P80" s="95" t="s">
        <v>191</v>
      </c>
      <c r="Q80" s="95" t="s">
        <v>192</v>
      </c>
      <c r="R80" s="95" t="s">
        <v>193</v>
      </c>
      <c r="S80" s="95" t="s">
        <v>194</v>
      </c>
      <c r="T80" s="96" t="s">
        <v>195</v>
      </c>
      <c r="U80" s="192"/>
      <c r="V80" s="192"/>
      <c r="W80" s="192"/>
      <c r="X80" s="192"/>
      <c r="Y80" s="192"/>
      <c r="Z80" s="192"/>
      <c r="AA80" s="192"/>
      <c r="AB80" s="192"/>
      <c r="AC80" s="192"/>
      <c r="AD80" s="192"/>
      <c r="AE80" s="192"/>
    </row>
    <row r="81" s="2" customFormat="1" ht="22.8" customHeight="1">
      <c r="A81" s="40"/>
      <c r="B81" s="41"/>
      <c r="C81" s="101" t="s">
        <v>196</v>
      </c>
      <c r="D81" s="42"/>
      <c r="E81" s="42"/>
      <c r="F81" s="42"/>
      <c r="G81" s="42"/>
      <c r="H81" s="42"/>
      <c r="I81" s="138"/>
      <c r="J81" s="199">
        <f>BK81</f>
        <v>0</v>
      </c>
      <c r="K81" s="42"/>
      <c r="L81" s="46"/>
      <c r="M81" s="97"/>
      <c r="N81" s="200"/>
      <c r="O81" s="98"/>
      <c r="P81" s="201">
        <f>P82</f>
        <v>0</v>
      </c>
      <c r="Q81" s="98"/>
      <c r="R81" s="201">
        <f>R82</f>
        <v>0</v>
      </c>
      <c r="S81" s="98"/>
      <c r="T81" s="202">
        <f>T82</f>
        <v>0</v>
      </c>
      <c r="U81" s="40"/>
      <c r="V81" s="40"/>
      <c r="W81" s="40"/>
      <c r="X81" s="40"/>
      <c r="Y81" s="40"/>
      <c r="Z81" s="40"/>
      <c r="AA81" s="40"/>
      <c r="AB81" s="40"/>
      <c r="AC81" s="40"/>
      <c r="AD81" s="40"/>
      <c r="AE81" s="40"/>
      <c r="AT81" s="19" t="s">
        <v>77</v>
      </c>
      <c r="AU81" s="19" t="s">
        <v>142</v>
      </c>
      <c r="BK81" s="203">
        <f>BK82</f>
        <v>0</v>
      </c>
    </row>
    <row r="82" s="12" customFormat="1" ht="25.92" customHeight="1">
      <c r="A82" s="12"/>
      <c r="B82" s="204"/>
      <c r="C82" s="205"/>
      <c r="D82" s="206" t="s">
        <v>77</v>
      </c>
      <c r="E82" s="207" t="s">
        <v>1654</v>
      </c>
      <c r="F82" s="207" t="s">
        <v>1655</v>
      </c>
      <c r="G82" s="205"/>
      <c r="H82" s="205"/>
      <c r="I82" s="208"/>
      <c r="J82" s="209">
        <f>BK82</f>
        <v>0</v>
      </c>
      <c r="K82" s="205"/>
      <c r="L82" s="210"/>
      <c r="M82" s="211"/>
      <c r="N82" s="212"/>
      <c r="O82" s="212"/>
      <c r="P82" s="213">
        <f>P83</f>
        <v>0</v>
      </c>
      <c r="Q82" s="212"/>
      <c r="R82" s="213">
        <f>R83</f>
        <v>0</v>
      </c>
      <c r="S82" s="212"/>
      <c r="T82" s="214">
        <f>T83</f>
        <v>0</v>
      </c>
      <c r="U82" s="12"/>
      <c r="V82" s="12"/>
      <c r="W82" s="12"/>
      <c r="X82" s="12"/>
      <c r="Y82" s="12"/>
      <c r="Z82" s="12"/>
      <c r="AA82" s="12"/>
      <c r="AB82" s="12"/>
      <c r="AC82" s="12"/>
      <c r="AD82" s="12"/>
      <c r="AE82" s="12"/>
      <c r="AR82" s="215" t="s">
        <v>87</v>
      </c>
      <c r="AT82" s="216" t="s">
        <v>77</v>
      </c>
      <c r="AU82" s="216" t="s">
        <v>78</v>
      </c>
      <c r="AY82" s="215" t="s">
        <v>199</v>
      </c>
      <c r="BK82" s="217">
        <f>BK83</f>
        <v>0</v>
      </c>
    </row>
    <row r="83" s="12" customFormat="1" ht="22.8" customHeight="1">
      <c r="A83" s="12"/>
      <c r="B83" s="204"/>
      <c r="C83" s="205"/>
      <c r="D83" s="206" t="s">
        <v>77</v>
      </c>
      <c r="E83" s="218" t="s">
        <v>4767</v>
      </c>
      <c r="F83" s="218" t="s">
        <v>4768</v>
      </c>
      <c r="G83" s="205"/>
      <c r="H83" s="205"/>
      <c r="I83" s="208"/>
      <c r="J83" s="219">
        <f>BK83</f>
        <v>0</v>
      </c>
      <c r="K83" s="205"/>
      <c r="L83" s="210"/>
      <c r="M83" s="211"/>
      <c r="N83" s="212"/>
      <c r="O83" s="212"/>
      <c r="P83" s="213">
        <f>SUM(P84:P97)</f>
        <v>0</v>
      </c>
      <c r="Q83" s="212"/>
      <c r="R83" s="213">
        <f>SUM(R84:R97)</f>
        <v>0</v>
      </c>
      <c r="S83" s="212"/>
      <c r="T83" s="214">
        <f>SUM(T84:T97)</f>
        <v>0</v>
      </c>
      <c r="U83" s="12"/>
      <c r="V83" s="12"/>
      <c r="W83" s="12"/>
      <c r="X83" s="12"/>
      <c r="Y83" s="12"/>
      <c r="Z83" s="12"/>
      <c r="AA83" s="12"/>
      <c r="AB83" s="12"/>
      <c r="AC83" s="12"/>
      <c r="AD83" s="12"/>
      <c r="AE83" s="12"/>
      <c r="AR83" s="215" t="s">
        <v>87</v>
      </c>
      <c r="AT83" s="216" t="s">
        <v>77</v>
      </c>
      <c r="AU83" s="216" t="s">
        <v>23</v>
      </c>
      <c r="AY83" s="215" t="s">
        <v>199</v>
      </c>
      <c r="BK83" s="217">
        <f>SUM(BK84:BK97)</f>
        <v>0</v>
      </c>
    </row>
    <row r="84" s="2" customFormat="1" ht="21.75" customHeight="1">
      <c r="A84" s="40"/>
      <c r="B84" s="41"/>
      <c r="C84" s="220" t="s">
        <v>23</v>
      </c>
      <c r="D84" s="220" t="s">
        <v>201</v>
      </c>
      <c r="E84" s="221" t="s">
        <v>5015</v>
      </c>
      <c r="F84" s="222" t="s">
        <v>5016</v>
      </c>
      <c r="G84" s="223" t="s">
        <v>333</v>
      </c>
      <c r="H84" s="224">
        <v>18</v>
      </c>
      <c r="I84" s="225"/>
      <c r="J84" s="226">
        <f>ROUND(I84*H84,2)</f>
        <v>0</v>
      </c>
      <c r="K84" s="222" t="s">
        <v>4777</v>
      </c>
      <c r="L84" s="46"/>
      <c r="M84" s="227" t="s">
        <v>22</v>
      </c>
      <c r="N84" s="228" t="s">
        <v>49</v>
      </c>
      <c r="O84" s="86"/>
      <c r="P84" s="229">
        <f>O84*H84</f>
        <v>0</v>
      </c>
      <c r="Q84" s="229">
        <v>0</v>
      </c>
      <c r="R84" s="229">
        <f>Q84*H84</f>
        <v>0</v>
      </c>
      <c r="S84" s="229">
        <v>0</v>
      </c>
      <c r="T84" s="230">
        <f>S84*H84</f>
        <v>0</v>
      </c>
      <c r="U84" s="40"/>
      <c r="V84" s="40"/>
      <c r="W84" s="40"/>
      <c r="X84" s="40"/>
      <c r="Y84" s="40"/>
      <c r="Z84" s="40"/>
      <c r="AA84" s="40"/>
      <c r="AB84" s="40"/>
      <c r="AC84" s="40"/>
      <c r="AD84" s="40"/>
      <c r="AE84" s="40"/>
      <c r="AR84" s="231" t="s">
        <v>272</v>
      </c>
      <c r="AT84" s="231" t="s">
        <v>201</v>
      </c>
      <c r="AU84" s="231" t="s">
        <v>87</v>
      </c>
      <c r="AY84" s="19" t="s">
        <v>199</v>
      </c>
      <c r="BE84" s="232">
        <f>IF(N84="základní",J84,0)</f>
        <v>0</v>
      </c>
      <c r="BF84" s="232">
        <f>IF(N84="snížená",J84,0)</f>
        <v>0</v>
      </c>
      <c r="BG84" s="232">
        <f>IF(N84="zákl. přenesená",J84,0)</f>
        <v>0</v>
      </c>
      <c r="BH84" s="232">
        <f>IF(N84="sníž. přenesená",J84,0)</f>
        <v>0</v>
      </c>
      <c r="BI84" s="232">
        <f>IF(N84="nulová",J84,0)</f>
        <v>0</v>
      </c>
      <c r="BJ84" s="19" t="s">
        <v>23</v>
      </c>
      <c r="BK84" s="232">
        <f>ROUND(I84*H84,2)</f>
        <v>0</v>
      </c>
      <c r="BL84" s="19" t="s">
        <v>272</v>
      </c>
      <c r="BM84" s="231" t="s">
        <v>87</v>
      </c>
    </row>
    <row r="85" s="2" customFormat="1" ht="44.25" customHeight="1">
      <c r="A85" s="40"/>
      <c r="B85" s="41"/>
      <c r="C85" s="277" t="s">
        <v>87</v>
      </c>
      <c r="D85" s="277" t="s">
        <v>407</v>
      </c>
      <c r="E85" s="278" t="s">
        <v>5017</v>
      </c>
      <c r="F85" s="279" t="s">
        <v>5018</v>
      </c>
      <c r="G85" s="280" t="s">
        <v>4312</v>
      </c>
      <c r="H85" s="281">
        <v>1</v>
      </c>
      <c r="I85" s="282"/>
      <c r="J85" s="283">
        <f>ROUND(I85*H85,2)</f>
        <v>0</v>
      </c>
      <c r="K85" s="279" t="s">
        <v>22</v>
      </c>
      <c r="L85" s="284"/>
      <c r="M85" s="285" t="s">
        <v>22</v>
      </c>
      <c r="N85" s="286" t="s">
        <v>49</v>
      </c>
      <c r="O85" s="86"/>
      <c r="P85" s="229">
        <f>O85*H85</f>
        <v>0</v>
      </c>
      <c r="Q85" s="229">
        <v>0</v>
      </c>
      <c r="R85" s="229">
        <f>Q85*H85</f>
        <v>0</v>
      </c>
      <c r="S85" s="229">
        <v>0</v>
      </c>
      <c r="T85" s="230">
        <f>S85*H85</f>
        <v>0</v>
      </c>
      <c r="U85" s="40"/>
      <c r="V85" s="40"/>
      <c r="W85" s="40"/>
      <c r="X85" s="40"/>
      <c r="Y85" s="40"/>
      <c r="Z85" s="40"/>
      <c r="AA85" s="40"/>
      <c r="AB85" s="40"/>
      <c r="AC85" s="40"/>
      <c r="AD85" s="40"/>
      <c r="AE85" s="40"/>
      <c r="AR85" s="231" t="s">
        <v>367</v>
      </c>
      <c r="AT85" s="231" t="s">
        <v>407</v>
      </c>
      <c r="AU85" s="231" t="s">
        <v>87</v>
      </c>
      <c r="AY85" s="19" t="s">
        <v>199</v>
      </c>
      <c r="BE85" s="232">
        <f>IF(N85="základní",J85,0)</f>
        <v>0</v>
      </c>
      <c r="BF85" s="232">
        <f>IF(N85="snížená",J85,0)</f>
        <v>0</v>
      </c>
      <c r="BG85" s="232">
        <f>IF(N85="zákl. přenesená",J85,0)</f>
        <v>0</v>
      </c>
      <c r="BH85" s="232">
        <f>IF(N85="sníž. přenesená",J85,0)</f>
        <v>0</v>
      </c>
      <c r="BI85" s="232">
        <f>IF(N85="nulová",J85,0)</f>
        <v>0</v>
      </c>
      <c r="BJ85" s="19" t="s">
        <v>23</v>
      </c>
      <c r="BK85" s="232">
        <f>ROUND(I85*H85,2)</f>
        <v>0</v>
      </c>
      <c r="BL85" s="19" t="s">
        <v>272</v>
      </c>
      <c r="BM85" s="231" t="s">
        <v>103</v>
      </c>
    </row>
    <row r="86" s="2" customFormat="1" ht="21.75" customHeight="1">
      <c r="A86" s="40"/>
      <c r="B86" s="41"/>
      <c r="C86" s="277" t="s">
        <v>100</v>
      </c>
      <c r="D86" s="277" t="s">
        <v>407</v>
      </c>
      <c r="E86" s="278" t="s">
        <v>5019</v>
      </c>
      <c r="F86" s="279" t="s">
        <v>5020</v>
      </c>
      <c r="G86" s="280" t="s">
        <v>5021</v>
      </c>
      <c r="H86" s="281">
        <v>6</v>
      </c>
      <c r="I86" s="282"/>
      <c r="J86" s="283">
        <f>ROUND(I86*H86,2)</f>
        <v>0</v>
      </c>
      <c r="K86" s="279" t="s">
        <v>22</v>
      </c>
      <c r="L86" s="284"/>
      <c r="M86" s="285" t="s">
        <v>22</v>
      </c>
      <c r="N86" s="286" t="s">
        <v>49</v>
      </c>
      <c r="O86" s="86"/>
      <c r="P86" s="229">
        <f>O86*H86</f>
        <v>0</v>
      </c>
      <c r="Q86" s="229">
        <v>0</v>
      </c>
      <c r="R86" s="229">
        <f>Q86*H86</f>
        <v>0</v>
      </c>
      <c r="S86" s="229">
        <v>0</v>
      </c>
      <c r="T86" s="230">
        <f>S86*H86</f>
        <v>0</v>
      </c>
      <c r="U86" s="40"/>
      <c r="V86" s="40"/>
      <c r="W86" s="40"/>
      <c r="X86" s="40"/>
      <c r="Y86" s="40"/>
      <c r="Z86" s="40"/>
      <c r="AA86" s="40"/>
      <c r="AB86" s="40"/>
      <c r="AC86" s="40"/>
      <c r="AD86" s="40"/>
      <c r="AE86" s="40"/>
      <c r="AR86" s="231" t="s">
        <v>367</v>
      </c>
      <c r="AT86" s="231" t="s">
        <v>407</v>
      </c>
      <c r="AU86" s="231" t="s">
        <v>87</v>
      </c>
      <c r="AY86" s="19" t="s">
        <v>199</v>
      </c>
      <c r="BE86" s="232">
        <f>IF(N86="základní",J86,0)</f>
        <v>0</v>
      </c>
      <c r="BF86" s="232">
        <f>IF(N86="snížená",J86,0)</f>
        <v>0</v>
      </c>
      <c r="BG86" s="232">
        <f>IF(N86="zákl. přenesená",J86,0)</f>
        <v>0</v>
      </c>
      <c r="BH86" s="232">
        <f>IF(N86="sníž. přenesená",J86,0)</f>
        <v>0</v>
      </c>
      <c r="BI86" s="232">
        <f>IF(N86="nulová",J86,0)</f>
        <v>0</v>
      </c>
      <c r="BJ86" s="19" t="s">
        <v>23</v>
      </c>
      <c r="BK86" s="232">
        <f>ROUND(I86*H86,2)</f>
        <v>0</v>
      </c>
      <c r="BL86" s="19" t="s">
        <v>272</v>
      </c>
      <c r="BM86" s="231" t="s">
        <v>225</v>
      </c>
    </row>
    <row r="87" s="2" customFormat="1" ht="55.5" customHeight="1">
      <c r="A87" s="40"/>
      <c r="B87" s="41"/>
      <c r="C87" s="277" t="s">
        <v>103</v>
      </c>
      <c r="D87" s="277" t="s">
        <v>407</v>
      </c>
      <c r="E87" s="278" t="s">
        <v>5022</v>
      </c>
      <c r="F87" s="279" t="s">
        <v>5023</v>
      </c>
      <c r="G87" s="280" t="s">
        <v>4312</v>
      </c>
      <c r="H87" s="281">
        <v>4</v>
      </c>
      <c r="I87" s="282"/>
      <c r="J87" s="283">
        <f>ROUND(I87*H87,2)</f>
        <v>0</v>
      </c>
      <c r="K87" s="279" t="s">
        <v>22</v>
      </c>
      <c r="L87" s="284"/>
      <c r="M87" s="285" t="s">
        <v>22</v>
      </c>
      <c r="N87" s="286" t="s">
        <v>49</v>
      </c>
      <c r="O87" s="86"/>
      <c r="P87" s="229">
        <f>O87*H87</f>
        <v>0</v>
      </c>
      <c r="Q87" s="229">
        <v>0</v>
      </c>
      <c r="R87" s="229">
        <f>Q87*H87</f>
        <v>0</v>
      </c>
      <c r="S87" s="229">
        <v>0</v>
      </c>
      <c r="T87" s="230">
        <f>S87*H87</f>
        <v>0</v>
      </c>
      <c r="U87" s="40"/>
      <c r="V87" s="40"/>
      <c r="W87" s="40"/>
      <c r="X87" s="40"/>
      <c r="Y87" s="40"/>
      <c r="Z87" s="40"/>
      <c r="AA87" s="40"/>
      <c r="AB87" s="40"/>
      <c r="AC87" s="40"/>
      <c r="AD87" s="40"/>
      <c r="AE87" s="40"/>
      <c r="AR87" s="231" t="s">
        <v>367</v>
      </c>
      <c r="AT87" s="231" t="s">
        <v>407</v>
      </c>
      <c r="AU87" s="231" t="s">
        <v>87</v>
      </c>
      <c r="AY87" s="19" t="s">
        <v>199</v>
      </c>
      <c r="BE87" s="232">
        <f>IF(N87="základní",J87,0)</f>
        <v>0</v>
      </c>
      <c r="BF87" s="232">
        <f>IF(N87="snížená",J87,0)</f>
        <v>0</v>
      </c>
      <c r="BG87" s="232">
        <f>IF(N87="zákl. přenesená",J87,0)</f>
        <v>0</v>
      </c>
      <c r="BH87" s="232">
        <f>IF(N87="sníž. přenesená",J87,0)</f>
        <v>0</v>
      </c>
      <c r="BI87" s="232">
        <f>IF(N87="nulová",J87,0)</f>
        <v>0</v>
      </c>
      <c r="BJ87" s="19" t="s">
        <v>23</v>
      </c>
      <c r="BK87" s="232">
        <f>ROUND(I87*H87,2)</f>
        <v>0</v>
      </c>
      <c r="BL87" s="19" t="s">
        <v>272</v>
      </c>
      <c r="BM87" s="231" t="s">
        <v>236</v>
      </c>
    </row>
    <row r="88" s="2" customFormat="1" ht="44.25" customHeight="1">
      <c r="A88" s="40"/>
      <c r="B88" s="41"/>
      <c r="C88" s="277" t="s">
        <v>106</v>
      </c>
      <c r="D88" s="277" t="s">
        <v>407</v>
      </c>
      <c r="E88" s="278" t="s">
        <v>5024</v>
      </c>
      <c r="F88" s="279" t="s">
        <v>5025</v>
      </c>
      <c r="G88" s="280" t="s">
        <v>4312</v>
      </c>
      <c r="H88" s="281">
        <v>6</v>
      </c>
      <c r="I88" s="282"/>
      <c r="J88" s="283">
        <f>ROUND(I88*H88,2)</f>
        <v>0</v>
      </c>
      <c r="K88" s="279" t="s">
        <v>22</v>
      </c>
      <c r="L88" s="284"/>
      <c r="M88" s="285" t="s">
        <v>22</v>
      </c>
      <c r="N88" s="286" t="s">
        <v>49</v>
      </c>
      <c r="O88" s="86"/>
      <c r="P88" s="229">
        <f>O88*H88</f>
        <v>0</v>
      </c>
      <c r="Q88" s="229">
        <v>0</v>
      </c>
      <c r="R88" s="229">
        <f>Q88*H88</f>
        <v>0</v>
      </c>
      <c r="S88" s="229">
        <v>0</v>
      </c>
      <c r="T88" s="230">
        <f>S88*H88</f>
        <v>0</v>
      </c>
      <c r="U88" s="40"/>
      <c r="V88" s="40"/>
      <c r="W88" s="40"/>
      <c r="X88" s="40"/>
      <c r="Y88" s="40"/>
      <c r="Z88" s="40"/>
      <c r="AA88" s="40"/>
      <c r="AB88" s="40"/>
      <c r="AC88" s="40"/>
      <c r="AD88" s="40"/>
      <c r="AE88" s="40"/>
      <c r="AR88" s="231" t="s">
        <v>367</v>
      </c>
      <c r="AT88" s="231" t="s">
        <v>407</v>
      </c>
      <c r="AU88" s="231" t="s">
        <v>87</v>
      </c>
      <c r="AY88" s="19" t="s">
        <v>199</v>
      </c>
      <c r="BE88" s="232">
        <f>IF(N88="základní",J88,0)</f>
        <v>0</v>
      </c>
      <c r="BF88" s="232">
        <f>IF(N88="snížená",J88,0)</f>
        <v>0</v>
      </c>
      <c r="BG88" s="232">
        <f>IF(N88="zákl. přenesená",J88,0)</f>
        <v>0</v>
      </c>
      <c r="BH88" s="232">
        <f>IF(N88="sníž. přenesená",J88,0)</f>
        <v>0</v>
      </c>
      <c r="BI88" s="232">
        <f>IF(N88="nulová",J88,0)</f>
        <v>0</v>
      </c>
      <c r="BJ88" s="19" t="s">
        <v>23</v>
      </c>
      <c r="BK88" s="232">
        <f>ROUND(I88*H88,2)</f>
        <v>0</v>
      </c>
      <c r="BL88" s="19" t="s">
        <v>272</v>
      </c>
      <c r="BM88" s="231" t="s">
        <v>28</v>
      </c>
    </row>
    <row r="89" s="2" customFormat="1" ht="145.5" customHeight="1">
      <c r="A89" s="40"/>
      <c r="B89" s="41"/>
      <c r="C89" s="277" t="s">
        <v>225</v>
      </c>
      <c r="D89" s="277" t="s">
        <v>407</v>
      </c>
      <c r="E89" s="278" t="s">
        <v>5026</v>
      </c>
      <c r="F89" s="279" t="s">
        <v>5027</v>
      </c>
      <c r="G89" s="280" t="s">
        <v>4312</v>
      </c>
      <c r="H89" s="281">
        <v>1</v>
      </c>
      <c r="I89" s="282"/>
      <c r="J89" s="283">
        <f>ROUND(I89*H89,2)</f>
        <v>0</v>
      </c>
      <c r="K89" s="279" t="s">
        <v>22</v>
      </c>
      <c r="L89" s="284"/>
      <c r="M89" s="285" t="s">
        <v>22</v>
      </c>
      <c r="N89" s="286" t="s">
        <v>49</v>
      </c>
      <c r="O89" s="86"/>
      <c r="P89" s="229">
        <f>O89*H89</f>
        <v>0</v>
      </c>
      <c r="Q89" s="229">
        <v>0</v>
      </c>
      <c r="R89" s="229">
        <f>Q89*H89</f>
        <v>0</v>
      </c>
      <c r="S89" s="229">
        <v>0</v>
      </c>
      <c r="T89" s="230">
        <f>S89*H89</f>
        <v>0</v>
      </c>
      <c r="U89" s="40"/>
      <c r="V89" s="40"/>
      <c r="W89" s="40"/>
      <c r="X89" s="40"/>
      <c r="Y89" s="40"/>
      <c r="Z89" s="40"/>
      <c r="AA89" s="40"/>
      <c r="AB89" s="40"/>
      <c r="AC89" s="40"/>
      <c r="AD89" s="40"/>
      <c r="AE89" s="40"/>
      <c r="AR89" s="231" t="s">
        <v>367</v>
      </c>
      <c r="AT89" s="231" t="s">
        <v>407</v>
      </c>
      <c r="AU89" s="231" t="s">
        <v>87</v>
      </c>
      <c r="AY89" s="19" t="s">
        <v>199</v>
      </c>
      <c r="BE89" s="232">
        <f>IF(N89="základní",J89,0)</f>
        <v>0</v>
      </c>
      <c r="BF89" s="232">
        <f>IF(N89="snížená",J89,0)</f>
        <v>0</v>
      </c>
      <c r="BG89" s="232">
        <f>IF(N89="zákl. přenesená",J89,0)</f>
        <v>0</v>
      </c>
      <c r="BH89" s="232">
        <f>IF(N89="sníž. přenesená",J89,0)</f>
        <v>0</v>
      </c>
      <c r="BI89" s="232">
        <f>IF(N89="nulová",J89,0)</f>
        <v>0</v>
      </c>
      <c r="BJ89" s="19" t="s">
        <v>23</v>
      </c>
      <c r="BK89" s="232">
        <f>ROUND(I89*H89,2)</f>
        <v>0</v>
      </c>
      <c r="BL89" s="19" t="s">
        <v>272</v>
      </c>
      <c r="BM89" s="231" t="s">
        <v>253</v>
      </c>
    </row>
    <row r="90" s="2" customFormat="1" ht="44.25" customHeight="1">
      <c r="A90" s="40"/>
      <c r="B90" s="41"/>
      <c r="C90" s="277" t="s">
        <v>230</v>
      </c>
      <c r="D90" s="277" t="s">
        <v>407</v>
      </c>
      <c r="E90" s="278" t="s">
        <v>5028</v>
      </c>
      <c r="F90" s="279" t="s">
        <v>5029</v>
      </c>
      <c r="G90" s="280" t="s">
        <v>4312</v>
      </c>
      <c r="H90" s="281">
        <v>1</v>
      </c>
      <c r="I90" s="282"/>
      <c r="J90" s="283">
        <f>ROUND(I90*H90,2)</f>
        <v>0</v>
      </c>
      <c r="K90" s="279" t="s">
        <v>22</v>
      </c>
      <c r="L90" s="284"/>
      <c r="M90" s="285" t="s">
        <v>22</v>
      </c>
      <c r="N90" s="286" t="s">
        <v>49</v>
      </c>
      <c r="O90" s="86"/>
      <c r="P90" s="229">
        <f>O90*H90</f>
        <v>0</v>
      </c>
      <c r="Q90" s="229">
        <v>0</v>
      </c>
      <c r="R90" s="229">
        <f>Q90*H90</f>
        <v>0</v>
      </c>
      <c r="S90" s="229">
        <v>0</v>
      </c>
      <c r="T90" s="230">
        <f>S90*H90</f>
        <v>0</v>
      </c>
      <c r="U90" s="40"/>
      <c r="V90" s="40"/>
      <c r="W90" s="40"/>
      <c r="X90" s="40"/>
      <c r="Y90" s="40"/>
      <c r="Z90" s="40"/>
      <c r="AA90" s="40"/>
      <c r="AB90" s="40"/>
      <c r="AC90" s="40"/>
      <c r="AD90" s="40"/>
      <c r="AE90" s="40"/>
      <c r="AR90" s="231" t="s">
        <v>367</v>
      </c>
      <c r="AT90" s="231" t="s">
        <v>407</v>
      </c>
      <c r="AU90" s="231" t="s">
        <v>87</v>
      </c>
      <c r="AY90" s="19" t="s">
        <v>199</v>
      </c>
      <c r="BE90" s="232">
        <f>IF(N90="základní",J90,0)</f>
        <v>0</v>
      </c>
      <c r="BF90" s="232">
        <f>IF(N90="snížená",J90,0)</f>
        <v>0</v>
      </c>
      <c r="BG90" s="232">
        <f>IF(N90="zákl. přenesená",J90,0)</f>
        <v>0</v>
      </c>
      <c r="BH90" s="232">
        <f>IF(N90="sníž. přenesená",J90,0)</f>
        <v>0</v>
      </c>
      <c r="BI90" s="232">
        <f>IF(N90="nulová",J90,0)</f>
        <v>0</v>
      </c>
      <c r="BJ90" s="19" t="s">
        <v>23</v>
      </c>
      <c r="BK90" s="232">
        <f>ROUND(I90*H90,2)</f>
        <v>0</v>
      </c>
      <c r="BL90" s="19" t="s">
        <v>272</v>
      </c>
      <c r="BM90" s="231" t="s">
        <v>263</v>
      </c>
    </row>
    <row r="91" s="2" customFormat="1" ht="134.25" customHeight="1">
      <c r="A91" s="40"/>
      <c r="B91" s="41"/>
      <c r="C91" s="277" t="s">
        <v>236</v>
      </c>
      <c r="D91" s="277" t="s">
        <v>407</v>
      </c>
      <c r="E91" s="278" t="s">
        <v>5030</v>
      </c>
      <c r="F91" s="279" t="s">
        <v>5031</v>
      </c>
      <c r="G91" s="280" t="s">
        <v>4312</v>
      </c>
      <c r="H91" s="281">
        <v>6</v>
      </c>
      <c r="I91" s="282"/>
      <c r="J91" s="283">
        <f>ROUND(I91*H91,2)</f>
        <v>0</v>
      </c>
      <c r="K91" s="279" t="s">
        <v>22</v>
      </c>
      <c r="L91" s="284"/>
      <c r="M91" s="285" t="s">
        <v>22</v>
      </c>
      <c r="N91" s="286" t="s">
        <v>49</v>
      </c>
      <c r="O91" s="86"/>
      <c r="P91" s="229">
        <f>O91*H91</f>
        <v>0</v>
      </c>
      <c r="Q91" s="229">
        <v>0</v>
      </c>
      <c r="R91" s="229">
        <f>Q91*H91</f>
        <v>0</v>
      </c>
      <c r="S91" s="229">
        <v>0</v>
      </c>
      <c r="T91" s="230">
        <f>S91*H91</f>
        <v>0</v>
      </c>
      <c r="U91" s="40"/>
      <c r="V91" s="40"/>
      <c r="W91" s="40"/>
      <c r="X91" s="40"/>
      <c r="Y91" s="40"/>
      <c r="Z91" s="40"/>
      <c r="AA91" s="40"/>
      <c r="AB91" s="40"/>
      <c r="AC91" s="40"/>
      <c r="AD91" s="40"/>
      <c r="AE91" s="40"/>
      <c r="AR91" s="231" t="s">
        <v>367</v>
      </c>
      <c r="AT91" s="231" t="s">
        <v>407</v>
      </c>
      <c r="AU91" s="231" t="s">
        <v>87</v>
      </c>
      <c r="AY91" s="19" t="s">
        <v>199</v>
      </c>
      <c r="BE91" s="232">
        <f>IF(N91="základní",J91,0)</f>
        <v>0</v>
      </c>
      <c r="BF91" s="232">
        <f>IF(N91="snížená",J91,0)</f>
        <v>0</v>
      </c>
      <c r="BG91" s="232">
        <f>IF(N91="zákl. přenesená",J91,0)</f>
        <v>0</v>
      </c>
      <c r="BH91" s="232">
        <f>IF(N91="sníž. přenesená",J91,0)</f>
        <v>0</v>
      </c>
      <c r="BI91" s="232">
        <f>IF(N91="nulová",J91,0)</f>
        <v>0</v>
      </c>
      <c r="BJ91" s="19" t="s">
        <v>23</v>
      </c>
      <c r="BK91" s="232">
        <f>ROUND(I91*H91,2)</f>
        <v>0</v>
      </c>
      <c r="BL91" s="19" t="s">
        <v>272</v>
      </c>
      <c r="BM91" s="231" t="s">
        <v>272</v>
      </c>
    </row>
    <row r="92" s="2" customFormat="1" ht="55.5" customHeight="1">
      <c r="A92" s="40"/>
      <c r="B92" s="41"/>
      <c r="C92" s="277" t="s">
        <v>240</v>
      </c>
      <c r="D92" s="277" t="s">
        <v>407</v>
      </c>
      <c r="E92" s="278" t="s">
        <v>5032</v>
      </c>
      <c r="F92" s="279" t="s">
        <v>5033</v>
      </c>
      <c r="G92" s="280" t="s">
        <v>4312</v>
      </c>
      <c r="H92" s="281">
        <v>13</v>
      </c>
      <c r="I92" s="282"/>
      <c r="J92" s="283">
        <f>ROUND(I92*H92,2)</f>
        <v>0</v>
      </c>
      <c r="K92" s="279" t="s">
        <v>22</v>
      </c>
      <c r="L92" s="284"/>
      <c r="M92" s="285" t="s">
        <v>22</v>
      </c>
      <c r="N92" s="286" t="s">
        <v>49</v>
      </c>
      <c r="O92" s="86"/>
      <c r="P92" s="229">
        <f>O92*H92</f>
        <v>0</v>
      </c>
      <c r="Q92" s="229">
        <v>0</v>
      </c>
      <c r="R92" s="229">
        <f>Q92*H92</f>
        <v>0</v>
      </c>
      <c r="S92" s="229">
        <v>0</v>
      </c>
      <c r="T92" s="230">
        <f>S92*H92</f>
        <v>0</v>
      </c>
      <c r="U92" s="40"/>
      <c r="V92" s="40"/>
      <c r="W92" s="40"/>
      <c r="X92" s="40"/>
      <c r="Y92" s="40"/>
      <c r="Z92" s="40"/>
      <c r="AA92" s="40"/>
      <c r="AB92" s="40"/>
      <c r="AC92" s="40"/>
      <c r="AD92" s="40"/>
      <c r="AE92" s="40"/>
      <c r="AR92" s="231" t="s">
        <v>367</v>
      </c>
      <c r="AT92" s="231" t="s">
        <v>407</v>
      </c>
      <c r="AU92" s="231" t="s">
        <v>87</v>
      </c>
      <c r="AY92" s="19" t="s">
        <v>199</v>
      </c>
      <c r="BE92" s="232">
        <f>IF(N92="základní",J92,0)</f>
        <v>0</v>
      </c>
      <c r="BF92" s="232">
        <f>IF(N92="snížená",J92,0)</f>
        <v>0</v>
      </c>
      <c r="BG92" s="232">
        <f>IF(N92="zákl. přenesená",J92,0)</f>
        <v>0</v>
      </c>
      <c r="BH92" s="232">
        <f>IF(N92="sníž. přenesená",J92,0)</f>
        <v>0</v>
      </c>
      <c r="BI92" s="232">
        <f>IF(N92="nulová",J92,0)</f>
        <v>0</v>
      </c>
      <c r="BJ92" s="19" t="s">
        <v>23</v>
      </c>
      <c r="BK92" s="232">
        <f>ROUND(I92*H92,2)</f>
        <v>0</v>
      </c>
      <c r="BL92" s="19" t="s">
        <v>272</v>
      </c>
      <c r="BM92" s="231" t="s">
        <v>282</v>
      </c>
    </row>
    <row r="93" s="2" customFormat="1" ht="21.75" customHeight="1">
      <c r="A93" s="40"/>
      <c r="B93" s="41"/>
      <c r="C93" s="277" t="s">
        <v>28</v>
      </c>
      <c r="D93" s="277" t="s">
        <v>407</v>
      </c>
      <c r="E93" s="278" t="s">
        <v>5034</v>
      </c>
      <c r="F93" s="279" t="s">
        <v>5035</v>
      </c>
      <c r="G93" s="280" t="s">
        <v>4312</v>
      </c>
      <c r="H93" s="281">
        <v>13</v>
      </c>
      <c r="I93" s="282"/>
      <c r="J93" s="283">
        <f>ROUND(I93*H93,2)</f>
        <v>0</v>
      </c>
      <c r="K93" s="279" t="s">
        <v>22</v>
      </c>
      <c r="L93" s="284"/>
      <c r="M93" s="285" t="s">
        <v>22</v>
      </c>
      <c r="N93" s="286" t="s">
        <v>49</v>
      </c>
      <c r="O93" s="86"/>
      <c r="P93" s="229">
        <f>O93*H93</f>
        <v>0</v>
      </c>
      <c r="Q93" s="229">
        <v>0</v>
      </c>
      <c r="R93" s="229">
        <f>Q93*H93</f>
        <v>0</v>
      </c>
      <c r="S93" s="229">
        <v>0</v>
      </c>
      <c r="T93" s="230">
        <f>S93*H93</f>
        <v>0</v>
      </c>
      <c r="U93" s="40"/>
      <c r="V93" s="40"/>
      <c r="W93" s="40"/>
      <c r="X93" s="40"/>
      <c r="Y93" s="40"/>
      <c r="Z93" s="40"/>
      <c r="AA93" s="40"/>
      <c r="AB93" s="40"/>
      <c r="AC93" s="40"/>
      <c r="AD93" s="40"/>
      <c r="AE93" s="40"/>
      <c r="AR93" s="231" t="s">
        <v>367</v>
      </c>
      <c r="AT93" s="231" t="s">
        <v>407</v>
      </c>
      <c r="AU93" s="231" t="s">
        <v>87</v>
      </c>
      <c r="AY93" s="19" t="s">
        <v>199</v>
      </c>
      <c r="BE93" s="232">
        <f>IF(N93="základní",J93,0)</f>
        <v>0</v>
      </c>
      <c r="BF93" s="232">
        <f>IF(N93="snížená",J93,0)</f>
        <v>0</v>
      </c>
      <c r="BG93" s="232">
        <f>IF(N93="zákl. přenesená",J93,0)</f>
        <v>0</v>
      </c>
      <c r="BH93" s="232">
        <f>IF(N93="sníž. přenesená",J93,0)</f>
        <v>0</v>
      </c>
      <c r="BI93" s="232">
        <f>IF(N93="nulová",J93,0)</f>
        <v>0</v>
      </c>
      <c r="BJ93" s="19" t="s">
        <v>23</v>
      </c>
      <c r="BK93" s="232">
        <f>ROUND(I93*H93,2)</f>
        <v>0</v>
      </c>
      <c r="BL93" s="19" t="s">
        <v>272</v>
      </c>
      <c r="BM93" s="231" t="s">
        <v>294</v>
      </c>
    </row>
    <row r="94" s="2" customFormat="1" ht="16.5" customHeight="1">
      <c r="A94" s="40"/>
      <c r="B94" s="41"/>
      <c r="C94" s="220" t="s">
        <v>248</v>
      </c>
      <c r="D94" s="220" t="s">
        <v>201</v>
      </c>
      <c r="E94" s="221" t="s">
        <v>5036</v>
      </c>
      <c r="F94" s="222" t="s">
        <v>5037</v>
      </c>
      <c r="G94" s="223" t="s">
        <v>333</v>
      </c>
      <c r="H94" s="224">
        <v>13</v>
      </c>
      <c r="I94" s="225"/>
      <c r="J94" s="226">
        <f>ROUND(I94*H94,2)</f>
        <v>0</v>
      </c>
      <c r="K94" s="222" t="s">
        <v>22</v>
      </c>
      <c r="L94" s="46"/>
      <c r="M94" s="227" t="s">
        <v>22</v>
      </c>
      <c r="N94" s="228" t="s">
        <v>49</v>
      </c>
      <c r="O94" s="86"/>
      <c r="P94" s="229">
        <f>O94*H94</f>
        <v>0</v>
      </c>
      <c r="Q94" s="229">
        <v>0</v>
      </c>
      <c r="R94" s="229">
        <f>Q94*H94</f>
        <v>0</v>
      </c>
      <c r="S94" s="229">
        <v>0</v>
      </c>
      <c r="T94" s="230">
        <f>S94*H94</f>
        <v>0</v>
      </c>
      <c r="U94" s="40"/>
      <c r="V94" s="40"/>
      <c r="W94" s="40"/>
      <c r="X94" s="40"/>
      <c r="Y94" s="40"/>
      <c r="Z94" s="40"/>
      <c r="AA94" s="40"/>
      <c r="AB94" s="40"/>
      <c r="AC94" s="40"/>
      <c r="AD94" s="40"/>
      <c r="AE94" s="40"/>
      <c r="AR94" s="231" t="s">
        <v>272</v>
      </c>
      <c r="AT94" s="231" t="s">
        <v>201</v>
      </c>
      <c r="AU94" s="231" t="s">
        <v>87</v>
      </c>
      <c r="AY94" s="19" t="s">
        <v>199</v>
      </c>
      <c r="BE94" s="232">
        <f>IF(N94="základní",J94,0)</f>
        <v>0</v>
      </c>
      <c r="BF94" s="232">
        <f>IF(N94="snížená",J94,0)</f>
        <v>0</v>
      </c>
      <c r="BG94" s="232">
        <f>IF(N94="zákl. přenesená",J94,0)</f>
        <v>0</v>
      </c>
      <c r="BH94" s="232">
        <f>IF(N94="sníž. přenesená",J94,0)</f>
        <v>0</v>
      </c>
      <c r="BI94" s="232">
        <f>IF(N94="nulová",J94,0)</f>
        <v>0</v>
      </c>
      <c r="BJ94" s="19" t="s">
        <v>23</v>
      </c>
      <c r="BK94" s="232">
        <f>ROUND(I94*H94,2)</f>
        <v>0</v>
      </c>
      <c r="BL94" s="19" t="s">
        <v>272</v>
      </c>
      <c r="BM94" s="231" t="s">
        <v>304</v>
      </c>
    </row>
    <row r="95" s="2" customFormat="1" ht="21.75" customHeight="1">
      <c r="A95" s="40"/>
      <c r="B95" s="41"/>
      <c r="C95" s="220" t="s">
        <v>253</v>
      </c>
      <c r="D95" s="220" t="s">
        <v>201</v>
      </c>
      <c r="E95" s="221" t="s">
        <v>4998</v>
      </c>
      <c r="F95" s="222" t="s">
        <v>4999</v>
      </c>
      <c r="G95" s="223" t="s">
        <v>279</v>
      </c>
      <c r="H95" s="224">
        <v>0.17699999999999999</v>
      </c>
      <c r="I95" s="225"/>
      <c r="J95" s="226">
        <f>ROUND(I95*H95,2)</f>
        <v>0</v>
      </c>
      <c r="K95" s="222" t="s">
        <v>4777</v>
      </c>
      <c r="L95" s="46"/>
      <c r="M95" s="227" t="s">
        <v>22</v>
      </c>
      <c r="N95" s="228" t="s">
        <v>49</v>
      </c>
      <c r="O95" s="86"/>
      <c r="P95" s="229">
        <f>O95*H95</f>
        <v>0</v>
      </c>
      <c r="Q95" s="229">
        <v>0</v>
      </c>
      <c r="R95" s="229">
        <f>Q95*H95</f>
        <v>0</v>
      </c>
      <c r="S95" s="229">
        <v>0</v>
      </c>
      <c r="T95" s="230">
        <f>S95*H95</f>
        <v>0</v>
      </c>
      <c r="U95" s="40"/>
      <c r="V95" s="40"/>
      <c r="W95" s="40"/>
      <c r="X95" s="40"/>
      <c r="Y95" s="40"/>
      <c r="Z95" s="40"/>
      <c r="AA95" s="40"/>
      <c r="AB95" s="40"/>
      <c r="AC95" s="40"/>
      <c r="AD95" s="40"/>
      <c r="AE95" s="40"/>
      <c r="AR95" s="231" t="s">
        <v>272</v>
      </c>
      <c r="AT95" s="231" t="s">
        <v>201</v>
      </c>
      <c r="AU95" s="231" t="s">
        <v>87</v>
      </c>
      <c r="AY95" s="19" t="s">
        <v>199</v>
      </c>
      <c r="BE95" s="232">
        <f>IF(N95="základní",J95,0)</f>
        <v>0</v>
      </c>
      <c r="BF95" s="232">
        <f>IF(N95="snížená",J95,0)</f>
        <v>0</v>
      </c>
      <c r="BG95" s="232">
        <f>IF(N95="zákl. přenesená",J95,0)</f>
        <v>0</v>
      </c>
      <c r="BH95" s="232">
        <f>IF(N95="sníž. přenesená",J95,0)</f>
        <v>0</v>
      </c>
      <c r="BI95" s="232">
        <f>IF(N95="nulová",J95,0)</f>
        <v>0</v>
      </c>
      <c r="BJ95" s="19" t="s">
        <v>23</v>
      </c>
      <c r="BK95" s="232">
        <f>ROUND(I95*H95,2)</f>
        <v>0</v>
      </c>
      <c r="BL95" s="19" t="s">
        <v>272</v>
      </c>
      <c r="BM95" s="231" t="s">
        <v>315</v>
      </c>
    </row>
    <row r="96" s="2" customFormat="1" ht="16.5" customHeight="1">
      <c r="A96" s="40"/>
      <c r="B96" s="41"/>
      <c r="C96" s="220" t="s">
        <v>258</v>
      </c>
      <c r="D96" s="220" t="s">
        <v>201</v>
      </c>
      <c r="E96" s="221" t="s">
        <v>5008</v>
      </c>
      <c r="F96" s="222" t="s">
        <v>5009</v>
      </c>
      <c r="G96" s="223" t="s">
        <v>3721</v>
      </c>
      <c r="H96" s="224">
        <v>1</v>
      </c>
      <c r="I96" s="225"/>
      <c r="J96" s="226">
        <f>ROUND(I96*H96,2)</f>
        <v>0</v>
      </c>
      <c r="K96" s="222" t="s">
        <v>4777</v>
      </c>
      <c r="L96" s="46"/>
      <c r="M96" s="227" t="s">
        <v>22</v>
      </c>
      <c r="N96" s="228" t="s">
        <v>49</v>
      </c>
      <c r="O96" s="86"/>
      <c r="P96" s="229">
        <f>O96*H96</f>
        <v>0</v>
      </c>
      <c r="Q96" s="229">
        <v>0</v>
      </c>
      <c r="R96" s="229">
        <f>Q96*H96</f>
        <v>0</v>
      </c>
      <c r="S96" s="229">
        <v>0</v>
      </c>
      <c r="T96" s="230">
        <f>S96*H96</f>
        <v>0</v>
      </c>
      <c r="U96" s="40"/>
      <c r="V96" s="40"/>
      <c r="W96" s="40"/>
      <c r="X96" s="40"/>
      <c r="Y96" s="40"/>
      <c r="Z96" s="40"/>
      <c r="AA96" s="40"/>
      <c r="AB96" s="40"/>
      <c r="AC96" s="40"/>
      <c r="AD96" s="40"/>
      <c r="AE96" s="40"/>
      <c r="AR96" s="231" t="s">
        <v>272</v>
      </c>
      <c r="AT96" s="231" t="s">
        <v>201</v>
      </c>
      <c r="AU96" s="231" t="s">
        <v>87</v>
      </c>
      <c r="AY96" s="19" t="s">
        <v>199</v>
      </c>
      <c r="BE96" s="232">
        <f>IF(N96="základní",J96,0)</f>
        <v>0</v>
      </c>
      <c r="BF96" s="232">
        <f>IF(N96="snížená",J96,0)</f>
        <v>0</v>
      </c>
      <c r="BG96" s="232">
        <f>IF(N96="zákl. přenesená",J96,0)</f>
        <v>0</v>
      </c>
      <c r="BH96" s="232">
        <f>IF(N96="sníž. přenesená",J96,0)</f>
        <v>0</v>
      </c>
      <c r="BI96" s="232">
        <f>IF(N96="nulová",J96,0)</f>
        <v>0</v>
      </c>
      <c r="BJ96" s="19" t="s">
        <v>23</v>
      </c>
      <c r="BK96" s="232">
        <f>ROUND(I96*H96,2)</f>
        <v>0</v>
      </c>
      <c r="BL96" s="19" t="s">
        <v>272</v>
      </c>
      <c r="BM96" s="231" t="s">
        <v>324</v>
      </c>
    </row>
    <row r="97" s="2" customFormat="1" ht="16.5" customHeight="1">
      <c r="A97" s="40"/>
      <c r="B97" s="41"/>
      <c r="C97" s="220" t="s">
        <v>263</v>
      </c>
      <c r="D97" s="220" t="s">
        <v>201</v>
      </c>
      <c r="E97" s="221" t="s">
        <v>5012</v>
      </c>
      <c r="F97" s="222" t="s">
        <v>5013</v>
      </c>
      <c r="G97" s="223" t="s">
        <v>3721</v>
      </c>
      <c r="H97" s="224">
        <v>1</v>
      </c>
      <c r="I97" s="225"/>
      <c r="J97" s="226">
        <f>ROUND(I97*H97,2)</f>
        <v>0</v>
      </c>
      <c r="K97" s="222" t="s">
        <v>4777</v>
      </c>
      <c r="L97" s="46"/>
      <c r="M97" s="287" t="s">
        <v>22</v>
      </c>
      <c r="N97" s="288" t="s">
        <v>49</v>
      </c>
      <c r="O97" s="289"/>
      <c r="P97" s="290">
        <f>O97*H97</f>
        <v>0</v>
      </c>
      <c r="Q97" s="290">
        <v>0</v>
      </c>
      <c r="R97" s="290">
        <f>Q97*H97</f>
        <v>0</v>
      </c>
      <c r="S97" s="290">
        <v>0</v>
      </c>
      <c r="T97" s="291">
        <f>S97*H97</f>
        <v>0</v>
      </c>
      <c r="U97" s="40"/>
      <c r="V97" s="40"/>
      <c r="W97" s="40"/>
      <c r="X97" s="40"/>
      <c r="Y97" s="40"/>
      <c r="Z97" s="40"/>
      <c r="AA97" s="40"/>
      <c r="AB97" s="40"/>
      <c r="AC97" s="40"/>
      <c r="AD97" s="40"/>
      <c r="AE97" s="40"/>
      <c r="AR97" s="231" t="s">
        <v>272</v>
      </c>
      <c r="AT97" s="231" t="s">
        <v>201</v>
      </c>
      <c r="AU97" s="231" t="s">
        <v>87</v>
      </c>
      <c r="AY97" s="19" t="s">
        <v>199</v>
      </c>
      <c r="BE97" s="232">
        <f>IF(N97="základní",J97,0)</f>
        <v>0</v>
      </c>
      <c r="BF97" s="232">
        <f>IF(N97="snížená",J97,0)</f>
        <v>0</v>
      </c>
      <c r="BG97" s="232">
        <f>IF(N97="zákl. přenesená",J97,0)</f>
        <v>0</v>
      </c>
      <c r="BH97" s="232">
        <f>IF(N97="sníž. přenesená",J97,0)</f>
        <v>0</v>
      </c>
      <c r="BI97" s="232">
        <f>IF(N97="nulová",J97,0)</f>
        <v>0</v>
      </c>
      <c r="BJ97" s="19" t="s">
        <v>23</v>
      </c>
      <c r="BK97" s="232">
        <f>ROUND(I97*H97,2)</f>
        <v>0</v>
      </c>
      <c r="BL97" s="19" t="s">
        <v>272</v>
      </c>
      <c r="BM97" s="231" t="s">
        <v>337</v>
      </c>
    </row>
    <row r="98" s="2" customFormat="1" ht="6.96" customHeight="1">
      <c r="A98" s="40"/>
      <c r="B98" s="61"/>
      <c r="C98" s="62"/>
      <c r="D98" s="62"/>
      <c r="E98" s="62"/>
      <c r="F98" s="62"/>
      <c r="G98" s="62"/>
      <c r="H98" s="62"/>
      <c r="I98" s="168"/>
      <c r="J98" s="62"/>
      <c r="K98" s="62"/>
      <c r="L98" s="46"/>
      <c r="M98" s="40"/>
      <c r="O98" s="40"/>
      <c r="P98" s="40"/>
      <c r="Q98" s="40"/>
      <c r="R98" s="40"/>
      <c r="S98" s="40"/>
      <c r="T98" s="40"/>
      <c r="U98" s="40"/>
      <c r="V98" s="40"/>
      <c r="W98" s="40"/>
      <c r="X98" s="40"/>
      <c r="Y98" s="40"/>
      <c r="Z98" s="40"/>
      <c r="AA98" s="40"/>
      <c r="AB98" s="40"/>
      <c r="AC98" s="40"/>
      <c r="AD98" s="40"/>
      <c r="AE98" s="40"/>
    </row>
  </sheetData>
  <sheetProtection sheet="1" autoFilter="0" formatColumns="0" formatRows="0" objects="1" scenarios="1" spinCount="100000" saltValue="ap0fLuuWbS3RrEPPN7c2dZEeJBdUoUCzzIo9GumUpD32h/jZtmcKX36hNbPEfFDzf1GrIMJGa4M5tdhcCM7M4g==" hashValue="pXeC1YIUc8unMdxVPU2mXVlPW61d/GVHf4W96qzp4agqs1HBNu313m8LzrvzKFDJsGkr8T8RrlxC8ocjaqZUOA==" algorithmName="SHA-512" password="CEF7"/>
  <autoFilter ref="C80:K97"/>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117</v>
      </c>
    </row>
    <row r="3" s="1" customFormat="1" ht="6.96" customHeight="1">
      <c r="B3" s="131"/>
      <c r="C3" s="132"/>
      <c r="D3" s="132"/>
      <c r="E3" s="132"/>
      <c r="F3" s="132"/>
      <c r="G3" s="132"/>
      <c r="H3" s="132"/>
      <c r="I3" s="133"/>
      <c r="J3" s="132"/>
      <c r="K3" s="132"/>
      <c r="L3" s="22"/>
      <c r="AT3" s="19" t="s">
        <v>87</v>
      </c>
    </row>
    <row r="4" s="1" customFormat="1" ht="24.96" customHeight="1">
      <c r="B4" s="22"/>
      <c r="D4" s="134" t="s">
        <v>136</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zakázky'!K6</f>
        <v>Rekonstrukce elektroinstalace a rozvodů ZTI,vč. úpravy soc. zařízení a bezbariér vstupu obj. č.p. 931, Náchod</v>
      </c>
      <c r="F7" s="136"/>
      <c r="G7" s="136"/>
      <c r="H7" s="136"/>
      <c r="I7" s="130"/>
      <c r="L7" s="22"/>
    </row>
    <row r="8" s="2" customFormat="1" ht="12" customHeight="1">
      <c r="A8" s="40"/>
      <c r="B8" s="46"/>
      <c r="C8" s="40"/>
      <c r="D8" s="136" t="s">
        <v>137</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5038</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19</v>
      </c>
      <c r="E11" s="40"/>
      <c r="F11" s="141" t="s">
        <v>22</v>
      </c>
      <c r="G11" s="40"/>
      <c r="H11" s="40"/>
      <c r="I11" s="142" t="s">
        <v>21</v>
      </c>
      <c r="J11" s="141" t="s">
        <v>22</v>
      </c>
      <c r="K11" s="40"/>
      <c r="L11" s="139"/>
      <c r="S11" s="40"/>
      <c r="T11" s="40"/>
      <c r="U11" s="40"/>
      <c r="V11" s="40"/>
      <c r="W11" s="40"/>
      <c r="X11" s="40"/>
      <c r="Y11" s="40"/>
      <c r="Z11" s="40"/>
      <c r="AA11" s="40"/>
      <c r="AB11" s="40"/>
      <c r="AC11" s="40"/>
      <c r="AD11" s="40"/>
      <c r="AE11" s="40"/>
    </row>
    <row r="12" s="2" customFormat="1" ht="12" customHeight="1">
      <c r="A12" s="40"/>
      <c r="B12" s="46"/>
      <c r="C12" s="40"/>
      <c r="D12" s="136" t="s">
        <v>24</v>
      </c>
      <c r="E12" s="40"/>
      <c r="F12" s="141" t="s">
        <v>25</v>
      </c>
      <c r="G12" s="40"/>
      <c r="H12" s="40"/>
      <c r="I12" s="142" t="s">
        <v>26</v>
      </c>
      <c r="J12" s="143" t="str">
        <f>'Rekapitulace zakázky'!AN8</f>
        <v>12. 2. 2020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22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32</v>
      </c>
      <c r="F15" s="40"/>
      <c r="G15" s="40"/>
      <c r="H15" s="40"/>
      <c r="I15" s="142" t="s">
        <v>33</v>
      </c>
      <c r="J15" s="141" t="s">
        <v>22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34</v>
      </c>
      <c r="E17" s="40"/>
      <c r="F17" s="40"/>
      <c r="G17" s="40"/>
      <c r="H17" s="40"/>
      <c r="I17" s="142" t="s">
        <v>31</v>
      </c>
      <c r="J17" s="35"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zakázky'!E14</f>
        <v>Vyplň údaj</v>
      </c>
      <c r="F18" s="141"/>
      <c r="G18" s="141"/>
      <c r="H18" s="141"/>
      <c r="I18" s="142" t="s">
        <v>33</v>
      </c>
      <c r="J18" s="35"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36</v>
      </c>
      <c r="E20" s="40"/>
      <c r="F20" s="40"/>
      <c r="G20" s="40"/>
      <c r="H20" s="40"/>
      <c r="I20" s="142" t="s">
        <v>31</v>
      </c>
      <c r="J20" s="141" t="s">
        <v>37</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33</v>
      </c>
      <c r="J21" s="141" t="s">
        <v>22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22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4765</v>
      </c>
      <c r="F24" s="40"/>
      <c r="G24" s="40"/>
      <c r="H24" s="40"/>
      <c r="I24" s="142" t="s">
        <v>33</v>
      </c>
      <c r="J24" s="141" t="s">
        <v>22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42</v>
      </c>
      <c r="E26" s="40"/>
      <c r="F26" s="40"/>
      <c r="G26" s="40"/>
      <c r="H26" s="40"/>
      <c r="I26" s="138"/>
      <c r="J26" s="40"/>
      <c r="K26" s="40"/>
      <c r="L26" s="139"/>
      <c r="S26" s="40"/>
      <c r="T26" s="40"/>
      <c r="U26" s="40"/>
      <c r="V26" s="40"/>
      <c r="W26" s="40"/>
      <c r="X26" s="40"/>
      <c r="Y26" s="40"/>
      <c r="Z26" s="40"/>
      <c r="AA26" s="40"/>
      <c r="AB26" s="40"/>
      <c r="AC26" s="40"/>
      <c r="AD26" s="40"/>
      <c r="AE26" s="40"/>
    </row>
    <row r="27" s="8" customFormat="1" ht="47.25" customHeight="1">
      <c r="A27" s="144"/>
      <c r="B27" s="145"/>
      <c r="C27" s="144"/>
      <c r="D27" s="144"/>
      <c r="E27" s="146" t="s">
        <v>43</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44</v>
      </c>
      <c r="E30" s="40"/>
      <c r="F30" s="40"/>
      <c r="G30" s="40"/>
      <c r="H30" s="40"/>
      <c r="I30" s="138"/>
      <c r="J30" s="152">
        <f>ROUND(J81,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46</v>
      </c>
      <c r="G32" s="40"/>
      <c r="H32" s="40"/>
      <c r="I32" s="154" t="s">
        <v>45</v>
      </c>
      <c r="J32" s="153" t="s">
        <v>47</v>
      </c>
      <c r="K32" s="40"/>
      <c r="L32" s="139"/>
      <c r="S32" s="40"/>
      <c r="T32" s="40"/>
      <c r="U32" s="40"/>
      <c r="V32" s="40"/>
      <c r="W32" s="40"/>
      <c r="X32" s="40"/>
      <c r="Y32" s="40"/>
      <c r="Z32" s="40"/>
      <c r="AA32" s="40"/>
      <c r="AB32" s="40"/>
      <c r="AC32" s="40"/>
      <c r="AD32" s="40"/>
      <c r="AE32" s="40"/>
    </row>
    <row r="33" s="2" customFormat="1" ht="14.4" customHeight="1">
      <c r="A33" s="40"/>
      <c r="B33" s="46"/>
      <c r="C33" s="40"/>
      <c r="D33" s="155" t="s">
        <v>48</v>
      </c>
      <c r="E33" s="136" t="s">
        <v>49</v>
      </c>
      <c r="F33" s="156">
        <f>ROUND((SUM(BE81:BE122)),  2)</f>
        <v>0</v>
      </c>
      <c r="G33" s="40"/>
      <c r="H33" s="40"/>
      <c r="I33" s="157">
        <v>0.20999999999999999</v>
      </c>
      <c r="J33" s="156">
        <f>ROUND(((SUM(BE81:BE122))*I33),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50</v>
      </c>
      <c r="F34" s="156">
        <f>ROUND((SUM(BF81:BF122)),  2)</f>
        <v>0</v>
      </c>
      <c r="G34" s="40"/>
      <c r="H34" s="40"/>
      <c r="I34" s="157">
        <v>0.14999999999999999</v>
      </c>
      <c r="J34" s="156">
        <f>ROUND(((SUM(BF81:BF122))*I34),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51</v>
      </c>
      <c r="F35" s="156">
        <f>ROUND((SUM(BG81:BG122)),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52</v>
      </c>
      <c r="F36" s="156">
        <f>ROUND((SUM(BH81:BH122)),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53</v>
      </c>
      <c r="F37" s="156">
        <f>ROUND((SUM(BI81:BI122)),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54</v>
      </c>
      <c r="E39" s="160"/>
      <c r="F39" s="160"/>
      <c r="G39" s="161" t="s">
        <v>55</v>
      </c>
      <c r="H39" s="162" t="s">
        <v>56</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139</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Rekonstrukce elektroinstalace a rozvodů ZTI,vč. úpravy soc. zařízení a bezbariér vstupu obj. č.p. 931, Náchod</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137</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6.3 - Poplachový zabezpečovací a tísňový systém</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24</v>
      </c>
      <c r="D52" s="42"/>
      <c r="E52" s="42"/>
      <c r="F52" s="29" t="str">
        <f>F12</f>
        <v>Náchod</v>
      </c>
      <c r="G52" s="42"/>
      <c r="H52" s="42"/>
      <c r="I52" s="142" t="s">
        <v>26</v>
      </c>
      <c r="J52" s="74" t="str">
        <f>IF(J12="","",J12)</f>
        <v>12. 2. 2020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40.05" customHeight="1">
      <c r="A54" s="40"/>
      <c r="B54" s="41"/>
      <c r="C54" s="34" t="s">
        <v>30</v>
      </c>
      <c r="D54" s="42"/>
      <c r="E54" s="42"/>
      <c r="F54" s="29" t="str">
        <f>E15</f>
        <v>SPŠ stav. a Obch. akad. arch. Jana Letzela, Náchod</v>
      </c>
      <c r="G54" s="42"/>
      <c r="H54" s="42"/>
      <c r="I54" s="142" t="s">
        <v>36</v>
      </c>
      <c r="J54" s="38" t="str">
        <f>E21</f>
        <v>Ing. Lukáš Polej - projektový a ing. atelier EGO</v>
      </c>
      <c r="K54" s="42"/>
      <c r="L54" s="139"/>
      <c r="S54" s="40"/>
      <c r="T54" s="40"/>
      <c r="U54" s="40"/>
      <c r="V54" s="40"/>
      <c r="W54" s="40"/>
      <c r="X54" s="40"/>
      <c r="Y54" s="40"/>
      <c r="Z54" s="40"/>
      <c r="AA54" s="40"/>
      <c r="AB54" s="40"/>
      <c r="AC54" s="40"/>
      <c r="AD54" s="40"/>
      <c r="AE54" s="40"/>
    </row>
    <row r="55" s="2" customFormat="1" ht="15.15" customHeight="1">
      <c r="A55" s="40"/>
      <c r="B55" s="41"/>
      <c r="C55" s="34" t="s">
        <v>34</v>
      </c>
      <c r="D55" s="42"/>
      <c r="E55" s="42"/>
      <c r="F55" s="29" t="str">
        <f>IF(E18="","",E18)</f>
        <v>Vyplň údaj</v>
      </c>
      <c r="G55" s="42"/>
      <c r="H55" s="42"/>
      <c r="I55" s="142" t="s">
        <v>40</v>
      </c>
      <c r="J55" s="38" t="str">
        <f>E24</f>
        <v>Jiří Macháček</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140</v>
      </c>
      <c r="D57" s="174"/>
      <c r="E57" s="174"/>
      <c r="F57" s="174"/>
      <c r="G57" s="174"/>
      <c r="H57" s="174"/>
      <c r="I57" s="175"/>
      <c r="J57" s="176" t="s">
        <v>141</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76</v>
      </c>
      <c r="D59" s="42"/>
      <c r="E59" s="42"/>
      <c r="F59" s="42"/>
      <c r="G59" s="42"/>
      <c r="H59" s="42"/>
      <c r="I59" s="138"/>
      <c r="J59" s="104">
        <f>J81</f>
        <v>0</v>
      </c>
      <c r="K59" s="42"/>
      <c r="L59" s="139"/>
      <c r="S59" s="40"/>
      <c r="T59" s="40"/>
      <c r="U59" s="40"/>
      <c r="V59" s="40"/>
      <c r="W59" s="40"/>
      <c r="X59" s="40"/>
      <c r="Y59" s="40"/>
      <c r="Z59" s="40"/>
      <c r="AA59" s="40"/>
      <c r="AB59" s="40"/>
      <c r="AC59" s="40"/>
      <c r="AD59" s="40"/>
      <c r="AE59" s="40"/>
      <c r="AU59" s="19" t="s">
        <v>142</v>
      </c>
    </row>
    <row r="60" s="9" customFormat="1" ht="24.96" customHeight="1">
      <c r="A60" s="9"/>
      <c r="B60" s="178"/>
      <c r="C60" s="179"/>
      <c r="D60" s="180" t="s">
        <v>154</v>
      </c>
      <c r="E60" s="181"/>
      <c r="F60" s="181"/>
      <c r="G60" s="181"/>
      <c r="H60" s="181"/>
      <c r="I60" s="182"/>
      <c r="J60" s="183">
        <f>J82</f>
        <v>0</v>
      </c>
      <c r="K60" s="179"/>
      <c r="L60" s="184"/>
      <c r="S60" s="9"/>
      <c r="T60" s="9"/>
      <c r="U60" s="9"/>
      <c r="V60" s="9"/>
      <c r="W60" s="9"/>
      <c r="X60" s="9"/>
      <c r="Y60" s="9"/>
      <c r="Z60" s="9"/>
      <c r="AA60" s="9"/>
      <c r="AB60" s="9"/>
      <c r="AC60" s="9"/>
      <c r="AD60" s="9"/>
      <c r="AE60" s="9"/>
    </row>
    <row r="61" s="10" customFormat="1" ht="19.92" customHeight="1">
      <c r="A61" s="10"/>
      <c r="B61" s="185"/>
      <c r="C61" s="186"/>
      <c r="D61" s="187" t="s">
        <v>4766</v>
      </c>
      <c r="E61" s="188"/>
      <c r="F61" s="188"/>
      <c r="G61" s="188"/>
      <c r="H61" s="188"/>
      <c r="I61" s="189"/>
      <c r="J61" s="190">
        <f>J83</f>
        <v>0</v>
      </c>
      <c r="K61" s="186"/>
      <c r="L61" s="191"/>
      <c r="S61" s="10"/>
      <c r="T61" s="10"/>
      <c r="U61" s="10"/>
      <c r="V61" s="10"/>
      <c r="W61" s="10"/>
      <c r="X61" s="10"/>
      <c r="Y61" s="10"/>
      <c r="Z61" s="10"/>
      <c r="AA61" s="10"/>
      <c r="AB61" s="10"/>
      <c r="AC61" s="10"/>
      <c r="AD61" s="10"/>
      <c r="AE61" s="10"/>
    </row>
    <row r="62" s="2" customFormat="1" ht="21.84" customHeight="1">
      <c r="A62" s="40"/>
      <c r="B62" s="41"/>
      <c r="C62" s="42"/>
      <c r="D62" s="42"/>
      <c r="E62" s="42"/>
      <c r="F62" s="42"/>
      <c r="G62" s="42"/>
      <c r="H62" s="42"/>
      <c r="I62" s="138"/>
      <c r="J62" s="42"/>
      <c r="K62" s="42"/>
      <c r="L62" s="139"/>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168"/>
      <c r="J63" s="62"/>
      <c r="K63" s="62"/>
      <c r="L63" s="139"/>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171"/>
      <c r="J67" s="64"/>
      <c r="K67" s="64"/>
      <c r="L67" s="139"/>
      <c r="S67" s="40"/>
      <c r="T67" s="40"/>
      <c r="U67" s="40"/>
      <c r="V67" s="40"/>
      <c r="W67" s="40"/>
      <c r="X67" s="40"/>
      <c r="Y67" s="40"/>
      <c r="Z67" s="40"/>
      <c r="AA67" s="40"/>
      <c r="AB67" s="40"/>
      <c r="AC67" s="40"/>
      <c r="AD67" s="40"/>
      <c r="AE67" s="40"/>
    </row>
    <row r="68" s="2" customFormat="1" ht="24.96" customHeight="1">
      <c r="A68" s="40"/>
      <c r="B68" s="41"/>
      <c r="C68" s="25" t="s">
        <v>184</v>
      </c>
      <c r="D68" s="42"/>
      <c r="E68" s="42"/>
      <c r="F68" s="42"/>
      <c r="G68" s="42"/>
      <c r="H68" s="42"/>
      <c r="I68" s="138"/>
      <c r="J68" s="42"/>
      <c r="K68" s="42"/>
      <c r="L68" s="139"/>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138"/>
      <c r="J69" s="42"/>
      <c r="K69" s="42"/>
      <c r="L69" s="139"/>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138"/>
      <c r="J70" s="42"/>
      <c r="K70" s="42"/>
      <c r="L70" s="139"/>
      <c r="S70" s="40"/>
      <c r="T70" s="40"/>
      <c r="U70" s="40"/>
      <c r="V70" s="40"/>
      <c r="W70" s="40"/>
      <c r="X70" s="40"/>
      <c r="Y70" s="40"/>
      <c r="Z70" s="40"/>
      <c r="AA70" s="40"/>
      <c r="AB70" s="40"/>
      <c r="AC70" s="40"/>
      <c r="AD70" s="40"/>
      <c r="AE70" s="40"/>
    </row>
    <row r="71" s="2" customFormat="1" ht="16.5" customHeight="1">
      <c r="A71" s="40"/>
      <c r="B71" s="41"/>
      <c r="C71" s="42"/>
      <c r="D71" s="42"/>
      <c r="E71" s="172" t="str">
        <f>E7</f>
        <v>Rekonstrukce elektroinstalace a rozvodů ZTI,vč. úpravy soc. zařízení a bezbariér vstupu obj. č.p. 931, Náchod</v>
      </c>
      <c r="F71" s="34"/>
      <c r="G71" s="34"/>
      <c r="H71" s="34"/>
      <c r="I71" s="138"/>
      <c r="J71" s="42"/>
      <c r="K71" s="42"/>
      <c r="L71" s="139"/>
      <c r="S71" s="40"/>
      <c r="T71" s="40"/>
      <c r="U71" s="40"/>
      <c r="V71" s="40"/>
      <c r="W71" s="40"/>
      <c r="X71" s="40"/>
      <c r="Y71" s="40"/>
      <c r="Z71" s="40"/>
      <c r="AA71" s="40"/>
      <c r="AB71" s="40"/>
      <c r="AC71" s="40"/>
      <c r="AD71" s="40"/>
      <c r="AE71" s="40"/>
    </row>
    <row r="72" s="2" customFormat="1" ht="12" customHeight="1">
      <c r="A72" s="40"/>
      <c r="B72" s="41"/>
      <c r="C72" s="34" t="s">
        <v>137</v>
      </c>
      <c r="D72" s="42"/>
      <c r="E72" s="42"/>
      <c r="F72" s="42"/>
      <c r="G72" s="42"/>
      <c r="H72" s="42"/>
      <c r="I72" s="138"/>
      <c r="J72" s="42"/>
      <c r="K72" s="42"/>
      <c r="L72" s="139"/>
      <c r="S72" s="40"/>
      <c r="T72" s="40"/>
      <c r="U72" s="40"/>
      <c r="V72" s="40"/>
      <c r="W72" s="40"/>
      <c r="X72" s="40"/>
      <c r="Y72" s="40"/>
      <c r="Z72" s="40"/>
      <c r="AA72" s="40"/>
      <c r="AB72" s="40"/>
      <c r="AC72" s="40"/>
      <c r="AD72" s="40"/>
      <c r="AE72" s="40"/>
    </row>
    <row r="73" s="2" customFormat="1" ht="16.5" customHeight="1">
      <c r="A73" s="40"/>
      <c r="B73" s="41"/>
      <c r="C73" s="42"/>
      <c r="D73" s="42"/>
      <c r="E73" s="71" t="str">
        <f>E9</f>
        <v>6.3 - Poplachový zabezpečovací a tísňový systém</v>
      </c>
      <c r="F73" s="42"/>
      <c r="G73" s="42"/>
      <c r="H73" s="42"/>
      <c r="I73" s="138"/>
      <c r="J73" s="42"/>
      <c r="K73" s="42"/>
      <c r="L73" s="139"/>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12" customHeight="1">
      <c r="A75" s="40"/>
      <c r="B75" s="41"/>
      <c r="C75" s="34" t="s">
        <v>24</v>
      </c>
      <c r="D75" s="42"/>
      <c r="E75" s="42"/>
      <c r="F75" s="29" t="str">
        <f>F12</f>
        <v>Náchod</v>
      </c>
      <c r="G75" s="42"/>
      <c r="H75" s="42"/>
      <c r="I75" s="142" t="s">
        <v>26</v>
      </c>
      <c r="J75" s="74" t="str">
        <f>IF(J12="","",J12)</f>
        <v>12. 2. 2020</v>
      </c>
      <c r="K75" s="42"/>
      <c r="L75" s="139"/>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40.05" customHeight="1">
      <c r="A77" s="40"/>
      <c r="B77" s="41"/>
      <c r="C77" s="34" t="s">
        <v>30</v>
      </c>
      <c r="D77" s="42"/>
      <c r="E77" s="42"/>
      <c r="F77" s="29" t="str">
        <f>E15</f>
        <v>SPŠ stav. a Obch. akad. arch. Jana Letzela, Náchod</v>
      </c>
      <c r="G77" s="42"/>
      <c r="H77" s="42"/>
      <c r="I77" s="142" t="s">
        <v>36</v>
      </c>
      <c r="J77" s="38" t="str">
        <f>E21</f>
        <v>Ing. Lukáš Polej - projektový a ing. atelier EGO</v>
      </c>
      <c r="K77" s="42"/>
      <c r="L77" s="139"/>
      <c r="S77" s="40"/>
      <c r="T77" s="40"/>
      <c r="U77" s="40"/>
      <c r="V77" s="40"/>
      <c r="W77" s="40"/>
      <c r="X77" s="40"/>
      <c r="Y77" s="40"/>
      <c r="Z77" s="40"/>
      <c r="AA77" s="40"/>
      <c r="AB77" s="40"/>
      <c r="AC77" s="40"/>
      <c r="AD77" s="40"/>
      <c r="AE77" s="40"/>
    </row>
    <row r="78" s="2" customFormat="1" ht="15.15" customHeight="1">
      <c r="A78" s="40"/>
      <c r="B78" s="41"/>
      <c r="C78" s="34" t="s">
        <v>34</v>
      </c>
      <c r="D78" s="42"/>
      <c r="E78" s="42"/>
      <c r="F78" s="29" t="str">
        <f>IF(E18="","",E18)</f>
        <v>Vyplň údaj</v>
      </c>
      <c r="G78" s="42"/>
      <c r="H78" s="42"/>
      <c r="I78" s="142" t="s">
        <v>40</v>
      </c>
      <c r="J78" s="38" t="str">
        <f>E24</f>
        <v>Jiří Macháček</v>
      </c>
      <c r="K78" s="42"/>
      <c r="L78" s="139"/>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138"/>
      <c r="J79" s="42"/>
      <c r="K79" s="42"/>
      <c r="L79" s="139"/>
      <c r="S79" s="40"/>
      <c r="T79" s="40"/>
      <c r="U79" s="40"/>
      <c r="V79" s="40"/>
      <c r="W79" s="40"/>
      <c r="X79" s="40"/>
      <c r="Y79" s="40"/>
      <c r="Z79" s="40"/>
      <c r="AA79" s="40"/>
      <c r="AB79" s="40"/>
      <c r="AC79" s="40"/>
      <c r="AD79" s="40"/>
      <c r="AE79" s="40"/>
    </row>
    <row r="80" s="11" customFormat="1" ht="29.28" customHeight="1">
      <c r="A80" s="192"/>
      <c r="B80" s="193"/>
      <c r="C80" s="194" t="s">
        <v>185</v>
      </c>
      <c r="D80" s="195" t="s">
        <v>63</v>
      </c>
      <c r="E80" s="195" t="s">
        <v>59</v>
      </c>
      <c r="F80" s="195" t="s">
        <v>60</v>
      </c>
      <c r="G80" s="195" t="s">
        <v>186</v>
      </c>
      <c r="H80" s="195" t="s">
        <v>187</v>
      </c>
      <c r="I80" s="196" t="s">
        <v>188</v>
      </c>
      <c r="J80" s="195" t="s">
        <v>141</v>
      </c>
      <c r="K80" s="197" t="s">
        <v>189</v>
      </c>
      <c r="L80" s="198"/>
      <c r="M80" s="94" t="s">
        <v>22</v>
      </c>
      <c r="N80" s="95" t="s">
        <v>48</v>
      </c>
      <c r="O80" s="95" t="s">
        <v>190</v>
      </c>
      <c r="P80" s="95" t="s">
        <v>191</v>
      </c>
      <c r="Q80" s="95" t="s">
        <v>192</v>
      </c>
      <c r="R80" s="95" t="s">
        <v>193</v>
      </c>
      <c r="S80" s="95" t="s">
        <v>194</v>
      </c>
      <c r="T80" s="96" t="s">
        <v>195</v>
      </c>
      <c r="U80" s="192"/>
      <c r="V80" s="192"/>
      <c r="W80" s="192"/>
      <c r="X80" s="192"/>
      <c r="Y80" s="192"/>
      <c r="Z80" s="192"/>
      <c r="AA80" s="192"/>
      <c r="AB80" s="192"/>
      <c r="AC80" s="192"/>
      <c r="AD80" s="192"/>
      <c r="AE80" s="192"/>
    </row>
    <row r="81" s="2" customFormat="1" ht="22.8" customHeight="1">
      <c r="A81" s="40"/>
      <c r="B81" s="41"/>
      <c r="C81" s="101" t="s">
        <v>196</v>
      </c>
      <c r="D81" s="42"/>
      <c r="E81" s="42"/>
      <c r="F81" s="42"/>
      <c r="G81" s="42"/>
      <c r="H81" s="42"/>
      <c r="I81" s="138"/>
      <c r="J81" s="199">
        <f>BK81</f>
        <v>0</v>
      </c>
      <c r="K81" s="42"/>
      <c r="L81" s="46"/>
      <c r="M81" s="97"/>
      <c r="N81" s="200"/>
      <c r="O81" s="98"/>
      <c r="P81" s="201">
        <f>P82</f>
        <v>0</v>
      </c>
      <c r="Q81" s="98"/>
      <c r="R81" s="201">
        <f>R82</f>
        <v>0</v>
      </c>
      <c r="S81" s="98"/>
      <c r="T81" s="202">
        <f>T82</f>
        <v>0</v>
      </c>
      <c r="U81" s="40"/>
      <c r="V81" s="40"/>
      <c r="W81" s="40"/>
      <c r="X81" s="40"/>
      <c r="Y81" s="40"/>
      <c r="Z81" s="40"/>
      <c r="AA81" s="40"/>
      <c r="AB81" s="40"/>
      <c r="AC81" s="40"/>
      <c r="AD81" s="40"/>
      <c r="AE81" s="40"/>
      <c r="AT81" s="19" t="s">
        <v>77</v>
      </c>
      <c r="AU81" s="19" t="s">
        <v>142</v>
      </c>
      <c r="BK81" s="203">
        <f>BK82</f>
        <v>0</v>
      </c>
    </row>
    <row r="82" s="12" customFormat="1" ht="25.92" customHeight="1">
      <c r="A82" s="12"/>
      <c r="B82" s="204"/>
      <c r="C82" s="205"/>
      <c r="D82" s="206" t="s">
        <v>77</v>
      </c>
      <c r="E82" s="207" t="s">
        <v>1654</v>
      </c>
      <c r="F82" s="207" t="s">
        <v>1655</v>
      </c>
      <c r="G82" s="205"/>
      <c r="H82" s="205"/>
      <c r="I82" s="208"/>
      <c r="J82" s="209">
        <f>BK82</f>
        <v>0</v>
      </c>
      <c r="K82" s="205"/>
      <c r="L82" s="210"/>
      <c r="M82" s="211"/>
      <c r="N82" s="212"/>
      <c r="O82" s="212"/>
      <c r="P82" s="213">
        <f>P83</f>
        <v>0</v>
      </c>
      <c r="Q82" s="212"/>
      <c r="R82" s="213">
        <f>R83</f>
        <v>0</v>
      </c>
      <c r="S82" s="212"/>
      <c r="T82" s="214">
        <f>T83</f>
        <v>0</v>
      </c>
      <c r="U82" s="12"/>
      <c r="V82" s="12"/>
      <c r="W82" s="12"/>
      <c r="X82" s="12"/>
      <c r="Y82" s="12"/>
      <c r="Z82" s="12"/>
      <c r="AA82" s="12"/>
      <c r="AB82" s="12"/>
      <c r="AC82" s="12"/>
      <c r="AD82" s="12"/>
      <c r="AE82" s="12"/>
      <c r="AR82" s="215" t="s">
        <v>87</v>
      </c>
      <c r="AT82" s="216" t="s">
        <v>77</v>
      </c>
      <c r="AU82" s="216" t="s">
        <v>78</v>
      </c>
      <c r="AY82" s="215" t="s">
        <v>199</v>
      </c>
      <c r="BK82" s="217">
        <f>BK83</f>
        <v>0</v>
      </c>
    </row>
    <row r="83" s="12" customFormat="1" ht="22.8" customHeight="1">
      <c r="A83" s="12"/>
      <c r="B83" s="204"/>
      <c r="C83" s="205"/>
      <c r="D83" s="206" t="s">
        <v>77</v>
      </c>
      <c r="E83" s="218" t="s">
        <v>4767</v>
      </c>
      <c r="F83" s="218" t="s">
        <v>4768</v>
      </c>
      <c r="G83" s="205"/>
      <c r="H83" s="205"/>
      <c r="I83" s="208"/>
      <c r="J83" s="219">
        <f>BK83</f>
        <v>0</v>
      </c>
      <c r="K83" s="205"/>
      <c r="L83" s="210"/>
      <c r="M83" s="211"/>
      <c r="N83" s="212"/>
      <c r="O83" s="212"/>
      <c r="P83" s="213">
        <f>SUM(P84:P122)</f>
        <v>0</v>
      </c>
      <c r="Q83" s="212"/>
      <c r="R83" s="213">
        <f>SUM(R84:R122)</f>
        <v>0</v>
      </c>
      <c r="S83" s="212"/>
      <c r="T83" s="214">
        <f>SUM(T84:T122)</f>
        <v>0</v>
      </c>
      <c r="U83" s="12"/>
      <c r="V83" s="12"/>
      <c r="W83" s="12"/>
      <c r="X83" s="12"/>
      <c r="Y83" s="12"/>
      <c r="Z83" s="12"/>
      <c r="AA83" s="12"/>
      <c r="AB83" s="12"/>
      <c r="AC83" s="12"/>
      <c r="AD83" s="12"/>
      <c r="AE83" s="12"/>
      <c r="AR83" s="215" t="s">
        <v>87</v>
      </c>
      <c r="AT83" s="216" t="s">
        <v>77</v>
      </c>
      <c r="AU83" s="216" t="s">
        <v>23</v>
      </c>
      <c r="AY83" s="215" t="s">
        <v>199</v>
      </c>
      <c r="BK83" s="217">
        <f>SUM(BK84:BK122)</f>
        <v>0</v>
      </c>
    </row>
    <row r="84" s="2" customFormat="1" ht="55.5" customHeight="1">
      <c r="A84" s="40"/>
      <c r="B84" s="41"/>
      <c r="C84" s="277" t="s">
        <v>23</v>
      </c>
      <c r="D84" s="277" t="s">
        <v>407</v>
      </c>
      <c r="E84" s="278" t="s">
        <v>5039</v>
      </c>
      <c r="F84" s="279" t="s">
        <v>5040</v>
      </c>
      <c r="G84" s="280" t="s">
        <v>4312</v>
      </c>
      <c r="H84" s="281">
        <v>1</v>
      </c>
      <c r="I84" s="282"/>
      <c r="J84" s="283">
        <f>ROUND(I84*H84,2)</f>
        <v>0</v>
      </c>
      <c r="K84" s="279" t="s">
        <v>22</v>
      </c>
      <c r="L84" s="284"/>
      <c r="M84" s="285" t="s">
        <v>22</v>
      </c>
      <c r="N84" s="286" t="s">
        <v>49</v>
      </c>
      <c r="O84" s="86"/>
      <c r="P84" s="229">
        <f>O84*H84</f>
        <v>0</v>
      </c>
      <c r="Q84" s="229">
        <v>0</v>
      </c>
      <c r="R84" s="229">
        <f>Q84*H84</f>
        <v>0</v>
      </c>
      <c r="S84" s="229">
        <v>0</v>
      </c>
      <c r="T84" s="230">
        <f>S84*H84</f>
        <v>0</v>
      </c>
      <c r="U84" s="40"/>
      <c r="V84" s="40"/>
      <c r="W84" s="40"/>
      <c r="X84" s="40"/>
      <c r="Y84" s="40"/>
      <c r="Z84" s="40"/>
      <c r="AA84" s="40"/>
      <c r="AB84" s="40"/>
      <c r="AC84" s="40"/>
      <c r="AD84" s="40"/>
      <c r="AE84" s="40"/>
      <c r="AR84" s="231" t="s">
        <v>367</v>
      </c>
      <c r="AT84" s="231" t="s">
        <v>407</v>
      </c>
      <c r="AU84" s="231" t="s">
        <v>87</v>
      </c>
      <c r="AY84" s="19" t="s">
        <v>199</v>
      </c>
      <c r="BE84" s="232">
        <f>IF(N84="základní",J84,0)</f>
        <v>0</v>
      </c>
      <c r="BF84" s="232">
        <f>IF(N84="snížená",J84,0)</f>
        <v>0</v>
      </c>
      <c r="BG84" s="232">
        <f>IF(N84="zákl. přenesená",J84,0)</f>
        <v>0</v>
      </c>
      <c r="BH84" s="232">
        <f>IF(N84="sníž. přenesená",J84,0)</f>
        <v>0</v>
      </c>
      <c r="BI84" s="232">
        <f>IF(N84="nulová",J84,0)</f>
        <v>0</v>
      </c>
      <c r="BJ84" s="19" t="s">
        <v>23</v>
      </c>
      <c r="BK84" s="232">
        <f>ROUND(I84*H84,2)</f>
        <v>0</v>
      </c>
      <c r="BL84" s="19" t="s">
        <v>272</v>
      </c>
      <c r="BM84" s="231" t="s">
        <v>87</v>
      </c>
    </row>
    <row r="85" s="2" customFormat="1" ht="21.75" customHeight="1">
      <c r="A85" s="40"/>
      <c r="B85" s="41"/>
      <c r="C85" s="277" t="s">
        <v>87</v>
      </c>
      <c r="D85" s="277" t="s">
        <v>407</v>
      </c>
      <c r="E85" s="278" t="s">
        <v>5041</v>
      </c>
      <c r="F85" s="279" t="s">
        <v>5042</v>
      </c>
      <c r="G85" s="280" t="s">
        <v>4312</v>
      </c>
      <c r="H85" s="281">
        <v>1</v>
      </c>
      <c r="I85" s="282"/>
      <c r="J85" s="283">
        <f>ROUND(I85*H85,2)</f>
        <v>0</v>
      </c>
      <c r="K85" s="279" t="s">
        <v>22</v>
      </c>
      <c r="L85" s="284"/>
      <c r="M85" s="285" t="s">
        <v>22</v>
      </c>
      <c r="N85" s="286" t="s">
        <v>49</v>
      </c>
      <c r="O85" s="86"/>
      <c r="P85" s="229">
        <f>O85*H85</f>
        <v>0</v>
      </c>
      <c r="Q85" s="229">
        <v>0</v>
      </c>
      <c r="R85" s="229">
        <f>Q85*H85</f>
        <v>0</v>
      </c>
      <c r="S85" s="229">
        <v>0</v>
      </c>
      <c r="T85" s="230">
        <f>S85*H85</f>
        <v>0</v>
      </c>
      <c r="U85" s="40"/>
      <c r="V85" s="40"/>
      <c r="W85" s="40"/>
      <c r="X85" s="40"/>
      <c r="Y85" s="40"/>
      <c r="Z85" s="40"/>
      <c r="AA85" s="40"/>
      <c r="AB85" s="40"/>
      <c r="AC85" s="40"/>
      <c r="AD85" s="40"/>
      <c r="AE85" s="40"/>
      <c r="AR85" s="231" t="s">
        <v>367</v>
      </c>
      <c r="AT85" s="231" t="s">
        <v>407</v>
      </c>
      <c r="AU85" s="231" t="s">
        <v>87</v>
      </c>
      <c r="AY85" s="19" t="s">
        <v>199</v>
      </c>
      <c r="BE85" s="232">
        <f>IF(N85="základní",J85,0)</f>
        <v>0</v>
      </c>
      <c r="BF85" s="232">
        <f>IF(N85="snížená",J85,0)</f>
        <v>0</v>
      </c>
      <c r="BG85" s="232">
        <f>IF(N85="zákl. přenesená",J85,0)</f>
        <v>0</v>
      </c>
      <c r="BH85" s="232">
        <f>IF(N85="sníž. přenesená",J85,0)</f>
        <v>0</v>
      </c>
      <c r="BI85" s="232">
        <f>IF(N85="nulová",J85,0)</f>
        <v>0</v>
      </c>
      <c r="BJ85" s="19" t="s">
        <v>23</v>
      </c>
      <c r="BK85" s="232">
        <f>ROUND(I85*H85,2)</f>
        <v>0</v>
      </c>
      <c r="BL85" s="19" t="s">
        <v>272</v>
      </c>
      <c r="BM85" s="231" t="s">
        <v>103</v>
      </c>
    </row>
    <row r="86" s="2" customFormat="1" ht="16.5" customHeight="1">
      <c r="A86" s="40"/>
      <c r="B86" s="41"/>
      <c r="C86" s="220" t="s">
        <v>100</v>
      </c>
      <c r="D86" s="220" t="s">
        <v>201</v>
      </c>
      <c r="E86" s="221" t="s">
        <v>5043</v>
      </c>
      <c r="F86" s="222" t="s">
        <v>5044</v>
      </c>
      <c r="G86" s="223" t="s">
        <v>333</v>
      </c>
      <c r="H86" s="224">
        <v>1</v>
      </c>
      <c r="I86" s="225"/>
      <c r="J86" s="226">
        <f>ROUND(I86*H86,2)</f>
        <v>0</v>
      </c>
      <c r="K86" s="222" t="s">
        <v>4777</v>
      </c>
      <c r="L86" s="46"/>
      <c r="M86" s="227" t="s">
        <v>22</v>
      </c>
      <c r="N86" s="228" t="s">
        <v>49</v>
      </c>
      <c r="O86" s="86"/>
      <c r="P86" s="229">
        <f>O86*H86</f>
        <v>0</v>
      </c>
      <c r="Q86" s="229">
        <v>0</v>
      </c>
      <c r="R86" s="229">
        <f>Q86*H86</f>
        <v>0</v>
      </c>
      <c r="S86" s="229">
        <v>0</v>
      </c>
      <c r="T86" s="230">
        <f>S86*H86</f>
        <v>0</v>
      </c>
      <c r="U86" s="40"/>
      <c r="V86" s="40"/>
      <c r="W86" s="40"/>
      <c r="X86" s="40"/>
      <c r="Y86" s="40"/>
      <c r="Z86" s="40"/>
      <c r="AA86" s="40"/>
      <c r="AB86" s="40"/>
      <c r="AC86" s="40"/>
      <c r="AD86" s="40"/>
      <c r="AE86" s="40"/>
      <c r="AR86" s="231" t="s">
        <v>272</v>
      </c>
      <c r="AT86" s="231" t="s">
        <v>201</v>
      </c>
      <c r="AU86" s="231" t="s">
        <v>87</v>
      </c>
      <c r="AY86" s="19" t="s">
        <v>199</v>
      </c>
      <c r="BE86" s="232">
        <f>IF(N86="základní",J86,0)</f>
        <v>0</v>
      </c>
      <c r="BF86" s="232">
        <f>IF(N86="snížená",J86,0)</f>
        <v>0</v>
      </c>
      <c r="BG86" s="232">
        <f>IF(N86="zákl. přenesená",J86,0)</f>
        <v>0</v>
      </c>
      <c r="BH86" s="232">
        <f>IF(N86="sníž. přenesená",J86,0)</f>
        <v>0</v>
      </c>
      <c r="BI86" s="232">
        <f>IF(N86="nulová",J86,0)</f>
        <v>0</v>
      </c>
      <c r="BJ86" s="19" t="s">
        <v>23</v>
      </c>
      <c r="BK86" s="232">
        <f>ROUND(I86*H86,2)</f>
        <v>0</v>
      </c>
      <c r="BL86" s="19" t="s">
        <v>272</v>
      </c>
      <c r="BM86" s="231" t="s">
        <v>225</v>
      </c>
    </row>
    <row r="87" s="2" customFormat="1" ht="16.5" customHeight="1">
      <c r="A87" s="40"/>
      <c r="B87" s="41"/>
      <c r="C87" s="220" t="s">
        <v>103</v>
      </c>
      <c r="D87" s="220" t="s">
        <v>201</v>
      </c>
      <c r="E87" s="221" t="s">
        <v>5045</v>
      </c>
      <c r="F87" s="222" t="s">
        <v>5046</v>
      </c>
      <c r="G87" s="223" t="s">
        <v>333</v>
      </c>
      <c r="H87" s="224">
        <v>1</v>
      </c>
      <c r="I87" s="225"/>
      <c r="J87" s="226">
        <f>ROUND(I87*H87,2)</f>
        <v>0</v>
      </c>
      <c r="K87" s="222" t="s">
        <v>4777</v>
      </c>
      <c r="L87" s="46"/>
      <c r="M87" s="227" t="s">
        <v>22</v>
      </c>
      <c r="N87" s="228" t="s">
        <v>49</v>
      </c>
      <c r="O87" s="86"/>
      <c r="P87" s="229">
        <f>O87*H87</f>
        <v>0</v>
      </c>
      <c r="Q87" s="229">
        <v>0</v>
      </c>
      <c r="R87" s="229">
        <f>Q87*H87</f>
        <v>0</v>
      </c>
      <c r="S87" s="229">
        <v>0</v>
      </c>
      <c r="T87" s="230">
        <f>S87*H87</f>
        <v>0</v>
      </c>
      <c r="U87" s="40"/>
      <c r="V87" s="40"/>
      <c r="W87" s="40"/>
      <c r="X87" s="40"/>
      <c r="Y87" s="40"/>
      <c r="Z87" s="40"/>
      <c r="AA87" s="40"/>
      <c r="AB87" s="40"/>
      <c r="AC87" s="40"/>
      <c r="AD87" s="40"/>
      <c r="AE87" s="40"/>
      <c r="AR87" s="231" t="s">
        <v>272</v>
      </c>
      <c r="AT87" s="231" t="s">
        <v>201</v>
      </c>
      <c r="AU87" s="231" t="s">
        <v>87</v>
      </c>
      <c r="AY87" s="19" t="s">
        <v>199</v>
      </c>
      <c r="BE87" s="232">
        <f>IF(N87="základní",J87,0)</f>
        <v>0</v>
      </c>
      <c r="BF87" s="232">
        <f>IF(N87="snížená",J87,0)</f>
        <v>0</v>
      </c>
      <c r="BG87" s="232">
        <f>IF(N87="zákl. přenesená",J87,0)</f>
        <v>0</v>
      </c>
      <c r="BH87" s="232">
        <f>IF(N87="sníž. přenesená",J87,0)</f>
        <v>0</v>
      </c>
      <c r="BI87" s="232">
        <f>IF(N87="nulová",J87,0)</f>
        <v>0</v>
      </c>
      <c r="BJ87" s="19" t="s">
        <v>23</v>
      </c>
      <c r="BK87" s="232">
        <f>ROUND(I87*H87,2)</f>
        <v>0</v>
      </c>
      <c r="BL87" s="19" t="s">
        <v>272</v>
      </c>
      <c r="BM87" s="231" t="s">
        <v>236</v>
      </c>
    </row>
    <row r="88" s="2" customFormat="1" ht="16.5" customHeight="1">
      <c r="A88" s="40"/>
      <c r="B88" s="41"/>
      <c r="C88" s="220" t="s">
        <v>106</v>
      </c>
      <c r="D88" s="220" t="s">
        <v>201</v>
      </c>
      <c r="E88" s="221" t="s">
        <v>5047</v>
      </c>
      <c r="F88" s="222" t="s">
        <v>5048</v>
      </c>
      <c r="G88" s="223" t="s">
        <v>333</v>
      </c>
      <c r="H88" s="224">
        <v>20</v>
      </c>
      <c r="I88" s="225"/>
      <c r="J88" s="226">
        <f>ROUND(I88*H88,2)</f>
        <v>0</v>
      </c>
      <c r="K88" s="222" t="s">
        <v>4777</v>
      </c>
      <c r="L88" s="46"/>
      <c r="M88" s="227" t="s">
        <v>22</v>
      </c>
      <c r="N88" s="228" t="s">
        <v>49</v>
      </c>
      <c r="O88" s="86"/>
      <c r="P88" s="229">
        <f>O88*H88</f>
        <v>0</v>
      </c>
      <c r="Q88" s="229">
        <v>0</v>
      </c>
      <c r="R88" s="229">
        <f>Q88*H88</f>
        <v>0</v>
      </c>
      <c r="S88" s="229">
        <v>0</v>
      </c>
      <c r="T88" s="230">
        <f>S88*H88</f>
        <v>0</v>
      </c>
      <c r="U88" s="40"/>
      <c r="V88" s="40"/>
      <c r="W88" s="40"/>
      <c r="X88" s="40"/>
      <c r="Y88" s="40"/>
      <c r="Z88" s="40"/>
      <c r="AA88" s="40"/>
      <c r="AB88" s="40"/>
      <c r="AC88" s="40"/>
      <c r="AD88" s="40"/>
      <c r="AE88" s="40"/>
      <c r="AR88" s="231" t="s">
        <v>272</v>
      </c>
      <c r="AT88" s="231" t="s">
        <v>201</v>
      </c>
      <c r="AU88" s="231" t="s">
        <v>87</v>
      </c>
      <c r="AY88" s="19" t="s">
        <v>199</v>
      </c>
      <c r="BE88" s="232">
        <f>IF(N88="základní",J88,0)</f>
        <v>0</v>
      </c>
      <c r="BF88" s="232">
        <f>IF(N88="snížená",J88,0)</f>
        <v>0</v>
      </c>
      <c r="BG88" s="232">
        <f>IF(N88="zákl. přenesená",J88,0)</f>
        <v>0</v>
      </c>
      <c r="BH88" s="232">
        <f>IF(N88="sníž. přenesená",J88,0)</f>
        <v>0</v>
      </c>
      <c r="BI88" s="232">
        <f>IF(N88="nulová",J88,0)</f>
        <v>0</v>
      </c>
      <c r="BJ88" s="19" t="s">
        <v>23</v>
      </c>
      <c r="BK88" s="232">
        <f>ROUND(I88*H88,2)</f>
        <v>0</v>
      </c>
      <c r="BL88" s="19" t="s">
        <v>272</v>
      </c>
      <c r="BM88" s="231" t="s">
        <v>28</v>
      </c>
    </row>
    <row r="89" s="2" customFormat="1" ht="16.5" customHeight="1">
      <c r="A89" s="40"/>
      <c r="B89" s="41"/>
      <c r="C89" s="220" t="s">
        <v>225</v>
      </c>
      <c r="D89" s="220" t="s">
        <v>201</v>
      </c>
      <c r="E89" s="221" t="s">
        <v>5049</v>
      </c>
      <c r="F89" s="222" t="s">
        <v>5050</v>
      </c>
      <c r="G89" s="223" t="s">
        <v>333</v>
      </c>
      <c r="H89" s="224">
        <v>20</v>
      </c>
      <c r="I89" s="225"/>
      <c r="J89" s="226">
        <f>ROUND(I89*H89,2)</f>
        <v>0</v>
      </c>
      <c r="K89" s="222" t="s">
        <v>4777</v>
      </c>
      <c r="L89" s="46"/>
      <c r="M89" s="227" t="s">
        <v>22</v>
      </c>
      <c r="N89" s="228" t="s">
        <v>49</v>
      </c>
      <c r="O89" s="86"/>
      <c r="P89" s="229">
        <f>O89*H89</f>
        <v>0</v>
      </c>
      <c r="Q89" s="229">
        <v>0</v>
      </c>
      <c r="R89" s="229">
        <f>Q89*H89</f>
        <v>0</v>
      </c>
      <c r="S89" s="229">
        <v>0</v>
      </c>
      <c r="T89" s="230">
        <f>S89*H89</f>
        <v>0</v>
      </c>
      <c r="U89" s="40"/>
      <c r="V89" s="40"/>
      <c r="W89" s="40"/>
      <c r="X89" s="40"/>
      <c r="Y89" s="40"/>
      <c r="Z89" s="40"/>
      <c r="AA89" s="40"/>
      <c r="AB89" s="40"/>
      <c r="AC89" s="40"/>
      <c r="AD89" s="40"/>
      <c r="AE89" s="40"/>
      <c r="AR89" s="231" t="s">
        <v>272</v>
      </c>
      <c r="AT89" s="231" t="s">
        <v>201</v>
      </c>
      <c r="AU89" s="231" t="s">
        <v>87</v>
      </c>
      <c r="AY89" s="19" t="s">
        <v>199</v>
      </c>
      <c r="BE89" s="232">
        <f>IF(N89="základní",J89,0)</f>
        <v>0</v>
      </c>
      <c r="BF89" s="232">
        <f>IF(N89="snížená",J89,0)</f>
        <v>0</v>
      </c>
      <c r="BG89" s="232">
        <f>IF(N89="zákl. přenesená",J89,0)</f>
        <v>0</v>
      </c>
      <c r="BH89" s="232">
        <f>IF(N89="sníž. přenesená",J89,0)</f>
        <v>0</v>
      </c>
      <c r="BI89" s="232">
        <f>IF(N89="nulová",J89,0)</f>
        <v>0</v>
      </c>
      <c r="BJ89" s="19" t="s">
        <v>23</v>
      </c>
      <c r="BK89" s="232">
        <f>ROUND(I89*H89,2)</f>
        <v>0</v>
      </c>
      <c r="BL89" s="19" t="s">
        <v>272</v>
      </c>
      <c r="BM89" s="231" t="s">
        <v>253</v>
      </c>
    </row>
    <row r="90" s="2" customFormat="1" ht="16.5" customHeight="1">
      <c r="A90" s="40"/>
      <c r="B90" s="41"/>
      <c r="C90" s="220" t="s">
        <v>230</v>
      </c>
      <c r="D90" s="220" t="s">
        <v>201</v>
      </c>
      <c r="E90" s="221" t="s">
        <v>5051</v>
      </c>
      <c r="F90" s="222" t="s">
        <v>5052</v>
      </c>
      <c r="G90" s="223" t="s">
        <v>333</v>
      </c>
      <c r="H90" s="224">
        <v>1</v>
      </c>
      <c r="I90" s="225"/>
      <c r="J90" s="226">
        <f>ROUND(I90*H90,2)</f>
        <v>0</v>
      </c>
      <c r="K90" s="222" t="s">
        <v>4777</v>
      </c>
      <c r="L90" s="46"/>
      <c r="M90" s="227" t="s">
        <v>22</v>
      </c>
      <c r="N90" s="228" t="s">
        <v>49</v>
      </c>
      <c r="O90" s="86"/>
      <c r="P90" s="229">
        <f>O90*H90</f>
        <v>0</v>
      </c>
      <c r="Q90" s="229">
        <v>0</v>
      </c>
      <c r="R90" s="229">
        <f>Q90*H90</f>
        <v>0</v>
      </c>
      <c r="S90" s="229">
        <v>0</v>
      </c>
      <c r="T90" s="230">
        <f>S90*H90</f>
        <v>0</v>
      </c>
      <c r="U90" s="40"/>
      <c r="V90" s="40"/>
      <c r="W90" s="40"/>
      <c r="X90" s="40"/>
      <c r="Y90" s="40"/>
      <c r="Z90" s="40"/>
      <c r="AA90" s="40"/>
      <c r="AB90" s="40"/>
      <c r="AC90" s="40"/>
      <c r="AD90" s="40"/>
      <c r="AE90" s="40"/>
      <c r="AR90" s="231" t="s">
        <v>272</v>
      </c>
      <c r="AT90" s="231" t="s">
        <v>201</v>
      </c>
      <c r="AU90" s="231" t="s">
        <v>87</v>
      </c>
      <c r="AY90" s="19" t="s">
        <v>199</v>
      </c>
      <c r="BE90" s="232">
        <f>IF(N90="základní",J90,0)</f>
        <v>0</v>
      </c>
      <c r="BF90" s="232">
        <f>IF(N90="snížená",J90,0)</f>
        <v>0</v>
      </c>
      <c r="BG90" s="232">
        <f>IF(N90="zákl. přenesená",J90,0)</f>
        <v>0</v>
      </c>
      <c r="BH90" s="232">
        <f>IF(N90="sníž. přenesená",J90,0)</f>
        <v>0</v>
      </c>
      <c r="BI90" s="232">
        <f>IF(N90="nulová",J90,0)</f>
        <v>0</v>
      </c>
      <c r="BJ90" s="19" t="s">
        <v>23</v>
      </c>
      <c r="BK90" s="232">
        <f>ROUND(I90*H90,2)</f>
        <v>0</v>
      </c>
      <c r="BL90" s="19" t="s">
        <v>272</v>
      </c>
      <c r="BM90" s="231" t="s">
        <v>263</v>
      </c>
    </row>
    <row r="91" s="2" customFormat="1" ht="21.75" customHeight="1">
      <c r="A91" s="40"/>
      <c r="B91" s="41"/>
      <c r="C91" s="220" t="s">
        <v>236</v>
      </c>
      <c r="D91" s="220" t="s">
        <v>201</v>
      </c>
      <c r="E91" s="221" t="s">
        <v>5053</v>
      </c>
      <c r="F91" s="222" t="s">
        <v>5054</v>
      </c>
      <c r="G91" s="223" t="s">
        <v>1235</v>
      </c>
      <c r="H91" s="224">
        <v>4</v>
      </c>
      <c r="I91" s="225"/>
      <c r="J91" s="226">
        <f>ROUND(I91*H91,2)</f>
        <v>0</v>
      </c>
      <c r="K91" s="222" t="s">
        <v>22</v>
      </c>
      <c r="L91" s="46"/>
      <c r="M91" s="227" t="s">
        <v>22</v>
      </c>
      <c r="N91" s="228" t="s">
        <v>49</v>
      </c>
      <c r="O91" s="86"/>
      <c r="P91" s="229">
        <f>O91*H91</f>
        <v>0</v>
      </c>
      <c r="Q91" s="229">
        <v>0</v>
      </c>
      <c r="R91" s="229">
        <f>Q91*H91</f>
        <v>0</v>
      </c>
      <c r="S91" s="229">
        <v>0</v>
      </c>
      <c r="T91" s="230">
        <f>S91*H91</f>
        <v>0</v>
      </c>
      <c r="U91" s="40"/>
      <c r="V91" s="40"/>
      <c r="W91" s="40"/>
      <c r="X91" s="40"/>
      <c r="Y91" s="40"/>
      <c r="Z91" s="40"/>
      <c r="AA91" s="40"/>
      <c r="AB91" s="40"/>
      <c r="AC91" s="40"/>
      <c r="AD91" s="40"/>
      <c r="AE91" s="40"/>
      <c r="AR91" s="231" t="s">
        <v>272</v>
      </c>
      <c r="AT91" s="231" t="s">
        <v>201</v>
      </c>
      <c r="AU91" s="231" t="s">
        <v>87</v>
      </c>
      <c r="AY91" s="19" t="s">
        <v>199</v>
      </c>
      <c r="BE91" s="232">
        <f>IF(N91="základní",J91,0)</f>
        <v>0</v>
      </c>
      <c r="BF91" s="232">
        <f>IF(N91="snížená",J91,0)</f>
        <v>0</v>
      </c>
      <c r="BG91" s="232">
        <f>IF(N91="zákl. přenesená",J91,0)</f>
        <v>0</v>
      </c>
      <c r="BH91" s="232">
        <f>IF(N91="sníž. přenesená",J91,0)</f>
        <v>0</v>
      </c>
      <c r="BI91" s="232">
        <f>IF(N91="nulová",J91,0)</f>
        <v>0</v>
      </c>
      <c r="BJ91" s="19" t="s">
        <v>23</v>
      </c>
      <c r="BK91" s="232">
        <f>ROUND(I91*H91,2)</f>
        <v>0</v>
      </c>
      <c r="BL91" s="19" t="s">
        <v>272</v>
      </c>
      <c r="BM91" s="231" t="s">
        <v>272</v>
      </c>
    </row>
    <row r="92" s="2" customFormat="1" ht="33" customHeight="1">
      <c r="A92" s="40"/>
      <c r="B92" s="41"/>
      <c r="C92" s="277" t="s">
        <v>240</v>
      </c>
      <c r="D92" s="277" t="s">
        <v>407</v>
      </c>
      <c r="E92" s="278" t="s">
        <v>5055</v>
      </c>
      <c r="F92" s="279" t="s">
        <v>5056</v>
      </c>
      <c r="G92" s="280" t="s">
        <v>4312</v>
      </c>
      <c r="H92" s="281">
        <v>1</v>
      </c>
      <c r="I92" s="282"/>
      <c r="J92" s="283">
        <f>ROUND(I92*H92,2)</f>
        <v>0</v>
      </c>
      <c r="K92" s="279" t="s">
        <v>22</v>
      </c>
      <c r="L92" s="284"/>
      <c r="M92" s="285" t="s">
        <v>22</v>
      </c>
      <c r="N92" s="286" t="s">
        <v>49</v>
      </c>
      <c r="O92" s="86"/>
      <c r="P92" s="229">
        <f>O92*H92</f>
        <v>0</v>
      </c>
      <c r="Q92" s="229">
        <v>0</v>
      </c>
      <c r="R92" s="229">
        <f>Q92*H92</f>
        <v>0</v>
      </c>
      <c r="S92" s="229">
        <v>0</v>
      </c>
      <c r="T92" s="230">
        <f>S92*H92</f>
        <v>0</v>
      </c>
      <c r="U92" s="40"/>
      <c r="V92" s="40"/>
      <c r="W92" s="40"/>
      <c r="X92" s="40"/>
      <c r="Y92" s="40"/>
      <c r="Z92" s="40"/>
      <c r="AA92" s="40"/>
      <c r="AB92" s="40"/>
      <c r="AC92" s="40"/>
      <c r="AD92" s="40"/>
      <c r="AE92" s="40"/>
      <c r="AR92" s="231" t="s">
        <v>367</v>
      </c>
      <c r="AT92" s="231" t="s">
        <v>407</v>
      </c>
      <c r="AU92" s="231" t="s">
        <v>87</v>
      </c>
      <c r="AY92" s="19" t="s">
        <v>199</v>
      </c>
      <c r="BE92" s="232">
        <f>IF(N92="základní",J92,0)</f>
        <v>0</v>
      </c>
      <c r="BF92" s="232">
        <f>IF(N92="snížená",J92,0)</f>
        <v>0</v>
      </c>
      <c r="BG92" s="232">
        <f>IF(N92="zákl. přenesená",J92,0)</f>
        <v>0</v>
      </c>
      <c r="BH92" s="232">
        <f>IF(N92="sníž. přenesená",J92,0)</f>
        <v>0</v>
      </c>
      <c r="BI92" s="232">
        <f>IF(N92="nulová",J92,0)</f>
        <v>0</v>
      </c>
      <c r="BJ92" s="19" t="s">
        <v>23</v>
      </c>
      <c r="BK92" s="232">
        <f>ROUND(I92*H92,2)</f>
        <v>0</v>
      </c>
      <c r="BL92" s="19" t="s">
        <v>272</v>
      </c>
      <c r="BM92" s="231" t="s">
        <v>282</v>
      </c>
    </row>
    <row r="93" s="2" customFormat="1" ht="21.75" customHeight="1">
      <c r="A93" s="40"/>
      <c r="B93" s="41"/>
      <c r="C93" s="277" t="s">
        <v>28</v>
      </c>
      <c r="D93" s="277" t="s">
        <v>407</v>
      </c>
      <c r="E93" s="278" t="s">
        <v>5057</v>
      </c>
      <c r="F93" s="279" t="s">
        <v>5058</v>
      </c>
      <c r="G93" s="280" t="s">
        <v>4312</v>
      </c>
      <c r="H93" s="281">
        <v>1</v>
      </c>
      <c r="I93" s="282"/>
      <c r="J93" s="283">
        <f>ROUND(I93*H93,2)</f>
        <v>0</v>
      </c>
      <c r="K93" s="279" t="s">
        <v>22</v>
      </c>
      <c r="L93" s="284"/>
      <c r="M93" s="285" t="s">
        <v>22</v>
      </c>
      <c r="N93" s="286" t="s">
        <v>49</v>
      </c>
      <c r="O93" s="86"/>
      <c r="P93" s="229">
        <f>O93*H93</f>
        <v>0</v>
      </c>
      <c r="Q93" s="229">
        <v>0</v>
      </c>
      <c r="R93" s="229">
        <f>Q93*H93</f>
        <v>0</v>
      </c>
      <c r="S93" s="229">
        <v>0</v>
      </c>
      <c r="T93" s="230">
        <f>S93*H93</f>
        <v>0</v>
      </c>
      <c r="U93" s="40"/>
      <c r="V93" s="40"/>
      <c r="W93" s="40"/>
      <c r="X93" s="40"/>
      <c r="Y93" s="40"/>
      <c r="Z93" s="40"/>
      <c r="AA93" s="40"/>
      <c r="AB93" s="40"/>
      <c r="AC93" s="40"/>
      <c r="AD93" s="40"/>
      <c r="AE93" s="40"/>
      <c r="AR93" s="231" t="s">
        <v>367</v>
      </c>
      <c r="AT93" s="231" t="s">
        <v>407</v>
      </c>
      <c r="AU93" s="231" t="s">
        <v>87</v>
      </c>
      <c r="AY93" s="19" t="s">
        <v>199</v>
      </c>
      <c r="BE93" s="232">
        <f>IF(N93="základní",J93,0)</f>
        <v>0</v>
      </c>
      <c r="BF93" s="232">
        <f>IF(N93="snížená",J93,0)</f>
        <v>0</v>
      </c>
      <c r="BG93" s="232">
        <f>IF(N93="zákl. přenesená",J93,0)</f>
        <v>0</v>
      </c>
      <c r="BH93" s="232">
        <f>IF(N93="sníž. přenesená",J93,0)</f>
        <v>0</v>
      </c>
      <c r="BI93" s="232">
        <f>IF(N93="nulová",J93,0)</f>
        <v>0</v>
      </c>
      <c r="BJ93" s="19" t="s">
        <v>23</v>
      </c>
      <c r="BK93" s="232">
        <f>ROUND(I93*H93,2)</f>
        <v>0</v>
      </c>
      <c r="BL93" s="19" t="s">
        <v>272</v>
      </c>
      <c r="BM93" s="231" t="s">
        <v>294</v>
      </c>
    </row>
    <row r="94" s="2" customFormat="1" ht="16.5" customHeight="1">
      <c r="A94" s="40"/>
      <c r="B94" s="41"/>
      <c r="C94" s="220" t="s">
        <v>248</v>
      </c>
      <c r="D94" s="220" t="s">
        <v>201</v>
      </c>
      <c r="E94" s="221" t="s">
        <v>5059</v>
      </c>
      <c r="F94" s="222" t="s">
        <v>5060</v>
      </c>
      <c r="G94" s="223" t="s">
        <v>333</v>
      </c>
      <c r="H94" s="224">
        <v>1</v>
      </c>
      <c r="I94" s="225"/>
      <c r="J94" s="226">
        <f>ROUND(I94*H94,2)</f>
        <v>0</v>
      </c>
      <c r="K94" s="222" t="s">
        <v>4777</v>
      </c>
      <c r="L94" s="46"/>
      <c r="M94" s="227" t="s">
        <v>22</v>
      </c>
      <c r="N94" s="228" t="s">
        <v>49</v>
      </c>
      <c r="O94" s="86"/>
      <c r="P94" s="229">
        <f>O94*H94</f>
        <v>0</v>
      </c>
      <c r="Q94" s="229">
        <v>0</v>
      </c>
      <c r="R94" s="229">
        <f>Q94*H94</f>
        <v>0</v>
      </c>
      <c r="S94" s="229">
        <v>0</v>
      </c>
      <c r="T94" s="230">
        <f>S94*H94</f>
        <v>0</v>
      </c>
      <c r="U94" s="40"/>
      <c r="V94" s="40"/>
      <c r="W94" s="40"/>
      <c r="X94" s="40"/>
      <c r="Y94" s="40"/>
      <c r="Z94" s="40"/>
      <c r="AA94" s="40"/>
      <c r="AB94" s="40"/>
      <c r="AC94" s="40"/>
      <c r="AD94" s="40"/>
      <c r="AE94" s="40"/>
      <c r="AR94" s="231" t="s">
        <v>272</v>
      </c>
      <c r="AT94" s="231" t="s">
        <v>201</v>
      </c>
      <c r="AU94" s="231" t="s">
        <v>87</v>
      </c>
      <c r="AY94" s="19" t="s">
        <v>199</v>
      </c>
      <c r="BE94" s="232">
        <f>IF(N94="základní",J94,0)</f>
        <v>0</v>
      </c>
      <c r="BF94" s="232">
        <f>IF(N94="snížená",J94,0)</f>
        <v>0</v>
      </c>
      <c r="BG94" s="232">
        <f>IF(N94="zákl. přenesená",J94,0)</f>
        <v>0</v>
      </c>
      <c r="BH94" s="232">
        <f>IF(N94="sníž. přenesená",J94,0)</f>
        <v>0</v>
      </c>
      <c r="BI94" s="232">
        <f>IF(N94="nulová",J94,0)</f>
        <v>0</v>
      </c>
      <c r="BJ94" s="19" t="s">
        <v>23</v>
      </c>
      <c r="BK94" s="232">
        <f>ROUND(I94*H94,2)</f>
        <v>0</v>
      </c>
      <c r="BL94" s="19" t="s">
        <v>272</v>
      </c>
      <c r="BM94" s="231" t="s">
        <v>304</v>
      </c>
    </row>
    <row r="95" s="2" customFormat="1" ht="16.5" customHeight="1">
      <c r="A95" s="40"/>
      <c r="B95" s="41"/>
      <c r="C95" s="277" t="s">
        <v>253</v>
      </c>
      <c r="D95" s="277" t="s">
        <v>407</v>
      </c>
      <c r="E95" s="278" t="s">
        <v>5061</v>
      </c>
      <c r="F95" s="279" t="s">
        <v>5062</v>
      </c>
      <c r="G95" s="280" t="s">
        <v>4312</v>
      </c>
      <c r="H95" s="281">
        <v>1</v>
      </c>
      <c r="I95" s="282"/>
      <c r="J95" s="283">
        <f>ROUND(I95*H95,2)</f>
        <v>0</v>
      </c>
      <c r="K95" s="279" t="s">
        <v>22</v>
      </c>
      <c r="L95" s="284"/>
      <c r="M95" s="285" t="s">
        <v>22</v>
      </c>
      <c r="N95" s="286" t="s">
        <v>49</v>
      </c>
      <c r="O95" s="86"/>
      <c r="P95" s="229">
        <f>O95*H95</f>
        <v>0</v>
      </c>
      <c r="Q95" s="229">
        <v>0</v>
      </c>
      <c r="R95" s="229">
        <f>Q95*H95</f>
        <v>0</v>
      </c>
      <c r="S95" s="229">
        <v>0</v>
      </c>
      <c r="T95" s="230">
        <f>S95*H95</f>
        <v>0</v>
      </c>
      <c r="U95" s="40"/>
      <c r="V95" s="40"/>
      <c r="W95" s="40"/>
      <c r="X95" s="40"/>
      <c r="Y95" s="40"/>
      <c r="Z95" s="40"/>
      <c r="AA95" s="40"/>
      <c r="AB95" s="40"/>
      <c r="AC95" s="40"/>
      <c r="AD95" s="40"/>
      <c r="AE95" s="40"/>
      <c r="AR95" s="231" t="s">
        <v>367</v>
      </c>
      <c r="AT95" s="231" t="s">
        <v>407</v>
      </c>
      <c r="AU95" s="231" t="s">
        <v>87</v>
      </c>
      <c r="AY95" s="19" t="s">
        <v>199</v>
      </c>
      <c r="BE95" s="232">
        <f>IF(N95="základní",J95,0)</f>
        <v>0</v>
      </c>
      <c r="BF95" s="232">
        <f>IF(N95="snížená",J95,0)</f>
        <v>0</v>
      </c>
      <c r="BG95" s="232">
        <f>IF(N95="zákl. přenesená",J95,0)</f>
        <v>0</v>
      </c>
      <c r="BH95" s="232">
        <f>IF(N95="sníž. přenesená",J95,0)</f>
        <v>0</v>
      </c>
      <c r="BI95" s="232">
        <f>IF(N95="nulová",J95,0)</f>
        <v>0</v>
      </c>
      <c r="BJ95" s="19" t="s">
        <v>23</v>
      </c>
      <c r="BK95" s="232">
        <f>ROUND(I95*H95,2)</f>
        <v>0</v>
      </c>
      <c r="BL95" s="19" t="s">
        <v>272</v>
      </c>
      <c r="BM95" s="231" t="s">
        <v>315</v>
      </c>
    </row>
    <row r="96" s="2" customFormat="1" ht="16.5" customHeight="1">
      <c r="A96" s="40"/>
      <c r="B96" s="41"/>
      <c r="C96" s="220" t="s">
        <v>258</v>
      </c>
      <c r="D96" s="220" t="s">
        <v>201</v>
      </c>
      <c r="E96" s="221" t="s">
        <v>5063</v>
      </c>
      <c r="F96" s="222" t="s">
        <v>5064</v>
      </c>
      <c r="G96" s="223" t="s">
        <v>333</v>
      </c>
      <c r="H96" s="224">
        <v>1</v>
      </c>
      <c r="I96" s="225"/>
      <c r="J96" s="226">
        <f>ROUND(I96*H96,2)</f>
        <v>0</v>
      </c>
      <c r="K96" s="222" t="s">
        <v>4777</v>
      </c>
      <c r="L96" s="46"/>
      <c r="M96" s="227" t="s">
        <v>22</v>
      </c>
      <c r="N96" s="228" t="s">
        <v>49</v>
      </c>
      <c r="O96" s="86"/>
      <c r="P96" s="229">
        <f>O96*H96</f>
        <v>0</v>
      </c>
      <c r="Q96" s="229">
        <v>0</v>
      </c>
      <c r="R96" s="229">
        <f>Q96*H96</f>
        <v>0</v>
      </c>
      <c r="S96" s="229">
        <v>0</v>
      </c>
      <c r="T96" s="230">
        <f>S96*H96</f>
        <v>0</v>
      </c>
      <c r="U96" s="40"/>
      <c r="V96" s="40"/>
      <c r="W96" s="40"/>
      <c r="X96" s="40"/>
      <c r="Y96" s="40"/>
      <c r="Z96" s="40"/>
      <c r="AA96" s="40"/>
      <c r="AB96" s="40"/>
      <c r="AC96" s="40"/>
      <c r="AD96" s="40"/>
      <c r="AE96" s="40"/>
      <c r="AR96" s="231" t="s">
        <v>272</v>
      </c>
      <c r="AT96" s="231" t="s">
        <v>201</v>
      </c>
      <c r="AU96" s="231" t="s">
        <v>87</v>
      </c>
      <c r="AY96" s="19" t="s">
        <v>199</v>
      </c>
      <c r="BE96" s="232">
        <f>IF(N96="základní",J96,0)</f>
        <v>0</v>
      </c>
      <c r="BF96" s="232">
        <f>IF(N96="snížená",J96,0)</f>
        <v>0</v>
      </c>
      <c r="BG96" s="232">
        <f>IF(N96="zákl. přenesená",J96,0)</f>
        <v>0</v>
      </c>
      <c r="BH96" s="232">
        <f>IF(N96="sníž. přenesená",J96,0)</f>
        <v>0</v>
      </c>
      <c r="BI96" s="232">
        <f>IF(N96="nulová",J96,0)</f>
        <v>0</v>
      </c>
      <c r="BJ96" s="19" t="s">
        <v>23</v>
      </c>
      <c r="BK96" s="232">
        <f>ROUND(I96*H96,2)</f>
        <v>0</v>
      </c>
      <c r="BL96" s="19" t="s">
        <v>272</v>
      </c>
      <c r="BM96" s="231" t="s">
        <v>324</v>
      </c>
    </row>
    <row r="97" s="2" customFormat="1" ht="33" customHeight="1">
      <c r="A97" s="40"/>
      <c r="B97" s="41"/>
      <c r="C97" s="277" t="s">
        <v>263</v>
      </c>
      <c r="D97" s="277" t="s">
        <v>407</v>
      </c>
      <c r="E97" s="278" t="s">
        <v>5065</v>
      </c>
      <c r="F97" s="279" t="s">
        <v>5066</v>
      </c>
      <c r="G97" s="280" t="s">
        <v>4312</v>
      </c>
      <c r="H97" s="281">
        <v>2</v>
      </c>
      <c r="I97" s="282"/>
      <c r="J97" s="283">
        <f>ROUND(I97*H97,2)</f>
        <v>0</v>
      </c>
      <c r="K97" s="279" t="s">
        <v>22</v>
      </c>
      <c r="L97" s="284"/>
      <c r="M97" s="285" t="s">
        <v>22</v>
      </c>
      <c r="N97" s="286" t="s">
        <v>49</v>
      </c>
      <c r="O97" s="86"/>
      <c r="P97" s="229">
        <f>O97*H97</f>
        <v>0</v>
      </c>
      <c r="Q97" s="229">
        <v>0</v>
      </c>
      <c r="R97" s="229">
        <f>Q97*H97</f>
        <v>0</v>
      </c>
      <c r="S97" s="229">
        <v>0</v>
      </c>
      <c r="T97" s="230">
        <f>S97*H97</f>
        <v>0</v>
      </c>
      <c r="U97" s="40"/>
      <c r="V97" s="40"/>
      <c r="W97" s="40"/>
      <c r="X97" s="40"/>
      <c r="Y97" s="40"/>
      <c r="Z97" s="40"/>
      <c r="AA97" s="40"/>
      <c r="AB97" s="40"/>
      <c r="AC97" s="40"/>
      <c r="AD97" s="40"/>
      <c r="AE97" s="40"/>
      <c r="AR97" s="231" t="s">
        <v>367</v>
      </c>
      <c r="AT97" s="231" t="s">
        <v>407</v>
      </c>
      <c r="AU97" s="231" t="s">
        <v>87</v>
      </c>
      <c r="AY97" s="19" t="s">
        <v>199</v>
      </c>
      <c r="BE97" s="232">
        <f>IF(N97="základní",J97,0)</f>
        <v>0</v>
      </c>
      <c r="BF97" s="232">
        <f>IF(N97="snížená",J97,0)</f>
        <v>0</v>
      </c>
      <c r="BG97" s="232">
        <f>IF(N97="zákl. přenesená",J97,0)</f>
        <v>0</v>
      </c>
      <c r="BH97" s="232">
        <f>IF(N97="sníž. přenesená",J97,0)</f>
        <v>0</v>
      </c>
      <c r="BI97" s="232">
        <f>IF(N97="nulová",J97,0)</f>
        <v>0</v>
      </c>
      <c r="BJ97" s="19" t="s">
        <v>23</v>
      </c>
      <c r="BK97" s="232">
        <f>ROUND(I97*H97,2)</f>
        <v>0</v>
      </c>
      <c r="BL97" s="19" t="s">
        <v>272</v>
      </c>
      <c r="BM97" s="231" t="s">
        <v>337</v>
      </c>
    </row>
    <row r="98" s="2" customFormat="1" ht="16.5" customHeight="1">
      <c r="A98" s="40"/>
      <c r="B98" s="41"/>
      <c r="C98" s="220" t="s">
        <v>8</v>
      </c>
      <c r="D98" s="220" t="s">
        <v>201</v>
      </c>
      <c r="E98" s="221" t="s">
        <v>5067</v>
      </c>
      <c r="F98" s="222" t="s">
        <v>5068</v>
      </c>
      <c r="G98" s="223" t="s">
        <v>333</v>
      </c>
      <c r="H98" s="224">
        <v>2</v>
      </c>
      <c r="I98" s="225"/>
      <c r="J98" s="226">
        <f>ROUND(I98*H98,2)</f>
        <v>0</v>
      </c>
      <c r="K98" s="222" t="s">
        <v>4777</v>
      </c>
      <c r="L98" s="46"/>
      <c r="M98" s="227" t="s">
        <v>22</v>
      </c>
      <c r="N98" s="228" t="s">
        <v>49</v>
      </c>
      <c r="O98" s="86"/>
      <c r="P98" s="229">
        <f>O98*H98</f>
        <v>0</v>
      </c>
      <c r="Q98" s="229">
        <v>0</v>
      </c>
      <c r="R98" s="229">
        <f>Q98*H98</f>
        <v>0</v>
      </c>
      <c r="S98" s="229">
        <v>0</v>
      </c>
      <c r="T98" s="230">
        <f>S98*H98</f>
        <v>0</v>
      </c>
      <c r="U98" s="40"/>
      <c r="V98" s="40"/>
      <c r="W98" s="40"/>
      <c r="X98" s="40"/>
      <c r="Y98" s="40"/>
      <c r="Z98" s="40"/>
      <c r="AA98" s="40"/>
      <c r="AB98" s="40"/>
      <c r="AC98" s="40"/>
      <c r="AD98" s="40"/>
      <c r="AE98" s="40"/>
      <c r="AR98" s="231" t="s">
        <v>272</v>
      </c>
      <c r="AT98" s="231" t="s">
        <v>201</v>
      </c>
      <c r="AU98" s="231" t="s">
        <v>87</v>
      </c>
      <c r="AY98" s="19" t="s">
        <v>199</v>
      </c>
      <c r="BE98" s="232">
        <f>IF(N98="základní",J98,0)</f>
        <v>0</v>
      </c>
      <c r="BF98" s="232">
        <f>IF(N98="snížená",J98,0)</f>
        <v>0</v>
      </c>
      <c r="BG98" s="232">
        <f>IF(N98="zákl. přenesená",J98,0)</f>
        <v>0</v>
      </c>
      <c r="BH98" s="232">
        <f>IF(N98="sníž. přenesená",J98,0)</f>
        <v>0</v>
      </c>
      <c r="BI98" s="232">
        <f>IF(N98="nulová",J98,0)</f>
        <v>0</v>
      </c>
      <c r="BJ98" s="19" t="s">
        <v>23</v>
      </c>
      <c r="BK98" s="232">
        <f>ROUND(I98*H98,2)</f>
        <v>0</v>
      </c>
      <c r="BL98" s="19" t="s">
        <v>272</v>
      </c>
      <c r="BM98" s="231" t="s">
        <v>350</v>
      </c>
    </row>
    <row r="99" s="2" customFormat="1" ht="21.75" customHeight="1">
      <c r="A99" s="40"/>
      <c r="B99" s="41"/>
      <c r="C99" s="277" t="s">
        <v>272</v>
      </c>
      <c r="D99" s="277" t="s">
        <v>407</v>
      </c>
      <c r="E99" s="278" t="s">
        <v>5069</v>
      </c>
      <c r="F99" s="279" t="s">
        <v>5070</v>
      </c>
      <c r="G99" s="280" t="s">
        <v>4312</v>
      </c>
      <c r="H99" s="281">
        <v>16</v>
      </c>
      <c r="I99" s="282"/>
      <c r="J99" s="283">
        <f>ROUND(I99*H99,2)</f>
        <v>0</v>
      </c>
      <c r="K99" s="279" t="s">
        <v>22</v>
      </c>
      <c r="L99" s="284"/>
      <c r="M99" s="285" t="s">
        <v>22</v>
      </c>
      <c r="N99" s="286" t="s">
        <v>49</v>
      </c>
      <c r="O99" s="86"/>
      <c r="P99" s="229">
        <f>O99*H99</f>
        <v>0</v>
      </c>
      <c r="Q99" s="229">
        <v>0</v>
      </c>
      <c r="R99" s="229">
        <f>Q99*H99</f>
        <v>0</v>
      </c>
      <c r="S99" s="229">
        <v>0</v>
      </c>
      <c r="T99" s="230">
        <f>S99*H99</f>
        <v>0</v>
      </c>
      <c r="U99" s="40"/>
      <c r="V99" s="40"/>
      <c r="W99" s="40"/>
      <c r="X99" s="40"/>
      <c r="Y99" s="40"/>
      <c r="Z99" s="40"/>
      <c r="AA99" s="40"/>
      <c r="AB99" s="40"/>
      <c r="AC99" s="40"/>
      <c r="AD99" s="40"/>
      <c r="AE99" s="40"/>
      <c r="AR99" s="231" t="s">
        <v>367</v>
      </c>
      <c r="AT99" s="231" t="s">
        <v>407</v>
      </c>
      <c r="AU99" s="231" t="s">
        <v>87</v>
      </c>
      <c r="AY99" s="19" t="s">
        <v>199</v>
      </c>
      <c r="BE99" s="232">
        <f>IF(N99="základní",J99,0)</f>
        <v>0</v>
      </c>
      <c r="BF99" s="232">
        <f>IF(N99="snížená",J99,0)</f>
        <v>0</v>
      </c>
      <c r="BG99" s="232">
        <f>IF(N99="zákl. přenesená",J99,0)</f>
        <v>0</v>
      </c>
      <c r="BH99" s="232">
        <f>IF(N99="sníž. přenesená",J99,0)</f>
        <v>0</v>
      </c>
      <c r="BI99" s="232">
        <f>IF(N99="nulová",J99,0)</f>
        <v>0</v>
      </c>
      <c r="BJ99" s="19" t="s">
        <v>23</v>
      </c>
      <c r="BK99" s="232">
        <f>ROUND(I99*H99,2)</f>
        <v>0</v>
      </c>
      <c r="BL99" s="19" t="s">
        <v>272</v>
      </c>
      <c r="BM99" s="231" t="s">
        <v>367</v>
      </c>
    </row>
    <row r="100" s="2" customFormat="1" ht="21.75" customHeight="1">
      <c r="A100" s="40"/>
      <c r="B100" s="41"/>
      <c r="C100" s="277" t="s">
        <v>276</v>
      </c>
      <c r="D100" s="277" t="s">
        <v>407</v>
      </c>
      <c r="E100" s="278" t="s">
        <v>5071</v>
      </c>
      <c r="F100" s="279" t="s">
        <v>5072</v>
      </c>
      <c r="G100" s="280" t="s">
        <v>4312</v>
      </c>
      <c r="H100" s="281">
        <v>4</v>
      </c>
      <c r="I100" s="282"/>
      <c r="J100" s="283">
        <f>ROUND(I100*H100,2)</f>
        <v>0</v>
      </c>
      <c r="K100" s="279" t="s">
        <v>22</v>
      </c>
      <c r="L100" s="284"/>
      <c r="M100" s="285" t="s">
        <v>22</v>
      </c>
      <c r="N100" s="286" t="s">
        <v>49</v>
      </c>
      <c r="O100" s="86"/>
      <c r="P100" s="229">
        <f>O100*H100</f>
        <v>0</v>
      </c>
      <c r="Q100" s="229">
        <v>0</v>
      </c>
      <c r="R100" s="229">
        <f>Q100*H100</f>
        <v>0</v>
      </c>
      <c r="S100" s="229">
        <v>0</v>
      </c>
      <c r="T100" s="230">
        <f>S100*H100</f>
        <v>0</v>
      </c>
      <c r="U100" s="40"/>
      <c r="V100" s="40"/>
      <c r="W100" s="40"/>
      <c r="X100" s="40"/>
      <c r="Y100" s="40"/>
      <c r="Z100" s="40"/>
      <c r="AA100" s="40"/>
      <c r="AB100" s="40"/>
      <c r="AC100" s="40"/>
      <c r="AD100" s="40"/>
      <c r="AE100" s="40"/>
      <c r="AR100" s="231" t="s">
        <v>367</v>
      </c>
      <c r="AT100" s="231" t="s">
        <v>407</v>
      </c>
      <c r="AU100" s="231" t="s">
        <v>87</v>
      </c>
      <c r="AY100" s="19" t="s">
        <v>199</v>
      </c>
      <c r="BE100" s="232">
        <f>IF(N100="základní",J100,0)</f>
        <v>0</v>
      </c>
      <c r="BF100" s="232">
        <f>IF(N100="snížená",J100,0)</f>
        <v>0</v>
      </c>
      <c r="BG100" s="232">
        <f>IF(N100="zákl. přenesená",J100,0)</f>
        <v>0</v>
      </c>
      <c r="BH100" s="232">
        <f>IF(N100="sníž. přenesená",J100,0)</f>
        <v>0</v>
      </c>
      <c r="BI100" s="232">
        <f>IF(N100="nulová",J100,0)</f>
        <v>0</v>
      </c>
      <c r="BJ100" s="19" t="s">
        <v>23</v>
      </c>
      <c r="BK100" s="232">
        <f>ROUND(I100*H100,2)</f>
        <v>0</v>
      </c>
      <c r="BL100" s="19" t="s">
        <v>272</v>
      </c>
      <c r="BM100" s="231" t="s">
        <v>379</v>
      </c>
    </row>
    <row r="101" s="2" customFormat="1" ht="16.5" customHeight="1">
      <c r="A101" s="40"/>
      <c r="B101" s="41"/>
      <c r="C101" s="220" t="s">
        <v>282</v>
      </c>
      <c r="D101" s="220" t="s">
        <v>201</v>
      </c>
      <c r="E101" s="221" t="s">
        <v>5073</v>
      </c>
      <c r="F101" s="222" t="s">
        <v>5074</v>
      </c>
      <c r="G101" s="223" t="s">
        <v>333</v>
      </c>
      <c r="H101" s="224">
        <v>20</v>
      </c>
      <c r="I101" s="225"/>
      <c r="J101" s="226">
        <f>ROUND(I101*H101,2)</f>
        <v>0</v>
      </c>
      <c r="K101" s="222" t="s">
        <v>4777</v>
      </c>
      <c r="L101" s="46"/>
      <c r="M101" s="227" t="s">
        <v>22</v>
      </c>
      <c r="N101" s="228" t="s">
        <v>49</v>
      </c>
      <c r="O101" s="86"/>
      <c r="P101" s="229">
        <f>O101*H101</f>
        <v>0</v>
      </c>
      <c r="Q101" s="229">
        <v>0</v>
      </c>
      <c r="R101" s="229">
        <f>Q101*H101</f>
        <v>0</v>
      </c>
      <c r="S101" s="229">
        <v>0</v>
      </c>
      <c r="T101" s="230">
        <f>S101*H101</f>
        <v>0</v>
      </c>
      <c r="U101" s="40"/>
      <c r="V101" s="40"/>
      <c r="W101" s="40"/>
      <c r="X101" s="40"/>
      <c r="Y101" s="40"/>
      <c r="Z101" s="40"/>
      <c r="AA101" s="40"/>
      <c r="AB101" s="40"/>
      <c r="AC101" s="40"/>
      <c r="AD101" s="40"/>
      <c r="AE101" s="40"/>
      <c r="AR101" s="231" t="s">
        <v>272</v>
      </c>
      <c r="AT101" s="231" t="s">
        <v>201</v>
      </c>
      <c r="AU101" s="231" t="s">
        <v>87</v>
      </c>
      <c r="AY101" s="19" t="s">
        <v>199</v>
      </c>
      <c r="BE101" s="232">
        <f>IF(N101="základní",J101,0)</f>
        <v>0</v>
      </c>
      <c r="BF101" s="232">
        <f>IF(N101="snížená",J101,0)</f>
        <v>0</v>
      </c>
      <c r="BG101" s="232">
        <f>IF(N101="zákl. přenesená",J101,0)</f>
        <v>0</v>
      </c>
      <c r="BH101" s="232">
        <f>IF(N101="sníž. přenesená",J101,0)</f>
        <v>0</v>
      </c>
      <c r="BI101" s="232">
        <f>IF(N101="nulová",J101,0)</f>
        <v>0</v>
      </c>
      <c r="BJ101" s="19" t="s">
        <v>23</v>
      </c>
      <c r="BK101" s="232">
        <f>ROUND(I101*H101,2)</f>
        <v>0</v>
      </c>
      <c r="BL101" s="19" t="s">
        <v>272</v>
      </c>
      <c r="BM101" s="231" t="s">
        <v>390</v>
      </c>
    </row>
    <row r="102" s="2" customFormat="1" ht="16.5" customHeight="1">
      <c r="A102" s="40"/>
      <c r="B102" s="41"/>
      <c r="C102" s="220" t="s">
        <v>289</v>
      </c>
      <c r="D102" s="220" t="s">
        <v>201</v>
      </c>
      <c r="E102" s="221" t="s">
        <v>5075</v>
      </c>
      <c r="F102" s="222" t="s">
        <v>5076</v>
      </c>
      <c r="G102" s="223" t="s">
        <v>333</v>
      </c>
      <c r="H102" s="224">
        <v>20</v>
      </c>
      <c r="I102" s="225"/>
      <c r="J102" s="226">
        <f>ROUND(I102*H102,2)</f>
        <v>0</v>
      </c>
      <c r="K102" s="222" t="s">
        <v>4777</v>
      </c>
      <c r="L102" s="46"/>
      <c r="M102" s="227" t="s">
        <v>22</v>
      </c>
      <c r="N102" s="228" t="s">
        <v>49</v>
      </c>
      <c r="O102" s="86"/>
      <c r="P102" s="229">
        <f>O102*H102</f>
        <v>0</v>
      </c>
      <c r="Q102" s="229">
        <v>0</v>
      </c>
      <c r="R102" s="229">
        <f>Q102*H102</f>
        <v>0</v>
      </c>
      <c r="S102" s="229">
        <v>0</v>
      </c>
      <c r="T102" s="230">
        <f>S102*H102</f>
        <v>0</v>
      </c>
      <c r="U102" s="40"/>
      <c r="V102" s="40"/>
      <c r="W102" s="40"/>
      <c r="X102" s="40"/>
      <c r="Y102" s="40"/>
      <c r="Z102" s="40"/>
      <c r="AA102" s="40"/>
      <c r="AB102" s="40"/>
      <c r="AC102" s="40"/>
      <c r="AD102" s="40"/>
      <c r="AE102" s="40"/>
      <c r="AR102" s="231" t="s">
        <v>272</v>
      </c>
      <c r="AT102" s="231" t="s">
        <v>201</v>
      </c>
      <c r="AU102" s="231" t="s">
        <v>87</v>
      </c>
      <c r="AY102" s="19" t="s">
        <v>199</v>
      </c>
      <c r="BE102" s="232">
        <f>IF(N102="základní",J102,0)</f>
        <v>0</v>
      </c>
      <c r="BF102" s="232">
        <f>IF(N102="snížená",J102,0)</f>
        <v>0</v>
      </c>
      <c r="BG102" s="232">
        <f>IF(N102="zákl. přenesená",J102,0)</f>
        <v>0</v>
      </c>
      <c r="BH102" s="232">
        <f>IF(N102="sníž. přenesená",J102,0)</f>
        <v>0</v>
      </c>
      <c r="BI102" s="232">
        <f>IF(N102="nulová",J102,0)</f>
        <v>0</v>
      </c>
      <c r="BJ102" s="19" t="s">
        <v>23</v>
      </c>
      <c r="BK102" s="232">
        <f>ROUND(I102*H102,2)</f>
        <v>0</v>
      </c>
      <c r="BL102" s="19" t="s">
        <v>272</v>
      </c>
      <c r="BM102" s="231" t="s">
        <v>406</v>
      </c>
    </row>
    <row r="103" s="2" customFormat="1" ht="21.75" customHeight="1">
      <c r="A103" s="40"/>
      <c r="B103" s="41"/>
      <c r="C103" s="277" t="s">
        <v>294</v>
      </c>
      <c r="D103" s="277" t="s">
        <v>407</v>
      </c>
      <c r="E103" s="278" t="s">
        <v>5077</v>
      </c>
      <c r="F103" s="279" t="s">
        <v>5078</v>
      </c>
      <c r="G103" s="280" t="s">
        <v>4312</v>
      </c>
      <c r="H103" s="281">
        <v>1</v>
      </c>
      <c r="I103" s="282"/>
      <c r="J103" s="283">
        <f>ROUND(I103*H103,2)</f>
        <v>0</v>
      </c>
      <c r="K103" s="279" t="s">
        <v>22</v>
      </c>
      <c r="L103" s="284"/>
      <c r="M103" s="285" t="s">
        <v>22</v>
      </c>
      <c r="N103" s="286" t="s">
        <v>49</v>
      </c>
      <c r="O103" s="86"/>
      <c r="P103" s="229">
        <f>O103*H103</f>
        <v>0</v>
      </c>
      <c r="Q103" s="229">
        <v>0</v>
      </c>
      <c r="R103" s="229">
        <f>Q103*H103</f>
        <v>0</v>
      </c>
      <c r="S103" s="229">
        <v>0</v>
      </c>
      <c r="T103" s="230">
        <f>S103*H103</f>
        <v>0</v>
      </c>
      <c r="U103" s="40"/>
      <c r="V103" s="40"/>
      <c r="W103" s="40"/>
      <c r="X103" s="40"/>
      <c r="Y103" s="40"/>
      <c r="Z103" s="40"/>
      <c r="AA103" s="40"/>
      <c r="AB103" s="40"/>
      <c r="AC103" s="40"/>
      <c r="AD103" s="40"/>
      <c r="AE103" s="40"/>
      <c r="AR103" s="231" t="s">
        <v>367</v>
      </c>
      <c r="AT103" s="231" t="s">
        <v>407</v>
      </c>
      <c r="AU103" s="231" t="s">
        <v>87</v>
      </c>
      <c r="AY103" s="19" t="s">
        <v>199</v>
      </c>
      <c r="BE103" s="232">
        <f>IF(N103="základní",J103,0)</f>
        <v>0</v>
      </c>
      <c r="BF103" s="232">
        <f>IF(N103="snížená",J103,0)</f>
        <v>0</v>
      </c>
      <c r="BG103" s="232">
        <f>IF(N103="zákl. přenesená",J103,0)</f>
        <v>0</v>
      </c>
      <c r="BH103" s="232">
        <f>IF(N103="sníž. přenesená",J103,0)</f>
        <v>0</v>
      </c>
      <c r="BI103" s="232">
        <f>IF(N103="nulová",J103,0)</f>
        <v>0</v>
      </c>
      <c r="BJ103" s="19" t="s">
        <v>23</v>
      </c>
      <c r="BK103" s="232">
        <f>ROUND(I103*H103,2)</f>
        <v>0</v>
      </c>
      <c r="BL103" s="19" t="s">
        <v>272</v>
      </c>
      <c r="BM103" s="231" t="s">
        <v>417</v>
      </c>
    </row>
    <row r="104" s="2" customFormat="1" ht="16.5" customHeight="1">
      <c r="A104" s="40"/>
      <c r="B104" s="41"/>
      <c r="C104" s="220" t="s">
        <v>7</v>
      </c>
      <c r="D104" s="220" t="s">
        <v>201</v>
      </c>
      <c r="E104" s="221" t="s">
        <v>5079</v>
      </c>
      <c r="F104" s="222" t="s">
        <v>5080</v>
      </c>
      <c r="G104" s="223" t="s">
        <v>333</v>
      </c>
      <c r="H104" s="224">
        <v>1</v>
      </c>
      <c r="I104" s="225"/>
      <c r="J104" s="226">
        <f>ROUND(I104*H104,2)</f>
        <v>0</v>
      </c>
      <c r="K104" s="222" t="s">
        <v>4777</v>
      </c>
      <c r="L104" s="46"/>
      <c r="M104" s="227" t="s">
        <v>22</v>
      </c>
      <c r="N104" s="228" t="s">
        <v>49</v>
      </c>
      <c r="O104" s="86"/>
      <c r="P104" s="229">
        <f>O104*H104</f>
        <v>0</v>
      </c>
      <c r="Q104" s="229">
        <v>0</v>
      </c>
      <c r="R104" s="229">
        <f>Q104*H104</f>
        <v>0</v>
      </c>
      <c r="S104" s="229">
        <v>0</v>
      </c>
      <c r="T104" s="230">
        <f>S104*H104</f>
        <v>0</v>
      </c>
      <c r="U104" s="40"/>
      <c r="V104" s="40"/>
      <c r="W104" s="40"/>
      <c r="X104" s="40"/>
      <c r="Y104" s="40"/>
      <c r="Z104" s="40"/>
      <c r="AA104" s="40"/>
      <c r="AB104" s="40"/>
      <c r="AC104" s="40"/>
      <c r="AD104" s="40"/>
      <c r="AE104" s="40"/>
      <c r="AR104" s="231" t="s">
        <v>272</v>
      </c>
      <c r="AT104" s="231" t="s">
        <v>201</v>
      </c>
      <c r="AU104" s="231" t="s">
        <v>87</v>
      </c>
      <c r="AY104" s="19" t="s">
        <v>199</v>
      </c>
      <c r="BE104" s="232">
        <f>IF(N104="základní",J104,0)</f>
        <v>0</v>
      </c>
      <c r="BF104" s="232">
        <f>IF(N104="snížená",J104,0)</f>
        <v>0</v>
      </c>
      <c r="BG104" s="232">
        <f>IF(N104="zákl. přenesená",J104,0)</f>
        <v>0</v>
      </c>
      <c r="BH104" s="232">
        <f>IF(N104="sníž. přenesená",J104,0)</f>
        <v>0</v>
      </c>
      <c r="BI104" s="232">
        <f>IF(N104="nulová",J104,0)</f>
        <v>0</v>
      </c>
      <c r="BJ104" s="19" t="s">
        <v>23</v>
      </c>
      <c r="BK104" s="232">
        <f>ROUND(I104*H104,2)</f>
        <v>0</v>
      </c>
      <c r="BL104" s="19" t="s">
        <v>272</v>
      </c>
      <c r="BM104" s="231" t="s">
        <v>431</v>
      </c>
    </row>
    <row r="105" s="2" customFormat="1" ht="21.75" customHeight="1">
      <c r="A105" s="40"/>
      <c r="B105" s="41"/>
      <c r="C105" s="277" t="s">
        <v>304</v>
      </c>
      <c r="D105" s="277" t="s">
        <v>407</v>
      </c>
      <c r="E105" s="278" t="s">
        <v>5081</v>
      </c>
      <c r="F105" s="279" t="s">
        <v>5082</v>
      </c>
      <c r="G105" s="280" t="s">
        <v>4312</v>
      </c>
      <c r="H105" s="281">
        <v>1</v>
      </c>
      <c r="I105" s="282"/>
      <c r="J105" s="283">
        <f>ROUND(I105*H105,2)</f>
        <v>0</v>
      </c>
      <c r="K105" s="279" t="s">
        <v>22</v>
      </c>
      <c r="L105" s="284"/>
      <c r="M105" s="285" t="s">
        <v>22</v>
      </c>
      <c r="N105" s="286" t="s">
        <v>49</v>
      </c>
      <c r="O105" s="86"/>
      <c r="P105" s="229">
        <f>O105*H105</f>
        <v>0</v>
      </c>
      <c r="Q105" s="229">
        <v>0</v>
      </c>
      <c r="R105" s="229">
        <f>Q105*H105</f>
        <v>0</v>
      </c>
      <c r="S105" s="229">
        <v>0</v>
      </c>
      <c r="T105" s="230">
        <f>S105*H105</f>
        <v>0</v>
      </c>
      <c r="U105" s="40"/>
      <c r="V105" s="40"/>
      <c r="W105" s="40"/>
      <c r="X105" s="40"/>
      <c r="Y105" s="40"/>
      <c r="Z105" s="40"/>
      <c r="AA105" s="40"/>
      <c r="AB105" s="40"/>
      <c r="AC105" s="40"/>
      <c r="AD105" s="40"/>
      <c r="AE105" s="40"/>
      <c r="AR105" s="231" t="s">
        <v>367</v>
      </c>
      <c r="AT105" s="231" t="s">
        <v>407</v>
      </c>
      <c r="AU105" s="231" t="s">
        <v>87</v>
      </c>
      <c r="AY105" s="19" t="s">
        <v>199</v>
      </c>
      <c r="BE105" s="232">
        <f>IF(N105="základní",J105,0)</f>
        <v>0</v>
      </c>
      <c r="BF105" s="232">
        <f>IF(N105="snížená",J105,0)</f>
        <v>0</v>
      </c>
      <c r="BG105" s="232">
        <f>IF(N105="zákl. přenesená",J105,0)</f>
        <v>0</v>
      </c>
      <c r="BH105" s="232">
        <f>IF(N105="sníž. přenesená",J105,0)</f>
        <v>0</v>
      </c>
      <c r="BI105" s="232">
        <f>IF(N105="nulová",J105,0)</f>
        <v>0</v>
      </c>
      <c r="BJ105" s="19" t="s">
        <v>23</v>
      </c>
      <c r="BK105" s="232">
        <f>ROUND(I105*H105,2)</f>
        <v>0</v>
      </c>
      <c r="BL105" s="19" t="s">
        <v>272</v>
      </c>
      <c r="BM105" s="231" t="s">
        <v>463</v>
      </c>
    </row>
    <row r="106" s="2" customFormat="1" ht="16.5" customHeight="1">
      <c r="A106" s="40"/>
      <c r="B106" s="41"/>
      <c r="C106" s="220" t="s">
        <v>310</v>
      </c>
      <c r="D106" s="220" t="s">
        <v>201</v>
      </c>
      <c r="E106" s="221" t="s">
        <v>5083</v>
      </c>
      <c r="F106" s="222" t="s">
        <v>5084</v>
      </c>
      <c r="G106" s="223" t="s">
        <v>333</v>
      </c>
      <c r="H106" s="224">
        <v>1</v>
      </c>
      <c r="I106" s="225"/>
      <c r="J106" s="226">
        <f>ROUND(I106*H106,2)</f>
        <v>0</v>
      </c>
      <c r="K106" s="222" t="s">
        <v>22</v>
      </c>
      <c r="L106" s="46"/>
      <c r="M106" s="227" t="s">
        <v>22</v>
      </c>
      <c r="N106" s="228" t="s">
        <v>49</v>
      </c>
      <c r="O106" s="86"/>
      <c r="P106" s="229">
        <f>O106*H106</f>
        <v>0</v>
      </c>
      <c r="Q106" s="229">
        <v>0</v>
      </c>
      <c r="R106" s="229">
        <f>Q106*H106</f>
        <v>0</v>
      </c>
      <c r="S106" s="229">
        <v>0</v>
      </c>
      <c r="T106" s="230">
        <f>S106*H106</f>
        <v>0</v>
      </c>
      <c r="U106" s="40"/>
      <c r="V106" s="40"/>
      <c r="W106" s="40"/>
      <c r="X106" s="40"/>
      <c r="Y106" s="40"/>
      <c r="Z106" s="40"/>
      <c r="AA106" s="40"/>
      <c r="AB106" s="40"/>
      <c r="AC106" s="40"/>
      <c r="AD106" s="40"/>
      <c r="AE106" s="40"/>
      <c r="AR106" s="231" t="s">
        <v>272</v>
      </c>
      <c r="AT106" s="231" t="s">
        <v>201</v>
      </c>
      <c r="AU106" s="231" t="s">
        <v>87</v>
      </c>
      <c r="AY106" s="19" t="s">
        <v>199</v>
      </c>
      <c r="BE106" s="232">
        <f>IF(N106="základní",J106,0)</f>
        <v>0</v>
      </c>
      <c r="BF106" s="232">
        <f>IF(N106="snížená",J106,0)</f>
        <v>0</v>
      </c>
      <c r="BG106" s="232">
        <f>IF(N106="zákl. přenesená",J106,0)</f>
        <v>0</v>
      </c>
      <c r="BH106" s="232">
        <f>IF(N106="sníž. přenesená",J106,0)</f>
        <v>0</v>
      </c>
      <c r="BI106" s="232">
        <f>IF(N106="nulová",J106,0)</f>
        <v>0</v>
      </c>
      <c r="BJ106" s="19" t="s">
        <v>23</v>
      </c>
      <c r="BK106" s="232">
        <f>ROUND(I106*H106,2)</f>
        <v>0</v>
      </c>
      <c r="BL106" s="19" t="s">
        <v>272</v>
      </c>
      <c r="BM106" s="231" t="s">
        <v>476</v>
      </c>
    </row>
    <row r="107" s="2" customFormat="1" ht="16.5" customHeight="1">
      <c r="A107" s="40"/>
      <c r="B107" s="41"/>
      <c r="C107" s="277" t="s">
        <v>315</v>
      </c>
      <c r="D107" s="277" t="s">
        <v>407</v>
      </c>
      <c r="E107" s="278" t="s">
        <v>5085</v>
      </c>
      <c r="F107" s="279" t="s">
        <v>5086</v>
      </c>
      <c r="G107" s="280" t="s">
        <v>4312</v>
      </c>
      <c r="H107" s="281">
        <v>1</v>
      </c>
      <c r="I107" s="282"/>
      <c r="J107" s="283">
        <f>ROUND(I107*H107,2)</f>
        <v>0</v>
      </c>
      <c r="K107" s="279" t="s">
        <v>22</v>
      </c>
      <c r="L107" s="284"/>
      <c r="M107" s="285" t="s">
        <v>22</v>
      </c>
      <c r="N107" s="286" t="s">
        <v>49</v>
      </c>
      <c r="O107" s="86"/>
      <c r="P107" s="229">
        <f>O107*H107</f>
        <v>0</v>
      </c>
      <c r="Q107" s="229">
        <v>0</v>
      </c>
      <c r="R107" s="229">
        <f>Q107*H107</f>
        <v>0</v>
      </c>
      <c r="S107" s="229">
        <v>0</v>
      </c>
      <c r="T107" s="230">
        <f>S107*H107</f>
        <v>0</v>
      </c>
      <c r="U107" s="40"/>
      <c r="V107" s="40"/>
      <c r="W107" s="40"/>
      <c r="X107" s="40"/>
      <c r="Y107" s="40"/>
      <c r="Z107" s="40"/>
      <c r="AA107" s="40"/>
      <c r="AB107" s="40"/>
      <c r="AC107" s="40"/>
      <c r="AD107" s="40"/>
      <c r="AE107" s="40"/>
      <c r="AR107" s="231" t="s">
        <v>367</v>
      </c>
      <c r="AT107" s="231" t="s">
        <v>407</v>
      </c>
      <c r="AU107" s="231" t="s">
        <v>87</v>
      </c>
      <c r="AY107" s="19" t="s">
        <v>199</v>
      </c>
      <c r="BE107" s="232">
        <f>IF(N107="základní",J107,0)</f>
        <v>0</v>
      </c>
      <c r="BF107" s="232">
        <f>IF(N107="snížená",J107,0)</f>
        <v>0</v>
      </c>
      <c r="BG107" s="232">
        <f>IF(N107="zákl. přenesená",J107,0)</f>
        <v>0</v>
      </c>
      <c r="BH107" s="232">
        <f>IF(N107="sníž. přenesená",J107,0)</f>
        <v>0</v>
      </c>
      <c r="BI107" s="232">
        <f>IF(N107="nulová",J107,0)</f>
        <v>0</v>
      </c>
      <c r="BJ107" s="19" t="s">
        <v>23</v>
      </c>
      <c r="BK107" s="232">
        <f>ROUND(I107*H107,2)</f>
        <v>0</v>
      </c>
      <c r="BL107" s="19" t="s">
        <v>272</v>
      </c>
      <c r="BM107" s="231" t="s">
        <v>490</v>
      </c>
    </row>
    <row r="108" s="2" customFormat="1" ht="16.5" customHeight="1">
      <c r="A108" s="40"/>
      <c r="B108" s="41"/>
      <c r="C108" s="220" t="s">
        <v>319</v>
      </c>
      <c r="D108" s="220" t="s">
        <v>201</v>
      </c>
      <c r="E108" s="221" t="s">
        <v>5087</v>
      </c>
      <c r="F108" s="222" t="s">
        <v>5088</v>
      </c>
      <c r="G108" s="223" t="s">
        <v>333</v>
      </c>
      <c r="H108" s="224">
        <v>1</v>
      </c>
      <c r="I108" s="225"/>
      <c r="J108" s="226">
        <f>ROUND(I108*H108,2)</f>
        <v>0</v>
      </c>
      <c r="K108" s="222" t="s">
        <v>4777</v>
      </c>
      <c r="L108" s="46"/>
      <c r="M108" s="227" t="s">
        <v>22</v>
      </c>
      <c r="N108" s="228" t="s">
        <v>49</v>
      </c>
      <c r="O108" s="86"/>
      <c r="P108" s="229">
        <f>O108*H108</f>
        <v>0</v>
      </c>
      <c r="Q108" s="229">
        <v>0</v>
      </c>
      <c r="R108" s="229">
        <f>Q108*H108</f>
        <v>0</v>
      </c>
      <c r="S108" s="229">
        <v>0</v>
      </c>
      <c r="T108" s="230">
        <f>S108*H108</f>
        <v>0</v>
      </c>
      <c r="U108" s="40"/>
      <c r="V108" s="40"/>
      <c r="W108" s="40"/>
      <c r="X108" s="40"/>
      <c r="Y108" s="40"/>
      <c r="Z108" s="40"/>
      <c r="AA108" s="40"/>
      <c r="AB108" s="40"/>
      <c r="AC108" s="40"/>
      <c r="AD108" s="40"/>
      <c r="AE108" s="40"/>
      <c r="AR108" s="231" t="s">
        <v>272</v>
      </c>
      <c r="AT108" s="231" t="s">
        <v>201</v>
      </c>
      <c r="AU108" s="231" t="s">
        <v>87</v>
      </c>
      <c r="AY108" s="19" t="s">
        <v>199</v>
      </c>
      <c r="BE108" s="232">
        <f>IF(N108="základní",J108,0)</f>
        <v>0</v>
      </c>
      <c r="BF108" s="232">
        <f>IF(N108="snížená",J108,0)</f>
        <v>0</v>
      </c>
      <c r="BG108" s="232">
        <f>IF(N108="zákl. přenesená",J108,0)</f>
        <v>0</v>
      </c>
      <c r="BH108" s="232">
        <f>IF(N108="sníž. přenesená",J108,0)</f>
        <v>0</v>
      </c>
      <c r="BI108" s="232">
        <f>IF(N108="nulová",J108,0)</f>
        <v>0</v>
      </c>
      <c r="BJ108" s="19" t="s">
        <v>23</v>
      </c>
      <c r="BK108" s="232">
        <f>ROUND(I108*H108,2)</f>
        <v>0</v>
      </c>
      <c r="BL108" s="19" t="s">
        <v>272</v>
      </c>
      <c r="BM108" s="231" t="s">
        <v>512</v>
      </c>
    </row>
    <row r="109" s="2" customFormat="1" ht="16.5" customHeight="1">
      <c r="A109" s="40"/>
      <c r="B109" s="41"/>
      <c r="C109" s="277" t="s">
        <v>324</v>
      </c>
      <c r="D109" s="277" t="s">
        <v>407</v>
      </c>
      <c r="E109" s="278" t="s">
        <v>5089</v>
      </c>
      <c r="F109" s="279" t="s">
        <v>5090</v>
      </c>
      <c r="G109" s="280" t="s">
        <v>549</v>
      </c>
      <c r="H109" s="281">
        <v>1025</v>
      </c>
      <c r="I109" s="282"/>
      <c r="J109" s="283">
        <f>ROUND(I109*H109,2)</f>
        <v>0</v>
      </c>
      <c r="K109" s="279" t="s">
        <v>22</v>
      </c>
      <c r="L109" s="284"/>
      <c r="M109" s="285" t="s">
        <v>22</v>
      </c>
      <c r="N109" s="286" t="s">
        <v>49</v>
      </c>
      <c r="O109" s="86"/>
      <c r="P109" s="229">
        <f>O109*H109</f>
        <v>0</v>
      </c>
      <c r="Q109" s="229">
        <v>0</v>
      </c>
      <c r="R109" s="229">
        <f>Q109*H109</f>
        <v>0</v>
      </c>
      <c r="S109" s="229">
        <v>0</v>
      </c>
      <c r="T109" s="230">
        <f>S109*H109</f>
        <v>0</v>
      </c>
      <c r="U109" s="40"/>
      <c r="V109" s="40"/>
      <c r="W109" s="40"/>
      <c r="X109" s="40"/>
      <c r="Y109" s="40"/>
      <c r="Z109" s="40"/>
      <c r="AA109" s="40"/>
      <c r="AB109" s="40"/>
      <c r="AC109" s="40"/>
      <c r="AD109" s="40"/>
      <c r="AE109" s="40"/>
      <c r="AR109" s="231" t="s">
        <v>367</v>
      </c>
      <c r="AT109" s="231" t="s">
        <v>407</v>
      </c>
      <c r="AU109" s="231" t="s">
        <v>87</v>
      </c>
      <c r="AY109" s="19" t="s">
        <v>199</v>
      </c>
      <c r="BE109" s="232">
        <f>IF(N109="základní",J109,0)</f>
        <v>0</v>
      </c>
      <c r="BF109" s="232">
        <f>IF(N109="snížená",J109,0)</f>
        <v>0</v>
      </c>
      <c r="BG109" s="232">
        <f>IF(N109="zákl. přenesená",J109,0)</f>
        <v>0</v>
      </c>
      <c r="BH109" s="232">
        <f>IF(N109="sníž. přenesená",J109,0)</f>
        <v>0</v>
      </c>
      <c r="BI109" s="232">
        <f>IF(N109="nulová",J109,0)</f>
        <v>0</v>
      </c>
      <c r="BJ109" s="19" t="s">
        <v>23</v>
      </c>
      <c r="BK109" s="232">
        <f>ROUND(I109*H109,2)</f>
        <v>0</v>
      </c>
      <c r="BL109" s="19" t="s">
        <v>272</v>
      </c>
      <c r="BM109" s="231" t="s">
        <v>522</v>
      </c>
    </row>
    <row r="110" s="2" customFormat="1" ht="16.5" customHeight="1">
      <c r="A110" s="40"/>
      <c r="B110" s="41"/>
      <c r="C110" s="220" t="s">
        <v>330</v>
      </c>
      <c r="D110" s="220" t="s">
        <v>201</v>
      </c>
      <c r="E110" s="221" t="s">
        <v>4859</v>
      </c>
      <c r="F110" s="222" t="s">
        <v>4860</v>
      </c>
      <c r="G110" s="223" t="s">
        <v>549</v>
      </c>
      <c r="H110" s="224">
        <v>1025</v>
      </c>
      <c r="I110" s="225"/>
      <c r="J110" s="226">
        <f>ROUND(I110*H110,2)</f>
        <v>0</v>
      </c>
      <c r="K110" s="222" t="s">
        <v>4777</v>
      </c>
      <c r="L110" s="46"/>
      <c r="M110" s="227" t="s">
        <v>22</v>
      </c>
      <c r="N110" s="228" t="s">
        <v>49</v>
      </c>
      <c r="O110" s="86"/>
      <c r="P110" s="229">
        <f>O110*H110</f>
        <v>0</v>
      </c>
      <c r="Q110" s="229">
        <v>0</v>
      </c>
      <c r="R110" s="229">
        <f>Q110*H110</f>
        <v>0</v>
      </c>
      <c r="S110" s="229">
        <v>0</v>
      </c>
      <c r="T110" s="230">
        <f>S110*H110</f>
        <v>0</v>
      </c>
      <c r="U110" s="40"/>
      <c r="V110" s="40"/>
      <c r="W110" s="40"/>
      <c r="X110" s="40"/>
      <c r="Y110" s="40"/>
      <c r="Z110" s="40"/>
      <c r="AA110" s="40"/>
      <c r="AB110" s="40"/>
      <c r="AC110" s="40"/>
      <c r="AD110" s="40"/>
      <c r="AE110" s="40"/>
      <c r="AR110" s="231" t="s">
        <v>272</v>
      </c>
      <c r="AT110" s="231" t="s">
        <v>201</v>
      </c>
      <c r="AU110" s="231" t="s">
        <v>87</v>
      </c>
      <c r="AY110" s="19" t="s">
        <v>199</v>
      </c>
      <c r="BE110" s="232">
        <f>IF(N110="základní",J110,0)</f>
        <v>0</v>
      </c>
      <c r="BF110" s="232">
        <f>IF(N110="snížená",J110,0)</f>
        <v>0</v>
      </c>
      <c r="BG110" s="232">
        <f>IF(N110="zákl. přenesená",J110,0)</f>
        <v>0</v>
      </c>
      <c r="BH110" s="232">
        <f>IF(N110="sníž. přenesená",J110,0)</f>
        <v>0</v>
      </c>
      <c r="BI110" s="232">
        <f>IF(N110="nulová",J110,0)</f>
        <v>0</v>
      </c>
      <c r="BJ110" s="19" t="s">
        <v>23</v>
      </c>
      <c r="BK110" s="232">
        <f>ROUND(I110*H110,2)</f>
        <v>0</v>
      </c>
      <c r="BL110" s="19" t="s">
        <v>272</v>
      </c>
      <c r="BM110" s="231" t="s">
        <v>536</v>
      </c>
    </row>
    <row r="111" s="2" customFormat="1" ht="16.5" customHeight="1">
      <c r="A111" s="40"/>
      <c r="B111" s="41"/>
      <c r="C111" s="277" t="s">
        <v>337</v>
      </c>
      <c r="D111" s="277" t="s">
        <v>407</v>
      </c>
      <c r="E111" s="278" t="s">
        <v>4956</v>
      </c>
      <c r="F111" s="279" t="s">
        <v>5091</v>
      </c>
      <c r="G111" s="280" t="s">
        <v>549</v>
      </c>
      <c r="H111" s="281">
        <v>115.5</v>
      </c>
      <c r="I111" s="282"/>
      <c r="J111" s="283">
        <f>ROUND(I111*H111,2)</f>
        <v>0</v>
      </c>
      <c r="K111" s="279" t="s">
        <v>4777</v>
      </c>
      <c r="L111" s="284"/>
      <c r="M111" s="285" t="s">
        <v>22</v>
      </c>
      <c r="N111" s="286" t="s">
        <v>49</v>
      </c>
      <c r="O111" s="86"/>
      <c r="P111" s="229">
        <f>O111*H111</f>
        <v>0</v>
      </c>
      <c r="Q111" s="229">
        <v>0</v>
      </c>
      <c r="R111" s="229">
        <f>Q111*H111</f>
        <v>0</v>
      </c>
      <c r="S111" s="229">
        <v>0</v>
      </c>
      <c r="T111" s="230">
        <f>S111*H111</f>
        <v>0</v>
      </c>
      <c r="U111" s="40"/>
      <c r="V111" s="40"/>
      <c r="W111" s="40"/>
      <c r="X111" s="40"/>
      <c r="Y111" s="40"/>
      <c r="Z111" s="40"/>
      <c r="AA111" s="40"/>
      <c r="AB111" s="40"/>
      <c r="AC111" s="40"/>
      <c r="AD111" s="40"/>
      <c r="AE111" s="40"/>
      <c r="AR111" s="231" t="s">
        <v>367</v>
      </c>
      <c r="AT111" s="231" t="s">
        <v>407</v>
      </c>
      <c r="AU111" s="231" t="s">
        <v>87</v>
      </c>
      <c r="AY111" s="19" t="s">
        <v>199</v>
      </c>
      <c r="BE111" s="232">
        <f>IF(N111="základní",J111,0)</f>
        <v>0</v>
      </c>
      <c r="BF111" s="232">
        <f>IF(N111="snížená",J111,0)</f>
        <v>0</v>
      </c>
      <c r="BG111" s="232">
        <f>IF(N111="zákl. přenesená",J111,0)</f>
        <v>0</v>
      </c>
      <c r="BH111" s="232">
        <f>IF(N111="sníž. přenesená",J111,0)</f>
        <v>0</v>
      </c>
      <c r="BI111" s="232">
        <f>IF(N111="nulová",J111,0)</f>
        <v>0</v>
      </c>
      <c r="BJ111" s="19" t="s">
        <v>23</v>
      </c>
      <c r="BK111" s="232">
        <f>ROUND(I111*H111,2)</f>
        <v>0</v>
      </c>
      <c r="BL111" s="19" t="s">
        <v>272</v>
      </c>
      <c r="BM111" s="231" t="s">
        <v>556</v>
      </c>
    </row>
    <row r="112" s="2" customFormat="1" ht="16.5" customHeight="1">
      <c r="A112" s="40"/>
      <c r="B112" s="41"/>
      <c r="C112" s="220" t="s">
        <v>342</v>
      </c>
      <c r="D112" s="220" t="s">
        <v>201</v>
      </c>
      <c r="E112" s="221" t="s">
        <v>4962</v>
      </c>
      <c r="F112" s="222" t="s">
        <v>4963</v>
      </c>
      <c r="G112" s="223" t="s">
        <v>549</v>
      </c>
      <c r="H112" s="224">
        <v>115.5</v>
      </c>
      <c r="I112" s="225"/>
      <c r="J112" s="226">
        <f>ROUND(I112*H112,2)</f>
        <v>0</v>
      </c>
      <c r="K112" s="222" t="s">
        <v>4777</v>
      </c>
      <c r="L112" s="46"/>
      <c r="M112" s="227" t="s">
        <v>22</v>
      </c>
      <c r="N112" s="228" t="s">
        <v>49</v>
      </c>
      <c r="O112" s="86"/>
      <c r="P112" s="229">
        <f>O112*H112</f>
        <v>0</v>
      </c>
      <c r="Q112" s="229">
        <v>0</v>
      </c>
      <c r="R112" s="229">
        <f>Q112*H112</f>
        <v>0</v>
      </c>
      <c r="S112" s="229">
        <v>0</v>
      </c>
      <c r="T112" s="230">
        <f>S112*H112</f>
        <v>0</v>
      </c>
      <c r="U112" s="40"/>
      <c r="V112" s="40"/>
      <c r="W112" s="40"/>
      <c r="X112" s="40"/>
      <c r="Y112" s="40"/>
      <c r="Z112" s="40"/>
      <c r="AA112" s="40"/>
      <c r="AB112" s="40"/>
      <c r="AC112" s="40"/>
      <c r="AD112" s="40"/>
      <c r="AE112" s="40"/>
      <c r="AR112" s="231" t="s">
        <v>272</v>
      </c>
      <c r="AT112" s="231" t="s">
        <v>201</v>
      </c>
      <c r="AU112" s="231" t="s">
        <v>87</v>
      </c>
      <c r="AY112" s="19" t="s">
        <v>199</v>
      </c>
      <c r="BE112" s="232">
        <f>IF(N112="základní",J112,0)</f>
        <v>0</v>
      </c>
      <c r="BF112" s="232">
        <f>IF(N112="snížená",J112,0)</f>
        <v>0</v>
      </c>
      <c r="BG112" s="232">
        <f>IF(N112="zákl. přenesená",J112,0)</f>
        <v>0</v>
      </c>
      <c r="BH112" s="232">
        <f>IF(N112="sníž. přenesená",J112,0)</f>
        <v>0</v>
      </c>
      <c r="BI112" s="232">
        <f>IF(N112="nulová",J112,0)</f>
        <v>0</v>
      </c>
      <c r="BJ112" s="19" t="s">
        <v>23</v>
      </c>
      <c r="BK112" s="232">
        <f>ROUND(I112*H112,2)</f>
        <v>0</v>
      </c>
      <c r="BL112" s="19" t="s">
        <v>272</v>
      </c>
      <c r="BM112" s="231" t="s">
        <v>567</v>
      </c>
    </row>
    <row r="113" s="2" customFormat="1" ht="21.75" customHeight="1">
      <c r="A113" s="40"/>
      <c r="B113" s="41"/>
      <c r="C113" s="220" t="s">
        <v>350</v>
      </c>
      <c r="D113" s="220" t="s">
        <v>201</v>
      </c>
      <c r="E113" s="221" t="s">
        <v>4982</v>
      </c>
      <c r="F113" s="222" t="s">
        <v>4983</v>
      </c>
      <c r="G113" s="223" t="s">
        <v>333</v>
      </c>
      <c r="H113" s="224">
        <v>7</v>
      </c>
      <c r="I113" s="225"/>
      <c r="J113" s="226">
        <f>ROUND(I113*H113,2)</f>
        <v>0</v>
      </c>
      <c r="K113" s="222" t="s">
        <v>4777</v>
      </c>
      <c r="L113" s="46"/>
      <c r="M113" s="227" t="s">
        <v>22</v>
      </c>
      <c r="N113" s="228" t="s">
        <v>49</v>
      </c>
      <c r="O113" s="86"/>
      <c r="P113" s="229">
        <f>O113*H113</f>
        <v>0</v>
      </c>
      <c r="Q113" s="229">
        <v>0</v>
      </c>
      <c r="R113" s="229">
        <f>Q113*H113</f>
        <v>0</v>
      </c>
      <c r="S113" s="229">
        <v>0</v>
      </c>
      <c r="T113" s="230">
        <f>S113*H113</f>
        <v>0</v>
      </c>
      <c r="U113" s="40"/>
      <c r="V113" s="40"/>
      <c r="W113" s="40"/>
      <c r="X113" s="40"/>
      <c r="Y113" s="40"/>
      <c r="Z113" s="40"/>
      <c r="AA113" s="40"/>
      <c r="AB113" s="40"/>
      <c r="AC113" s="40"/>
      <c r="AD113" s="40"/>
      <c r="AE113" s="40"/>
      <c r="AR113" s="231" t="s">
        <v>272</v>
      </c>
      <c r="AT113" s="231" t="s">
        <v>201</v>
      </c>
      <c r="AU113" s="231" t="s">
        <v>87</v>
      </c>
      <c r="AY113" s="19" t="s">
        <v>199</v>
      </c>
      <c r="BE113" s="232">
        <f>IF(N113="základní",J113,0)</f>
        <v>0</v>
      </c>
      <c r="BF113" s="232">
        <f>IF(N113="snížená",J113,0)</f>
        <v>0</v>
      </c>
      <c r="BG113" s="232">
        <f>IF(N113="zákl. přenesená",J113,0)</f>
        <v>0</v>
      </c>
      <c r="BH113" s="232">
        <f>IF(N113="sníž. přenesená",J113,0)</f>
        <v>0</v>
      </c>
      <c r="BI113" s="232">
        <f>IF(N113="nulová",J113,0)</f>
        <v>0</v>
      </c>
      <c r="BJ113" s="19" t="s">
        <v>23</v>
      </c>
      <c r="BK113" s="232">
        <f>ROUND(I113*H113,2)</f>
        <v>0</v>
      </c>
      <c r="BL113" s="19" t="s">
        <v>272</v>
      </c>
      <c r="BM113" s="231" t="s">
        <v>587</v>
      </c>
    </row>
    <row r="114" s="2" customFormat="1" ht="21.75" customHeight="1">
      <c r="A114" s="40"/>
      <c r="B114" s="41"/>
      <c r="C114" s="220" t="s">
        <v>362</v>
      </c>
      <c r="D114" s="220" t="s">
        <v>201</v>
      </c>
      <c r="E114" s="221" t="s">
        <v>4984</v>
      </c>
      <c r="F114" s="222" t="s">
        <v>4985</v>
      </c>
      <c r="G114" s="223" t="s">
        <v>333</v>
      </c>
      <c r="H114" s="224">
        <v>10</v>
      </c>
      <c r="I114" s="225"/>
      <c r="J114" s="226">
        <f>ROUND(I114*H114,2)</f>
        <v>0</v>
      </c>
      <c r="K114" s="222" t="s">
        <v>4777</v>
      </c>
      <c r="L114" s="46"/>
      <c r="M114" s="227" t="s">
        <v>22</v>
      </c>
      <c r="N114" s="228" t="s">
        <v>49</v>
      </c>
      <c r="O114" s="86"/>
      <c r="P114" s="229">
        <f>O114*H114</f>
        <v>0</v>
      </c>
      <c r="Q114" s="229">
        <v>0</v>
      </c>
      <c r="R114" s="229">
        <f>Q114*H114</f>
        <v>0</v>
      </c>
      <c r="S114" s="229">
        <v>0</v>
      </c>
      <c r="T114" s="230">
        <f>S114*H114</f>
        <v>0</v>
      </c>
      <c r="U114" s="40"/>
      <c r="V114" s="40"/>
      <c r="W114" s="40"/>
      <c r="X114" s="40"/>
      <c r="Y114" s="40"/>
      <c r="Z114" s="40"/>
      <c r="AA114" s="40"/>
      <c r="AB114" s="40"/>
      <c r="AC114" s="40"/>
      <c r="AD114" s="40"/>
      <c r="AE114" s="40"/>
      <c r="AR114" s="231" t="s">
        <v>272</v>
      </c>
      <c r="AT114" s="231" t="s">
        <v>201</v>
      </c>
      <c r="AU114" s="231" t="s">
        <v>87</v>
      </c>
      <c r="AY114" s="19" t="s">
        <v>199</v>
      </c>
      <c r="BE114" s="232">
        <f>IF(N114="základní",J114,0)</f>
        <v>0</v>
      </c>
      <c r="BF114" s="232">
        <f>IF(N114="snížená",J114,0)</f>
        <v>0</v>
      </c>
      <c r="BG114" s="232">
        <f>IF(N114="zákl. přenesená",J114,0)</f>
        <v>0</v>
      </c>
      <c r="BH114" s="232">
        <f>IF(N114="sníž. přenesená",J114,0)</f>
        <v>0</v>
      </c>
      <c r="BI114" s="232">
        <f>IF(N114="nulová",J114,0)</f>
        <v>0</v>
      </c>
      <c r="BJ114" s="19" t="s">
        <v>23</v>
      </c>
      <c r="BK114" s="232">
        <f>ROUND(I114*H114,2)</f>
        <v>0</v>
      </c>
      <c r="BL114" s="19" t="s">
        <v>272</v>
      </c>
      <c r="BM114" s="231" t="s">
        <v>606</v>
      </c>
    </row>
    <row r="115" s="2" customFormat="1" ht="16.5" customHeight="1">
      <c r="A115" s="40"/>
      <c r="B115" s="41"/>
      <c r="C115" s="277" t="s">
        <v>367</v>
      </c>
      <c r="D115" s="277" t="s">
        <v>407</v>
      </c>
      <c r="E115" s="278" t="s">
        <v>4996</v>
      </c>
      <c r="F115" s="279" t="s">
        <v>4997</v>
      </c>
      <c r="G115" s="280" t="s">
        <v>4943</v>
      </c>
      <c r="H115" s="281">
        <v>1</v>
      </c>
      <c r="I115" s="282"/>
      <c r="J115" s="283">
        <f>ROUND(I115*H115,2)</f>
        <v>0</v>
      </c>
      <c r="K115" s="279" t="s">
        <v>22</v>
      </c>
      <c r="L115" s="284"/>
      <c r="M115" s="285" t="s">
        <v>22</v>
      </c>
      <c r="N115" s="286" t="s">
        <v>49</v>
      </c>
      <c r="O115" s="86"/>
      <c r="P115" s="229">
        <f>O115*H115</f>
        <v>0</v>
      </c>
      <c r="Q115" s="229">
        <v>0</v>
      </c>
      <c r="R115" s="229">
        <f>Q115*H115</f>
        <v>0</v>
      </c>
      <c r="S115" s="229">
        <v>0</v>
      </c>
      <c r="T115" s="230">
        <f>S115*H115</f>
        <v>0</v>
      </c>
      <c r="U115" s="40"/>
      <c r="V115" s="40"/>
      <c r="W115" s="40"/>
      <c r="X115" s="40"/>
      <c r="Y115" s="40"/>
      <c r="Z115" s="40"/>
      <c r="AA115" s="40"/>
      <c r="AB115" s="40"/>
      <c r="AC115" s="40"/>
      <c r="AD115" s="40"/>
      <c r="AE115" s="40"/>
      <c r="AR115" s="231" t="s">
        <v>367</v>
      </c>
      <c r="AT115" s="231" t="s">
        <v>407</v>
      </c>
      <c r="AU115" s="231" t="s">
        <v>87</v>
      </c>
      <c r="AY115" s="19" t="s">
        <v>199</v>
      </c>
      <c r="BE115" s="232">
        <f>IF(N115="základní",J115,0)</f>
        <v>0</v>
      </c>
      <c r="BF115" s="232">
        <f>IF(N115="snížená",J115,0)</f>
        <v>0</v>
      </c>
      <c r="BG115" s="232">
        <f>IF(N115="zákl. přenesená",J115,0)</f>
        <v>0</v>
      </c>
      <c r="BH115" s="232">
        <f>IF(N115="sníž. přenesená",J115,0)</f>
        <v>0</v>
      </c>
      <c r="BI115" s="232">
        <f>IF(N115="nulová",J115,0)</f>
        <v>0</v>
      </c>
      <c r="BJ115" s="19" t="s">
        <v>23</v>
      </c>
      <c r="BK115" s="232">
        <f>ROUND(I115*H115,2)</f>
        <v>0</v>
      </c>
      <c r="BL115" s="19" t="s">
        <v>272</v>
      </c>
      <c r="BM115" s="231" t="s">
        <v>619</v>
      </c>
    </row>
    <row r="116" s="2" customFormat="1" ht="21.75" customHeight="1">
      <c r="A116" s="40"/>
      <c r="B116" s="41"/>
      <c r="C116" s="220" t="s">
        <v>374</v>
      </c>
      <c r="D116" s="220" t="s">
        <v>201</v>
      </c>
      <c r="E116" s="221" t="s">
        <v>5000</v>
      </c>
      <c r="F116" s="222" t="s">
        <v>5001</v>
      </c>
      <c r="G116" s="223" t="s">
        <v>1235</v>
      </c>
      <c r="H116" s="224">
        <v>10</v>
      </c>
      <c r="I116" s="225"/>
      <c r="J116" s="226">
        <f>ROUND(I116*H116,2)</f>
        <v>0</v>
      </c>
      <c r="K116" s="222" t="s">
        <v>4777</v>
      </c>
      <c r="L116" s="46"/>
      <c r="M116" s="227" t="s">
        <v>22</v>
      </c>
      <c r="N116" s="228" t="s">
        <v>49</v>
      </c>
      <c r="O116" s="86"/>
      <c r="P116" s="229">
        <f>O116*H116</f>
        <v>0</v>
      </c>
      <c r="Q116" s="229">
        <v>0</v>
      </c>
      <c r="R116" s="229">
        <f>Q116*H116</f>
        <v>0</v>
      </c>
      <c r="S116" s="229">
        <v>0</v>
      </c>
      <c r="T116" s="230">
        <f>S116*H116</f>
        <v>0</v>
      </c>
      <c r="U116" s="40"/>
      <c r="V116" s="40"/>
      <c r="W116" s="40"/>
      <c r="X116" s="40"/>
      <c r="Y116" s="40"/>
      <c r="Z116" s="40"/>
      <c r="AA116" s="40"/>
      <c r="AB116" s="40"/>
      <c r="AC116" s="40"/>
      <c r="AD116" s="40"/>
      <c r="AE116" s="40"/>
      <c r="AR116" s="231" t="s">
        <v>272</v>
      </c>
      <c r="AT116" s="231" t="s">
        <v>201</v>
      </c>
      <c r="AU116" s="231" t="s">
        <v>87</v>
      </c>
      <c r="AY116" s="19" t="s">
        <v>199</v>
      </c>
      <c r="BE116" s="232">
        <f>IF(N116="základní",J116,0)</f>
        <v>0</v>
      </c>
      <c r="BF116" s="232">
        <f>IF(N116="snížená",J116,0)</f>
        <v>0</v>
      </c>
      <c r="BG116" s="232">
        <f>IF(N116="zákl. přenesená",J116,0)</f>
        <v>0</v>
      </c>
      <c r="BH116" s="232">
        <f>IF(N116="sníž. přenesená",J116,0)</f>
        <v>0</v>
      </c>
      <c r="BI116" s="232">
        <f>IF(N116="nulová",J116,0)</f>
        <v>0</v>
      </c>
      <c r="BJ116" s="19" t="s">
        <v>23</v>
      </c>
      <c r="BK116" s="232">
        <f>ROUND(I116*H116,2)</f>
        <v>0</v>
      </c>
      <c r="BL116" s="19" t="s">
        <v>272</v>
      </c>
      <c r="BM116" s="231" t="s">
        <v>634</v>
      </c>
    </row>
    <row r="117" s="2" customFormat="1" ht="16.5" customHeight="1">
      <c r="A117" s="40"/>
      <c r="B117" s="41"/>
      <c r="C117" s="220" t="s">
        <v>379</v>
      </c>
      <c r="D117" s="220" t="s">
        <v>201</v>
      </c>
      <c r="E117" s="221" t="s">
        <v>5002</v>
      </c>
      <c r="F117" s="222" t="s">
        <v>5003</v>
      </c>
      <c r="G117" s="223" t="s">
        <v>3721</v>
      </c>
      <c r="H117" s="224">
        <v>1</v>
      </c>
      <c r="I117" s="225"/>
      <c r="J117" s="226">
        <f>ROUND(I117*H117,2)</f>
        <v>0</v>
      </c>
      <c r="K117" s="222" t="s">
        <v>4777</v>
      </c>
      <c r="L117" s="46"/>
      <c r="M117" s="227" t="s">
        <v>22</v>
      </c>
      <c r="N117" s="228" t="s">
        <v>49</v>
      </c>
      <c r="O117" s="86"/>
      <c r="P117" s="229">
        <f>O117*H117</f>
        <v>0</v>
      </c>
      <c r="Q117" s="229">
        <v>0</v>
      </c>
      <c r="R117" s="229">
        <f>Q117*H117</f>
        <v>0</v>
      </c>
      <c r="S117" s="229">
        <v>0</v>
      </c>
      <c r="T117" s="230">
        <f>S117*H117</f>
        <v>0</v>
      </c>
      <c r="U117" s="40"/>
      <c r="V117" s="40"/>
      <c r="W117" s="40"/>
      <c r="X117" s="40"/>
      <c r="Y117" s="40"/>
      <c r="Z117" s="40"/>
      <c r="AA117" s="40"/>
      <c r="AB117" s="40"/>
      <c r="AC117" s="40"/>
      <c r="AD117" s="40"/>
      <c r="AE117" s="40"/>
      <c r="AR117" s="231" t="s">
        <v>272</v>
      </c>
      <c r="AT117" s="231" t="s">
        <v>201</v>
      </c>
      <c r="AU117" s="231" t="s">
        <v>87</v>
      </c>
      <c r="AY117" s="19" t="s">
        <v>199</v>
      </c>
      <c r="BE117" s="232">
        <f>IF(N117="základní",J117,0)</f>
        <v>0</v>
      </c>
      <c r="BF117" s="232">
        <f>IF(N117="snížená",J117,0)</f>
        <v>0</v>
      </c>
      <c r="BG117" s="232">
        <f>IF(N117="zákl. přenesená",J117,0)</f>
        <v>0</v>
      </c>
      <c r="BH117" s="232">
        <f>IF(N117="sníž. přenesená",J117,0)</f>
        <v>0</v>
      </c>
      <c r="BI117" s="232">
        <f>IF(N117="nulová",J117,0)</f>
        <v>0</v>
      </c>
      <c r="BJ117" s="19" t="s">
        <v>23</v>
      </c>
      <c r="BK117" s="232">
        <f>ROUND(I117*H117,2)</f>
        <v>0</v>
      </c>
      <c r="BL117" s="19" t="s">
        <v>272</v>
      </c>
      <c r="BM117" s="231" t="s">
        <v>647</v>
      </c>
    </row>
    <row r="118" s="2" customFormat="1" ht="16.5" customHeight="1">
      <c r="A118" s="40"/>
      <c r="B118" s="41"/>
      <c r="C118" s="220" t="s">
        <v>384</v>
      </c>
      <c r="D118" s="220" t="s">
        <v>201</v>
      </c>
      <c r="E118" s="221" t="s">
        <v>5004</v>
      </c>
      <c r="F118" s="222" t="s">
        <v>5005</v>
      </c>
      <c r="G118" s="223" t="s">
        <v>3721</v>
      </c>
      <c r="H118" s="224">
        <v>1</v>
      </c>
      <c r="I118" s="225"/>
      <c r="J118" s="226">
        <f>ROUND(I118*H118,2)</f>
        <v>0</v>
      </c>
      <c r="K118" s="222" t="s">
        <v>4777</v>
      </c>
      <c r="L118" s="46"/>
      <c r="M118" s="227" t="s">
        <v>22</v>
      </c>
      <c r="N118" s="228" t="s">
        <v>49</v>
      </c>
      <c r="O118" s="86"/>
      <c r="P118" s="229">
        <f>O118*H118</f>
        <v>0</v>
      </c>
      <c r="Q118" s="229">
        <v>0</v>
      </c>
      <c r="R118" s="229">
        <f>Q118*H118</f>
        <v>0</v>
      </c>
      <c r="S118" s="229">
        <v>0</v>
      </c>
      <c r="T118" s="230">
        <f>S118*H118</f>
        <v>0</v>
      </c>
      <c r="U118" s="40"/>
      <c r="V118" s="40"/>
      <c r="W118" s="40"/>
      <c r="X118" s="40"/>
      <c r="Y118" s="40"/>
      <c r="Z118" s="40"/>
      <c r="AA118" s="40"/>
      <c r="AB118" s="40"/>
      <c r="AC118" s="40"/>
      <c r="AD118" s="40"/>
      <c r="AE118" s="40"/>
      <c r="AR118" s="231" t="s">
        <v>272</v>
      </c>
      <c r="AT118" s="231" t="s">
        <v>201</v>
      </c>
      <c r="AU118" s="231" t="s">
        <v>87</v>
      </c>
      <c r="AY118" s="19" t="s">
        <v>199</v>
      </c>
      <c r="BE118" s="232">
        <f>IF(N118="základní",J118,0)</f>
        <v>0</v>
      </c>
      <c r="BF118" s="232">
        <f>IF(N118="snížená",J118,0)</f>
        <v>0</v>
      </c>
      <c r="BG118" s="232">
        <f>IF(N118="zákl. přenesená",J118,0)</f>
        <v>0</v>
      </c>
      <c r="BH118" s="232">
        <f>IF(N118="sníž. přenesená",J118,0)</f>
        <v>0</v>
      </c>
      <c r="BI118" s="232">
        <f>IF(N118="nulová",J118,0)</f>
        <v>0</v>
      </c>
      <c r="BJ118" s="19" t="s">
        <v>23</v>
      </c>
      <c r="BK118" s="232">
        <f>ROUND(I118*H118,2)</f>
        <v>0</v>
      </c>
      <c r="BL118" s="19" t="s">
        <v>272</v>
      </c>
      <c r="BM118" s="231" t="s">
        <v>660</v>
      </c>
    </row>
    <row r="119" s="2" customFormat="1" ht="16.5" customHeight="1">
      <c r="A119" s="40"/>
      <c r="B119" s="41"/>
      <c r="C119" s="220" t="s">
        <v>390</v>
      </c>
      <c r="D119" s="220" t="s">
        <v>201</v>
      </c>
      <c r="E119" s="221" t="s">
        <v>5006</v>
      </c>
      <c r="F119" s="222" t="s">
        <v>5007</v>
      </c>
      <c r="G119" s="223" t="s">
        <v>3721</v>
      </c>
      <c r="H119" s="224">
        <v>1</v>
      </c>
      <c r="I119" s="225"/>
      <c r="J119" s="226">
        <f>ROUND(I119*H119,2)</f>
        <v>0</v>
      </c>
      <c r="K119" s="222" t="s">
        <v>4777</v>
      </c>
      <c r="L119" s="46"/>
      <c r="M119" s="227" t="s">
        <v>22</v>
      </c>
      <c r="N119" s="228" t="s">
        <v>49</v>
      </c>
      <c r="O119" s="86"/>
      <c r="P119" s="229">
        <f>O119*H119</f>
        <v>0</v>
      </c>
      <c r="Q119" s="229">
        <v>0</v>
      </c>
      <c r="R119" s="229">
        <f>Q119*H119</f>
        <v>0</v>
      </c>
      <c r="S119" s="229">
        <v>0</v>
      </c>
      <c r="T119" s="230">
        <f>S119*H119</f>
        <v>0</v>
      </c>
      <c r="U119" s="40"/>
      <c r="V119" s="40"/>
      <c r="W119" s="40"/>
      <c r="X119" s="40"/>
      <c r="Y119" s="40"/>
      <c r="Z119" s="40"/>
      <c r="AA119" s="40"/>
      <c r="AB119" s="40"/>
      <c r="AC119" s="40"/>
      <c r="AD119" s="40"/>
      <c r="AE119" s="40"/>
      <c r="AR119" s="231" t="s">
        <v>272</v>
      </c>
      <c r="AT119" s="231" t="s">
        <v>201</v>
      </c>
      <c r="AU119" s="231" t="s">
        <v>87</v>
      </c>
      <c r="AY119" s="19" t="s">
        <v>199</v>
      </c>
      <c r="BE119" s="232">
        <f>IF(N119="základní",J119,0)</f>
        <v>0</v>
      </c>
      <c r="BF119" s="232">
        <f>IF(N119="snížená",J119,0)</f>
        <v>0</v>
      </c>
      <c r="BG119" s="232">
        <f>IF(N119="zákl. přenesená",J119,0)</f>
        <v>0</v>
      </c>
      <c r="BH119" s="232">
        <f>IF(N119="sníž. přenesená",J119,0)</f>
        <v>0</v>
      </c>
      <c r="BI119" s="232">
        <f>IF(N119="nulová",J119,0)</f>
        <v>0</v>
      </c>
      <c r="BJ119" s="19" t="s">
        <v>23</v>
      </c>
      <c r="BK119" s="232">
        <f>ROUND(I119*H119,2)</f>
        <v>0</v>
      </c>
      <c r="BL119" s="19" t="s">
        <v>272</v>
      </c>
      <c r="BM119" s="231" t="s">
        <v>676</v>
      </c>
    </row>
    <row r="120" s="2" customFormat="1" ht="16.5" customHeight="1">
      <c r="A120" s="40"/>
      <c r="B120" s="41"/>
      <c r="C120" s="220" t="s">
        <v>398</v>
      </c>
      <c r="D120" s="220" t="s">
        <v>201</v>
      </c>
      <c r="E120" s="221" t="s">
        <v>5008</v>
      </c>
      <c r="F120" s="222" t="s">
        <v>5009</v>
      </c>
      <c r="G120" s="223" t="s">
        <v>3721</v>
      </c>
      <c r="H120" s="224">
        <v>1</v>
      </c>
      <c r="I120" s="225"/>
      <c r="J120" s="226">
        <f>ROUND(I120*H120,2)</f>
        <v>0</v>
      </c>
      <c r="K120" s="222" t="s">
        <v>4777</v>
      </c>
      <c r="L120" s="46"/>
      <c r="M120" s="227" t="s">
        <v>22</v>
      </c>
      <c r="N120" s="228" t="s">
        <v>49</v>
      </c>
      <c r="O120" s="86"/>
      <c r="P120" s="229">
        <f>O120*H120</f>
        <v>0</v>
      </c>
      <c r="Q120" s="229">
        <v>0</v>
      </c>
      <c r="R120" s="229">
        <f>Q120*H120</f>
        <v>0</v>
      </c>
      <c r="S120" s="229">
        <v>0</v>
      </c>
      <c r="T120" s="230">
        <f>S120*H120</f>
        <v>0</v>
      </c>
      <c r="U120" s="40"/>
      <c r="V120" s="40"/>
      <c r="W120" s="40"/>
      <c r="X120" s="40"/>
      <c r="Y120" s="40"/>
      <c r="Z120" s="40"/>
      <c r="AA120" s="40"/>
      <c r="AB120" s="40"/>
      <c r="AC120" s="40"/>
      <c r="AD120" s="40"/>
      <c r="AE120" s="40"/>
      <c r="AR120" s="231" t="s">
        <v>272</v>
      </c>
      <c r="AT120" s="231" t="s">
        <v>201</v>
      </c>
      <c r="AU120" s="231" t="s">
        <v>87</v>
      </c>
      <c r="AY120" s="19" t="s">
        <v>199</v>
      </c>
      <c r="BE120" s="232">
        <f>IF(N120="základní",J120,0)</f>
        <v>0</v>
      </c>
      <c r="BF120" s="232">
        <f>IF(N120="snížená",J120,0)</f>
        <v>0</v>
      </c>
      <c r="BG120" s="232">
        <f>IF(N120="zákl. přenesená",J120,0)</f>
        <v>0</v>
      </c>
      <c r="BH120" s="232">
        <f>IF(N120="sníž. přenesená",J120,0)</f>
        <v>0</v>
      </c>
      <c r="BI120" s="232">
        <f>IF(N120="nulová",J120,0)</f>
        <v>0</v>
      </c>
      <c r="BJ120" s="19" t="s">
        <v>23</v>
      </c>
      <c r="BK120" s="232">
        <f>ROUND(I120*H120,2)</f>
        <v>0</v>
      </c>
      <c r="BL120" s="19" t="s">
        <v>272</v>
      </c>
      <c r="BM120" s="231" t="s">
        <v>688</v>
      </c>
    </row>
    <row r="121" s="2" customFormat="1" ht="16.5" customHeight="1">
      <c r="A121" s="40"/>
      <c r="B121" s="41"/>
      <c r="C121" s="220" t="s">
        <v>406</v>
      </c>
      <c r="D121" s="220" t="s">
        <v>201</v>
      </c>
      <c r="E121" s="221" t="s">
        <v>5010</v>
      </c>
      <c r="F121" s="222" t="s">
        <v>5011</v>
      </c>
      <c r="G121" s="223" t="s">
        <v>3721</v>
      </c>
      <c r="H121" s="224">
        <v>1</v>
      </c>
      <c r="I121" s="225"/>
      <c r="J121" s="226">
        <f>ROUND(I121*H121,2)</f>
        <v>0</v>
      </c>
      <c r="K121" s="222" t="s">
        <v>4777</v>
      </c>
      <c r="L121" s="46"/>
      <c r="M121" s="227" t="s">
        <v>22</v>
      </c>
      <c r="N121" s="228" t="s">
        <v>49</v>
      </c>
      <c r="O121" s="86"/>
      <c r="P121" s="229">
        <f>O121*H121</f>
        <v>0</v>
      </c>
      <c r="Q121" s="229">
        <v>0</v>
      </c>
      <c r="R121" s="229">
        <f>Q121*H121</f>
        <v>0</v>
      </c>
      <c r="S121" s="229">
        <v>0</v>
      </c>
      <c r="T121" s="230">
        <f>S121*H121</f>
        <v>0</v>
      </c>
      <c r="U121" s="40"/>
      <c r="V121" s="40"/>
      <c r="W121" s="40"/>
      <c r="X121" s="40"/>
      <c r="Y121" s="40"/>
      <c r="Z121" s="40"/>
      <c r="AA121" s="40"/>
      <c r="AB121" s="40"/>
      <c r="AC121" s="40"/>
      <c r="AD121" s="40"/>
      <c r="AE121" s="40"/>
      <c r="AR121" s="231" t="s">
        <v>272</v>
      </c>
      <c r="AT121" s="231" t="s">
        <v>201</v>
      </c>
      <c r="AU121" s="231" t="s">
        <v>87</v>
      </c>
      <c r="AY121" s="19" t="s">
        <v>199</v>
      </c>
      <c r="BE121" s="232">
        <f>IF(N121="základní",J121,0)</f>
        <v>0</v>
      </c>
      <c r="BF121" s="232">
        <f>IF(N121="snížená",J121,0)</f>
        <v>0</v>
      </c>
      <c r="BG121" s="232">
        <f>IF(N121="zákl. přenesená",J121,0)</f>
        <v>0</v>
      </c>
      <c r="BH121" s="232">
        <f>IF(N121="sníž. přenesená",J121,0)</f>
        <v>0</v>
      </c>
      <c r="BI121" s="232">
        <f>IF(N121="nulová",J121,0)</f>
        <v>0</v>
      </c>
      <c r="BJ121" s="19" t="s">
        <v>23</v>
      </c>
      <c r="BK121" s="232">
        <f>ROUND(I121*H121,2)</f>
        <v>0</v>
      </c>
      <c r="BL121" s="19" t="s">
        <v>272</v>
      </c>
      <c r="BM121" s="231" t="s">
        <v>698</v>
      </c>
    </row>
    <row r="122" s="2" customFormat="1" ht="16.5" customHeight="1">
      <c r="A122" s="40"/>
      <c r="B122" s="41"/>
      <c r="C122" s="220" t="s">
        <v>412</v>
      </c>
      <c r="D122" s="220" t="s">
        <v>201</v>
      </c>
      <c r="E122" s="221" t="s">
        <v>5012</v>
      </c>
      <c r="F122" s="222" t="s">
        <v>5013</v>
      </c>
      <c r="G122" s="223" t="s">
        <v>3721</v>
      </c>
      <c r="H122" s="224">
        <v>1</v>
      </c>
      <c r="I122" s="225"/>
      <c r="J122" s="226">
        <f>ROUND(I122*H122,2)</f>
        <v>0</v>
      </c>
      <c r="K122" s="222" t="s">
        <v>4777</v>
      </c>
      <c r="L122" s="46"/>
      <c r="M122" s="287" t="s">
        <v>22</v>
      </c>
      <c r="N122" s="288" t="s">
        <v>49</v>
      </c>
      <c r="O122" s="289"/>
      <c r="P122" s="290">
        <f>O122*H122</f>
        <v>0</v>
      </c>
      <c r="Q122" s="290">
        <v>0</v>
      </c>
      <c r="R122" s="290">
        <f>Q122*H122</f>
        <v>0</v>
      </c>
      <c r="S122" s="290">
        <v>0</v>
      </c>
      <c r="T122" s="291">
        <f>S122*H122</f>
        <v>0</v>
      </c>
      <c r="U122" s="40"/>
      <c r="V122" s="40"/>
      <c r="W122" s="40"/>
      <c r="X122" s="40"/>
      <c r="Y122" s="40"/>
      <c r="Z122" s="40"/>
      <c r="AA122" s="40"/>
      <c r="AB122" s="40"/>
      <c r="AC122" s="40"/>
      <c r="AD122" s="40"/>
      <c r="AE122" s="40"/>
      <c r="AR122" s="231" t="s">
        <v>272</v>
      </c>
      <c r="AT122" s="231" t="s">
        <v>201</v>
      </c>
      <c r="AU122" s="231" t="s">
        <v>87</v>
      </c>
      <c r="AY122" s="19" t="s">
        <v>199</v>
      </c>
      <c r="BE122" s="232">
        <f>IF(N122="základní",J122,0)</f>
        <v>0</v>
      </c>
      <c r="BF122" s="232">
        <f>IF(N122="snížená",J122,0)</f>
        <v>0</v>
      </c>
      <c r="BG122" s="232">
        <f>IF(N122="zákl. přenesená",J122,0)</f>
        <v>0</v>
      </c>
      <c r="BH122" s="232">
        <f>IF(N122="sníž. přenesená",J122,0)</f>
        <v>0</v>
      </c>
      <c r="BI122" s="232">
        <f>IF(N122="nulová",J122,0)</f>
        <v>0</v>
      </c>
      <c r="BJ122" s="19" t="s">
        <v>23</v>
      </c>
      <c r="BK122" s="232">
        <f>ROUND(I122*H122,2)</f>
        <v>0</v>
      </c>
      <c r="BL122" s="19" t="s">
        <v>272</v>
      </c>
      <c r="BM122" s="231" t="s">
        <v>719</v>
      </c>
    </row>
    <row r="123" s="2" customFormat="1" ht="6.96" customHeight="1">
      <c r="A123" s="40"/>
      <c r="B123" s="61"/>
      <c r="C123" s="62"/>
      <c r="D123" s="62"/>
      <c r="E123" s="62"/>
      <c r="F123" s="62"/>
      <c r="G123" s="62"/>
      <c r="H123" s="62"/>
      <c r="I123" s="168"/>
      <c r="J123" s="62"/>
      <c r="K123" s="62"/>
      <c r="L123" s="46"/>
      <c r="M123" s="40"/>
      <c r="O123" s="40"/>
      <c r="P123" s="40"/>
      <c r="Q123" s="40"/>
      <c r="R123" s="40"/>
      <c r="S123" s="40"/>
      <c r="T123" s="40"/>
      <c r="U123" s="40"/>
      <c r="V123" s="40"/>
      <c r="W123" s="40"/>
      <c r="X123" s="40"/>
      <c r="Y123" s="40"/>
      <c r="Z123" s="40"/>
      <c r="AA123" s="40"/>
      <c r="AB123" s="40"/>
      <c r="AC123" s="40"/>
      <c r="AD123" s="40"/>
      <c r="AE123" s="40"/>
    </row>
  </sheetData>
  <sheetProtection sheet="1" autoFilter="0" formatColumns="0" formatRows="0" objects="1" scenarios="1" spinCount="100000" saltValue="Fml0uG7KFjtRkKCL1b/psB6M/dR7i9jxYW5VKPM6OmCcQUhbNw1Vh7syH7hfB6d7s8H4YVZ6+VIMz8QwgvX9tw==" hashValue="Kdd0jJMhqdF8VjkB00NKMkp5dJYbUuRNpbe8dabYq+PYipUdqc9bQFXGoj60hufr3HqTWUsVLxI5h6btsPueaA==" algorithmName="SHA-512" password="CEF7"/>
  <autoFilter ref="C80:K122"/>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120</v>
      </c>
    </row>
    <row r="3" s="1" customFormat="1" ht="6.96" customHeight="1">
      <c r="B3" s="131"/>
      <c r="C3" s="132"/>
      <c r="D3" s="132"/>
      <c r="E3" s="132"/>
      <c r="F3" s="132"/>
      <c r="G3" s="132"/>
      <c r="H3" s="132"/>
      <c r="I3" s="133"/>
      <c r="J3" s="132"/>
      <c r="K3" s="132"/>
      <c r="L3" s="22"/>
      <c r="AT3" s="19" t="s">
        <v>87</v>
      </c>
    </row>
    <row r="4" s="1" customFormat="1" ht="24.96" customHeight="1">
      <c r="B4" s="22"/>
      <c r="D4" s="134" t="s">
        <v>136</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zakázky'!K6</f>
        <v>Rekonstrukce elektroinstalace a rozvodů ZTI,vč. úpravy soc. zařízení a bezbariér vstupu obj. č.p. 931, Náchod</v>
      </c>
      <c r="F7" s="136"/>
      <c r="G7" s="136"/>
      <c r="H7" s="136"/>
      <c r="I7" s="130"/>
      <c r="L7" s="22"/>
    </row>
    <row r="8" s="2" customFormat="1" ht="12" customHeight="1">
      <c r="A8" s="40"/>
      <c r="B8" s="46"/>
      <c r="C8" s="40"/>
      <c r="D8" s="136" t="s">
        <v>137</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5092</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19</v>
      </c>
      <c r="E11" s="40"/>
      <c r="F11" s="141" t="s">
        <v>22</v>
      </c>
      <c r="G11" s="40"/>
      <c r="H11" s="40"/>
      <c r="I11" s="142" t="s">
        <v>21</v>
      </c>
      <c r="J11" s="141" t="s">
        <v>22</v>
      </c>
      <c r="K11" s="40"/>
      <c r="L11" s="139"/>
      <c r="S11" s="40"/>
      <c r="T11" s="40"/>
      <c r="U11" s="40"/>
      <c r="V11" s="40"/>
      <c r="W11" s="40"/>
      <c r="X11" s="40"/>
      <c r="Y11" s="40"/>
      <c r="Z11" s="40"/>
      <c r="AA11" s="40"/>
      <c r="AB11" s="40"/>
      <c r="AC11" s="40"/>
      <c r="AD11" s="40"/>
      <c r="AE11" s="40"/>
    </row>
    <row r="12" s="2" customFormat="1" ht="12" customHeight="1">
      <c r="A12" s="40"/>
      <c r="B12" s="46"/>
      <c r="C12" s="40"/>
      <c r="D12" s="136" t="s">
        <v>24</v>
      </c>
      <c r="E12" s="40"/>
      <c r="F12" s="141" t="s">
        <v>25</v>
      </c>
      <c r="G12" s="40"/>
      <c r="H12" s="40"/>
      <c r="I12" s="142" t="s">
        <v>26</v>
      </c>
      <c r="J12" s="143" t="str">
        <f>'Rekapitulace zakázky'!AN8</f>
        <v>12. 2. 2020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22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32</v>
      </c>
      <c r="F15" s="40"/>
      <c r="G15" s="40"/>
      <c r="H15" s="40"/>
      <c r="I15" s="142" t="s">
        <v>33</v>
      </c>
      <c r="J15" s="141" t="s">
        <v>22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34</v>
      </c>
      <c r="E17" s="40"/>
      <c r="F17" s="40"/>
      <c r="G17" s="40"/>
      <c r="H17" s="40"/>
      <c r="I17" s="142" t="s">
        <v>31</v>
      </c>
      <c r="J17" s="35"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zakázky'!E14</f>
        <v>Vyplň údaj</v>
      </c>
      <c r="F18" s="141"/>
      <c r="G18" s="141"/>
      <c r="H18" s="141"/>
      <c r="I18" s="142" t="s">
        <v>33</v>
      </c>
      <c r="J18" s="35"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36</v>
      </c>
      <c r="E20" s="40"/>
      <c r="F20" s="40"/>
      <c r="G20" s="40"/>
      <c r="H20" s="40"/>
      <c r="I20" s="142" t="s">
        <v>31</v>
      </c>
      <c r="J20" s="141" t="s">
        <v>37</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33</v>
      </c>
      <c r="J21" s="141" t="s">
        <v>22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22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4765</v>
      </c>
      <c r="F24" s="40"/>
      <c r="G24" s="40"/>
      <c r="H24" s="40"/>
      <c r="I24" s="142" t="s">
        <v>33</v>
      </c>
      <c r="J24" s="141" t="s">
        <v>22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42</v>
      </c>
      <c r="E26" s="40"/>
      <c r="F26" s="40"/>
      <c r="G26" s="40"/>
      <c r="H26" s="40"/>
      <c r="I26" s="138"/>
      <c r="J26" s="40"/>
      <c r="K26" s="40"/>
      <c r="L26" s="139"/>
      <c r="S26" s="40"/>
      <c r="T26" s="40"/>
      <c r="U26" s="40"/>
      <c r="V26" s="40"/>
      <c r="W26" s="40"/>
      <c r="X26" s="40"/>
      <c r="Y26" s="40"/>
      <c r="Z26" s="40"/>
      <c r="AA26" s="40"/>
      <c r="AB26" s="40"/>
      <c r="AC26" s="40"/>
      <c r="AD26" s="40"/>
      <c r="AE26" s="40"/>
    </row>
    <row r="27" s="8" customFormat="1" ht="47.25" customHeight="1">
      <c r="A27" s="144"/>
      <c r="B27" s="145"/>
      <c r="C27" s="144"/>
      <c r="D27" s="144"/>
      <c r="E27" s="146" t="s">
        <v>43</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44</v>
      </c>
      <c r="E30" s="40"/>
      <c r="F30" s="40"/>
      <c r="G30" s="40"/>
      <c r="H30" s="40"/>
      <c r="I30" s="138"/>
      <c r="J30" s="152">
        <f>ROUND(J81,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46</v>
      </c>
      <c r="G32" s="40"/>
      <c r="H32" s="40"/>
      <c r="I32" s="154" t="s">
        <v>45</v>
      </c>
      <c r="J32" s="153" t="s">
        <v>47</v>
      </c>
      <c r="K32" s="40"/>
      <c r="L32" s="139"/>
      <c r="S32" s="40"/>
      <c r="T32" s="40"/>
      <c r="U32" s="40"/>
      <c r="V32" s="40"/>
      <c r="W32" s="40"/>
      <c r="X32" s="40"/>
      <c r="Y32" s="40"/>
      <c r="Z32" s="40"/>
      <c r="AA32" s="40"/>
      <c r="AB32" s="40"/>
      <c r="AC32" s="40"/>
      <c r="AD32" s="40"/>
      <c r="AE32" s="40"/>
    </row>
    <row r="33" s="2" customFormat="1" ht="14.4" customHeight="1">
      <c r="A33" s="40"/>
      <c r="B33" s="46"/>
      <c r="C33" s="40"/>
      <c r="D33" s="155" t="s">
        <v>48</v>
      </c>
      <c r="E33" s="136" t="s">
        <v>49</v>
      </c>
      <c r="F33" s="156">
        <f>ROUND((SUM(BE81:BE99)),  2)</f>
        <v>0</v>
      </c>
      <c r="G33" s="40"/>
      <c r="H33" s="40"/>
      <c r="I33" s="157">
        <v>0.20999999999999999</v>
      </c>
      <c r="J33" s="156">
        <f>ROUND(((SUM(BE81:BE99))*I33),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50</v>
      </c>
      <c r="F34" s="156">
        <f>ROUND((SUM(BF81:BF99)),  2)</f>
        <v>0</v>
      </c>
      <c r="G34" s="40"/>
      <c r="H34" s="40"/>
      <c r="I34" s="157">
        <v>0.14999999999999999</v>
      </c>
      <c r="J34" s="156">
        <f>ROUND(((SUM(BF81:BF99))*I34),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51</v>
      </c>
      <c r="F35" s="156">
        <f>ROUND((SUM(BG81:BG99)),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52</v>
      </c>
      <c r="F36" s="156">
        <f>ROUND((SUM(BH81:BH99)),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53</v>
      </c>
      <c r="F37" s="156">
        <f>ROUND((SUM(BI81:BI99)),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54</v>
      </c>
      <c r="E39" s="160"/>
      <c r="F39" s="160"/>
      <c r="G39" s="161" t="s">
        <v>55</v>
      </c>
      <c r="H39" s="162" t="s">
        <v>56</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139</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Rekonstrukce elektroinstalace a rozvodů ZTI,vč. úpravy soc. zařízení a bezbariér vstupu obj. č.p. 931, Náchod</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137</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6.4 - Kamerový systém</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24</v>
      </c>
      <c r="D52" s="42"/>
      <c r="E52" s="42"/>
      <c r="F52" s="29" t="str">
        <f>F12</f>
        <v>Náchod</v>
      </c>
      <c r="G52" s="42"/>
      <c r="H52" s="42"/>
      <c r="I52" s="142" t="s">
        <v>26</v>
      </c>
      <c r="J52" s="74" t="str">
        <f>IF(J12="","",J12)</f>
        <v>12. 2. 2020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40.05" customHeight="1">
      <c r="A54" s="40"/>
      <c r="B54" s="41"/>
      <c r="C54" s="34" t="s">
        <v>30</v>
      </c>
      <c r="D54" s="42"/>
      <c r="E54" s="42"/>
      <c r="F54" s="29" t="str">
        <f>E15</f>
        <v>SPŠ stav. a Obch. akad. arch. Jana Letzela, Náchod</v>
      </c>
      <c r="G54" s="42"/>
      <c r="H54" s="42"/>
      <c r="I54" s="142" t="s">
        <v>36</v>
      </c>
      <c r="J54" s="38" t="str">
        <f>E21</f>
        <v>Ing. Lukáš Polej - projektový a ing. atelier EGO</v>
      </c>
      <c r="K54" s="42"/>
      <c r="L54" s="139"/>
      <c r="S54" s="40"/>
      <c r="T54" s="40"/>
      <c r="U54" s="40"/>
      <c r="V54" s="40"/>
      <c r="W54" s="40"/>
      <c r="X54" s="40"/>
      <c r="Y54" s="40"/>
      <c r="Z54" s="40"/>
      <c r="AA54" s="40"/>
      <c r="AB54" s="40"/>
      <c r="AC54" s="40"/>
      <c r="AD54" s="40"/>
      <c r="AE54" s="40"/>
    </row>
    <row r="55" s="2" customFormat="1" ht="15.15" customHeight="1">
      <c r="A55" s="40"/>
      <c r="B55" s="41"/>
      <c r="C55" s="34" t="s">
        <v>34</v>
      </c>
      <c r="D55" s="42"/>
      <c r="E55" s="42"/>
      <c r="F55" s="29" t="str">
        <f>IF(E18="","",E18)</f>
        <v>Vyplň údaj</v>
      </c>
      <c r="G55" s="42"/>
      <c r="H55" s="42"/>
      <c r="I55" s="142" t="s">
        <v>40</v>
      </c>
      <c r="J55" s="38" t="str">
        <f>E24</f>
        <v>Jiří Macháček</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140</v>
      </c>
      <c r="D57" s="174"/>
      <c r="E57" s="174"/>
      <c r="F57" s="174"/>
      <c r="G57" s="174"/>
      <c r="H57" s="174"/>
      <c r="I57" s="175"/>
      <c r="J57" s="176" t="s">
        <v>141</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76</v>
      </c>
      <c r="D59" s="42"/>
      <c r="E59" s="42"/>
      <c r="F59" s="42"/>
      <c r="G59" s="42"/>
      <c r="H59" s="42"/>
      <c r="I59" s="138"/>
      <c r="J59" s="104">
        <f>J81</f>
        <v>0</v>
      </c>
      <c r="K59" s="42"/>
      <c r="L59" s="139"/>
      <c r="S59" s="40"/>
      <c r="T59" s="40"/>
      <c r="U59" s="40"/>
      <c r="V59" s="40"/>
      <c r="W59" s="40"/>
      <c r="X59" s="40"/>
      <c r="Y59" s="40"/>
      <c r="Z59" s="40"/>
      <c r="AA59" s="40"/>
      <c r="AB59" s="40"/>
      <c r="AC59" s="40"/>
      <c r="AD59" s="40"/>
      <c r="AE59" s="40"/>
      <c r="AU59" s="19" t="s">
        <v>142</v>
      </c>
    </row>
    <row r="60" s="9" customFormat="1" ht="24.96" customHeight="1">
      <c r="A60" s="9"/>
      <c r="B60" s="178"/>
      <c r="C60" s="179"/>
      <c r="D60" s="180" t="s">
        <v>154</v>
      </c>
      <c r="E60" s="181"/>
      <c r="F60" s="181"/>
      <c r="G60" s="181"/>
      <c r="H60" s="181"/>
      <c r="I60" s="182"/>
      <c r="J60" s="183">
        <f>J82</f>
        <v>0</v>
      </c>
      <c r="K60" s="179"/>
      <c r="L60" s="184"/>
      <c r="S60" s="9"/>
      <c r="T60" s="9"/>
      <c r="U60" s="9"/>
      <c r="V60" s="9"/>
      <c r="W60" s="9"/>
      <c r="X60" s="9"/>
      <c r="Y60" s="9"/>
      <c r="Z60" s="9"/>
      <c r="AA60" s="9"/>
      <c r="AB60" s="9"/>
      <c r="AC60" s="9"/>
      <c r="AD60" s="9"/>
      <c r="AE60" s="9"/>
    </row>
    <row r="61" s="10" customFormat="1" ht="19.92" customHeight="1">
      <c r="A61" s="10"/>
      <c r="B61" s="185"/>
      <c r="C61" s="186"/>
      <c r="D61" s="187" t="s">
        <v>4766</v>
      </c>
      <c r="E61" s="188"/>
      <c r="F61" s="188"/>
      <c r="G61" s="188"/>
      <c r="H61" s="188"/>
      <c r="I61" s="189"/>
      <c r="J61" s="190">
        <f>J83</f>
        <v>0</v>
      </c>
      <c r="K61" s="186"/>
      <c r="L61" s="191"/>
      <c r="S61" s="10"/>
      <c r="T61" s="10"/>
      <c r="U61" s="10"/>
      <c r="V61" s="10"/>
      <c r="W61" s="10"/>
      <c r="X61" s="10"/>
      <c r="Y61" s="10"/>
      <c r="Z61" s="10"/>
      <c r="AA61" s="10"/>
      <c r="AB61" s="10"/>
      <c r="AC61" s="10"/>
      <c r="AD61" s="10"/>
      <c r="AE61" s="10"/>
    </row>
    <row r="62" s="2" customFormat="1" ht="21.84" customHeight="1">
      <c r="A62" s="40"/>
      <c r="B62" s="41"/>
      <c r="C62" s="42"/>
      <c r="D62" s="42"/>
      <c r="E62" s="42"/>
      <c r="F62" s="42"/>
      <c r="G62" s="42"/>
      <c r="H62" s="42"/>
      <c r="I62" s="138"/>
      <c r="J62" s="42"/>
      <c r="K62" s="42"/>
      <c r="L62" s="139"/>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168"/>
      <c r="J63" s="62"/>
      <c r="K63" s="62"/>
      <c r="L63" s="139"/>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171"/>
      <c r="J67" s="64"/>
      <c r="K67" s="64"/>
      <c r="L67" s="139"/>
      <c r="S67" s="40"/>
      <c r="T67" s="40"/>
      <c r="U67" s="40"/>
      <c r="V67" s="40"/>
      <c r="W67" s="40"/>
      <c r="X67" s="40"/>
      <c r="Y67" s="40"/>
      <c r="Z67" s="40"/>
      <c r="AA67" s="40"/>
      <c r="AB67" s="40"/>
      <c r="AC67" s="40"/>
      <c r="AD67" s="40"/>
      <c r="AE67" s="40"/>
    </row>
    <row r="68" s="2" customFormat="1" ht="24.96" customHeight="1">
      <c r="A68" s="40"/>
      <c r="B68" s="41"/>
      <c r="C68" s="25" t="s">
        <v>184</v>
      </c>
      <c r="D68" s="42"/>
      <c r="E68" s="42"/>
      <c r="F68" s="42"/>
      <c r="G68" s="42"/>
      <c r="H68" s="42"/>
      <c r="I68" s="138"/>
      <c r="J68" s="42"/>
      <c r="K68" s="42"/>
      <c r="L68" s="139"/>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138"/>
      <c r="J69" s="42"/>
      <c r="K69" s="42"/>
      <c r="L69" s="139"/>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138"/>
      <c r="J70" s="42"/>
      <c r="K70" s="42"/>
      <c r="L70" s="139"/>
      <c r="S70" s="40"/>
      <c r="T70" s="40"/>
      <c r="U70" s="40"/>
      <c r="V70" s="40"/>
      <c r="W70" s="40"/>
      <c r="X70" s="40"/>
      <c r="Y70" s="40"/>
      <c r="Z70" s="40"/>
      <c r="AA70" s="40"/>
      <c r="AB70" s="40"/>
      <c r="AC70" s="40"/>
      <c r="AD70" s="40"/>
      <c r="AE70" s="40"/>
    </row>
    <row r="71" s="2" customFormat="1" ht="16.5" customHeight="1">
      <c r="A71" s="40"/>
      <c r="B71" s="41"/>
      <c r="C71" s="42"/>
      <c r="D71" s="42"/>
      <c r="E71" s="172" t="str">
        <f>E7</f>
        <v>Rekonstrukce elektroinstalace a rozvodů ZTI,vč. úpravy soc. zařízení a bezbariér vstupu obj. č.p. 931, Náchod</v>
      </c>
      <c r="F71" s="34"/>
      <c r="G71" s="34"/>
      <c r="H71" s="34"/>
      <c r="I71" s="138"/>
      <c r="J71" s="42"/>
      <c r="K71" s="42"/>
      <c r="L71" s="139"/>
      <c r="S71" s="40"/>
      <c r="T71" s="40"/>
      <c r="U71" s="40"/>
      <c r="V71" s="40"/>
      <c r="W71" s="40"/>
      <c r="X71" s="40"/>
      <c r="Y71" s="40"/>
      <c r="Z71" s="40"/>
      <c r="AA71" s="40"/>
      <c r="AB71" s="40"/>
      <c r="AC71" s="40"/>
      <c r="AD71" s="40"/>
      <c r="AE71" s="40"/>
    </row>
    <row r="72" s="2" customFormat="1" ht="12" customHeight="1">
      <c r="A72" s="40"/>
      <c r="B72" s="41"/>
      <c r="C72" s="34" t="s">
        <v>137</v>
      </c>
      <c r="D72" s="42"/>
      <c r="E72" s="42"/>
      <c r="F72" s="42"/>
      <c r="G72" s="42"/>
      <c r="H72" s="42"/>
      <c r="I72" s="138"/>
      <c r="J72" s="42"/>
      <c r="K72" s="42"/>
      <c r="L72" s="139"/>
      <c r="S72" s="40"/>
      <c r="T72" s="40"/>
      <c r="U72" s="40"/>
      <c r="V72" s="40"/>
      <c r="W72" s="40"/>
      <c r="X72" s="40"/>
      <c r="Y72" s="40"/>
      <c r="Z72" s="40"/>
      <c r="AA72" s="40"/>
      <c r="AB72" s="40"/>
      <c r="AC72" s="40"/>
      <c r="AD72" s="40"/>
      <c r="AE72" s="40"/>
    </row>
    <row r="73" s="2" customFormat="1" ht="16.5" customHeight="1">
      <c r="A73" s="40"/>
      <c r="B73" s="41"/>
      <c r="C73" s="42"/>
      <c r="D73" s="42"/>
      <c r="E73" s="71" t="str">
        <f>E9</f>
        <v>6.4 - Kamerový systém</v>
      </c>
      <c r="F73" s="42"/>
      <c r="G73" s="42"/>
      <c r="H73" s="42"/>
      <c r="I73" s="138"/>
      <c r="J73" s="42"/>
      <c r="K73" s="42"/>
      <c r="L73" s="139"/>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12" customHeight="1">
      <c r="A75" s="40"/>
      <c r="B75" s="41"/>
      <c r="C75" s="34" t="s">
        <v>24</v>
      </c>
      <c r="D75" s="42"/>
      <c r="E75" s="42"/>
      <c r="F75" s="29" t="str">
        <f>F12</f>
        <v>Náchod</v>
      </c>
      <c r="G75" s="42"/>
      <c r="H75" s="42"/>
      <c r="I75" s="142" t="s">
        <v>26</v>
      </c>
      <c r="J75" s="74" t="str">
        <f>IF(J12="","",J12)</f>
        <v>12. 2. 2020</v>
      </c>
      <c r="K75" s="42"/>
      <c r="L75" s="139"/>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40.05" customHeight="1">
      <c r="A77" s="40"/>
      <c r="B77" s="41"/>
      <c r="C77" s="34" t="s">
        <v>30</v>
      </c>
      <c r="D77" s="42"/>
      <c r="E77" s="42"/>
      <c r="F77" s="29" t="str">
        <f>E15</f>
        <v>SPŠ stav. a Obch. akad. arch. Jana Letzela, Náchod</v>
      </c>
      <c r="G77" s="42"/>
      <c r="H77" s="42"/>
      <c r="I77" s="142" t="s">
        <v>36</v>
      </c>
      <c r="J77" s="38" t="str">
        <f>E21</f>
        <v>Ing. Lukáš Polej - projektový a ing. atelier EGO</v>
      </c>
      <c r="K77" s="42"/>
      <c r="L77" s="139"/>
      <c r="S77" s="40"/>
      <c r="T77" s="40"/>
      <c r="U77" s="40"/>
      <c r="V77" s="40"/>
      <c r="W77" s="40"/>
      <c r="X77" s="40"/>
      <c r="Y77" s="40"/>
      <c r="Z77" s="40"/>
      <c r="AA77" s="40"/>
      <c r="AB77" s="40"/>
      <c r="AC77" s="40"/>
      <c r="AD77" s="40"/>
      <c r="AE77" s="40"/>
    </row>
    <row r="78" s="2" customFormat="1" ht="15.15" customHeight="1">
      <c r="A78" s="40"/>
      <c r="B78" s="41"/>
      <c r="C78" s="34" t="s">
        <v>34</v>
      </c>
      <c r="D78" s="42"/>
      <c r="E78" s="42"/>
      <c r="F78" s="29" t="str">
        <f>IF(E18="","",E18)</f>
        <v>Vyplň údaj</v>
      </c>
      <c r="G78" s="42"/>
      <c r="H78" s="42"/>
      <c r="I78" s="142" t="s">
        <v>40</v>
      </c>
      <c r="J78" s="38" t="str">
        <f>E24</f>
        <v>Jiří Macháček</v>
      </c>
      <c r="K78" s="42"/>
      <c r="L78" s="139"/>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138"/>
      <c r="J79" s="42"/>
      <c r="K79" s="42"/>
      <c r="L79" s="139"/>
      <c r="S79" s="40"/>
      <c r="T79" s="40"/>
      <c r="U79" s="40"/>
      <c r="V79" s="40"/>
      <c r="W79" s="40"/>
      <c r="X79" s="40"/>
      <c r="Y79" s="40"/>
      <c r="Z79" s="40"/>
      <c r="AA79" s="40"/>
      <c r="AB79" s="40"/>
      <c r="AC79" s="40"/>
      <c r="AD79" s="40"/>
      <c r="AE79" s="40"/>
    </row>
    <row r="80" s="11" customFormat="1" ht="29.28" customHeight="1">
      <c r="A80" s="192"/>
      <c r="B80" s="193"/>
      <c r="C80" s="194" t="s">
        <v>185</v>
      </c>
      <c r="D80" s="195" t="s">
        <v>63</v>
      </c>
      <c r="E80" s="195" t="s">
        <v>59</v>
      </c>
      <c r="F80" s="195" t="s">
        <v>60</v>
      </c>
      <c r="G80" s="195" t="s">
        <v>186</v>
      </c>
      <c r="H80" s="195" t="s">
        <v>187</v>
      </c>
      <c r="I80" s="196" t="s">
        <v>188</v>
      </c>
      <c r="J80" s="195" t="s">
        <v>141</v>
      </c>
      <c r="K80" s="197" t="s">
        <v>189</v>
      </c>
      <c r="L80" s="198"/>
      <c r="M80" s="94" t="s">
        <v>22</v>
      </c>
      <c r="N80" s="95" t="s">
        <v>48</v>
      </c>
      <c r="O80" s="95" t="s">
        <v>190</v>
      </c>
      <c r="P80" s="95" t="s">
        <v>191</v>
      </c>
      <c r="Q80" s="95" t="s">
        <v>192</v>
      </c>
      <c r="R80" s="95" t="s">
        <v>193</v>
      </c>
      <c r="S80" s="95" t="s">
        <v>194</v>
      </c>
      <c r="T80" s="96" t="s">
        <v>195</v>
      </c>
      <c r="U80" s="192"/>
      <c r="V80" s="192"/>
      <c r="W80" s="192"/>
      <c r="X80" s="192"/>
      <c r="Y80" s="192"/>
      <c r="Z80" s="192"/>
      <c r="AA80" s="192"/>
      <c r="AB80" s="192"/>
      <c r="AC80" s="192"/>
      <c r="AD80" s="192"/>
      <c r="AE80" s="192"/>
    </row>
    <row r="81" s="2" customFormat="1" ht="22.8" customHeight="1">
      <c r="A81" s="40"/>
      <c r="B81" s="41"/>
      <c r="C81" s="101" t="s">
        <v>196</v>
      </c>
      <c r="D81" s="42"/>
      <c r="E81" s="42"/>
      <c r="F81" s="42"/>
      <c r="G81" s="42"/>
      <c r="H81" s="42"/>
      <c r="I81" s="138"/>
      <c r="J81" s="199">
        <f>BK81</f>
        <v>0</v>
      </c>
      <c r="K81" s="42"/>
      <c r="L81" s="46"/>
      <c r="M81" s="97"/>
      <c r="N81" s="200"/>
      <c r="O81" s="98"/>
      <c r="P81" s="201">
        <f>P82</f>
        <v>0</v>
      </c>
      <c r="Q81" s="98"/>
      <c r="R81" s="201">
        <f>R82</f>
        <v>0</v>
      </c>
      <c r="S81" s="98"/>
      <c r="T81" s="202">
        <f>T82</f>
        <v>0</v>
      </c>
      <c r="U81" s="40"/>
      <c r="V81" s="40"/>
      <c r="W81" s="40"/>
      <c r="X81" s="40"/>
      <c r="Y81" s="40"/>
      <c r="Z81" s="40"/>
      <c r="AA81" s="40"/>
      <c r="AB81" s="40"/>
      <c r="AC81" s="40"/>
      <c r="AD81" s="40"/>
      <c r="AE81" s="40"/>
      <c r="AT81" s="19" t="s">
        <v>77</v>
      </c>
      <c r="AU81" s="19" t="s">
        <v>142</v>
      </c>
      <c r="BK81" s="203">
        <f>BK82</f>
        <v>0</v>
      </c>
    </row>
    <row r="82" s="12" customFormat="1" ht="25.92" customHeight="1">
      <c r="A82" s="12"/>
      <c r="B82" s="204"/>
      <c r="C82" s="205"/>
      <c r="D82" s="206" t="s">
        <v>77</v>
      </c>
      <c r="E82" s="207" t="s">
        <v>1654</v>
      </c>
      <c r="F82" s="207" t="s">
        <v>1655</v>
      </c>
      <c r="G82" s="205"/>
      <c r="H82" s="205"/>
      <c r="I82" s="208"/>
      <c r="J82" s="209">
        <f>BK82</f>
        <v>0</v>
      </c>
      <c r="K82" s="205"/>
      <c r="L82" s="210"/>
      <c r="M82" s="211"/>
      <c r="N82" s="212"/>
      <c r="O82" s="212"/>
      <c r="P82" s="213">
        <f>P83</f>
        <v>0</v>
      </c>
      <c r="Q82" s="212"/>
      <c r="R82" s="213">
        <f>R83</f>
        <v>0</v>
      </c>
      <c r="S82" s="212"/>
      <c r="T82" s="214">
        <f>T83</f>
        <v>0</v>
      </c>
      <c r="U82" s="12"/>
      <c r="V82" s="12"/>
      <c r="W82" s="12"/>
      <c r="X82" s="12"/>
      <c r="Y82" s="12"/>
      <c r="Z82" s="12"/>
      <c r="AA82" s="12"/>
      <c r="AB82" s="12"/>
      <c r="AC82" s="12"/>
      <c r="AD82" s="12"/>
      <c r="AE82" s="12"/>
      <c r="AR82" s="215" t="s">
        <v>87</v>
      </c>
      <c r="AT82" s="216" t="s">
        <v>77</v>
      </c>
      <c r="AU82" s="216" t="s">
        <v>78</v>
      </c>
      <c r="AY82" s="215" t="s">
        <v>199</v>
      </c>
      <c r="BK82" s="217">
        <f>BK83</f>
        <v>0</v>
      </c>
    </row>
    <row r="83" s="12" customFormat="1" ht="22.8" customHeight="1">
      <c r="A83" s="12"/>
      <c r="B83" s="204"/>
      <c r="C83" s="205"/>
      <c r="D83" s="206" t="s">
        <v>77</v>
      </c>
      <c r="E83" s="218" t="s">
        <v>4767</v>
      </c>
      <c r="F83" s="218" t="s">
        <v>4768</v>
      </c>
      <c r="G83" s="205"/>
      <c r="H83" s="205"/>
      <c r="I83" s="208"/>
      <c r="J83" s="219">
        <f>BK83</f>
        <v>0</v>
      </c>
      <c r="K83" s="205"/>
      <c r="L83" s="210"/>
      <c r="M83" s="211"/>
      <c r="N83" s="212"/>
      <c r="O83" s="212"/>
      <c r="P83" s="213">
        <f>SUM(P84:P99)</f>
        <v>0</v>
      </c>
      <c r="Q83" s="212"/>
      <c r="R83" s="213">
        <f>SUM(R84:R99)</f>
        <v>0</v>
      </c>
      <c r="S83" s="212"/>
      <c r="T83" s="214">
        <f>SUM(T84:T99)</f>
        <v>0</v>
      </c>
      <c r="U83" s="12"/>
      <c r="V83" s="12"/>
      <c r="W83" s="12"/>
      <c r="X83" s="12"/>
      <c r="Y83" s="12"/>
      <c r="Z83" s="12"/>
      <c r="AA83" s="12"/>
      <c r="AB83" s="12"/>
      <c r="AC83" s="12"/>
      <c r="AD83" s="12"/>
      <c r="AE83" s="12"/>
      <c r="AR83" s="215" t="s">
        <v>87</v>
      </c>
      <c r="AT83" s="216" t="s">
        <v>77</v>
      </c>
      <c r="AU83" s="216" t="s">
        <v>23</v>
      </c>
      <c r="AY83" s="215" t="s">
        <v>199</v>
      </c>
      <c r="BK83" s="217">
        <f>SUM(BK84:BK99)</f>
        <v>0</v>
      </c>
    </row>
    <row r="84" s="2" customFormat="1" ht="89.25" customHeight="1">
      <c r="A84" s="40"/>
      <c r="B84" s="41"/>
      <c r="C84" s="277" t="s">
        <v>23</v>
      </c>
      <c r="D84" s="277" t="s">
        <v>407</v>
      </c>
      <c r="E84" s="278" t="s">
        <v>5093</v>
      </c>
      <c r="F84" s="279" t="s">
        <v>5094</v>
      </c>
      <c r="G84" s="280" t="s">
        <v>4312</v>
      </c>
      <c r="H84" s="281">
        <v>1</v>
      </c>
      <c r="I84" s="282"/>
      <c r="J84" s="283">
        <f>ROUND(I84*H84,2)</f>
        <v>0</v>
      </c>
      <c r="K84" s="279" t="s">
        <v>22</v>
      </c>
      <c r="L84" s="284"/>
      <c r="M84" s="285" t="s">
        <v>22</v>
      </c>
      <c r="N84" s="286" t="s">
        <v>49</v>
      </c>
      <c r="O84" s="86"/>
      <c r="P84" s="229">
        <f>O84*H84</f>
        <v>0</v>
      </c>
      <c r="Q84" s="229">
        <v>0</v>
      </c>
      <c r="R84" s="229">
        <f>Q84*H84</f>
        <v>0</v>
      </c>
      <c r="S84" s="229">
        <v>0</v>
      </c>
      <c r="T84" s="230">
        <f>S84*H84</f>
        <v>0</v>
      </c>
      <c r="U84" s="40"/>
      <c r="V84" s="40"/>
      <c r="W84" s="40"/>
      <c r="X84" s="40"/>
      <c r="Y84" s="40"/>
      <c r="Z84" s="40"/>
      <c r="AA84" s="40"/>
      <c r="AB84" s="40"/>
      <c r="AC84" s="40"/>
      <c r="AD84" s="40"/>
      <c r="AE84" s="40"/>
      <c r="AR84" s="231" t="s">
        <v>367</v>
      </c>
      <c r="AT84" s="231" t="s">
        <v>407</v>
      </c>
      <c r="AU84" s="231" t="s">
        <v>87</v>
      </c>
      <c r="AY84" s="19" t="s">
        <v>199</v>
      </c>
      <c r="BE84" s="232">
        <f>IF(N84="základní",J84,0)</f>
        <v>0</v>
      </c>
      <c r="BF84" s="232">
        <f>IF(N84="snížená",J84,0)</f>
        <v>0</v>
      </c>
      <c r="BG84" s="232">
        <f>IF(N84="zákl. přenesená",J84,0)</f>
        <v>0</v>
      </c>
      <c r="BH84" s="232">
        <f>IF(N84="sníž. přenesená",J84,0)</f>
        <v>0</v>
      </c>
      <c r="BI84" s="232">
        <f>IF(N84="nulová",J84,0)</f>
        <v>0</v>
      </c>
      <c r="BJ84" s="19" t="s">
        <v>23</v>
      </c>
      <c r="BK84" s="232">
        <f>ROUND(I84*H84,2)</f>
        <v>0</v>
      </c>
      <c r="BL84" s="19" t="s">
        <v>272</v>
      </c>
      <c r="BM84" s="231" t="s">
        <v>87</v>
      </c>
    </row>
    <row r="85" s="2" customFormat="1" ht="55.5" customHeight="1">
      <c r="A85" s="40"/>
      <c r="B85" s="41"/>
      <c r="C85" s="277" t="s">
        <v>87</v>
      </c>
      <c r="D85" s="277" t="s">
        <v>407</v>
      </c>
      <c r="E85" s="278" t="s">
        <v>5095</v>
      </c>
      <c r="F85" s="279" t="s">
        <v>5096</v>
      </c>
      <c r="G85" s="280" t="s">
        <v>4312</v>
      </c>
      <c r="H85" s="281">
        <v>2</v>
      </c>
      <c r="I85" s="282"/>
      <c r="J85" s="283">
        <f>ROUND(I85*H85,2)</f>
        <v>0</v>
      </c>
      <c r="K85" s="279" t="s">
        <v>22</v>
      </c>
      <c r="L85" s="284"/>
      <c r="M85" s="285" t="s">
        <v>22</v>
      </c>
      <c r="N85" s="286" t="s">
        <v>49</v>
      </c>
      <c r="O85" s="86"/>
      <c r="P85" s="229">
        <f>O85*H85</f>
        <v>0</v>
      </c>
      <c r="Q85" s="229">
        <v>0</v>
      </c>
      <c r="R85" s="229">
        <f>Q85*H85</f>
        <v>0</v>
      </c>
      <c r="S85" s="229">
        <v>0</v>
      </c>
      <c r="T85" s="230">
        <f>S85*H85</f>
        <v>0</v>
      </c>
      <c r="U85" s="40"/>
      <c r="V85" s="40"/>
      <c r="W85" s="40"/>
      <c r="X85" s="40"/>
      <c r="Y85" s="40"/>
      <c r="Z85" s="40"/>
      <c r="AA85" s="40"/>
      <c r="AB85" s="40"/>
      <c r="AC85" s="40"/>
      <c r="AD85" s="40"/>
      <c r="AE85" s="40"/>
      <c r="AR85" s="231" t="s">
        <v>367</v>
      </c>
      <c r="AT85" s="231" t="s">
        <v>407</v>
      </c>
      <c r="AU85" s="231" t="s">
        <v>87</v>
      </c>
      <c r="AY85" s="19" t="s">
        <v>199</v>
      </c>
      <c r="BE85" s="232">
        <f>IF(N85="základní",J85,0)</f>
        <v>0</v>
      </c>
      <c r="BF85" s="232">
        <f>IF(N85="snížená",J85,0)</f>
        <v>0</v>
      </c>
      <c r="BG85" s="232">
        <f>IF(N85="zákl. přenesená",J85,0)</f>
        <v>0</v>
      </c>
      <c r="BH85" s="232">
        <f>IF(N85="sníž. přenesená",J85,0)</f>
        <v>0</v>
      </c>
      <c r="BI85" s="232">
        <f>IF(N85="nulová",J85,0)</f>
        <v>0</v>
      </c>
      <c r="BJ85" s="19" t="s">
        <v>23</v>
      </c>
      <c r="BK85" s="232">
        <f>ROUND(I85*H85,2)</f>
        <v>0</v>
      </c>
      <c r="BL85" s="19" t="s">
        <v>272</v>
      </c>
      <c r="BM85" s="231" t="s">
        <v>103</v>
      </c>
    </row>
    <row r="86" s="2" customFormat="1" ht="16.5" customHeight="1">
      <c r="A86" s="40"/>
      <c r="B86" s="41"/>
      <c r="C86" s="220" t="s">
        <v>100</v>
      </c>
      <c r="D86" s="220" t="s">
        <v>201</v>
      </c>
      <c r="E86" s="221" t="s">
        <v>5097</v>
      </c>
      <c r="F86" s="222" t="s">
        <v>5098</v>
      </c>
      <c r="G86" s="223" t="s">
        <v>333</v>
      </c>
      <c r="H86" s="224">
        <v>1</v>
      </c>
      <c r="I86" s="225"/>
      <c r="J86" s="226">
        <f>ROUND(I86*H86,2)</f>
        <v>0</v>
      </c>
      <c r="K86" s="222" t="s">
        <v>4777</v>
      </c>
      <c r="L86" s="46"/>
      <c r="M86" s="227" t="s">
        <v>22</v>
      </c>
      <c r="N86" s="228" t="s">
        <v>49</v>
      </c>
      <c r="O86" s="86"/>
      <c r="P86" s="229">
        <f>O86*H86</f>
        <v>0</v>
      </c>
      <c r="Q86" s="229">
        <v>0</v>
      </c>
      <c r="R86" s="229">
        <f>Q86*H86</f>
        <v>0</v>
      </c>
      <c r="S86" s="229">
        <v>0</v>
      </c>
      <c r="T86" s="230">
        <f>S86*H86</f>
        <v>0</v>
      </c>
      <c r="U86" s="40"/>
      <c r="V86" s="40"/>
      <c r="W86" s="40"/>
      <c r="X86" s="40"/>
      <c r="Y86" s="40"/>
      <c r="Z86" s="40"/>
      <c r="AA86" s="40"/>
      <c r="AB86" s="40"/>
      <c r="AC86" s="40"/>
      <c r="AD86" s="40"/>
      <c r="AE86" s="40"/>
      <c r="AR86" s="231" t="s">
        <v>272</v>
      </c>
      <c r="AT86" s="231" t="s">
        <v>201</v>
      </c>
      <c r="AU86" s="231" t="s">
        <v>87</v>
      </c>
      <c r="AY86" s="19" t="s">
        <v>199</v>
      </c>
      <c r="BE86" s="232">
        <f>IF(N86="základní",J86,0)</f>
        <v>0</v>
      </c>
      <c r="BF86" s="232">
        <f>IF(N86="snížená",J86,0)</f>
        <v>0</v>
      </c>
      <c r="BG86" s="232">
        <f>IF(N86="zákl. přenesená",J86,0)</f>
        <v>0</v>
      </c>
      <c r="BH86" s="232">
        <f>IF(N86="sníž. přenesená",J86,0)</f>
        <v>0</v>
      </c>
      <c r="BI86" s="232">
        <f>IF(N86="nulová",J86,0)</f>
        <v>0</v>
      </c>
      <c r="BJ86" s="19" t="s">
        <v>23</v>
      </c>
      <c r="BK86" s="232">
        <f>ROUND(I86*H86,2)</f>
        <v>0</v>
      </c>
      <c r="BL86" s="19" t="s">
        <v>272</v>
      </c>
      <c r="BM86" s="231" t="s">
        <v>225</v>
      </c>
    </row>
    <row r="87" s="2" customFormat="1" ht="16.5" customHeight="1">
      <c r="A87" s="40"/>
      <c r="B87" s="41"/>
      <c r="C87" s="220" t="s">
        <v>103</v>
      </c>
      <c r="D87" s="220" t="s">
        <v>201</v>
      </c>
      <c r="E87" s="221" t="s">
        <v>5099</v>
      </c>
      <c r="F87" s="222" t="s">
        <v>5100</v>
      </c>
      <c r="G87" s="223" t="s">
        <v>333</v>
      </c>
      <c r="H87" s="224">
        <v>1</v>
      </c>
      <c r="I87" s="225"/>
      <c r="J87" s="226">
        <f>ROUND(I87*H87,2)</f>
        <v>0</v>
      </c>
      <c r="K87" s="222" t="s">
        <v>4777</v>
      </c>
      <c r="L87" s="46"/>
      <c r="M87" s="227" t="s">
        <v>22</v>
      </c>
      <c r="N87" s="228" t="s">
        <v>49</v>
      </c>
      <c r="O87" s="86"/>
      <c r="P87" s="229">
        <f>O87*H87</f>
        <v>0</v>
      </c>
      <c r="Q87" s="229">
        <v>0</v>
      </c>
      <c r="R87" s="229">
        <f>Q87*H87</f>
        <v>0</v>
      </c>
      <c r="S87" s="229">
        <v>0</v>
      </c>
      <c r="T87" s="230">
        <f>S87*H87</f>
        <v>0</v>
      </c>
      <c r="U87" s="40"/>
      <c r="V87" s="40"/>
      <c r="W87" s="40"/>
      <c r="X87" s="40"/>
      <c r="Y87" s="40"/>
      <c r="Z87" s="40"/>
      <c r="AA87" s="40"/>
      <c r="AB87" s="40"/>
      <c r="AC87" s="40"/>
      <c r="AD87" s="40"/>
      <c r="AE87" s="40"/>
      <c r="AR87" s="231" t="s">
        <v>272</v>
      </c>
      <c r="AT87" s="231" t="s">
        <v>201</v>
      </c>
      <c r="AU87" s="231" t="s">
        <v>87</v>
      </c>
      <c r="AY87" s="19" t="s">
        <v>199</v>
      </c>
      <c r="BE87" s="232">
        <f>IF(N87="základní",J87,0)</f>
        <v>0</v>
      </c>
      <c r="BF87" s="232">
        <f>IF(N87="snížená",J87,0)</f>
        <v>0</v>
      </c>
      <c r="BG87" s="232">
        <f>IF(N87="zákl. přenesená",J87,0)</f>
        <v>0</v>
      </c>
      <c r="BH87" s="232">
        <f>IF(N87="sníž. přenesená",J87,0)</f>
        <v>0</v>
      </c>
      <c r="BI87" s="232">
        <f>IF(N87="nulová",J87,0)</f>
        <v>0</v>
      </c>
      <c r="BJ87" s="19" t="s">
        <v>23</v>
      </c>
      <c r="BK87" s="232">
        <f>ROUND(I87*H87,2)</f>
        <v>0</v>
      </c>
      <c r="BL87" s="19" t="s">
        <v>272</v>
      </c>
      <c r="BM87" s="231" t="s">
        <v>236</v>
      </c>
    </row>
    <row r="88" s="2" customFormat="1" ht="33" customHeight="1">
      <c r="A88" s="40"/>
      <c r="B88" s="41"/>
      <c r="C88" s="277" t="s">
        <v>106</v>
      </c>
      <c r="D88" s="277" t="s">
        <v>407</v>
      </c>
      <c r="E88" s="278" t="s">
        <v>5101</v>
      </c>
      <c r="F88" s="279" t="s">
        <v>5102</v>
      </c>
      <c r="G88" s="280" t="s">
        <v>4312</v>
      </c>
      <c r="H88" s="281">
        <v>4</v>
      </c>
      <c r="I88" s="282"/>
      <c r="J88" s="283">
        <f>ROUND(I88*H88,2)</f>
        <v>0</v>
      </c>
      <c r="K88" s="279" t="s">
        <v>22</v>
      </c>
      <c r="L88" s="284"/>
      <c r="M88" s="285" t="s">
        <v>22</v>
      </c>
      <c r="N88" s="286" t="s">
        <v>49</v>
      </c>
      <c r="O88" s="86"/>
      <c r="P88" s="229">
        <f>O88*H88</f>
        <v>0</v>
      </c>
      <c r="Q88" s="229">
        <v>0</v>
      </c>
      <c r="R88" s="229">
        <f>Q88*H88</f>
        <v>0</v>
      </c>
      <c r="S88" s="229">
        <v>0</v>
      </c>
      <c r="T88" s="230">
        <f>S88*H88</f>
        <v>0</v>
      </c>
      <c r="U88" s="40"/>
      <c r="V88" s="40"/>
      <c r="W88" s="40"/>
      <c r="X88" s="40"/>
      <c r="Y88" s="40"/>
      <c r="Z88" s="40"/>
      <c r="AA88" s="40"/>
      <c r="AB88" s="40"/>
      <c r="AC88" s="40"/>
      <c r="AD88" s="40"/>
      <c r="AE88" s="40"/>
      <c r="AR88" s="231" t="s">
        <v>367</v>
      </c>
      <c r="AT88" s="231" t="s">
        <v>407</v>
      </c>
      <c r="AU88" s="231" t="s">
        <v>87</v>
      </c>
      <c r="AY88" s="19" t="s">
        <v>199</v>
      </c>
      <c r="BE88" s="232">
        <f>IF(N88="základní",J88,0)</f>
        <v>0</v>
      </c>
      <c r="BF88" s="232">
        <f>IF(N88="snížená",J88,0)</f>
        <v>0</v>
      </c>
      <c r="BG88" s="232">
        <f>IF(N88="zákl. přenesená",J88,0)</f>
        <v>0</v>
      </c>
      <c r="BH88" s="232">
        <f>IF(N88="sníž. přenesená",J88,0)</f>
        <v>0</v>
      </c>
      <c r="BI88" s="232">
        <f>IF(N88="nulová",J88,0)</f>
        <v>0</v>
      </c>
      <c r="BJ88" s="19" t="s">
        <v>23</v>
      </c>
      <c r="BK88" s="232">
        <f>ROUND(I88*H88,2)</f>
        <v>0</v>
      </c>
      <c r="BL88" s="19" t="s">
        <v>272</v>
      </c>
      <c r="BM88" s="231" t="s">
        <v>28</v>
      </c>
    </row>
    <row r="89" s="2" customFormat="1" ht="16.5" customHeight="1">
      <c r="A89" s="40"/>
      <c r="B89" s="41"/>
      <c r="C89" s="220" t="s">
        <v>225</v>
      </c>
      <c r="D89" s="220" t="s">
        <v>201</v>
      </c>
      <c r="E89" s="221" t="s">
        <v>5103</v>
      </c>
      <c r="F89" s="222" t="s">
        <v>5104</v>
      </c>
      <c r="G89" s="223" t="s">
        <v>333</v>
      </c>
      <c r="H89" s="224">
        <v>4</v>
      </c>
      <c r="I89" s="225"/>
      <c r="J89" s="226">
        <f>ROUND(I89*H89,2)</f>
        <v>0</v>
      </c>
      <c r="K89" s="222" t="s">
        <v>4777</v>
      </c>
      <c r="L89" s="46"/>
      <c r="M89" s="227" t="s">
        <v>22</v>
      </c>
      <c r="N89" s="228" t="s">
        <v>49</v>
      </c>
      <c r="O89" s="86"/>
      <c r="P89" s="229">
        <f>O89*H89</f>
        <v>0</v>
      </c>
      <c r="Q89" s="229">
        <v>0</v>
      </c>
      <c r="R89" s="229">
        <f>Q89*H89</f>
        <v>0</v>
      </c>
      <c r="S89" s="229">
        <v>0</v>
      </c>
      <c r="T89" s="230">
        <f>S89*H89</f>
        <v>0</v>
      </c>
      <c r="U89" s="40"/>
      <c r="V89" s="40"/>
      <c r="W89" s="40"/>
      <c r="X89" s="40"/>
      <c r="Y89" s="40"/>
      <c r="Z89" s="40"/>
      <c r="AA89" s="40"/>
      <c r="AB89" s="40"/>
      <c r="AC89" s="40"/>
      <c r="AD89" s="40"/>
      <c r="AE89" s="40"/>
      <c r="AR89" s="231" t="s">
        <v>272</v>
      </c>
      <c r="AT89" s="231" t="s">
        <v>201</v>
      </c>
      <c r="AU89" s="231" t="s">
        <v>87</v>
      </c>
      <c r="AY89" s="19" t="s">
        <v>199</v>
      </c>
      <c r="BE89" s="232">
        <f>IF(N89="základní",J89,0)</f>
        <v>0</v>
      </c>
      <c r="BF89" s="232">
        <f>IF(N89="snížená",J89,0)</f>
        <v>0</v>
      </c>
      <c r="BG89" s="232">
        <f>IF(N89="zákl. přenesená",J89,0)</f>
        <v>0</v>
      </c>
      <c r="BH89" s="232">
        <f>IF(N89="sníž. přenesená",J89,0)</f>
        <v>0</v>
      </c>
      <c r="BI89" s="232">
        <f>IF(N89="nulová",J89,0)</f>
        <v>0</v>
      </c>
      <c r="BJ89" s="19" t="s">
        <v>23</v>
      </c>
      <c r="BK89" s="232">
        <f>ROUND(I89*H89,2)</f>
        <v>0</v>
      </c>
      <c r="BL89" s="19" t="s">
        <v>272</v>
      </c>
      <c r="BM89" s="231" t="s">
        <v>253</v>
      </c>
    </row>
    <row r="90" s="2" customFormat="1" ht="16.5" customHeight="1">
      <c r="A90" s="40"/>
      <c r="B90" s="41"/>
      <c r="C90" s="220" t="s">
        <v>230</v>
      </c>
      <c r="D90" s="220" t="s">
        <v>201</v>
      </c>
      <c r="E90" s="221" t="s">
        <v>5105</v>
      </c>
      <c r="F90" s="222" t="s">
        <v>5106</v>
      </c>
      <c r="G90" s="223" t="s">
        <v>333</v>
      </c>
      <c r="H90" s="224">
        <v>4</v>
      </c>
      <c r="I90" s="225"/>
      <c r="J90" s="226">
        <f>ROUND(I90*H90,2)</f>
        <v>0</v>
      </c>
      <c r="K90" s="222" t="s">
        <v>4777</v>
      </c>
      <c r="L90" s="46"/>
      <c r="M90" s="227" t="s">
        <v>22</v>
      </c>
      <c r="N90" s="228" t="s">
        <v>49</v>
      </c>
      <c r="O90" s="86"/>
      <c r="P90" s="229">
        <f>O90*H90</f>
        <v>0</v>
      </c>
      <c r="Q90" s="229">
        <v>0</v>
      </c>
      <c r="R90" s="229">
        <f>Q90*H90</f>
        <v>0</v>
      </c>
      <c r="S90" s="229">
        <v>0</v>
      </c>
      <c r="T90" s="230">
        <f>S90*H90</f>
        <v>0</v>
      </c>
      <c r="U90" s="40"/>
      <c r="V90" s="40"/>
      <c r="W90" s="40"/>
      <c r="X90" s="40"/>
      <c r="Y90" s="40"/>
      <c r="Z90" s="40"/>
      <c r="AA90" s="40"/>
      <c r="AB90" s="40"/>
      <c r="AC90" s="40"/>
      <c r="AD90" s="40"/>
      <c r="AE90" s="40"/>
      <c r="AR90" s="231" t="s">
        <v>272</v>
      </c>
      <c r="AT90" s="231" t="s">
        <v>201</v>
      </c>
      <c r="AU90" s="231" t="s">
        <v>87</v>
      </c>
      <c r="AY90" s="19" t="s">
        <v>199</v>
      </c>
      <c r="BE90" s="232">
        <f>IF(N90="základní",J90,0)</f>
        <v>0</v>
      </c>
      <c r="BF90" s="232">
        <f>IF(N90="snížená",J90,0)</f>
        <v>0</v>
      </c>
      <c r="BG90" s="232">
        <f>IF(N90="zákl. přenesená",J90,0)</f>
        <v>0</v>
      </c>
      <c r="BH90" s="232">
        <f>IF(N90="sníž. přenesená",J90,0)</f>
        <v>0</v>
      </c>
      <c r="BI90" s="232">
        <f>IF(N90="nulová",J90,0)</f>
        <v>0</v>
      </c>
      <c r="BJ90" s="19" t="s">
        <v>23</v>
      </c>
      <c r="BK90" s="232">
        <f>ROUND(I90*H90,2)</f>
        <v>0</v>
      </c>
      <c r="BL90" s="19" t="s">
        <v>272</v>
      </c>
      <c r="BM90" s="231" t="s">
        <v>263</v>
      </c>
    </row>
    <row r="91" s="2" customFormat="1" ht="16.5" customHeight="1">
      <c r="A91" s="40"/>
      <c r="B91" s="41"/>
      <c r="C91" s="220" t="s">
        <v>236</v>
      </c>
      <c r="D91" s="220" t="s">
        <v>201</v>
      </c>
      <c r="E91" s="221" t="s">
        <v>5107</v>
      </c>
      <c r="F91" s="222" t="s">
        <v>5108</v>
      </c>
      <c r="G91" s="223" t="s">
        <v>333</v>
      </c>
      <c r="H91" s="224">
        <v>4</v>
      </c>
      <c r="I91" s="225"/>
      <c r="J91" s="226">
        <f>ROUND(I91*H91,2)</f>
        <v>0</v>
      </c>
      <c r="K91" s="222" t="s">
        <v>4777</v>
      </c>
      <c r="L91" s="46"/>
      <c r="M91" s="227" t="s">
        <v>22</v>
      </c>
      <c r="N91" s="228" t="s">
        <v>49</v>
      </c>
      <c r="O91" s="86"/>
      <c r="P91" s="229">
        <f>O91*H91</f>
        <v>0</v>
      </c>
      <c r="Q91" s="229">
        <v>0</v>
      </c>
      <c r="R91" s="229">
        <f>Q91*H91</f>
        <v>0</v>
      </c>
      <c r="S91" s="229">
        <v>0</v>
      </c>
      <c r="T91" s="230">
        <f>S91*H91</f>
        <v>0</v>
      </c>
      <c r="U91" s="40"/>
      <c r="V91" s="40"/>
      <c r="W91" s="40"/>
      <c r="X91" s="40"/>
      <c r="Y91" s="40"/>
      <c r="Z91" s="40"/>
      <c r="AA91" s="40"/>
      <c r="AB91" s="40"/>
      <c r="AC91" s="40"/>
      <c r="AD91" s="40"/>
      <c r="AE91" s="40"/>
      <c r="AR91" s="231" t="s">
        <v>272</v>
      </c>
      <c r="AT91" s="231" t="s">
        <v>201</v>
      </c>
      <c r="AU91" s="231" t="s">
        <v>87</v>
      </c>
      <c r="AY91" s="19" t="s">
        <v>199</v>
      </c>
      <c r="BE91" s="232">
        <f>IF(N91="základní",J91,0)</f>
        <v>0</v>
      </c>
      <c r="BF91" s="232">
        <f>IF(N91="snížená",J91,0)</f>
        <v>0</v>
      </c>
      <c r="BG91" s="232">
        <f>IF(N91="zákl. přenesená",J91,0)</f>
        <v>0</v>
      </c>
      <c r="BH91" s="232">
        <f>IF(N91="sníž. přenesená",J91,0)</f>
        <v>0</v>
      </c>
      <c r="BI91" s="232">
        <f>IF(N91="nulová",J91,0)</f>
        <v>0</v>
      </c>
      <c r="BJ91" s="19" t="s">
        <v>23</v>
      </c>
      <c r="BK91" s="232">
        <f>ROUND(I91*H91,2)</f>
        <v>0</v>
      </c>
      <c r="BL91" s="19" t="s">
        <v>272</v>
      </c>
      <c r="BM91" s="231" t="s">
        <v>272</v>
      </c>
    </row>
    <row r="92" s="2" customFormat="1" ht="16.5" customHeight="1">
      <c r="A92" s="40"/>
      <c r="B92" s="41"/>
      <c r="C92" s="277" t="s">
        <v>240</v>
      </c>
      <c r="D92" s="277" t="s">
        <v>407</v>
      </c>
      <c r="E92" s="278" t="s">
        <v>5109</v>
      </c>
      <c r="F92" s="279" t="s">
        <v>5110</v>
      </c>
      <c r="G92" s="280" t="s">
        <v>4312</v>
      </c>
      <c r="H92" s="281">
        <v>15</v>
      </c>
      <c r="I92" s="282"/>
      <c r="J92" s="283">
        <f>ROUND(I92*H92,2)</f>
        <v>0</v>
      </c>
      <c r="K92" s="279" t="s">
        <v>22</v>
      </c>
      <c r="L92" s="284"/>
      <c r="M92" s="285" t="s">
        <v>22</v>
      </c>
      <c r="N92" s="286" t="s">
        <v>49</v>
      </c>
      <c r="O92" s="86"/>
      <c r="P92" s="229">
        <f>O92*H92</f>
        <v>0</v>
      </c>
      <c r="Q92" s="229">
        <v>0</v>
      </c>
      <c r="R92" s="229">
        <f>Q92*H92</f>
        <v>0</v>
      </c>
      <c r="S92" s="229">
        <v>0</v>
      </c>
      <c r="T92" s="230">
        <f>S92*H92</f>
        <v>0</v>
      </c>
      <c r="U92" s="40"/>
      <c r="V92" s="40"/>
      <c r="W92" s="40"/>
      <c r="X92" s="40"/>
      <c r="Y92" s="40"/>
      <c r="Z92" s="40"/>
      <c r="AA92" s="40"/>
      <c r="AB92" s="40"/>
      <c r="AC92" s="40"/>
      <c r="AD92" s="40"/>
      <c r="AE92" s="40"/>
      <c r="AR92" s="231" t="s">
        <v>367</v>
      </c>
      <c r="AT92" s="231" t="s">
        <v>407</v>
      </c>
      <c r="AU92" s="231" t="s">
        <v>87</v>
      </c>
      <c r="AY92" s="19" t="s">
        <v>199</v>
      </c>
      <c r="BE92" s="232">
        <f>IF(N92="základní",J92,0)</f>
        <v>0</v>
      </c>
      <c r="BF92" s="232">
        <f>IF(N92="snížená",J92,0)</f>
        <v>0</v>
      </c>
      <c r="BG92" s="232">
        <f>IF(N92="zákl. přenesená",J92,0)</f>
        <v>0</v>
      </c>
      <c r="BH92" s="232">
        <f>IF(N92="sníž. přenesená",J92,0)</f>
        <v>0</v>
      </c>
      <c r="BI92" s="232">
        <f>IF(N92="nulová",J92,0)</f>
        <v>0</v>
      </c>
      <c r="BJ92" s="19" t="s">
        <v>23</v>
      </c>
      <c r="BK92" s="232">
        <f>ROUND(I92*H92,2)</f>
        <v>0</v>
      </c>
      <c r="BL92" s="19" t="s">
        <v>272</v>
      </c>
      <c r="BM92" s="231" t="s">
        <v>282</v>
      </c>
    </row>
    <row r="93" s="2" customFormat="1" ht="16.5" customHeight="1">
      <c r="A93" s="40"/>
      <c r="B93" s="41"/>
      <c r="C93" s="220" t="s">
        <v>28</v>
      </c>
      <c r="D93" s="220" t="s">
        <v>201</v>
      </c>
      <c r="E93" s="221" t="s">
        <v>5111</v>
      </c>
      <c r="F93" s="222" t="s">
        <v>5112</v>
      </c>
      <c r="G93" s="223" t="s">
        <v>333</v>
      </c>
      <c r="H93" s="224">
        <v>15</v>
      </c>
      <c r="I93" s="225"/>
      <c r="J93" s="226">
        <f>ROUND(I93*H93,2)</f>
        <v>0</v>
      </c>
      <c r="K93" s="222" t="s">
        <v>4777</v>
      </c>
      <c r="L93" s="46"/>
      <c r="M93" s="227" t="s">
        <v>22</v>
      </c>
      <c r="N93" s="228" t="s">
        <v>49</v>
      </c>
      <c r="O93" s="86"/>
      <c r="P93" s="229">
        <f>O93*H93</f>
        <v>0</v>
      </c>
      <c r="Q93" s="229">
        <v>0</v>
      </c>
      <c r="R93" s="229">
        <f>Q93*H93</f>
        <v>0</v>
      </c>
      <c r="S93" s="229">
        <v>0</v>
      </c>
      <c r="T93" s="230">
        <f>S93*H93</f>
        <v>0</v>
      </c>
      <c r="U93" s="40"/>
      <c r="V93" s="40"/>
      <c r="W93" s="40"/>
      <c r="X93" s="40"/>
      <c r="Y93" s="40"/>
      <c r="Z93" s="40"/>
      <c r="AA93" s="40"/>
      <c r="AB93" s="40"/>
      <c r="AC93" s="40"/>
      <c r="AD93" s="40"/>
      <c r="AE93" s="40"/>
      <c r="AR93" s="231" t="s">
        <v>272</v>
      </c>
      <c r="AT93" s="231" t="s">
        <v>201</v>
      </c>
      <c r="AU93" s="231" t="s">
        <v>87</v>
      </c>
      <c r="AY93" s="19" t="s">
        <v>199</v>
      </c>
      <c r="BE93" s="232">
        <f>IF(N93="základní",J93,0)</f>
        <v>0</v>
      </c>
      <c r="BF93" s="232">
        <f>IF(N93="snížená",J93,0)</f>
        <v>0</v>
      </c>
      <c r="BG93" s="232">
        <f>IF(N93="zákl. přenesená",J93,0)</f>
        <v>0</v>
      </c>
      <c r="BH93" s="232">
        <f>IF(N93="sníž. přenesená",J93,0)</f>
        <v>0</v>
      </c>
      <c r="BI93" s="232">
        <f>IF(N93="nulová",J93,0)</f>
        <v>0</v>
      </c>
      <c r="BJ93" s="19" t="s">
        <v>23</v>
      </c>
      <c r="BK93" s="232">
        <f>ROUND(I93*H93,2)</f>
        <v>0</v>
      </c>
      <c r="BL93" s="19" t="s">
        <v>272</v>
      </c>
      <c r="BM93" s="231" t="s">
        <v>294</v>
      </c>
    </row>
    <row r="94" s="2" customFormat="1" ht="21.75" customHeight="1">
      <c r="A94" s="40"/>
      <c r="B94" s="41"/>
      <c r="C94" s="220" t="s">
        <v>248</v>
      </c>
      <c r="D94" s="220" t="s">
        <v>201</v>
      </c>
      <c r="E94" s="221" t="s">
        <v>5000</v>
      </c>
      <c r="F94" s="222" t="s">
        <v>5001</v>
      </c>
      <c r="G94" s="223" t="s">
        <v>1235</v>
      </c>
      <c r="H94" s="224">
        <v>5</v>
      </c>
      <c r="I94" s="225"/>
      <c r="J94" s="226">
        <f>ROUND(I94*H94,2)</f>
        <v>0</v>
      </c>
      <c r="K94" s="222" t="s">
        <v>4777</v>
      </c>
      <c r="L94" s="46"/>
      <c r="M94" s="227" t="s">
        <v>22</v>
      </c>
      <c r="N94" s="228" t="s">
        <v>49</v>
      </c>
      <c r="O94" s="86"/>
      <c r="P94" s="229">
        <f>O94*H94</f>
        <v>0</v>
      </c>
      <c r="Q94" s="229">
        <v>0</v>
      </c>
      <c r="R94" s="229">
        <f>Q94*H94</f>
        <v>0</v>
      </c>
      <c r="S94" s="229">
        <v>0</v>
      </c>
      <c r="T94" s="230">
        <f>S94*H94</f>
        <v>0</v>
      </c>
      <c r="U94" s="40"/>
      <c r="V94" s="40"/>
      <c r="W94" s="40"/>
      <c r="X94" s="40"/>
      <c r="Y94" s="40"/>
      <c r="Z94" s="40"/>
      <c r="AA94" s="40"/>
      <c r="AB94" s="40"/>
      <c r="AC94" s="40"/>
      <c r="AD94" s="40"/>
      <c r="AE94" s="40"/>
      <c r="AR94" s="231" t="s">
        <v>272</v>
      </c>
      <c r="AT94" s="231" t="s">
        <v>201</v>
      </c>
      <c r="AU94" s="231" t="s">
        <v>87</v>
      </c>
      <c r="AY94" s="19" t="s">
        <v>199</v>
      </c>
      <c r="BE94" s="232">
        <f>IF(N94="základní",J94,0)</f>
        <v>0</v>
      </c>
      <c r="BF94" s="232">
        <f>IF(N94="snížená",J94,0)</f>
        <v>0</v>
      </c>
      <c r="BG94" s="232">
        <f>IF(N94="zákl. přenesená",J94,0)</f>
        <v>0</v>
      </c>
      <c r="BH94" s="232">
        <f>IF(N94="sníž. přenesená",J94,0)</f>
        <v>0</v>
      </c>
      <c r="BI94" s="232">
        <f>IF(N94="nulová",J94,0)</f>
        <v>0</v>
      </c>
      <c r="BJ94" s="19" t="s">
        <v>23</v>
      </c>
      <c r="BK94" s="232">
        <f>ROUND(I94*H94,2)</f>
        <v>0</v>
      </c>
      <c r="BL94" s="19" t="s">
        <v>272</v>
      </c>
      <c r="BM94" s="231" t="s">
        <v>304</v>
      </c>
    </row>
    <row r="95" s="2" customFormat="1" ht="16.5" customHeight="1">
      <c r="A95" s="40"/>
      <c r="B95" s="41"/>
      <c r="C95" s="220" t="s">
        <v>253</v>
      </c>
      <c r="D95" s="220" t="s">
        <v>201</v>
      </c>
      <c r="E95" s="221" t="s">
        <v>5002</v>
      </c>
      <c r="F95" s="222" t="s">
        <v>5003</v>
      </c>
      <c r="G95" s="223" t="s">
        <v>3721</v>
      </c>
      <c r="H95" s="224">
        <v>1</v>
      </c>
      <c r="I95" s="225"/>
      <c r="J95" s="226">
        <f>ROUND(I95*H95,2)</f>
        <v>0</v>
      </c>
      <c r="K95" s="222" t="s">
        <v>4777</v>
      </c>
      <c r="L95" s="46"/>
      <c r="M95" s="227" t="s">
        <v>22</v>
      </c>
      <c r="N95" s="228" t="s">
        <v>49</v>
      </c>
      <c r="O95" s="86"/>
      <c r="P95" s="229">
        <f>O95*H95</f>
        <v>0</v>
      </c>
      <c r="Q95" s="229">
        <v>0</v>
      </c>
      <c r="R95" s="229">
        <f>Q95*H95</f>
        <v>0</v>
      </c>
      <c r="S95" s="229">
        <v>0</v>
      </c>
      <c r="T95" s="230">
        <f>S95*H95</f>
        <v>0</v>
      </c>
      <c r="U95" s="40"/>
      <c r="V95" s="40"/>
      <c r="W95" s="40"/>
      <c r="X95" s="40"/>
      <c r="Y95" s="40"/>
      <c r="Z95" s="40"/>
      <c r="AA95" s="40"/>
      <c r="AB95" s="40"/>
      <c r="AC95" s="40"/>
      <c r="AD95" s="40"/>
      <c r="AE95" s="40"/>
      <c r="AR95" s="231" t="s">
        <v>272</v>
      </c>
      <c r="AT95" s="231" t="s">
        <v>201</v>
      </c>
      <c r="AU95" s="231" t="s">
        <v>87</v>
      </c>
      <c r="AY95" s="19" t="s">
        <v>199</v>
      </c>
      <c r="BE95" s="232">
        <f>IF(N95="základní",J95,0)</f>
        <v>0</v>
      </c>
      <c r="BF95" s="232">
        <f>IF(N95="snížená",J95,0)</f>
        <v>0</v>
      </c>
      <c r="BG95" s="232">
        <f>IF(N95="zákl. přenesená",J95,0)</f>
        <v>0</v>
      </c>
      <c r="BH95" s="232">
        <f>IF(N95="sníž. přenesená",J95,0)</f>
        <v>0</v>
      </c>
      <c r="BI95" s="232">
        <f>IF(N95="nulová",J95,0)</f>
        <v>0</v>
      </c>
      <c r="BJ95" s="19" t="s">
        <v>23</v>
      </c>
      <c r="BK95" s="232">
        <f>ROUND(I95*H95,2)</f>
        <v>0</v>
      </c>
      <c r="BL95" s="19" t="s">
        <v>272</v>
      </c>
      <c r="BM95" s="231" t="s">
        <v>315</v>
      </c>
    </row>
    <row r="96" s="2" customFormat="1" ht="16.5" customHeight="1">
      <c r="A96" s="40"/>
      <c r="B96" s="41"/>
      <c r="C96" s="220" t="s">
        <v>258</v>
      </c>
      <c r="D96" s="220" t="s">
        <v>201</v>
      </c>
      <c r="E96" s="221" t="s">
        <v>5006</v>
      </c>
      <c r="F96" s="222" t="s">
        <v>5007</v>
      </c>
      <c r="G96" s="223" t="s">
        <v>3721</v>
      </c>
      <c r="H96" s="224">
        <v>1</v>
      </c>
      <c r="I96" s="225"/>
      <c r="J96" s="226">
        <f>ROUND(I96*H96,2)</f>
        <v>0</v>
      </c>
      <c r="K96" s="222" t="s">
        <v>4777</v>
      </c>
      <c r="L96" s="46"/>
      <c r="M96" s="227" t="s">
        <v>22</v>
      </c>
      <c r="N96" s="228" t="s">
        <v>49</v>
      </c>
      <c r="O96" s="86"/>
      <c r="P96" s="229">
        <f>O96*H96</f>
        <v>0</v>
      </c>
      <c r="Q96" s="229">
        <v>0</v>
      </c>
      <c r="R96" s="229">
        <f>Q96*H96</f>
        <v>0</v>
      </c>
      <c r="S96" s="229">
        <v>0</v>
      </c>
      <c r="T96" s="230">
        <f>S96*H96</f>
        <v>0</v>
      </c>
      <c r="U96" s="40"/>
      <c r="V96" s="40"/>
      <c r="W96" s="40"/>
      <c r="X96" s="40"/>
      <c r="Y96" s="40"/>
      <c r="Z96" s="40"/>
      <c r="AA96" s="40"/>
      <c r="AB96" s="40"/>
      <c r="AC96" s="40"/>
      <c r="AD96" s="40"/>
      <c r="AE96" s="40"/>
      <c r="AR96" s="231" t="s">
        <v>272</v>
      </c>
      <c r="AT96" s="231" t="s">
        <v>201</v>
      </c>
      <c r="AU96" s="231" t="s">
        <v>87</v>
      </c>
      <c r="AY96" s="19" t="s">
        <v>199</v>
      </c>
      <c r="BE96" s="232">
        <f>IF(N96="základní",J96,0)</f>
        <v>0</v>
      </c>
      <c r="BF96" s="232">
        <f>IF(N96="snížená",J96,0)</f>
        <v>0</v>
      </c>
      <c r="BG96" s="232">
        <f>IF(N96="zákl. přenesená",J96,0)</f>
        <v>0</v>
      </c>
      <c r="BH96" s="232">
        <f>IF(N96="sníž. přenesená",J96,0)</f>
        <v>0</v>
      </c>
      <c r="BI96" s="232">
        <f>IF(N96="nulová",J96,0)</f>
        <v>0</v>
      </c>
      <c r="BJ96" s="19" t="s">
        <v>23</v>
      </c>
      <c r="BK96" s="232">
        <f>ROUND(I96*H96,2)</f>
        <v>0</v>
      </c>
      <c r="BL96" s="19" t="s">
        <v>272</v>
      </c>
      <c r="BM96" s="231" t="s">
        <v>324</v>
      </c>
    </row>
    <row r="97" s="2" customFormat="1" ht="16.5" customHeight="1">
      <c r="A97" s="40"/>
      <c r="B97" s="41"/>
      <c r="C97" s="220" t="s">
        <v>263</v>
      </c>
      <c r="D97" s="220" t="s">
        <v>201</v>
      </c>
      <c r="E97" s="221" t="s">
        <v>5008</v>
      </c>
      <c r="F97" s="222" t="s">
        <v>5009</v>
      </c>
      <c r="G97" s="223" t="s">
        <v>3721</v>
      </c>
      <c r="H97" s="224">
        <v>1</v>
      </c>
      <c r="I97" s="225"/>
      <c r="J97" s="226">
        <f>ROUND(I97*H97,2)</f>
        <v>0</v>
      </c>
      <c r="K97" s="222" t="s">
        <v>4777</v>
      </c>
      <c r="L97" s="46"/>
      <c r="M97" s="227" t="s">
        <v>22</v>
      </c>
      <c r="N97" s="228" t="s">
        <v>49</v>
      </c>
      <c r="O97" s="86"/>
      <c r="P97" s="229">
        <f>O97*H97</f>
        <v>0</v>
      </c>
      <c r="Q97" s="229">
        <v>0</v>
      </c>
      <c r="R97" s="229">
        <f>Q97*H97</f>
        <v>0</v>
      </c>
      <c r="S97" s="229">
        <v>0</v>
      </c>
      <c r="T97" s="230">
        <f>S97*H97</f>
        <v>0</v>
      </c>
      <c r="U97" s="40"/>
      <c r="V97" s="40"/>
      <c r="W97" s="40"/>
      <c r="X97" s="40"/>
      <c r="Y97" s="40"/>
      <c r="Z97" s="40"/>
      <c r="AA97" s="40"/>
      <c r="AB97" s="40"/>
      <c r="AC97" s="40"/>
      <c r="AD97" s="40"/>
      <c r="AE97" s="40"/>
      <c r="AR97" s="231" t="s">
        <v>272</v>
      </c>
      <c r="AT97" s="231" t="s">
        <v>201</v>
      </c>
      <c r="AU97" s="231" t="s">
        <v>87</v>
      </c>
      <c r="AY97" s="19" t="s">
        <v>199</v>
      </c>
      <c r="BE97" s="232">
        <f>IF(N97="základní",J97,0)</f>
        <v>0</v>
      </c>
      <c r="BF97" s="232">
        <f>IF(N97="snížená",J97,0)</f>
        <v>0</v>
      </c>
      <c r="BG97" s="232">
        <f>IF(N97="zákl. přenesená",J97,0)</f>
        <v>0</v>
      </c>
      <c r="BH97" s="232">
        <f>IF(N97="sníž. přenesená",J97,0)</f>
        <v>0</v>
      </c>
      <c r="BI97" s="232">
        <f>IF(N97="nulová",J97,0)</f>
        <v>0</v>
      </c>
      <c r="BJ97" s="19" t="s">
        <v>23</v>
      </c>
      <c r="BK97" s="232">
        <f>ROUND(I97*H97,2)</f>
        <v>0</v>
      </c>
      <c r="BL97" s="19" t="s">
        <v>272</v>
      </c>
      <c r="BM97" s="231" t="s">
        <v>337</v>
      </c>
    </row>
    <row r="98" s="2" customFormat="1" ht="16.5" customHeight="1">
      <c r="A98" s="40"/>
      <c r="B98" s="41"/>
      <c r="C98" s="220" t="s">
        <v>8</v>
      </c>
      <c r="D98" s="220" t="s">
        <v>201</v>
      </c>
      <c r="E98" s="221" t="s">
        <v>5010</v>
      </c>
      <c r="F98" s="222" t="s">
        <v>5011</v>
      </c>
      <c r="G98" s="223" t="s">
        <v>3721</v>
      </c>
      <c r="H98" s="224">
        <v>1</v>
      </c>
      <c r="I98" s="225"/>
      <c r="J98" s="226">
        <f>ROUND(I98*H98,2)</f>
        <v>0</v>
      </c>
      <c r="K98" s="222" t="s">
        <v>4777</v>
      </c>
      <c r="L98" s="46"/>
      <c r="M98" s="227" t="s">
        <v>22</v>
      </c>
      <c r="N98" s="228" t="s">
        <v>49</v>
      </c>
      <c r="O98" s="86"/>
      <c r="P98" s="229">
        <f>O98*H98</f>
        <v>0</v>
      </c>
      <c r="Q98" s="229">
        <v>0</v>
      </c>
      <c r="R98" s="229">
        <f>Q98*H98</f>
        <v>0</v>
      </c>
      <c r="S98" s="229">
        <v>0</v>
      </c>
      <c r="T98" s="230">
        <f>S98*H98</f>
        <v>0</v>
      </c>
      <c r="U98" s="40"/>
      <c r="V98" s="40"/>
      <c r="W98" s="40"/>
      <c r="X98" s="40"/>
      <c r="Y98" s="40"/>
      <c r="Z98" s="40"/>
      <c r="AA98" s="40"/>
      <c r="AB98" s="40"/>
      <c r="AC98" s="40"/>
      <c r="AD98" s="40"/>
      <c r="AE98" s="40"/>
      <c r="AR98" s="231" t="s">
        <v>272</v>
      </c>
      <c r="AT98" s="231" t="s">
        <v>201</v>
      </c>
      <c r="AU98" s="231" t="s">
        <v>87</v>
      </c>
      <c r="AY98" s="19" t="s">
        <v>199</v>
      </c>
      <c r="BE98" s="232">
        <f>IF(N98="základní",J98,0)</f>
        <v>0</v>
      </c>
      <c r="BF98" s="232">
        <f>IF(N98="snížená",J98,0)</f>
        <v>0</v>
      </c>
      <c r="BG98" s="232">
        <f>IF(N98="zákl. přenesená",J98,0)</f>
        <v>0</v>
      </c>
      <c r="BH98" s="232">
        <f>IF(N98="sníž. přenesená",J98,0)</f>
        <v>0</v>
      </c>
      <c r="BI98" s="232">
        <f>IF(N98="nulová",J98,0)</f>
        <v>0</v>
      </c>
      <c r="BJ98" s="19" t="s">
        <v>23</v>
      </c>
      <c r="BK98" s="232">
        <f>ROUND(I98*H98,2)</f>
        <v>0</v>
      </c>
      <c r="BL98" s="19" t="s">
        <v>272</v>
      </c>
      <c r="BM98" s="231" t="s">
        <v>350</v>
      </c>
    </row>
    <row r="99" s="2" customFormat="1" ht="16.5" customHeight="1">
      <c r="A99" s="40"/>
      <c r="B99" s="41"/>
      <c r="C99" s="220" t="s">
        <v>272</v>
      </c>
      <c r="D99" s="220" t="s">
        <v>201</v>
      </c>
      <c r="E99" s="221" t="s">
        <v>5012</v>
      </c>
      <c r="F99" s="222" t="s">
        <v>5013</v>
      </c>
      <c r="G99" s="223" t="s">
        <v>3721</v>
      </c>
      <c r="H99" s="224">
        <v>1</v>
      </c>
      <c r="I99" s="225"/>
      <c r="J99" s="226">
        <f>ROUND(I99*H99,2)</f>
        <v>0</v>
      </c>
      <c r="K99" s="222" t="s">
        <v>4777</v>
      </c>
      <c r="L99" s="46"/>
      <c r="M99" s="287" t="s">
        <v>22</v>
      </c>
      <c r="N99" s="288" t="s">
        <v>49</v>
      </c>
      <c r="O99" s="289"/>
      <c r="P99" s="290">
        <f>O99*H99</f>
        <v>0</v>
      </c>
      <c r="Q99" s="290">
        <v>0</v>
      </c>
      <c r="R99" s="290">
        <f>Q99*H99</f>
        <v>0</v>
      </c>
      <c r="S99" s="290">
        <v>0</v>
      </c>
      <c r="T99" s="291">
        <f>S99*H99</f>
        <v>0</v>
      </c>
      <c r="U99" s="40"/>
      <c r="V99" s="40"/>
      <c r="W99" s="40"/>
      <c r="X99" s="40"/>
      <c r="Y99" s="40"/>
      <c r="Z99" s="40"/>
      <c r="AA99" s="40"/>
      <c r="AB99" s="40"/>
      <c r="AC99" s="40"/>
      <c r="AD99" s="40"/>
      <c r="AE99" s="40"/>
      <c r="AR99" s="231" t="s">
        <v>272</v>
      </c>
      <c r="AT99" s="231" t="s">
        <v>201</v>
      </c>
      <c r="AU99" s="231" t="s">
        <v>87</v>
      </c>
      <c r="AY99" s="19" t="s">
        <v>199</v>
      </c>
      <c r="BE99" s="232">
        <f>IF(N99="základní",J99,0)</f>
        <v>0</v>
      </c>
      <c r="BF99" s="232">
        <f>IF(N99="snížená",J99,0)</f>
        <v>0</v>
      </c>
      <c r="BG99" s="232">
        <f>IF(N99="zákl. přenesená",J99,0)</f>
        <v>0</v>
      </c>
      <c r="BH99" s="232">
        <f>IF(N99="sníž. přenesená",J99,0)</f>
        <v>0</v>
      </c>
      <c r="BI99" s="232">
        <f>IF(N99="nulová",J99,0)</f>
        <v>0</v>
      </c>
      <c r="BJ99" s="19" t="s">
        <v>23</v>
      </c>
      <c r="BK99" s="232">
        <f>ROUND(I99*H99,2)</f>
        <v>0</v>
      </c>
      <c r="BL99" s="19" t="s">
        <v>272</v>
      </c>
      <c r="BM99" s="231" t="s">
        <v>367</v>
      </c>
    </row>
    <row r="100" s="2" customFormat="1" ht="6.96" customHeight="1">
      <c r="A100" s="40"/>
      <c r="B100" s="61"/>
      <c r="C100" s="62"/>
      <c r="D100" s="62"/>
      <c r="E100" s="62"/>
      <c r="F100" s="62"/>
      <c r="G100" s="62"/>
      <c r="H100" s="62"/>
      <c r="I100" s="168"/>
      <c r="J100" s="62"/>
      <c r="K100" s="62"/>
      <c r="L100" s="46"/>
      <c r="M100" s="40"/>
      <c r="O100" s="40"/>
      <c r="P100" s="40"/>
      <c r="Q100" s="40"/>
      <c r="R100" s="40"/>
      <c r="S100" s="40"/>
      <c r="T100" s="40"/>
      <c r="U100" s="40"/>
      <c r="V100" s="40"/>
      <c r="W100" s="40"/>
      <c r="X100" s="40"/>
      <c r="Y100" s="40"/>
      <c r="Z100" s="40"/>
      <c r="AA100" s="40"/>
      <c r="AB100" s="40"/>
      <c r="AC100" s="40"/>
      <c r="AD100" s="40"/>
      <c r="AE100" s="40"/>
    </row>
  </sheetData>
  <sheetProtection sheet="1" autoFilter="0" formatColumns="0" formatRows="0" objects="1" scenarios="1" spinCount="100000" saltValue="WGVwsPNzNPlu4H6+UPjbDI3u86AOzGR/oQN9zz9fnreecEv3WDZwm3jLGFIaeWF2vR6Wo3ldUBiuGX82aR6ZDw==" hashValue="QPd8QC5ZZU2y5iXgmSvkAetEBzm5uy8hNRSuk83zHxfrT3f6tuUaFbNtlyH7kh98uuXrDEK/aAt/oiOLTcc7pQ==" algorithmName="SHA-512" password="CEF7"/>
  <autoFilter ref="C80:K99"/>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123</v>
      </c>
    </row>
    <row r="3" s="1" customFormat="1" ht="6.96" customHeight="1">
      <c r="B3" s="131"/>
      <c r="C3" s="132"/>
      <c r="D3" s="132"/>
      <c r="E3" s="132"/>
      <c r="F3" s="132"/>
      <c r="G3" s="132"/>
      <c r="H3" s="132"/>
      <c r="I3" s="133"/>
      <c r="J3" s="132"/>
      <c r="K3" s="132"/>
      <c r="L3" s="22"/>
      <c r="AT3" s="19" t="s">
        <v>87</v>
      </c>
    </row>
    <row r="4" s="1" customFormat="1" ht="24.96" customHeight="1">
      <c r="B4" s="22"/>
      <c r="D4" s="134" t="s">
        <v>136</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zakázky'!K6</f>
        <v>Rekonstrukce elektroinstalace a rozvodů ZTI,vč. úpravy soc. zařízení a bezbariér vstupu obj. č.p. 931, Náchod</v>
      </c>
      <c r="F7" s="136"/>
      <c r="G7" s="136"/>
      <c r="H7" s="136"/>
      <c r="I7" s="130"/>
      <c r="L7" s="22"/>
    </row>
    <row r="8" s="2" customFormat="1" ht="12" customHeight="1">
      <c r="A8" s="40"/>
      <c r="B8" s="46"/>
      <c r="C8" s="40"/>
      <c r="D8" s="136" t="s">
        <v>137</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5113</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19</v>
      </c>
      <c r="E11" s="40"/>
      <c r="F11" s="141" t="s">
        <v>22</v>
      </c>
      <c r="G11" s="40"/>
      <c r="H11" s="40"/>
      <c r="I11" s="142" t="s">
        <v>21</v>
      </c>
      <c r="J11" s="141" t="s">
        <v>22</v>
      </c>
      <c r="K11" s="40"/>
      <c r="L11" s="139"/>
      <c r="S11" s="40"/>
      <c r="T11" s="40"/>
      <c r="U11" s="40"/>
      <c r="V11" s="40"/>
      <c r="W11" s="40"/>
      <c r="X11" s="40"/>
      <c r="Y11" s="40"/>
      <c r="Z11" s="40"/>
      <c r="AA11" s="40"/>
      <c r="AB11" s="40"/>
      <c r="AC11" s="40"/>
      <c r="AD11" s="40"/>
      <c r="AE11" s="40"/>
    </row>
    <row r="12" s="2" customFormat="1" ht="12" customHeight="1">
      <c r="A12" s="40"/>
      <c r="B12" s="46"/>
      <c r="C12" s="40"/>
      <c r="D12" s="136" t="s">
        <v>24</v>
      </c>
      <c r="E12" s="40"/>
      <c r="F12" s="141" t="s">
        <v>25</v>
      </c>
      <c r="G12" s="40"/>
      <c r="H12" s="40"/>
      <c r="I12" s="142" t="s">
        <v>26</v>
      </c>
      <c r="J12" s="143" t="str">
        <f>'Rekapitulace zakázky'!AN8</f>
        <v>12. 2. 2020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22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32</v>
      </c>
      <c r="F15" s="40"/>
      <c r="G15" s="40"/>
      <c r="H15" s="40"/>
      <c r="I15" s="142" t="s">
        <v>33</v>
      </c>
      <c r="J15" s="141" t="s">
        <v>22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34</v>
      </c>
      <c r="E17" s="40"/>
      <c r="F17" s="40"/>
      <c r="G17" s="40"/>
      <c r="H17" s="40"/>
      <c r="I17" s="142" t="s">
        <v>31</v>
      </c>
      <c r="J17" s="35"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zakázky'!E14</f>
        <v>Vyplň údaj</v>
      </c>
      <c r="F18" s="141"/>
      <c r="G18" s="141"/>
      <c r="H18" s="141"/>
      <c r="I18" s="142" t="s">
        <v>33</v>
      </c>
      <c r="J18" s="35"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36</v>
      </c>
      <c r="E20" s="40"/>
      <c r="F20" s="40"/>
      <c r="G20" s="40"/>
      <c r="H20" s="40"/>
      <c r="I20" s="142" t="s">
        <v>31</v>
      </c>
      <c r="J20" s="141" t="s">
        <v>37</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33</v>
      </c>
      <c r="J21" s="141" t="s">
        <v>22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22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4765</v>
      </c>
      <c r="F24" s="40"/>
      <c r="G24" s="40"/>
      <c r="H24" s="40"/>
      <c r="I24" s="142" t="s">
        <v>33</v>
      </c>
      <c r="J24" s="141" t="s">
        <v>22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42</v>
      </c>
      <c r="E26" s="40"/>
      <c r="F26" s="40"/>
      <c r="G26" s="40"/>
      <c r="H26" s="40"/>
      <c r="I26" s="138"/>
      <c r="J26" s="40"/>
      <c r="K26" s="40"/>
      <c r="L26" s="139"/>
      <c r="S26" s="40"/>
      <c r="T26" s="40"/>
      <c r="U26" s="40"/>
      <c r="V26" s="40"/>
      <c r="W26" s="40"/>
      <c r="X26" s="40"/>
      <c r="Y26" s="40"/>
      <c r="Z26" s="40"/>
      <c r="AA26" s="40"/>
      <c r="AB26" s="40"/>
      <c r="AC26" s="40"/>
      <c r="AD26" s="40"/>
      <c r="AE26" s="40"/>
    </row>
    <row r="27" s="8" customFormat="1" ht="47.25" customHeight="1">
      <c r="A27" s="144"/>
      <c r="B27" s="145"/>
      <c r="C27" s="144"/>
      <c r="D27" s="144"/>
      <c r="E27" s="146" t="s">
        <v>43</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44</v>
      </c>
      <c r="E30" s="40"/>
      <c r="F30" s="40"/>
      <c r="G30" s="40"/>
      <c r="H30" s="40"/>
      <c r="I30" s="138"/>
      <c r="J30" s="152">
        <f>ROUND(J81,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46</v>
      </c>
      <c r="G32" s="40"/>
      <c r="H32" s="40"/>
      <c r="I32" s="154" t="s">
        <v>45</v>
      </c>
      <c r="J32" s="153" t="s">
        <v>47</v>
      </c>
      <c r="K32" s="40"/>
      <c r="L32" s="139"/>
      <c r="S32" s="40"/>
      <c r="T32" s="40"/>
      <c r="U32" s="40"/>
      <c r="V32" s="40"/>
      <c r="W32" s="40"/>
      <c r="X32" s="40"/>
      <c r="Y32" s="40"/>
      <c r="Z32" s="40"/>
      <c r="AA32" s="40"/>
      <c r="AB32" s="40"/>
      <c r="AC32" s="40"/>
      <c r="AD32" s="40"/>
      <c r="AE32" s="40"/>
    </row>
    <row r="33" s="2" customFormat="1" ht="14.4" customHeight="1">
      <c r="A33" s="40"/>
      <c r="B33" s="46"/>
      <c r="C33" s="40"/>
      <c r="D33" s="155" t="s">
        <v>48</v>
      </c>
      <c r="E33" s="136" t="s">
        <v>49</v>
      </c>
      <c r="F33" s="156">
        <f>ROUND((SUM(BE81:BE111)),  2)</f>
        <v>0</v>
      </c>
      <c r="G33" s="40"/>
      <c r="H33" s="40"/>
      <c r="I33" s="157">
        <v>0.20999999999999999</v>
      </c>
      <c r="J33" s="156">
        <f>ROUND(((SUM(BE81:BE111))*I33),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50</v>
      </c>
      <c r="F34" s="156">
        <f>ROUND((SUM(BF81:BF111)),  2)</f>
        <v>0</v>
      </c>
      <c r="G34" s="40"/>
      <c r="H34" s="40"/>
      <c r="I34" s="157">
        <v>0.14999999999999999</v>
      </c>
      <c r="J34" s="156">
        <f>ROUND(((SUM(BF81:BF111))*I34),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51</v>
      </c>
      <c r="F35" s="156">
        <f>ROUND((SUM(BG81:BG111)),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52</v>
      </c>
      <c r="F36" s="156">
        <f>ROUND((SUM(BH81:BH111)),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53</v>
      </c>
      <c r="F37" s="156">
        <f>ROUND((SUM(BI81:BI111)),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54</v>
      </c>
      <c r="E39" s="160"/>
      <c r="F39" s="160"/>
      <c r="G39" s="161" t="s">
        <v>55</v>
      </c>
      <c r="H39" s="162" t="s">
        <v>56</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139</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Rekonstrukce elektroinstalace a rozvodů ZTI,vč. úpravy soc. zařízení a bezbariér vstupu obj. č.p. 931, Náchod</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137</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6.5 - Elektronická kontrola vstupu</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24</v>
      </c>
      <c r="D52" s="42"/>
      <c r="E52" s="42"/>
      <c r="F52" s="29" t="str">
        <f>F12</f>
        <v>Náchod</v>
      </c>
      <c r="G52" s="42"/>
      <c r="H52" s="42"/>
      <c r="I52" s="142" t="s">
        <v>26</v>
      </c>
      <c r="J52" s="74" t="str">
        <f>IF(J12="","",J12)</f>
        <v>12. 2. 2020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40.05" customHeight="1">
      <c r="A54" s="40"/>
      <c r="B54" s="41"/>
      <c r="C54" s="34" t="s">
        <v>30</v>
      </c>
      <c r="D54" s="42"/>
      <c r="E54" s="42"/>
      <c r="F54" s="29" t="str">
        <f>E15</f>
        <v>SPŠ stav. a Obch. akad. arch. Jana Letzela, Náchod</v>
      </c>
      <c r="G54" s="42"/>
      <c r="H54" s="42"/>
      <c r="I54" s="142" t="s">
        <v>36</v>
      </c>
      <c r="J54" s="38" t="str">
        <f>E21</f>
        <v>Ing. Lukáš Polej - projektový a ing. atelier EGO</v>
      </c>
      <c r="K54" s="42"/>
      <c r="L54" s="139"/>
      <c r="S54" s="40"/>
      <c r="T54" s="40"/>
      <c r="U54" s="40"/>
      <c r="V54" s="40"/>
      <c r="W54" s="40"/>
      <c r="X54" s="40"/>
      <c r="Y54" s="40"/>
      <c r="Z54" s="40"/>
      <c r="AA54" s="40"/>
      <c r="AB54" s="40"/>
      <c r="AC54" s="40"/>
      <c r="AD54" s="40"/>
      <c r="AE54" s="40"/>
    </row>
    <row r="55" s="2" customFormat="1" ht="15.15" customHeight="1">
      <c r="A55" s="40"/>
      <c r="B55" s="41"/>
      <c r="C55" s="34" t="s">
        <v>34</v>
      </c>
      <c r="D55" s="42"/>
      <c r="E55" s="42"/>
      <c r="F55" s="29" t="str">
        <f>IF(E18="","",E18)</f>
        <v>Vyplň údaj</v>
      </c>
      <c r="G55" s="42"/>
      <c r="H55" s="42"/>
      <c r="I55" s="142" t="s">
        <v>40</v>
      </c>
      <c r="J55" s="38" t="str">
        <f>E24</f>
        <v>Jiří Macháček</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140</v>
      </c>
      <c r="D57" s="174"/>
      <c r="E57" s="174"/>
      <c r="F57" s="174"/>
      <c r="G57" s="174"/>
      <c r="H57" s="174"/>
      <c r="I57" s="175"/>
      <c r="J57" s="176" t="s">
        <v>141</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76</v>
      </c>
      <c r="D59" s="42"/>
      <c r="E59" s="42"/>
      <c r="F59" s="42"/>
      <c r="G59" s="42"/>
      <c r="H59" s="42"/>
      <c r="I59" s="138"/>
      <c r="J59" s="104">
        <f>J81</f>
        <v>0</v>
      </c>
      <c r="K59" s="42"/>
      <c r="L59" s="139"/>
      <c r="S59" s="40"/>
      <c r="T59" s="40"/>
      <c r="U59" s="40"/>
      <c r="V59" s="40"/>
      <c r="W59" s="40"/>
      <c r="X59" s="40"/>
      <c r="Y59" s="40"/>
      <c r="Z59" s="40"/>
      <c r="AA59" s="40"/>
      <c r="AB59" s="40"/>
      <c r="AC59" s="40"/>
      <c r="AD59" s="40"/>
      <c r="AE59" s="40"/>
      <c r="AU59" s="19" t="s">
        <v>142</v>
      </c>
    </row>
    <row r="60" s="9" customFormat="1" ht="24.96" customHeight="1">
      <c r="A60" s="9"/>
      <c r="B60" s="178"/>
      <c r="C60" s="179"/>
      <c r="D60" s="180" t="s">
        <v>154</v>
      </c>
      <c r="E60" s="181"/>
      <c r="F60" s="181"/>
      <c r="G60" s="181"/>
      <c r="H60" s="181"/>
      <c r="I60" s="182"/>
      <c r="J60" s="183">
        <f>J82</f>
        <v>0</v>
      </c>
      <c r="K60" s="179"/>
      <c r="L60" s="184"/>
      <c r="S60" s="9"/>
      <c r="T60" s="9"/>
      <c r="U60" s="9"/>
      <c r="V60" s="9"/>
      <c r="W60" s="9"/>
      <c r="X60" s="9"/>
      <c r="Y60" s="9"/>
      <c r="Z60" s="9"/>
      <c r="AA60" s="9"/>
      <c r="AB60" s="9"/>
      <c r="AC60" s="9"/>
      <c r="AD60" s="9"/>
      <c r="AE60" s="9"/>
    </row>
    <row r="61" s="10" customFormat="1" ht="19.92" customHeight="1">
      <c r="A61" s="10"/>
      <c r="B61" s="185"/>
      <c r="C61" s="186"/>
      <c r="D61" s="187" t="s">
        <v>4766</v>
      </c>
      <c r="E61" s="188"/>
      <c r="F61" s="188"/>
      <c r="G61" s="188"/>
      <c r="H61" s="188"/>
      <c r="I61" s="189"/>
      <c r="J61" s="190">
        <f>J83</f>
        <v>0</v>
      </c>
      <c r="K61" s="186"/>
      <c r="L61" s="191"/>
      <c r="S61" s="10"/>
      <c r="T61" s="10"/>
      <c r="U61" s="10"/>
      <c r="V61" s="10"/>
      <c r="W61" s="10"/>
      <c r="X61" s="10"/>
      <c r="Y61" s="10"/>
      <c r="Z61" s="10"/>
      <c r="AA61" s="10"/>
      <c r="AB61" s="10"/>
      <c r="AC61" s="10"/>
      <c r="AD61" s="10"/>
      <c r="AE61" s="10"/>
    </row>
    <row r="62" s="2" customFormat="1" ht="21.84" customHeight="1">
      <c r="A62" s="40"/>
      <c r="B62" s="41"/>
      <c r="C62" s="42"/>
      <c r="D62" s="42"/>
      <c r="E62" s="42"/>
      <c r="F62" s="42"/>
      <c r="G62" s="42"/>
      <c r="H62" s="42"/>
      <c r="I62" s="138"/>
      <c r="J62" s="42"/>
      <c r="K62" s="42"/>
      <c r="L62" s="139"/>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168"/>
      <c r="J63" s="62"/>
      <c r="K63" s="62"/>
      <c r="L63" s="139"/>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171"/>
      <c r="J67" s="64"/>
      <c r="K67" s="64"/>
      <c r="L67" s="139"/>
      <c r="S67" s="40"/>
      <c r="T67" s="40"/>
      <c r="U67" s="40"/>
      <c r="V67" s="40"/>
      <c r="W67" s="40"/>
      <c r="X67" s="40"/>
      <c r="Y67" s="40"/>
      <c r="Z67" s="40"/>
      <c r="AA67" s="40"/>
      <c r="AB67" s="40"/>
      <c r="AC67" s="40"/>
      <c r="AD67" s="40"/>
      <c r="AE67" s="40"/>
    </row>
    <row r="68" s="2" customFormat="1" ht="24.96" customHeight="1">
      <c r="A68" s="40"/>
      <c r="B68" s="41"/>
      <c r="C68" s="25" t="s">
        <v>184</v>
      </c>
      <c r="D68" s="42"/>
      <c r="E68" s="42"/>
      <c r="F68" s="42"/>
      <c r="G68" s="42"/>
      <c r="H68" s="42"/>
      <c r="I68" s="138"/>
      <c r="J68" s="42"/>
      <c r="K68" s="42"/>
      <c r="L68" s="139"/>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138"/>
      <c r="J69" s="42"/>
      <c r="K69" s="42"/>
      <c r="L69" s="139"/>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138"/>
      <c r="J70" s="42"/>
      <c r="K70" s="42"/>
      <c r="L70" s="139"/>
      <c r="S70" s="40"/>
      <c r="T70" s="40"/>
      <c r="U70" s="40"/>
      <c r="V70" s="40"/>
      <c r="W70" s="40"/>
      <c r="X70" s="40"/>
      <c r="Y70" s="40"/>
      <c r="Z70" s="40"/>
      <c r="AA70" s="40"/>
      <c r="AB70" s="40"/>
      <c r="AC70" s="40"/>
      <c r="AD70" s="40"/>
      <c r="AE70" s="40"/>
    </row>
    <row r="71" s="2" customFormat="1" ht="16.5" customHeight="1">
      <c r="A71" s="40"/>
      <c r="B71" s="41"/>
      <c r="C71" s="42"/>
      <c r="D71" s="42"/>
      <c r="E71" s="172" t="str">
        <f>E7</f>
        <v>Rekonstrukce elektroinstalace a rozvodů ZTI,vč. úpravy soc. zařízení a bezbariér vstupu obj. č.p. 931, Náchod</v>
      </c>
      <c r="F71" s="34"/>
      <c r="G71" s="34"/>
      <c r="H71" s="34"/>
      <c r="I71" s="138"/>
      <c r="J71" s="42"/>
      <c r="K71" s="42"/>
      <c r="L71" s="139"/>
      <c r="S71" s="40"/>
      <c r="T71" s="40"/>
      <c r="U71" s="40"/>
      <c r="V71" s="40"/>
      <c r="W71" s="40"/>
      <c r="X71" s="40"/>
      <c r="Y71" s="40"/>
      <c r="Z71" s="40"/>
      <c r="AA71" s="40"/>
      <c r="AB71" s="40"/>
      <c r="AC71" s="40"/>
      <c r="AD71" s="40"/>
      <c r="AE71" s="40"/>
    </row>
    <row r="72" s="2" customFormat="1" ht="12" customHeight="1">
      <c r="A72" s="40"/>
      <c r="B72" s="41"/>
      <c r="C72" s="34" t="s">
        <v>137</v>
      </c>
      <c r="D72" s="42"/>
      <c r="E72" s="42"/>
      <c r="F72" s="42"/>
      <c r="G72" s="42"/>
      <c r="H72" s="42"/>
      <c r="I72" s="138"/>
      <c r="J72" s="42"/>
      <c r="K72" s="42"/>
      <c r="L72" s="139"/>
      <c r="S72" s="40"/>
      <c r="T72" s="40"/>
      <c r="U72" s="40"/>
      <c r="V72" s="40"/>
      <c r="W72" s="40"/>
      <c r="X72" s="40"/>
      <c r="Y72" s="40"/>
      <c r="Z72" s="40"/>
      <c r="AA72" s="40"/>
      <c r="AB72" s="40"/>
      <c r="AC72" s="40"/>
      <c r="AD72" s="40"/>
      <c r="AE72" s="40"/>
    </row>
    <row r="73" s="2" customFormat="1" ht="16.5" customHeight="1">
      <c r="A73" s="40"/>
      <c r="B73" s="41"/>
      <c r="C73" s="42"/>
      <c r="D73" s="42"/>
      <c r="E73" s="71" t="str">
        <f>E9</f>
        <v>6.5 - Elektronická kontrola vstupu</v>
      </c>
      <c r="F73" s="42"/>
      <c r="G73" s="42"/>
      <c r="H73" s="42"/>
      <c r="I73" s="138"/>
      <c r="J73" s="42"/>
      <c r="K73" s="42"/>
      <c r="L73" s="139"/>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12" customHeight="1">
      <c r="A75" s="40"/>
      <c r="B75" s="41"/>
      <c r="C75" s="34" t="s">
        <v>24</v>
      </c>
      <c r="D75" s="42"/>
      <c r="E75" s="42"/>
      <c r="F75" s="29" t="str">
        <f>F12</f>
        <v>Náchod</v>
      </c>
      <c r="G75" s="42"/>
      <c r="H75" s="42"/>
      <c r="I75" s="142" t="s">
        <v>26</v>
      </c>
      <c r="J75" s="74" t="str">
        <f>IF(J12="","",J12)</f>
        <v>12. 2. 2020</v>
      </c>
      <c r="K75" s="42"/>
      <c r="L75" s="139"/>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40.05" customHeight="1">
      <c r="A77" s="40"/>
      <c r="B77" s="41"/>
      <c r="C77" s="34" t="s">
        <v>30</v>
      </c>
      <c r="D77" s="42"/>
      <c r="E77" s="42"/>
      <c r="F77" s="29" t="str">
        <f>E15</f>
        <v>SPŠ stav. a Obch. akad. arch. Jana Letzela, Náchod</v>
      </c>
      <c r="G77" s="42"/>
      <c r="H77" s="42"/>
      <c r="I77" s="142" t="s">
        <v>36</v>
      </c>
      <c r="J77" s="38" t="str">
        <f>E21</f>
        <v>Ing. Lukáš Polej - projektový a ing. atelier EGO</v>
      </c>
      <c r="K77" s="42"/>
      <c r="L77" s="139"/>
      <c r="S77" s="40"/>
      <c r="T77" s="40"/>
      <c r="U77" s="40"/>
      <c r="V77" s="40"/>
      <c r="W77" s="40"/>
      <c r="X77" s="40"/>
      <c r="Y77" s="40"/>
      <c r="Z77" s="40"/>
      <c r="AA77" s="40"/>
      <c r="AB77" s="40"/>
      <c r="AC77" s="40"/>
      <c r="AD77" s="40"/>
      <c r="AE77" s="40"/>
    </row>
    <row r="78" s="2" customFormat="1" ht="15.15" customHeight="1">
      <c r="A78" s="40"/>
      <c r="B78" s="41"/>
      <c r="C78" s="34" t="s">
        <v>34</v>
      </c>
      <c r="D78" s="42"/>
      <c r="E78" s="42"/>
      <c r="F78" s="29" t="str">
        <f>IF(E18="","",E18)</f>
        <v>Vyplň údaj</v>
      </c>
      <c r="G78" s="42"/>
      <c r="H78" s="42"/>
      <c r="I78" s="142" t="s">
        <v>40</v>
      </c>
      <c r="J78" s="38" t="str">
        <f>E24</f>
        <v>Jiří Macháček</v>
      </c>
      <c r="K78" s="42"/>
      <c r="L78" s="139"/>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138"/>
      <c r="J79" s="42"/>
      <c r="K79" s="42"/>
      <c r="L79" s="139"/>
      <c r="S79" s="40"/>
      <c r="T79" s="40"/>
      <c r="U79" s="40"/>
      <c r="V79" s="40"/>
      <c r="W79" s="40"/>
      <c r="X79" s="40"/>
      <c r="Y79" s="40"/>
      <c r="Z79" s="40"/>
      <c r="AA79" s="40"/>
      <c r="AB79" s="40"/>
      <c r="AC79" s="40"/>
      <c r="AD79" s="40"/>
      <c r="AE79" s="40"/>
    </row>
    <row r="80" s="11" customFormat="1" ht="29.28" customHeight="1">
      <c r="A80" s="192"/>
      <c r="B80" s="193"/>
      <c r="C80" s="194" t="s">
        <v>185</v>
      </c>
      <c r="D80" s="195" t="s">
        <v>63</v>
      </c>
      <c r="E80" s="195" t="s">
        <v>59</v>
      </c>
      <c r="F80" s="195" t="s">
        <v>60</v>
      </c>
      <c r="G80" s="195" t="s">
        <v>186</v>
      </c>
      <c r="H80" s="195" t="s">
        <v>187</v>
      </c>
      <c r="I80" s="196" t="s">
        <v>188</v>
      </c>
      <c r="J80" s="195" t="s">
        <v>141</v>
      </c>
      <c r="K80" s="197" t="s">
        <v>189</v>
      </c>
      <c r="L80" s="198"/>
      <c r="M80" s="94" t="s">
        <v>22</v>
      </c>
      <c r="N80" s="95" t="s">
        <v>48</v>
      </c>
      <c r="O80" s="95" t="s">
        <v>190</v>
      </c>
      <c r="P80" s="95" t="s">
        <v>191</v>
      </c>
      <c r="Q80" s="95" t="s">
        <v>192</v>
      </c>
      <c r="R80" s="95" t="s">
        <v>193</v>
      </c>
      <c r="S80" s="95" t="s">
        <v>194</v>
      </c>
      <c r="T80" s="96" t="s">
        <v>195</v>
      </c>
      <c r="U80" s="192"/>
      <c r="V80" s="192"/>
      <c r="W80" s="192"/>
      <c r="X80" s="192"/>
      <c r="Y80" s="192"/>
      <c r="Z80" s="192"/>
      <c r="AA80" s="192"/>
      <c r="AB80" s="192"/>
      <c r="AC80" s="192"/>
      <c r="AD80" s="192"/>
      <c r="AE80" s="192"/>
    </row>
    <row r="81" s="2" customFormat="1" ht="22.8" customHeight="1">
      <c r="A81" s="40"/>
      <c r="B81" s="41"/>
      <c r="C81" s="101" t="s">
        <v>196</v>
      </c>
      <c r="D81" s="42"/>
      <c r="E81" s="42"/>
      <c r="F81" s="42"/>
      <c r="G81" s="42"/>
      <c r="H81" s="42"/>
      <c r="I81" s="138"/>
      <c r="J81" s="199">
        <f>BK81</f>
        <v>0</v>
      </c>
      <c r="K81" s="42"/>
      <c r="L81" s="46"/>
      <c r="M81" s="97"/>
      <c r="N81" s="200"/>
      <c r="O81" s="98"/>
      <c r="P81" s="201">
        <f>P82</f>
        <v>0</v>
      </c>
      <c r="Q81" s="98"/>
      <c r="R81" s="201">
        <f>R82</f>
        <v>0</v>
      </c>
      <c r="S81" s="98"/>
      <c r="T81" s="202">
        <f>T82</f>
        <v>0</v>
      </c>
      <c r="U81" s="40"/>
      <c r="V81" s="40"/>
      <c r="W81" s="40"/>
      <c r="X81" s="40"/>
      <c r="Y81" s="40"/>
      <c r="Z81" s="40"/>
      <c r="AA81" s="40"/>
      <c r="AB81" s="40"/>
      <c r="AC81" s="40"/>
      <c r="AD81" s="40"/>
      <c r="AE81" s="40"/>
      <c r="AT81" s="19" t="s">
        <v>77</v>
      </c>
      <c r="AU81" s="19" t="s">
        <v>142</v>
      </c>
      <c r="BK81" s="203">
        <f>BK82</f>
        <v>0</v>
      </c>
    </row>
    <row r="82" s="12" customFormat="1" ht="25.92" customHeight="1">
      <c r="A82" s="12"/>
      <c r="B82" s="204"/>
      <c r="C82" s="205"/>
      <c r="D82" s="206" t="s">
        <v>77</v>
      </c>
      <c r="E82" s="207" t="s">
        <v>1654</v>
      </c>
      <c r="F82" s="207" t="s">
        <v>1655</v>
      </c>
      <c r="G82" s="205"/>
      <c r="H82" s="205"/>
      <c r="I82" s="208"/>
      <c r="J82" s="209">
        <f>BK82</f>
        <v>0</v>
      </c>
      <c r="K82" s="205"/>
      <c r="L82" s="210"/>
      <c r="M82" s="211"/>
      <c r="N82" s="212"/>
      <c r="O82" s="212"/>
      <c r="P82" s="213">
        <f>P83</f>
        <v>0</v>
      </c>
      <c r="Q82" s="212"/>
      <c r="R82" s="213">
        <f>R83</f>
        <v>0</v>
      </c>
      <c r="S82" s="212"/>
      <c r="T82" s="214">
        <f>T83</f>
        <v>0</v>
      </c>
      <c r="U82" s="12"/>
      <c r="V82" s="12"/>
      <c r="W82" s="12"/>
      <c r="X82" s="12"/>
      <c r="Y82" s="12"/>
      <c r="Z82" s="12"/>
      <c r="AA82" s="12"/>
      <c r="AB82" s="12"/>
      <c r="AC82" s="12"/>
      <c r="AD82" s="12"/>
      <c r="AE82" s="12"/>
      <c r="AR82" s="215" t="s">
        <v>87</v>
      </c>
      <c r="AT82" s="216" t="s">
        <v>77</v>
      </c>
      <c r="AU82" s="216" t="s">
        <v>78</v>
      </c>
      <c r="AY82" s="215" t="s">
        <v>199</v>
      </c>
      <c r="BK82" s="217">
        <f>BK83</f>
        <v>0</v>
      </c>
    </row>
    <row r="83" s="12" customFormat="1" ht="22.8" customHeight="1">
      <c r="A83" s="12"/>
      <c r="B83" s="204"/>
      <c r="C83" s="205"/>
      <c r="D83" s="206" t="s">
        <v>77</v>
      </c>
      <c r="E83" s="218" t="s">
        <v>4767</v>
      </c>
      <c r="F83" s="218" t="s">
        <v>4768</v>
      </c>
      <c r="G83" s="205"/>
      <c r="H83" s="205"/>
      <c r="I83" s="208"/>
      <c r="J83" s="219">
        <f>BK83</f>
        <v>0</v>
      </c>
      <c r="K83" s="205"/>
      <c r="L83" s="210"/>
      <c r="M83" s="211"/>
      <c r="N83" s="212"/>
      <c r="O83" s="212"/>
      <c r="P83" s="213">
        <f>SUM(P84:P111)</f>
        <v>0</v>
      </c>
      <c r="Q83" s="212"/>
      <c r="R83" s="213">
        <f>SUM(R84:R111)</f>
        <v>0</v>
      </c>
      <c r="S83" s="212"/>
      <c r="T83" s="214">
        <f>SUM(T84:T111)</f>
        <v>0</v>
      </c>
      <c r="U83" s="12"/>
      <c r="V83" s="12"/>
      <c r="W83" s="12"/>
      <c r="X83" s="12"/>
      <c r="Y83" s="12"/>
      <c r="Z83" s="12"/>
      <c r="AA83" s="12"/>
      <c r="AB83" s="12"/>
      <c r="AC83" s="12"/>
      <c r="AD83" s="12"/>
      <c r="AE83" s="12"/>
      <c r="AR83" s="215" t="s">
        <v>87</v>
      </c>
      <c r="AT83" s="216" t="s">
        <v>77</v>
      </c>
      <c r="AU83" s="216" t="s">
        <v>23</v>
      </c>
      <c r="AY83" s="215" t="s">
        <v>199</v>
      </c>
      <c r="BK83" s="217">
        <f>SUM(BK84:BK111)</f>
        <v>0</v>
      </c>
    </row>
    <row r="84" s="2" customFormat="1" ht="89.25" customHeight="1">
      <c r="A84" s="40"/>
      <c r="B84" s="41"/>
      <c r="C84" s="277" t="s">
        <v>23</v>
      </c>
      <c r="D84" s="277" t="s">
        <v>407</v>
      </c>
      <c r="E84" s="278" t="s">
        <v>5114</v>
      </c>
      <c r="F84" s="279" t="s">
        <v>5115</v>
      </c>
      <c r="G84" s="280" t="s">
        <v>4312</v>
      </c>
      <c r="H84" s="281">
        <v>2</v>
      </c>
      <c r="I84" s="282"/>
      <c r="J84" s="283">
        <f>ROUND(I84*H84,2)</f>
        <v>0</v>
      </c>
      <c r="K84" s="279" t="s">
        <v>22</v>
      </c>
      <c r="L84" s="284"/>
      <c r="M84" s="285" t="s">
        <v>22</v>
      </c>
      <c r="N84" s="286" t="s">
        <v>49</v>
      </c>
      <c r="O84" s="86"/>
      <c r="P84" s="229">
        <f>O84*H84</f>
        <v>0</v>
      </c>
      <c r="Q84" s="229">
        <v>0</v>
      </c>
      <c r="R84" s="229">
        <f>Q84*H84</f>
        <v>0</v>
      </c>
      <c r="S84" s="229">
        <v>0</v>
      </c>
      <c r="T84" s="230">
        <f>S84*H84</f>
        <v>0</v>
      </c>
      <c r="U84" s="40"/>
      <c r="V84" s="40"/>
      <c r="W84" s="40"/>
      <c r="X84" s="40"/>
      <c r="Y84" s="40"/>
      <c r="Z84" s="40"/>
      <c r="AA84" s="40"/>
      <c r="AB84" s="40"/>
      <c r="AC84" s="40"/>
      <c r="AD84" s="40"/>
      <c r="AE84" s="40"/>
      <c r="AR84" s="231" t="s">
        <v>367</v>
      </c>
      <c r="AT84" s="231" t="s">
        <v>407</v>
      </c>
      <c r="AU84" s="231" t="s">
        <v>87</v>
      </c>
      <c r="AY84" s="19" t="s">
        <v>199</v>
      </c>
      <c r="BE84" s="232">
        <f>IF(N84="základní",J84,0)</f>
        <v>0</v>
      </c>
      <c r="BF84" s="232">
        <f>IF(N84="snížená",J84,0)</f>
        <v>0</v>
      </c>
      <c r="BG84" s="232">
        <f>IF(N84="zákl. přenesená",J84,0)</f>
        <v>0</v>
      </c>
      <c r="BH84" s="232">
        <f>IF(N84="sníž. přenesená",J84,0)</f>
        <v>0</v>
      </c>
      <c r="BI84" s="232">
        <f>IF(N84="nulová",J84,0)</f>
        <v>0</v>
      </c>
      <c r="BJ84" s="19" t="s">
        <v>23</v>
      </c>
      <c r="BK84" s="232">
        <f>ROUND(I84*H84,2)</f>
        <v>0</v>
      </c>
      <c r="BL84" s="19" t="s">
        <v>272</v>
      </c>
      <c r="BM84" s="231" t="s">
        <v>87</v>
      </c>
    </row>
    <row r="85" s="2" customFormat="1" ht="16.5" customHeight="1">
      <c r="A85" s="40"/>
      <c r="B85" s="41"/>
      <c r="C85" s="220" t="s">
        <v>87</v>
      </c>
      <c r="D85" s="220" t="s">
        <v>201</v>
      </c>
      <c r="E85" s="221" t="s">
        <v>5116</v>
      </c>
      <c r="F85" s="222" t="s">
        <v>5117</v>
      </c>
      <c r="G85" s="223" t="s">
        <v>333</v>
      </c>
      <c r="H85" s="224">
        <v>2</v>
      </c>
      <c r="I85" s="225"/>
      <c r="J85" s="226">
        <f>ROUND(I85*H85,2)</f>
        <v>0</v>
      </c>
      <c r="K85" s="222" t="s">
        <v>4777</v>
      </c>
      <c r="L85" s="46"/>
      <c r="M85" s="227" t="s">
        <v>22</v>
      </c>
      <c r="N85" s="228" t="s">
        <v>49</v>
      </c>
      <c r="O85" s="86"/>
      <c r="P85" s="229">
        <f>O85*H85</f>
        <v>0</v>
      </c>
      <c r="Q85" s="229">
        <v>0</v>
      </c>
      <c r="R85" s="229">
        <f>Q85*H85</f>
        <v>0</v>
      </c>
      <c r="S85" s="229">
        <v>0</v>
      </c>
      <c r="T85" s="230">
        <f>S85*H85</f>
        <v>0</v>
      </c>
      <c r="U85" s="40"/>
      <c r="V85" s="40"/>
      <c r="W85" s="40"/>
      <c r="X85" s="40"/>
      <c r="Y85" s="40"/>
      <c r="Z85" s="40"/>
      <c r="AA85" s="40"/>
      <c r="AB85" s="40"/>
      <c r="AC85" s="40"/>
      <c r="AD85" s="40"/>
      <c r="AE85" s="40"/>
      <c r="AR85" s="231" t="s">
        <v>272</v>
      </c>
      <c r="AT85" s="231" t="s">
        <v>201</v>
      </c>
      <c r="AU85" s="231" t="s">
        <v>87</v>
      </c>
      <c r="AY85" s="19" t="s">
        <v>199</v>
      </c>
      <c r="BE85" s="232">
        <f>IF(N85="základní",J85,0)</f>
        <v>0</v>
      </c>
      <c r="BF85" s="232">
        <f>IF(N85="snížená",J85,0)</f>
        <v>0</v>
      </c>
      <c r="BG85" s="232">
        <f>IF(N85="zákl. přenesená",J85,0)</f>
        <v>0</v>
      </c>
      <c r="BH85" s="232">
        <f>IF(N85="sníž. přenesená",J85,0)</f>
        <v>0</v>
      </c>
      <c r="BI85" s="232">
        <f>IF(N85="nulová",J85,0)</f>
        <v>0</v>
      </c>
      <c r="BJ85" s="19" t="s">
        <v>23</v>
      </c>
      <c r="BK85" s="232">
        <f>ROUND(I85*H85,2)</f>
        <v>0</v>
      </c>
      <c r="BL85" s="19" t="s">
        <v>272</v>
      </c>
      <c r="BM85" s="231" t="s">
        <v>103</v>
      </c>
    </row>
    <row r="86" s="2" customFormat="1" ht="44.25" customHeight="1">
      <c r="A86" s="40"/>
      <c r="B86" s="41"/>
      <c r="C86" s="277" t="s">
        <v>100</v>
      </c>
      <c r="D86" s="277" t="s">
        <v>407</v>
      </c>
      <c r="E86" s="278" t="s">
        <v>5118</v>
      </c>
      <c r="F86" s="279" t="s">
        <v>5119</v>
      </c>
      <c r="G86" s="280" t="s">
        <v>4312</v>
      </c>
      <c r="H86" s="281">
        <v>2</v>
      </c>
      <c r="I86" s="282"/>
      <c r="J86" s="283">
        <f>ROUND(I86*H86,2)</f>
        <v>0</v>
      </c>
      <c r="K86" s="279" t="s">
        <v>22</v>
      </c>
      <c r="L86" s="284"/>
      <c r="M86" s="285" t="s">
        <v>22</v>
      </c>
      <c r="N86" s="286" t="s">
        <v>49</v>
      </c>
      <c r="O86" s="86"/>
      <c r="P86" s="229">
        <f>O86*H86</f>
        <v>0</v>
      </c>
      <c r="Q86" s="229">
        <v>0</v>
      </c>
      <c r="R86" s="229">
        <f>Q86*H86</f>
        <v>0</v>
      </c>
      <c r="S86" s="229">
        <v>0</v>
      </c>
      <c r="T86" s="230">
        <f>S86*H86</f>
        <v>0</v>
      </c>
      <c r="U86" s="40"/>
      <c r="V86" s="40"/>
      <c r="W86" s="40"/>
      <c r="X86" s="40"/>
      <c r="Y86" s="40"/>
      <c r="Z86" s="40"/>
      <c r="AA86" s="40"/>
      <c r="AB86" s="40"/>
      <c r="AC86" s="40"/>
      <c r="AD86" s="40"/>
      <c r="AE86" s="40"/>
      <c r="AR86" s="231" t="s">
        <v>367</v>
      </c>
      <c r="AT86" s="231" t="s">
        <v>407</v>
      </c>
      <c r="AU86" s="231" t="s">
        <v>87</v>
      </c>
      <c r="AY86" s="19" t="s">
        <v>199</v>
      </c>
      <c r="BE86" s="232">
        <f>IF(N86="základní",J86,0)</f>
        <v>0</v>
      </c>
      <c r="BF86" s="232">
        <f>IF(N86="snížená",J86,0)</f>
        <v>0</v>
      </c>
      <c r="BG86" s="232">
        <f>IF(N86="zákl. přenesená",J86,0)</f>
        <v>0</v>
      </c>
      <c r="BH86" s="232">
        <f>IF(N86="sníž. přenesená",J86,0)</f>
        <v>0</v>
      </c>
      <c r="BI86" s="232">
        <f>IF(N86="nulová",J86,0)</f>
        <v>0</v>
      </c>
      <c r="BJ86" s="19" t="s">
        <v>23</v>
      </c>
      <c r="BK86" s="232">
        <f>ROUND(I86*H86,2)</f>
        <v>0</v>
      </c>
      <c r="BL86" s="19" t="s">
        <v>272</v>
      </c>
      <c r="BM86" s="231" t="s">
        <v>225</v>
      </c>
    </row>
    <row r="87" s="2" customFormat="1" ht="16.5" customHeight="1">
      <c r="A87" s="40"/>
      <c r="B87" s="41"/>
      <c r="C87" s="220" t="s">
        <v>103</v>
      </c>
      <c r="D87" s="220" t="s">
        <v>201</v>
      </c>
      <c r="E87" s="221" t="s">
        <v>5120</v>
      </c>
      <c r="F87" s="222" t="s">
        <v>5121</v>
      </c>
      <c r="G87" s="223" t="s">
        <v>333</v>
      </c>
      <c r="H87" s="224">
        <v>2</v>
      </c>
      <c r="I87" s="225"/>
      <c r="J87" s="226">
        <f>ROUND(I87*H87,2)</f>
        <v>0</v>
      </c>
      <c r="K87" s="222" t="s">
        <v>4777</v>
      </c>
      <c r="L87" s="46"/>
      <c r="M87" s="227" t="s">
        <v>22</v>
      </c>
      <c r="N87" s="228" t="s">
        <v>49</v>
      </c>
      <c r="O87" s="86"/>
      <c r="P87" s="229">
        <f>O87*H87</f>
        <v>0</v>
      </c>
      <c r="Q87" s="229">
        <v>0</v>
      </c>
      <c r="R87" s="229">
        <f>Q87*H87</f>
        <v>0</v>
      </c>
      <c r="S87" s="229">
        <v>0</v>
      </c>
      <c r="T87" s="230">
        <f>S87*H87</f>
        <v>0</v>
      </c>
      <c r="U87" s="40"/>
      <c r="V87" s="40"/>
      <c r="W87" s="40"/>
      <c r="X87" s="40"/>
      <c r="Y87" s="40"/>
      <c r="Z87" s="40"/>
      <c r="AA87" s="40"/>
      <c r="AB87" s="40"/>
      <c r="AC87" s="40"/>
      <c r="AD87" s="40"/>
      <c r="AE87" s="40"/>
      <c r="AR87" s="231" t="s">
        <v>272</v>
      </c>
      <c r="AT87" s="231" t="s">
        <v>201</v>
      </c>
      <c r="AU87" s="231" t="s">
        <v>87</v>
      </c>
      <c r="AY87" s="19" t="s">
        <v>199</v>
      </c>
      <c r="BE87" s="232">
        <f>IF(N87="základní",J87,0)</f>
        <v>0</v>
      </c>
      <c r="BF87" s="232">
        <f>IF(N87="snížená",J87,0)</f>
        <v>0</v>
      </c>
      <c r="BG87" s="232">
        <f>IF(N87="zákl. přenesená",J87,0)</f>
        <v>0</v>
      </c>
      <c r="BH87" s="232">
        <f>IF(N87="sníž. přenesená",J87,0)</f>
        <v>0</v>
      </c>
      <c r="BI87" s="232">
        <f>IF(N87="nulová",J87,0)</f>
        <v>0</v>
      </c>
      <c r="BJ87" s="19" t="s">
        <v>23</v>
      </c>
      <c r="BK87" s="232">
        <f>ROUND(I87*H87,2)</f>
        <v>0</v>
      </c>
      <c r="BL87" s="19" t="s">
        <v>272</v>
      </c>
      <c r="BM87" s="231" t="s">
        <v>236</v>
      </c>
    </row>
    <row r="88" s="2" customFormat="1" ht="100.5" customHeight="1">
      <c r="A88" s="40"/>
      <c r="B88" s="41"/>
      <c r="C88" s="277" t="s">
        <v>106</v>
      </c>
      <c r="D88" s="277" t="s">
        <v>407</v>
      </c>
      <c r="E88" s="278" t="s">
        <v>5122</v>
      </c>
      <c r="F88" s="279" t="s">
        <v>5123</v>
      </c>
      <c r="G88" s="280" t="s">
        <v>4312</v>
      </c>
      <c r="H88" s="281">
        <v>2</v>
      </c>
      <c r="I88" s="282"/>
      <c r="J88" s="283">
        <f>ROUND(I88*H88,2)</f>
        <v>0</v>
      </c>
      <c r="K88" s="279" t="s">
        <v>22</v>
      </c>
      <c r="L88" s="284"/>
      <c r="M88" s="285" t="s">
        <v>22</v>
      </c>
      <c r="N88" s="286" t="s">
        <v>49</v>
      </c>
      <c r="O88" s="86"/>
      <c r="P88" s="229">
        <f>O88*H88</f>
        <v>0</v>
      </c>
      <c r="Q88" s="229">
        <v>0</v>
      </c>
      <c r="R88" s="229">
        <f>Q88*H88</f>
        <v>0</v>
      </c>
      <c r="S88" s="229">
        <v>0</v>
      </c>
      <c r="T88" s="230">
        <f>S88*H88</f>
        <v>0</v>
      </c>
      <c r="U88" s="40"/>
      <c r="V88" s="40"/>
      <c r="W88" s="40"/>
      <c r="X88" s="40"/>
      <c r="Y88" s="40"/>
      <c r="Z88" s="40"/>
      <c r="AA88" s="40"/>
      <c r="AB88" s="40"/>
      <c r="AC88" s="40"/>
      <c r="AD88" s="40"/>
      <c r="AE88" s="40"/>
      <c r="AR88" s="231" t="s">
        <v>367</v>
      </c>
      <c r="AT88" s="231" t="s">
        <v>407</v>
      </c>
      <c r="AU88" s="231" t="s">
        <v>87</v>
      </c>
      <c r="AY88" s="19" t="s">
        <v>199</v>
      </c>
      <c r="BE88" s="232">
        <f>IF(N88="základní",J88,0)</f>
        <v>0</v>
      </c>
      <c r="BF88" s="232">
        <f>IF(N88="snížená",J88,0)</f>
        <v>0</v>
      </c>
      <c r="BG88" s="232">
        <f>IF(N88="zákl. přenesená",J88,0)</f>
        <v>0</v>
      </c>
      <c r="BH88" s="232">
        <f>IF(N88="sníž. přenesená",J88,0)</f>
        <v>0</v>
      </c>
      <c r="BI88" s="232">
        <f>IF(N88="nulová",J88,0)</f>
        <v>0</v>
      </c>
      <c r="BJ88" s="19" t="s">
        <v>23</v>
      </c>
      <c r="BK88" s="232">
        <f>ROUND(I88*H88,2)</f>
        <v>0</v>
      </c>
      <c r="BL88" s="19" t="s">
        <v>272</v>
      </c>
      <c r="BM88" s="231" t="s">
        <v>28</v>
      </c>
    </row>
    <row r="89" s="2" customFormat="1" ht="16.5" customHeight="1">
      <c r="A89" s="40"/>
      <c r="B89" s="41"/>
      <c r="C89" s="277" t="s">
        <v>225</v>
      </c>
      <c r="D89" s="277" t="s">
        <v>407</v>
      </c>
      <c r="E89" s="278" t="s">
        <v>5124</v>
      </c>
      <c r="F89" s="279" t="s">
        <v>5125</v>
      </c>
      <c r="G89" s="280" t="s">
        <v>4312</v>
      </c>
      <c r="H89" s="281">
        <v>2</v>
      </c>
      <c r="I89" s="282"/>
      <c r="J89" s="283">
        <f>ROUND(I89*H89,2)</f>
        <v>0</v>
      </c>
      <c r="K89" s="279" t="s">
        <v>22</v>
      </c>
      <c r="L89" s="284"/>
      <c r="M89" s="285" t="s">
        <v>22</v>
      </c>
      <c r="N89" s="286" t="s">
        <v>49</v>
      </c>
      <c r="O89" s="86"/>
      <c r="P89" s="229">
        <f>O89*H89</f>
        <v>0</v>
      </c>
      <c r="Q89" s="229">
        <v>0</v>
      </c>
      <c r="R89" s="229">
        <f>Q89*H89</f>
        <v>0</v>
      </c>
      <c r="S89" s="229">
        <v>0</v>
      </c>
      <c r="T89" s="230">
        <f>S89*H89</f>
        <v>0</v>
      </c>
      <c r="U89" s="40"/>
      <c r="V89" s="40"/>
      <c r="W89" s="40"/>
      <c r="X89" s="40"/>
      <c r="Y89" s="40"/>
      <c r="Z89" s="40"/>
      <c r="AA89" s="40"/>
      <c r="AB89" s="40"/>
      <c r="AC89" s="40"/>
      <c r="AD89" s="40"/>
      <c r="AE89" s="40"/>
      <c r="AR89" s="231" t="s">
        <v>367</v>
      </c>
      <c r="AT89" s="231" t="s">
        <v>407</v>
      </c>
      <c r="AU89" s="231" t="s">
        <v>87</v>
      </c>
      <c r="AY89" s="19" t="s">
        <v>199</v>
      </c>
      <c r="BE89" s="232">
        <f>IF(N89="základní",J89,0)</f>
        <v>0</v>
      </c>
      <c r="BF89" s="232">
        <f>IF(N89="snížená",J89,0)</f>
        <v>0</v>
      </c>
      <c r="BG89" s="232">
        <f>IF(N89="zákl. přenesená",J89,0)</f>
        <v>0</v>
      </c>
      <c r="BH89" s="232">
        <f>IF(N89="sníž. přenesená",J89,0)</f>
        <v>0</v>
      </c>
      <c r="BI89" s="232">
        <f>IF(N89="nulová",J89,0)</f>
        <v>0</v>
      </c>
      <c r="BJ89" s="19" t="s">
        <v>23</v>
      </c>
      <c r="BK89" s="232">
        <f>ROUND(I89*H89,2)</f>
        <v>0</v>
      </c>
      <c r="BL89" s="19" t="s">
        <v>272</v>
      </c>
      <c r="BM89" s="231" t="s">
        <v>253</v>
      </c>
    </row>
    <row r="90" s="2" customFormat="1" ht="16.5" customHeight="1">
      <c r="A90" s="40"/>
      <c r="B90" s="41"/>
      <c r="C90" s="220" t="s">
        <v>230</v>
      </c>
      <c r="D90" s="220" t="s">
        <v>201</v>
      </c>
      <c r="E90" s="221" t="s">
        <v>4584</v>
      </c>
      <c r="F90" s="222" t="s">
        <v>5126</v>
      </c>
      <c r="G90" s="223" t="s">
        <v>333</v>
      </c>
      <c r="H90" s="224">
        <v>2</v>
      </c>
      <c r="I90" s="225"/>
      <c r="J90" s="226">
        <f>ROUND(I90*H90,2)</f>
        <v>0</v>
      </c>
      <c r="K90" s="222" t="s">
        <v>4777</v>
      </c>
      <c r="L90" s="46"/>
      <c r="M90" s="227" t="s">
        <v>22</v>
      </c>
      <c r="N90" s="228" t="s">
        <v>49</v>
      </c>
      <c r="O90" s="86"/>
      <c r="P90" s="229">
        <f>O90*H90</f>
        <v>0</v>
      </c>
      <c r="Q90" s="229">
        <v>0</v>
      </c>
      <c r="R90" s="229">
        <f>Q90*H90</f>
        <v>0</v>
      </c>
      <c r="S90" s="229">
        <v>0</v>
      </c>
      <c r="T90" s="230">
        <f>S90*H90</f>
        <v>0</v>
      </c>
      <c r="U90" s="40"/>
      <c r="V90" s="40"/>
      <c r="W90" s="40"/>
      <c r="X90" s="40"/>
      <c r="Y90" s="40"/>
      <c r="Z90" s="40"/>
      <c r="AA90" s="40"/>
      <c r="AB90" s="40"/>
      <c r="AC90" s="40"/>
      <c r="AD90" s="40"/>
      <c r="AE90" s="40"/>
      <c r="AR90" s="231" t="s">
        <v>272</v>
      </c>
      <c r="AT90" s="231" t="s">
        <v>201</v>
      </c>
      <c r="AU90" s="231" t="s">
        <v>87</v>
      </c>
      <c r="AY90" s="19" t="s">
        <v>199</v>
      </c>
      <c r="BE90" s="232">
        <f>IF(N90="základní",J90,0)</f>
        <v>0</v>
      </c>
      <c r="BF90" s="232">
        <f>IF(N90="snížená",J90,0)</f>
        <v>0</v>
      </c>
      <c r="BG90" s="232">
        <f>IF(N90="zákl. přenesená",J90,0)</f>
        <v>0</v>
      </c>
      <c r="BH90" s="232">
        <f>IF(N90="sníž. přenesená",J90,0)</f>
        <v>0</v>
      </c>
      <c r="BI90" s="232">
        <f>IF(N90="nulová",J90,0)</f>
        <v>0</v>
      </c>
      <c r="BJ90" s="19" t="s">
        <v>23</v>
      </c>
      <c r="BK90" s="232">
        <f>ROUND(I90*H90,2)</f>
        <v>0</v>
      </c>
      <c r="BL90" s="19" t="s">
        <v>272</v>
      </c>
      <c r="BM90" s="231" t="s">
        <v>263</v>
      </c>
    </row>
    <row r="91" s="2" customFormat="1" ht="21.75" customHeight="1">
      <c r="A91" s="40"/>
      <c r="B91" s="41"/>
      <c r="C91" s="277" t="s">
        <v>236</v>
      </c>
      <c r="D91" s="277" t="s">
        <v>407</v>
      </c>
      <c r="E91" s="278" t="s">
        <v>5127</v>
      </c>
      <c r="F91" s="279" t="s">
        <v>5128</v>
      </c>
      <c r="G91" s="280" t="s">
        <v>4312</v>
      </c>
      <c r="H91" s="281">
        <v>1</v>
      </c>
      <c r="I91" s="282"/>
      <c r="J91" s="283">
        <f>ROUND(I91*H91,2)</f>
        <v>0</v>
      </c>
      <c r="K91" s="279" t="s">
        <v>22</v>
      </c>
      <c r="L91" s="284"/>
      <c r="M91" s="285" t="s">
        <v>22</v>
      </c>
      <c r="N91" s="286" t="s">
        <v>49</v>
      </c>
      <c r="O91" s="86"/>
      <c r="P91" s="229">
        <f>O91*H91</f>
        <v>0</v>
      </c>
      <c r="Q91" s="229">
        <v>0</v>
      </c>
      <c r="R91" s="229">
        <f>Q91*H91</f>
        <v>0</v>
      </c>
      <c r="S91" s="229">
        <v>0</v>
      </c>
      <c r="T91" s="230">
        <f>S91*H91</f>
        <v>0</v>
      </c>
      <c r="U91" s="40"/>
      <c r="V91" s="40"/>
      <c r="W91" s="40"/>
      <c r="X91" s="40"/>
      <c r="Y91" s="40"/>
      <c r="Z91" s="40"/>
      <c r="AA91" s="40"/>
      <c r="AB91" s="40"/>
      <c r="AC91" s="40"/>
      <c r="AD91" s="40"/>
      <c r="AE91" s="40"/>
      <c r="AR91" s="231" t="s">
        <v>367</v>
      </c>
      <c r="AT91" s="231" t="s">
        <v>407</v>
      </c>
      <c r="AU91" s="231" t="s">
        <v>87</v>
      </c>
      <c r="AY91" s="19" t="s">
        <v>199</v>
      </c>
      <c r="BE91" s="232">
        <f>IF(N91="základní",J91,0)</f>
        <v>0</v>
      </c>
      <c r="BF91" s="232">
        <f>IF(N91="snížená",J91,0)</f>
        <v>0</v>
      </c>
      <c r="BG91" s="232">
        <f>IF(N91="zákl. přenesená",J91,0)</f>
        <v>0</v>
      </c>
      <c r="BH91" s="232">
        <f>IF(N91="sníž. přenesená",J91,0)</f>
        <v>0</v>
      </c>
      <c r="BI91" s="232">
        <f>IF(N91="nulová",J91,0)</f>
        <v>0</v>
      </c>
      <c r="BJ91" s="19" t="s">
        <v>23</v>
      </c>
      <c r="BK91" s="232">
        <f>ROUND(I91*H91,2)</f>
        <v>0</v>
      </c>
      <c r="BL91" s="19" t="s">
        <v>272</v>
      </c>
      <c r="BM91" s="231" t="s">
        <v>272</v>
      </c>
    </row>
    <row r="92" s="2" customFormat="1" ht="16.5" customHeight="1">
      <c r="A92" s="40"/>
      <c r="B92" s="41"/>
      <c r="C92" s="220" t="s">
        <v>240</v>
      </c>
      <c r="D92" s="220" t="s">
        <v>201</v>
      </c>
      <c r="E92" s="221" t="s">
        <v>5129</v>
      </c>
      <c r="F92" s="222" t="s">
        <v>5130</v>
      </c>
      <c r="G92" s="223" t="s">
        <v>333</v>
      </c>
      <c r="H92" s="224">
        <v>1</v>
      </c>
      <c r="I92" s="225"/>
      <c r="J92" s="226">
        <f>ROUND(I92*H92,2)</f>
        <v>0</v>
      </c>
      <c r="K92" s="222" t="s">
        <v>4777</v>
      </c>
      <c r="L92" s="46"/>
      <c r="M92" s="227" t="s">
        <v>22</v>
      </c>
      <c r="N92" s="228" t="s">
        <v>49</v>
      </c>
      <c r="O92" s="86"/>
      <c r="P92" s="229">
        <f>O92*H92</f>
        <v>0</v>
      </c>
      <c r="Q92" s="229">
        <v>0</v>
      </c>
      <c r="R92" s="229">
        <f>Q92*H92</f>
        <v>0</v>
      </c>
      <c r="S92" s="229">
        <v>0</v>
      </c>
      <c r="T92" s="230">
        <f>S92*H92</f>
        <v>0</v>
      </c>
      <c r="U92" s="40"/>
      <c r="V92" s="40"/>
      <c r="W92" s="40"/>
      <c r="X92" s="40"/>
      <c r="Y92" s="40"/>
      <c r="Z92" s="40"/>
      <c r="AA92" s="40"/>
      <c r="AB92" s="40"/>
      <c r="AC92" s="40"/>
      <c r="AD92" s="40"/>
      <c r="AE92" s="40"/>
      <c r="AR92" s="231" t="s">
        <v>272</v>
      </c>
      <c r="AT92" s="231" t="s">
        <v>201</v>
      </c>
      <c r="AU92" s="231" t="s">
        <v>87</v>
      </c>
      <c r="AY92" s="19" t="s">
        <v>199</v>
      </c>
      <c r="BE92" s="232">
        <f>IF(N92="základní",J92,0)</f>
        <v>0</v>
      </c>
      <c r="BF92" s="232">
        <f>IF(N92="snížená",J92,0)</f>
        <v>0</v>
      </c>
      <c r="BG92" s="232">
        <f>IF(N92="zákl. přenesená",J92,0)</f>
        <v>0</v>
      </c>
      <c r="BH92" s="232">
        <f>IF(N92="sníž. přenesená",J92,0)</f>
        <v>0</v>
      </c>
      <c r="BI92" s="232">
        <f>IF(N92="nulová",J92,0)</f>
        <v>0</v>
      </c>
      <c r="BJ92" s="19" t="s">
        <v>23</v>
      </c>
      <c r="BK92" s="232">
        <f>ROUND(I92*H92,2)</f>
        <v>0</v>
      </c>
      <c r="BL92" s="19" t="s">
        <v>272</v>
      </c>
      <c r="BM92" s="231" t="s">
        <v>282</v>
      </c>
    </row>
    <row r="93" s="2" customFormat="1" ht="21.75" customHeight="1">
      <c r="A93" s="40"/>
      <c r="B93" s="41"/>
      <c r="C93" s="220" t="s">
        <v>28</v>
      </c>
      <c r="D93" s="220" t="s">
        <v>201</v>
      </c>
      <c r="E93" s="221" t="s">
        <v>5131</v>
      </c>
      <c r="F93" s="222" t="s">
        <v>5132</v>
      </c>
      <c r="G93" s="223" t="s">
        <v>333</v>
      </c>
      <c r="H93" s="224">
        <v>1</v>
      </c>
      <c r="I93" s="225"/>
      <c r="J93" s="226">
        <f>ROUND(I93*H93,2)</f>
        <v>0</v>
      </c>
      <c r="K93" s="222" t="s">
        <v>4777</v>
      </c>
      <c r="L93" s="46"/>
      <c r="M93" s="227" t="s">
        <v>22</v>
      </c>
      <c r="N93" s="228" t="s">
        <v>49</v>
      </c>
      <c r="O93" s="86"/>
      <c r="P93" s="229">
        <f>O93*H93</f>
        <v>0</v>
      </c>
      <c r="Q93" s="229">
        <v>0</v>
      </c>
      <c r="R93" s="229">
        <f>Q93*H93</f>
        <v>0</v>
      </c>
      <c r="S93" s="229">
        <v>0</v>
      </c>
      <c r="T93" s="230">
        <f>S93*H93</f>
        <v>0</v>
      </c>
      <c r="U93" s="40"/>
      <c r="V93" s="40"/>
      <c r="W93" s="40"/>
      <c r="X93" s="40"/>
      <c r="Y93" s="40"/>
      <c r="Z93" s="40"/>
      <c r="AA93" s="40"/>
      <c r="AB93" s="40"/>
      <c r="AC93" s="40"/>
      <c r="AD93" s="40"/>
      <c r="AE93" s="40"/>
      <c r="AR93" s="231" t="s">
        <v>272</v>
      </c>
      <c r="AT93" s="231" t="s">
        <v>201</v>
      </c>
      <c r="AU93" s="231" t="s">
        <v>87</v>
      </c>
      <c r="AY93" s="19" t="s">
        <v>199</v>
      </c>
      <c r="BE93" s="232">
        <f>IF(N93="základní",J93,0)</f>
        <v>0</v>
      </c>
      <c r="BF93" s="232">
        <f>IF(N93="snížená",J93,0)</f>
        <v>0</v>
      </c>
      <c r="BG93" s="232">
        <f>IF(N93="zákl. přenesená",J93,0)</f>
        <v>0</v>
      </c>
      <c r="BH93" s="232">
        <f>IF(N93="sníž. přenesená",J93,0)</f>
        <v>0</v>
      </c>
      <c r="BI93" s="232">
        <f>IF(N93="nulová",J93,0)</f>
        <v>0</v>
      </c>
      <c r="BJ93" s="19" t="s">
        <v>23</v>
      </c>
      <c r="BK93" s="232">
        <f>ROUND(I93*H93,2)</f>
        <v>0</v>
      </c>
      <c r="BL93" s="19" t="s">
        <v>272</v>
      </c>
      <c r="BM93" s="231" t="s">
        <v>294</v>
      </c>
    </row>
    <row r="94" s="2" customFormat="1" ht="16.5" customHeight="1">
      <c r="A94" s="40"/>
      <c r="B94" s="41"/>
      <c r="C94" s="277" t="s">
        <v>248</v>
      </c>
      <c r="D94" s="277" t="s">
        <v>407</v>
      </c>
      <c r="E94" s="278" t="s">
        <v>5133</v>
      </c>
      <c r="F94" s="279" t="s">
        <v>5134</v>
      </c>
      <c r="G94" s="280" t="s">
        <v>333</v>
      </c>
      <c r="H94" s="281">
        <v>2</v>
      </c>
      <c r="I94" s="282"/>
      <c r="J94" s="283">
        <f>ROUND(I94*H94,2)</f>
        <v>0</v>
      </c>
      <c r="K94" s="279" t="s">
        <v>22</v>
      </c>
      <c r="L94" s="284"/>
      <c r="M94" s="285" t="s">
        <v>22</v>
      </c>
      <c r="N94" s="286" t="s">
        <v>49</v>
      </c>
      <c r="O94" s="86"/>
      <c r="P94" s="229">
        <f>O94*H94</f>
        <v>0</v>
      </c>
      <c r="Q94" s="229">
        <v>0</v>
      </c>
      <c r="R94" s="229">
        <f>Q94*H94</f>
        <v>0</v>
      </c>
      <c r="S94" s="229">
        <v>0</v>
      </c>
      <c r="T94" s="230">
        <f>S94*H94</f>
        <v>0</v>
      </c>
      <c r="U94" s="40"/>
      <c r="V94" s="40"/>
      <c r="W94" s="40"/>
      <c r="X94" s="40"/>
      <c r="Y94" s="40"/>
      <c r="Z94" s="40"/>
      <c r="AA94" s="40"/>
      <c r="AB94" s="40"/>
      <c r="AC94" s="40"/>
      <c r="AD94" s="40"/>
      <c r="AE94" s="40"/>
      <c r="AR94" s="231" t="s">
        <v>367</v>
      </c>
      <c r="AT94" s="231" t="s">
        <v>407</v>
      </c>
      <c r="AU94" s="231" t="s">
        <v>87</v>
      </c>
      <c r="AY94" s="19" t="s">
        <v>199</v>
      </c>
      <c r="BE94" s="232">
        <f>IF(N94="základní",J94,0)</f>
        <v>0</v>
      </c>
      <c r="BF94" s="232">
        <f>IF(N94="snížená",J94,0)</f>
        <v>0</v>
      </c>
      <c r="BG94" s="232">
        <f>IF(N94="zákl. přenesená",J94,0)</f>
        <v>0</v>
      </c>
      <c r="BH94" s="232">
        <f>IF(N94="sníž. přenesená",J94,0)</f>
        <v>0</v>
      </c>
      <c r="BI94" s="232">
        <f>IF(N94="nulová",J94,0)</f>
        <v>0</v>
      </c>
      <c r="BJ94" s="19" t="s">
        <v>23</v>
      </c>
      <c r="BK94" s="232">
        <f>ROUND(I94*H94,2)</f>
        <v>0</v>
      </c>
      <c r="BL94" s="19" t="s">
        <v>272</v>
      </c>
      <c r="BM94" s="231" t="s">
        <v>304</v>
      </c>
    </row>
    <row r="95" s="2" customFormat="1" ht="16.5" customHeight="1">
      <c r="A95" s="40"/>
      <c r="B95" s="41"/>
      <c r="C95" s="220" t="s">
        <v>253</v>
      </c>
      <c r="D95" s="220" t="s">
        <v>201</v>
      </c>
      <c r="E95" s="221" t="s">
        <v>5135</v>
      </c>
      <c r="F95" s="222" t="s">
        <v>5136</v>
      </c>
      <c r="G95" s="223" t="s">
        <v>333</v>
      </c>
      <c r="H95" s="224">
        <v>2</v>
      </c>
      <c r="I95" s="225"/>
      <c r="J95" s="226">
        <f>ROUND(I95*H95,2)</f>
        <v>0</v>
      </c>
      <c r="K95" s="222" t="s">
        <v>4777</v>
      </c>
      <c r="L95" s="46"/>
      <c r="M95" s="227" t="s">
        <v>22</v>
      </c>
      <c r="N95" s="228" t="s">
        <v>49</v>
      </c>
      <c r="O95" s="86"/>
      <c r="P95" s="229">
        <f>O95*H95</f>
        <v>0</v>
      </c>
      <c r="Q95" s="229">
        <v>0</v>
      </c>
      <c r="R95" s="229">
        <f>Q95*H95</f>
        <v>0</v>
      </c>
      <c r="S95" s="229">
        <v>0</v>
      </c>
      <c r="T95" s="230">
        <f>S95*H95</f>
        <v>0</v>
      </c>
      <c r="U95" s="40"/>
      <c r="V95" s="40"/>
      <c r="W95" s="40"/>
      <c r="X95" s="40"/>
      <c r="Y95" s="40"/>
      <c r="Z95" s="40"/>
      <c r="AA95" s="40"/>
      <c r="AB95" s="40"/>
      <c r="AC95" s="40"/>
      <c r="AD95" s="40"/>
      <c r="AE95" s="40"/>
      <c r="AR95" s="231" t="s">
        <v>272</v>
      </c>
      <c r="AT95" s="231" t="s">
        <v>201</v>
      </c>
      <c r="AU95" s="231" t="s">
        <v>87</v>
      </c>
      <c r="AY95" s="19" t="s">
        <v>199</v>
      </c>
      <c r="BE95" s="232">
        <f>IF(N95="základní",J95,0)</f>
        <v>0</v>
      </c>
      <c r="BF95" s="232">
        <f>IF(N95="snížená",J95,0)</f>
        <v>0</v>
      </c>
      <c r="BG95" s="232">
        <f>IF(N95="zákl. přenesená",J95,0)</f>
        <v>0</v>
      </c>
      <c r="BH95" s="232">
        <f>IF(N95="sníž. přenesená",J95,0)</f>
        <v>0</v>
      </c>
      <c r="BI95" s="232">
        <f>IF(N95="nulová",J95,0)</f>
        <v>0</v>
      </c>
      <c r="BJ95" s="19" t="s">
        <v>23</v>
      </c>
      <c r="BK95" s="232">
        <f>ROUND(I95*H95,2)</f>
        <v>0</v>
      </c>
      <c r="BL95" s="19" t="s">
        <v>272</v>
      </c>
      <c r="BM95" s="231" t="s">
        <v>315</v>
      </c>
    </row>
    <row r="96" s="2" customFormat="1" ht="16.5" customHeight="1">
      <c r="A96" s="40"/>
      <c r="B96" s="41"/>
      <c r="C96" s="277" t="s">
        <v>258</v>
      </c>
      <c r="D96" s="277" t="s">
        <v>407</v>
      </c>
      <c r="E96" s="278" t="s">
        <v>5137</v>
      </c>
      <c r="F96" s="279" t="s">
        <v>5138</v>
      </c>
      <c r="G96" s="280" t="s">
        <v>549</v>
      </c>
      <c r="H96" s="281">
        <v>60</v>
      </c>
      <c r="I96" s="282"/>
      <c r="J96" s="283">
        <f>ROUND(I96*H96,2)</f>
        <v>0</v>
      </c>
      <c r="K96" s="279" t="s">
        <v>22</v>
      </c>
      <c r="L96" s="284"/>
      <c r="M96" s="285" t="s">
        <v>22</v>
      </c>
      <c r="N96" s="286" t="s">
        <v>49</v>
      </c>
      <c r="O96" s="86"/>
      <c r="P96" s="229">
        <f>O96*H96</f>
        <v>0</v>
      </c>
      <c r="Q96" s="229">
        <v>0</v>
      </c>
      <c r="R96" s="229">
        <f>Q96*H96</f>
        <v>0</v>
      </c>
      <c r="S96" s="229">
        <v>0</v>
      </c>
      <c r="T96" s="230">
        <f>S96*H96</f>
        <v>0</v>
      </c>
      <c r="U96" s="40"/>
      <c r="V96" s="40"/>
      <c r="W96" s="40"/>
      <c r="X96" s="40"/>
      <c r="Y96" s="40"/>
      <c r="Z96" s="40"/>
      <c r="AA96" s="40"/>
      <c r="AB96" s="40"/>
      <c r="AC96" s="40"/>
      <c r="AD96" s="40"/>
      <c r="AE96" s="40"/>
      <c r="AR96" s="231" t="s">
        <v>367</v>
      </c>
      <c r="AT96" s="231" t="s">
        <v>407</v>
      </c>
      <c r="AU96" s="231" t="s">
        <v>87</v>
      </c>
      <c r="AY96" s="19" t="s">
        <v>199</v>
      </c>
      <c r="BE96" s="232">
        <f>IF(N96="základní",J96,0)</f>
        <v>0</v>
      </c>
      <c r="BF96" s="232">
        <f>IF(N96="snížená",J96,0)</f>
        <v>0</v>
      </c>
      <c r="BG96" s="232">
        <f>IF(N96="zákl. přenesená",J96,0)</f>
        <v>0</v>
      </c>
      <c r="BH96" s="232">
        <f>IF(N96="sníž. přenesená",J96,0)</f>
        <v>0</v>
      </c>
      <c r="BI96" s="232">
        <f>IF(N96="nulová",J96,0)</f>
        <v>0</v>
      </c>
      <c r="BJ96" s="19" t="s">
        <v>23</v>
      </c>
      <c r="BK96" s="232">
        <f>ROUND(I96*H96,2)</f>
        <v>0</v>
      </c>
      <c r="BL96" s="19" t="s">
        <v>272</v>
      </c>
      <c r="BM96" s="231" t="s">
        <v>324</v>
      </c>
    </row>
    <row r="97" s="2" customFormat="1" ht="16.5" customHeight="1">
      <c r="A97" s="40"/>
      <c r="B97" s="41"/>
      <c r="C97" s="220" t="s">
        <v>263</v>
      </c>
      <c r="D97" s="220" t="s">
        <v>201</v>
      </c>
      <c r="E97" s="221" t="s">
        <v>4859</v>
      </c>
      <c r="F97" s="222" t="s">
        <v>4860</v>
      </c>
      <c r="G97" s="223" t="s">
        <v>549</v>
      </c>
      <c r="H97" s="224">
        <v>60</v>
      </c>
      <c r="I97" s="225"/>
      <c r="J97" s="226">
        <f>ROUND(I97*H97,2)</f>
        <v>0</v>
      </c>
      <c r="K97" s="222" t="s">
        <v>4777</v>
      </c>
      <c r="L97" s="46"/>
      <c r="M97" s="227" t="s">
        <v>22</v>
      </c>
      <c r="N97" s="228" t="s">
        <v>49</v>
      </c>
      <c r="O97" s="86"/>
      <c r="P97" s="229">
        <f>O97*H97</f>
        <v>0</v>
      </c>
      <c r="Q97" s="229">
        <v>0</v>
      </c>
      <c r="R97" s="229">
        <f>Q97*H97</f>
        <v>0</v>
      </c>
      <c r="S97" s="229">
        <v>0</v>
      </c>
      <c r="T97" s="230">
        <f>S97*H97</f>
        <v>0</v>
      </c>
      <c r="U97" s="40"/>
      <c r="V97" s="40"/>
      <c r="W97" s="40"/>
      <c r="X97" s="40"/>
      <c r="Y97" s="40"/>
      <c r="Z97" s="40"/>
      <c r="AA97" s="40"/>
      <c r="AB97" s="40"/>
      <c r="AC97" s="40"/>
      <c r="AD97" s="40"/>
      <c r="AE97" s="40"/>
      <c r="AR97" s="231" t="s">
        <v>272</v>
      </c>
      <c r="AT97" s="231" t="s">
        <v>201</v>
      </c>
      <c r="AU97" s="231" t="s">
        <v>87</v>
      </c>
      <c r="AY97" s="19" t="s">
        <v>199</v>
      </c>
      <c r="BE97" s="232">
        <f>IF(N97="základní",J97,0)</f>
        <v>0</v>
      </c>
      <c r="BF97" s="232">
        <f>IF(N97="snížená",J97,0)</f>
        <v>0</v>
      </c>
      <c r="BG97" s="232">
        <f>IF(N97="zákl. přenesená",J97,0)</f>
        <v>0</v>
      </c>
      <c r="BH97" s="232">
        <f>IF(N97="sníž. přenesená",J97,0)</f>
        <v>0</v>
      </c>
      <c r="BI97" s="232">
        <f>IF(N97="nulová",J97,0)</f>
        <v>0</v>
      </c>
      <c r="BJ97" s="19" t="s">
        <v>23</v>
      </c>
      <c r="BK97" s="232">
        <f>ROUND(I97*H97,2)</f>
        <v>0</v>
      </c>
      <c r="BL97" s="19" t="s">
        <v>272</v>
      </c>
      <c r="BM97" s="231" t="s">
        <v>337</v>
      </c>
    </row>
    <row r="98" s="2" customFormat="1" ht="16.5" customHeight="1">
      <c r="A98" s="40"/>
      <c r="B98" s="41"/>
      <c r="C98" s="277" t="s">
        <v>8</v>
      </c>
      <c r="D98" s="277" t="s">
        <v>407</v>
      </c>
      <c r="E98" s="278" t="s">
        <v>5139</v>
      </c>
      <c r="F98" s="279" t="s">
        <v>5140</v>
      </c>
      <c r="G98" s="280" t="s">
        <v>5141</v>
      </c>
      <c r="H98" s="281">
        <v>0.47999999999999998</v>
      </c>
      <c r="I98" s="282"/>
      <c r="J98" s="283">
        <f>ROUND(I98*H98,2)</f>
        <v>0</v>
      </c>
      <c r="K98" s="279" t="s">
        <v>22</v>
      </c>
      <c r="L98" s="284"/>
      <c r="M98" s="285" t="s">
        <v>22</v>
      </c>
      <c r="N98" s="286" t="s">
        <v>49</v>
      </c>
      <c r="O98" s="86"/>
      <c r="P98" s="229">
        <f>O98*H98</f>
        <v>0</v>
      </c>
      <c r="Q98" s="229">
        <v>0</v>
      </c>
      <c r="R98" s="229">
        <f>Q98*H98</f>
        <v>0</v>
      </c>
      <c r="S98" s="229">
        <v>0</v>
      </c>
      <c r="T98" s="230">
        <f>S98*H98</f>
        <v>0</v>
      </c>
      <c r="U98" s="40"/>
      <c r="V98" s="40"/>
      <c r="W98" s="40"/>
      <c r="X98" s="40"/>
      <c r="Y98" s="40"/>
      <c r="Z98" s="40"/>
      <c r="AA98" s="40"/>
      <c r="AB98" s="40"/>
      <c r="AC98" s="40"/>
      <c r="AD98" s="40"/>
      <c r="AE98" s="40"/>
      <c r="AR98" s="231" t="s">
        <v>367</v>
      </c>
      <c r="AT98" s="231" t="s">
        <v>407</v>
      </c>
      <c r="AU98" s="231" t="s">
        <v>87</v>
      </c>
      <c r="AY98" s="19" t="s">
        <v>199</v>
      </c>
      <c r="BE98" s="232">
        <f>IF(N98="základní",J98,0)</f>
        <v>0</v>
      </c>
      <c r="BF98" s="232">
        <f>IF(N98="snížená",J98,0)</f>
        <v>0</v>
      </c>
      <c r="BG98" s="232">
        <f>IF(N98="zákl. přenesená",J98,0)</f>
        <v>0</v>
      </c>
      <c r="BH98" s="232">
        <f>IF(N98="sníž. přenesená",J98,0)</f>
        <v>0</v>
      </c>
      <c r="BI98" s="232">
        <f>IF(N98="nulová",J98,0)</f>
        <v>0</v>
      </c>
      <c r="BJ98" s="19" t="s">
        <v>23</v>
      </c>
      <c r="BK98" s="232">
        <f>ROUND(I98*H98,2)</f>
        <v>0</v>
      </c>
      <c r="BL98" s="19" t="s">
        <v>272</v>
      </c>
      <c r="BM98" s="231" t="s">
        <v>350</v>
      </c>
    </row>
    <row r="99" s="2" customFormat="1" ht="21.75" customHeight="1">
      <c r="A99" s="40"/>
      <c r="B99" s="41"/>
      <c r="C99" s="220" t="s">
        <v>272</v>
      </c>
      <c r="D99" s="220" t="s">
        <v>201</v>
      </c>
      <c r="E99" s="221" t="s">
        <v>4348</v>
      </c>
      <c r="F99" s="222" t="s">
        <v>4349</v>
      </c>
      <c r="G99" s="223" t="s">
        <v>549</v>
      </c>
      <c r="H99" s="224">
        <v>480</v>
      </c>
      <c r="I99" s="225"/>
      <c r="J99" s="226">
        <f>ROUND(I99*H99,2)</f>
        <v>0</v>
      </c>
      <c r="K99" s="222" t="s">
        <v>4777</v>
      </c>
      <c r="L99" s="46"/>
      <c r="M99" s="227" t="s">
        <v>22</v>
      </c>
      <c r="N99" s="228" t="s">
        <v>49</v>
      </c>
      <c r="O99" s="86"/>
      <c r="P99" s="229">
        <f>O99*H99</f>
        <v>0</v>
      </c>
      <c r="Q99" s="229">
        <v>0</v>
      </c>
      <c r="R99" s="229">
        <f>Q99*H99</f>
        <v>0</v>
      </c>
      <c r="S99" s="229">
        <v>0</v>
      </c>
      <c r="T99" s="230">
        <f>S99*H99</f>
        <v>0</v>
      </c>
      <c r="U99" s="40"/>
      <c r="V99" s="40"/>
      <c r="W99" s="40"/>
      <c r="X99" s="40"/>
      <c r="Y99" s="40"/>
      <c r="Z99" s="40"/>
      <c r="AA99" s="40"/>
      <c r="AB99" s="40"/>
      <c r="AC99" s="40"/>
      <c r="AD99" s="40"/>
      <c r="AE99" s="40"/>
      <c r="AR99" s="231" t="s">
        <v>272</v>
      </c>
      <c r="AT99" s="231" t="s">
        <v>201</v>
      </c>
      <c r="AU99" s="231" t="s">
        <v>87</v>
      </c>
      <c r="AY99" s="19" t="s">
        <v>199</v>
      </c>
      <c r="BE99" s="232">
        <f>IF(N99="základní",J99,0)</f>
        <v>0</v>
      </c>
      <c r="BF99" s="232">
        <f>IF(N99="snížená",J99,0)</f>
        <v>0</v>
      </c>
      <c r="BG99" s="232">
        <f>IF(N99="zákl. přenesená",J99,0)</f>
        <v>0</v>
      </c>
      <c r="BH99" s="232">
        <f>IF(N99="sníž. přenesená",J99,0)</f>
        <v>0</v>
      </c>
      <c r="BI99" s="232">
        <f>IF(N99="nulová",J99,0)</f>
        <v>0</v>
      </c>
      <c r="BJ99" s="19" t="s">
        <v>23</v>
      </c>
      <c r="BK99" s="232">
        <f>ROUND(I99*H99,2)</f>
        <v>0</v>
      </c>
      <c r="BL99" s="19" t="s">
        <v>272</v>
      </c>
      <c r="BM99" s="231" t="s">
        <v>367</v>
      </c>
    </row>
    <row r="100" s="2" customFormat="1" ht="16.5" customHeight="1">
      <c r="A100" s="40"/>
      <c r="B100" s="41"/>
      <c r="C100" s="277" t="s">
        <v>276</v>
      </c>
      <c r="D100" s="277" t="s">
        <v>407</v>
      </c>
      <c r="E100" s="278" t="s">
        <v>4956</v>
      </c>
      <c r="F100" s="279" t="s">
        <v>5091</v>
      </c>
      <c r="G100" s="280" t="s">
        <v>549</v>
      </c>
      <c r="H100" s="281">
        <v>52.5</v>
      </c>
      <c r="I100" s="282"/>
      <c r="J100" s="283">
        <f>ROUND(I100*H100,2)</f>
        <v>0</v>
      </c>
      <c r="K100" s="279" t="s">
        <v>4777</v>
      </c>
      <c r="L100" s="284"/>
      <c r="M100" s="285" t="s">
        <v>22</v>
      </c>
      <c r="N100" s="286" t="s">
        <v>49</v>
      </c>
      <c r="O100" s="86"/>
      <c r="P100" s="229">
        <f>O100*H100</f>
        <v>0</v>
      </c>
      <c r="Q100" s="229">
        <v>0</v>
      </c>
      <c r="R100" s="229">
        <f>Q100*H100</f>
        <v>0</v>
      </c>
      <c r="S100" s="229">
        <v>0</v>
      </c>
      <c r="T100" s="230">
        <f>S100*H100</f>
        <v>0</v>
      </c>
      <c r="U100" s="40"/>
      <c r="V100" s="40"/>
      <c r="W100" s="40"/>
      <c r="X100" s="40"/>
      <c r="Y100" s="40"/>
      <c r="Z100" s="40"/>
      <c r="AA100" s="40"/>
      <c r="AB100" s="40"/>
      <c r="AC100" s="40"/>
      <c r="AD100" s="40"/>
      <c r="AE100" s="40"/>
      <c r="AR100" s="231" t="s">
        <v>367</v>
      </c>
      <c r="AT100" s="231" t="s">
        <v>407</v>
      </c>
      <c r="AU100" s="231" t="s">
        <v>87</v>
      </c>
      <c r="AY100" s="19" t="s">
        <v>199</v>
      </c>
      <c r="BE100" s="232">
        <f>IF(N100="základní",J100,0)</f>
        <v>0</v>
      </c>
      <c r="BF100" s="232">
        <f>IF(N100="snížená",J100,0)</f>
        <v>0</v>
      </c>
      <c r="BG100" s="232">
        <f>IF(N100="zákl. přenesená",J100,0)</f>
        <v>0</v>
      </c>
      <c r="BH100" s="232">
        <f>IF(N100="sníž. přenesená",J100,0)</f>
        <v>0</v>
      </c>
      <c r="BI100" s="232">
        <f>IF(N100="nulová",J100,0)</f>
        <v>0</v>
      </c>
      <c r="BJ100" s="19" t="s">
        <v>23</v>
      </c>
      <c r="BK100" s="232">
        <f>ROUND(I100*H100,2)</f>
        <v>0</v>
      </c>
      <c r="BL100" s="19" t="s">
        <v>272</v>
      </c>
      <c r="BM100" s="231" t="s">
        <v>379</v>
      </c>
    </row>
    <row r="101" s="2" customFormat="1" ht="16.5" customHeight="1">
      <c r="A101" s="40"/>
      <c r="B101" s="41"/>
      <c r="C101" s="220" t="s">
        <v>282</v>
      </c>
      <c r="D101" s="220" t="s">
        <v>201</v>
      </c>
      <c r="E101" s="221" t="s">
        <v>4962</v>
      </c>
      <c r="F101" s="222" t="s">
        <v>4963</v>
      </c>
      <c r="G101" s="223" t="s">
        <v>549</v>
      </c>
      <c r="H101" s="224">
        <v>50</v>
      </c>
      <c r="I101" s="225"/>
      <c r="J101" s="226">
        <f>ROUND(I101*H101,2)</f>
        <v>0</v>
      </c>
      <c r="K101" s="222" t="s">
        <v>4777</v>
      </c>
      <c r="L101" s="46"/>
      <c r="M101" s="227" t="s">
        <v>22</v>
      </c>
      <c r="N101" s="228" t="s">
        <v>49</v>
      </c>
      <c r="O101" s="86"/>
      <c r="P101" s="229">
        <f>O101*H101</f>
        <v>0</v>
      </c>
      <c r="Q101" s="229">
        <v>0</v>
      </c>
      <c r="R101" s="229">
        <f>Q101*H101</f>
        <v>0</v>
      </c>
      <c r="S101" s="229">
        <v>0</v>
      </c>
      <c r="T101" s="230">
        <f>S101*H101</f>
        <v>0</v>
      </c>
      <c r="U101" s="40"/>
      <c r="V101" s="40"/>
      <c r="W101" s="40"/>
      <c r="X101" s="40"/>
      <c r="Y101" s="40"/>
      <c r="Z101" s="40"/>
      <c r="AA101" s="40"/>
      <c r="AB101" s="40"/>
      <c r="AC101" s="40"/>
      <c r="AD101" s="40"/>
      <c r="AE101" s="40"/>
      <c r="AR101" s="231" t="s">
        <v>272</v>
      </c>
      <c r="AT101" s="231" t="s">
        <v>201</v>
      </c>
      <c r="AU101" s="231" t="s">
        <v>87</v>
      </c>
      <c r="AY101" s="19" t="s">
        <v>199</v>
      </c>
      <c r="BE101" s="232">
        <f>IF(N101="základní",J101,0)</f>
        <v>0</v>
      </c>
      <c r="BF101" s="232">
        <f>IF(N101="snížená",J101,0)</f>
        <v>0</v>
      </c>
      <c r="BG101" s="232">
        <f>IF(N101="zákl. přenesená",J101,0)</f>
        <v>0</v>
      </c>
      <c r="BH101" s="232">
        <f>IF(N101="sníž. přenesená",J101,0)</f>
        <v>0</v>
      </c>
      <c r="BI101" s="232">
        <f>IF(N101="nulová",J101,0)</f>
        <v>0</v>
      </c>
      <c r="BJ101" s="19" t="s">
        <v>23</v>
      </c>
      <c r="BK101" s="232">
        <f>ROUND(I101*H101,2)</f>
        <v>0</v>
      </c>
      <c r="BL101" s="19" t="s">
        <v>272</v>
      </c>
      <c r="BM101" s="231" t="s">
        <v>390</v>
      </c>
    </row>
    <row r="102" s="2" customFormat="1" ht="16.5" customHeight="1">
      <c r="A102" s="40"/>
      <c r="B102" s="41"/>
      <c r="C102" s="277" t="s">
        <v>289</v>
      </c>
      <c r="D102" s="277" t="s">
        <v>407</v>
      </c>
      <c r="E102" s="278" t="s">
        <v>5142</v>
      </c>
      <c r="F102" s="279" t="s">
        <v>5143</v>
      </c>
      <c r="G102" s="280" t="s">
        <v>333</v>
      </c>
      <c r="H102" s="281">
        <v>10</v>
      </c>
      <c r="I102" s="282"/>
      <c r="J102" s="283">
        <f>ROUND(I102*H102,2)</f>
        <v>0</v>
      </c>
      <c r="K102" s="279" t="s">
        <v>4777</v>
      </c>
      <c r="L102" s="284"/>
      <c r="M102" s="285" t="s">
        <v>22</v>
      </c>
      <c r="N102" s="286" t="s">
        <v>49</v>
      </c>
      <c r="O102" s="86"/>
      <c r="P102" s="229">
        <f>O102*H102</f>
        <v>0</v>
      </c>
      <c r="Q102" s="229">
        <v>0</v>
      </c>
      <c r="R102" s="229">
        <f>Q102*H102</f>
        <v>0</v>
      </c>
      <c r="S102" s="229">
        <v>0</v>
      </c>
      <c r="T102" s="230">
        <f>S102*H102</f>
        <v>0</v>
      </c>
      <c r="U102" s="40"/>
      <c r="V102" s="40"/>
      <c r="W102" s="40"/>
      <c r="X102" s="40"/>
      <c r="Y102" s="40"/>
      <c r="Z102" s="40"/>
      <c r="AA102" s="40"/>
      <c r="AB102" s="40"/>
      <c r="AC102" s="40"/>
      <c r="AD102" s="40"/>
      <c r="AE102" s="40"/>
      <c r="AR102" s="231" t="s">
        <v>367</v>
      </c>
      <c r="AT102" s="231" t="s">
        <v>407</v>
      </c>
      <c r="AU102" s="231" t="s">
        <v>87</v>
      </c>
      <c r="AY102" s="19" t="s">
        <v>199</v>
      </c>
      <c r="BE102" s="232">
        <f>IF(N102="základní",J102,0)</f>
        <v>0</v>
      </c>
      <c r="BF102" s="232">
        <f>IF(N102="snížená",J102,0)</f>
        <v>0</v>
      </c>
      <c r="BG102" s="232">
        <f>IF(N102="zákl. přenesená",J102,0)</f>
        <v>0</v>
      </c>
      <c r="BH102" s="232">
        <f>IF(N102="sníž. přenesená",J102,0)</f>
        <v>0</v>
      </c>
      <c r="BI102" s="232">
        <f>IF(N102="nulová",J102,0)</f>
        <v>0</v>
      </c>
      <c r="BJ102" s="19" t="s">
        <v>23</v>
      </c>
      <c r="BK102" s="232">
        <f>ROUND(I102*H102,2)</f>
        <v>0</v>
      </c>
      <c r="BL102" s="19" t="s">
        <v>272</v>
      </c>
      <c r="BM102" s="231" t="s">
        <v>406</v>
      </c>
    </row>
    <row r="103" s="2" customFormat="1" ht="16.5" customHeight="1">
      <c r="A103" s="40"/>
      <c r="B103" s="41"/>
      <c r="C103" s="220" t="s">
        <v>294</v>
      </c>
      <c r="D103" s="220" t="s">
        <v>201</v>
      </c>
      <c r="E103" s="221" t="s">
        <v>4980</v>
      </c>
      <c r="F103" s="222" t="s">
        <v>4981</v>
      </c>
      <c r="G103" s="223" t="s">
        <v>333</v>
      </c>
      <c r="H103" s="224">
        <v>10</v>
      </c>
      <c r="I103" s="225"/>
      <c r="J103" s="226">
        <f>ROUND(I103*H103,2)</f>
        <v>0</v>
      </c>
      <c r="K103" s="222" t="s">
        <v>4777</v>
      </c>
      <c r="L103" s="46"/>
      <c r="M103" s="227" t="s">
        <v>22</v>
      </c>
      <c r="N103" s="228" t="s">
        <v>49</v>
      </c>
      <c r="O103" s="86"/>
      <c r="P103" s="229">
        <f>O103*H103</f>
        <v>0</v>
      </c>
      <c r="Q103" s="229">
        <v>0</v>
      </c>
      <c r="R103" s="229">
        <f>Q103*H103</f>
        <v>0</v>
      </c>
      <c r="S103" s="229">
        <v>0</v>
      </c>
      <c r="T103" s="230">
        <f>S103*H103</f>
        <v>0</v>
      </c>
      <c r="U103" s="40"/>
      <c r="V103" s="40"/>
      <c r="W103" s="40"/>
      <c r="X103" s="40"/>
      <c r="Y103" s="40"/>
      <c r="Z103" s="40"/>
      <c r="AA103" s="40"/>
      <c r="AB103" s="40"/>
      <c r="AC103" s="40"/>
      <c r="AD103" s="40"/>
      <c r="AE103" s="40"/>
      <c r="AR103" s="231" t="s">
        <v>272</v>
      </c>
      <c r="AT103" s="231" t="s">
        <v>201</v>
      </c>
      <c r="AU103" s="231" t="s">
        <v>87</v>
      </c>
      <c r="AY103" s="19" t="s">
        <v>199</v>
      </c>
      <c r="BE103" s="232">
        <f>IF(N103="základní",J103,0)</f>
        <v>0</v>
      </c>
      <c r="BF103" s="232">
        <f>IF(N103="snížená",J103,0)</f>
        <v>0</v>
      </c>
      <c r="BG103" s="232">
        <f>IF(N103="zákl. přenesená",J103,0)</f>
        <v>0</v>
      </c>
      <c r="BH103" s="232">
        <f>IF(N103="sníž. přenesená",J103,0)</f>
        <v>0</v>
      </c>
      <c r="BI103" s="232">
        <f>IF(N103="nulová",J103,0)</f>
        <v>0</v>
      </c>
      <c r="BJ103" s="19" t="s">
        <v>23</v>
      </c>
      <c r="BK103" s="232">
        <f>ROUND(I103*H103,2)</f>
        <v>0</v>
      </c>
      <c r="BL103" s="19" t="s">
        <v>272</v>
      </c>
      <c r="BM103" s="231" t="s">
        <v>417</v>
      </c>
    </row>
    <row r="104" s="2" customFormat="1" ht="21.75" customHeight="1">
      <c r="A104" s="40"/>
      <c r="B104" s="41"/>
      <c r="C104" s="220" t="s">
        <v>7</v>
      </c>
      <c r="D104" s="220" t="s">
        <v>201</v>
      </c>
      <c r="E104" s="221" t="s">
        <v>4984</v>
      </c>
      <c r="F104" s="222" t="s">
        <v>4985</v>
      </c>
      <c r="G104" s="223" t="s">
        <v>333</v>
      </c>
      <c r="H104" s="224">
        <v>4</v>
      </c>
      <c r="I104" s="225"/>
      <c r="J104" s="226">
        <f>ROUND(I104*H104,2)</f>
        <v>0</v>
      </c>
      <c r="K104" s="222" t="s">
        <v>4777</v>
      </c>
      <c r="L104" s="46"/>
      <c r="M104" s="227" t="s">
        <v>22</v>
      </c>
      <c r="N104" s="228" t="s">
        <v>49</v>
      </c>
      <c r="O104" s="86"/>
      <c r="P104" s="229">
        <f>O104*H104</f>
        <v>0</v>
      </c>
      <c r="Q104" s="229">
        <v>0</v>
      </c>
      <c r="R104" s="229">
        <f>Q104*H104</f>
        <v>0</v>
      </c>
      <c r="S104" s="229">
        <v>0</v>
      </c>
      <c r="T104" s="230">
        <f>S104*H104</f>
        <v>0</v>
      </c>
      <c r="U104" s="40"/>
      <c r="V104" s="40"/>
      <c r="W104" s="40"/>
      <c r="X104" s="40"/>
      <c r="Y104" s="40"/>
      <c r="Z104" s="40"/>
      <c r="AA104" s="40"/>
      <c r="AB104" s="40"/>
      <c r="AC104" s="40"/>
      <c r="AD104" s="40"/>
      <c r="AE104" s="40"/>
      <c r="AR104" s="231" t="s">
        <v>272</v>
      </c>
      <c r="AT104" s="231" t="s">
        <v>201</v>
      </c>
      <c r="AU104" s="231" t="s">
        <v>87</v>
      </c>
      <c r="AY104" s="19" t="s">
        <v>199</v>
      </c>
      <c r="BE104" s="232">
        <f>IF(N104="základní",J104,0)</f>
        <v>0</v>
      </c>
      <c r="BF104" s="232">
        <f>IF(N104="snížená",J104,0)</f>
        <v>0</v>
      </c>
      <c r="BG104" s="232">
        <f>IF(N104="zákl. přenesená",J104,0)</f>
        <v>0</v>
      </c>
      <c r="BH104" s="232">
        <f>IF(N104="sníž. přenesená",J104,0)</f>
        <v>0</v>
      </c>
      <c r="BI104" s="232">
        <f>IF(N104="nulová",J104,0)</f>
        <v>0</v>
      </c>
      <c r="BJ104" s="19" t="s">
        <v>23</v>
      </c>
      <c r="BK104" s="232">
        <f>ROUND(I104*H104,2)</f>
        <v>0</v>
      </c>
      <c r="BL104" s="19" t="s">
        <v>272</v>
      </c>
      <c r="BM104" s="231" t="s">
        <v>431</v>
      </c>
    </row>
    <row r="105" s="2" customFormat="1" ht="21.75" customHeight="1">
      <c r="A105" s="40"/>
      <c r="B105" s="41"/>
      <c r="C105" s="220" t="s">
        <v>304</v>
      </c>
      <c r="D105" s="220" t="s">
        <v>201</v>
      </c>
      <c r="E105" s="221" t="s">
        <v>4982</v>
      </c>
      <c r="F105" s="222" t="s">
        <v>4983</v>
      </c>
      <c r="G105" s="223" t="s">
        <v>333</v>
      </c>
      <c r="H105" s="224">
        <v>2</v>
      </c>
      <c r="I105" s="225"/>
      <c r="J105" s="226">
        <f>ROUND(I105*H105,2)</f>
        <v>0</v>
      </c>
      <c r="K105" s="222" t="s">
        <v>4777</v>
      </c>
      <c r="L105" s="46"/>
      <c r="M105" s="227" t="s">
        <v>22</v>
      </c>
      <c r="N105" s="228" t="s">
        <v>49</v>
      </c>
      <c r="O105" s="86"/>
      <c r="P105" s="229">
        <f>O105*H105</f>
        <v>0</v>
      </c>
      <c r="Q105" s="229">
        <v>0</v>
      </c>
      <c r="R105" s="229">
        <f>Q105*H105</f>
        <v>0</v>
      </c>
      <c r="S105" s="229">
        <v>0</v>
      </c>
      <c r="T105" s="230">
        <f>S105*H105</f>
        <v>0</v>
      </c>
      <c r="U105" s="40"/>
      <c r="V105" s="40"/>
      <c r="W105" s="40"/>
      <c r="X105" s="40"/>
      <c r="Y105" s="40"/>
      <c r="Z105" s="40"/>
      <c r="AA105" s="40"/>
      <c r="AB105" s="40"/>
      <c r="AC105" s="40"/>
      <c r="AD105" s="40"/>
      <c r="AE105" s="40"/>
      <c r="AR105" s="231" t="s">
        <v>272</v>
      </c>
      <c r="AT105" s="231" t="s">
        <v>201</v>
      </c>
      <c r="AU105" s="231" t="s">
        <v>87</v>
      </c>
      <c r="AY105" s="19" t="s">
        <v>199</v>
      </c>
      <c r="BE105" s="232">
        <f>IF(N105="základní",J105,0)</f>
        <v>0</v>
      </c>
      <c r="BF105" s="232">
        <f>IF(N105="snížená",J105,0)</f>
        <v>0</v>
      </c>
      <c r="BG105" s="232">
        <f>IF(N105="zákl. přenesená",J105,0)</f>
        <v>0</v>
      </c>
      <c r="BH105" s="232">
        <f>IF(N105="sníž. přenesená",J105,0)</f>
        <v>0</v>
      </c>
      <c r="BI105" s="232">
        <f>IF(N105="nulová",J105,0)</f>
        <v>0</v>
      </c>
      <c r="BJ105" s="19" t="s">
        <v>23</v>
      </c>
      <c r="BK105" s="232">
        <f>ROUND(I105*H105,2)</f>
        <v>0</v>
      </c>
      <c r="BL105" s="19" t="s">
        <v>272</v>
      </c>
      <c r="BM105" s="231" t="s">
        <v>463</v>
      </c>
    </row>
    <row r="106" s="2" customFormat="1" ht="21.75" customHeight="1">
      <c r="A106" s="40"/>
      <c r="B106" s="41"/>
      <c r="C106" s="220" t="s">
        <v>310</v>
      </c>
      <c r="D106" s="220" t="s">
        <v>201</v>
      </c>
      <c r="E106" s="221" t="s">
        <v>5000</v>
      </c>
      <c r="F106" s="222" t="s">
        <v>5001</v>
      </c>
      <c r="G106" s="223" t="s">
        <v>1235</v>
      </c>
      <c r="H106" s="224">
        <v>5</v>
      </c>
      <c r="I106" s="225"/>
      <c r="J106" s="226">
        <f>ROUND(I106*H106,2)</f>
        <v>0</v>
      </c>
      <c r="K106" s="222" t="s">
        <v>4777</v>
      </c>
      <c r="L106" s="46"/>
      <c r="M106" s="227" t="s">
        <v>22</v>
      </c>
      <c r="N106" s="228" t="s">
        <v>49</v>
      </c>
      <c r="O106" s="86"/>
      <c r="P106" s="229">
        <f>O106*H106</f>
        <v>0</v>
      </c>
      <c r="Q106" s="229">
        <v>0</v>
      </c>
      <c r="R106" s="229">
        <f>Q106*H106</f>
        <v>0</v>
      </c>
      <c r="S106" s="229">
        <v>0</v>
      </c>
      <c r="T106" s="230">
        <f>S106*H106</f>
        <v>0</v>
      </c>
      <c r="U106" s="40"/>
      <c r="V106" s="40"/>
      <c r="W106" s="40"/>
      <c r="X106" s="40"/>
      <c r="Y106" s="40"/>
      <c r="Z106" s="40"/>
      <c r="AA106" s="40"/>
      <c r="AB106" s="40"/>
      <c r="AC106" s="40"/>
      <c r="AD106" s="40"/>
      <c r="AE106" s="40"/>
      <c r="AR106" s="231" t="s">
        <v>272</v>
      </c>
      <c r="AT106" s="231" t="s">
        <v>201</v>
      </c>
      <c r="AU106" s="231" t="s">
        <v>87</v>
      </c>
      <c r="AY106" s="19" t="s">
        <v>199</v>
      </c>
      <c r="BE106" s="232">
        <f>IF(N106="základní",J106,0)</f>
        <v>0</v>
      </c>
      <c r="BF106" s="232">
        <f>IF(N106="snížená",J106,0)</f>
        <v>0</v>
      </c>
      <c r="BG106" s="232">
        <f>IF(N106="zákl. přenesená",J106,0)</f>
        <v>0</v>
      </c>
      <c r="BH106" s="232">
        <f>IF(N106="sníž. přenesená",J106,0)</f>
        <v>0</v>
      </c>
      <c r="BI106" s="232">
        <f>IF(N106="nulová",J106,0)</f>
        <v>0</v>
      </c>
      <c r="BJ106" s="19" t="s">
        <v>23</v>
      </c>
      <c r="BK106" s="232">
        <f>ROUND(I106*H106,2)</f>
        <v>0</v>
      </c>
      <c r="BL106" s="19" t="s">
        <v>272</v>
      </c>
      <c r="BM106" s="231" t="s">
        <v>476</v>
      </c>
    </row>
    <row r="107" s="2" customFormat="1" ht="16.5" customHeight="1">
      <c r="A107" s="40"/>
      <c r="B107" s="41"/>
      <c r="C107" s="220" t="s">
        <v>315</v>
      </c>
      <c r="D107" s="220" t="s">
        <v>201</v>
      </c>
      <c r="E107" s="221" t="s">
        <v>5002</v>
      </c>
      <c r="F107" s="222" t="s">
        <v>5003</v>
      </c>
      <c r="G107" s="223" t="s">
        <v>3721</v>
      </c>
      <c r="H107" s="224">
        <v>1</v>
      </c>
      <c r="I107" s="225"/>
      <c r="J107" s="226">
        <f>ROUND(I107*H107,2)</f>
        <v>0</v>
      </c>
      <c r="K107" s="222" t="s">
        <v>4777</v>
      </c>
      <c r="L107" s="46"/>
      <c r="M107" s="227" t="s">
        <v>22</v>
      </c>
      <c r="N107" s="228" t="s">
        <v>49</v>
      </c>
      <c r="O107" s="86"/>
      <c r="P107" s="229">
        <f>O107*H107</f>
        <v>0</v>
      </c>
      <c r="Q107" s="229">
        <v>0</v>
      </c>
      <c r="R107" s="229">
        <f>Q107*H107</f>
        <v>0</v>
      </c>
      <c r="S107" s="229">
        <v>0</v>
      </c>
      <c r="T107" s="230">
        <f>S107*H107</f>
        <v>0</v>
      </c>
      <c r="U107" s="40"/>
      <c r="V107" s="40"/>
      <c r="W107" s="40"/>
      <c r="X107" s="40"/>
      <c r="Y107" s="40"/>
      <c r="Z107" s="40"/>
      <c r="AA107" s="40"/>
      <c r="AB107" s="40"/>
      <c r="AC107" s="40"/>
      <c r="AD107" s="40"/>
      <c r="AE107" s="40"/>
      <c r="AR107" s="231" t="s">
        <v>272</v>
      </c>
      <c r="AT107" s="231" t="s">
        <v>201</v>
      </c>
      <c r="AU107" s="231" t="s">
        <v>87</v>
      </c>
      <c r="AY107" s="19" t="s">
        <v>199</v>
      </c>
      <c r="BE107" s="232">
        <f>IF(N107="základní",J107,0)</f>
        <v>0</v>
      </c>
      <c r="BF107" s="232">
        <f>IF(N107="snížená",J107,0)</f>
        <v>0</v>
      </c>
      <c r="BG107" s="232">
        <f>IF(N107="zákl. přenesená",J107,0)</f>
        <v>0</v>
      </c>
      <c r="BH107" s="232">
        <f>IF(N107="sníž. přenesená",J107,0)</f>
        <v>0</v>
      </c>
      <c r="BI107" s="232">
        <f>IF(N107="nulová",J107,0)</f>
        <v>0</v>
      </c>
      <c r="BJ107" s="19" t="s">
        <v>23</v>
      </c>
      <c r="BK107" s="232">
        <f>ROUND(I107*H107,2)</f>
        <v>0</v>
      </c>
      <c r="BL107" s="19" t="s">
        <v>272</v>
      </c>
      <c r="BM107" s="231" t="s">
        <v>490</v>
      </c>
    </row>
    <row r="108" s="2" customFormat="1" ht="16.5" customHeight="1">
      <c r="A108" s="40"/>
      <c r="B108" s="41"/>
      <c r="C108" s="220" t="s">
        <v>319</v>
      </c>
      <c r="D108" s="220" t="s">
        <v>201</v>
      </c>
      <c r="E108" s="221" t="s">
        <v>5006</v>
      </c>
      <c r="F108" s="222" t="s">
        <v>5007</v>
      </c>
      <c r="G108" s="223" t="s">
        <v>3721</v>
      </c>
      <c r="H108" s="224">
        <v>1</v>
      </c>
      <c r="I108" s="225"/>
      <c r="J108" s="226">
        <f>ROUND(I108*H108,2)</f>
        <v>0</v>
      </c>
      <c r="K108" s="222" t="s">
        <v>4777</v>
      </c>
      <c r="L108" s="46"/>
      <c r="M108" s="227" t="s">
        <v>22</v>
      </c>
      <c r="N108" s="228" t="s">
        <v>49</v>
      </c>
      <c r="O108" s="86"/>
      <c r="P108" s="229">
        <f>O108*H108</f>
        <v>0</v>
      </c>
      <c r="Q108" s="229">
        <v>0</v>
      </c>
      <c r="R108" s="229">
        <f>Q108*H108</f>
        <v>0</v>
      </c>
      <c r="S108" s="229">
        <v>0</v>
      </c>
      <c r="T108" s="230">
        <f>S108*H108</f>
        <v>0</v>
      </c>
      <c r="U108" s="40"/>
      <c r="V108" s="40"/>
      <c r="W108" s="40"/>
      <c r="X108" s="40"/>
      <c r="Y108" s="40"/>
      <c r="Z108" s="40"/>
      <c r="AA108" s="40"/>
      <c r="AB108" s="40"/>
      <c r="AC108" s="40"/>
      <c r="AD108" s="40"/>
      <c r="AE108" s="40"/>
      <c r="AR108" s="231" t="s">
        <v>272</v>
      </c>
      <c r="AT108" s="231" t="s">
        <v>201</v>
      </c>
      <c r="AU108" s="231" t="s">
        <v>87</v>
      </c>
      <c r="AY108" s="19" t="s">
        <v>199</v>
      </c>
      <c r="BE108" s="232">
        <f>IF(N108="základní",J108,0)</f>
        <v>0</v>
      </c>
      <c r="BF108" s="232">
        <f>IF(N108="snížená",J108,0)</f>
        <v>0</v>
      </c>
      <c r="BG108" s="232">
        <f>IF(N108="zákl. přenesená",J108,0)</f>
        <v>0</v>
      </c>
      <c r="BH108" s="232">
        <f>IF(N108="sníž. přenesená",J108,0)</f>
        <v>0</v>
      </c>
      <c r="BI108" s="232">
        <f>IF(N108="nulová",J108,0)</f>
        <v>0</v>
      </c>
      <c r="BJ108" s="19" t="s">
        <v>23</v>
      </c>
      <c r="BK108" s="232">
        <f>ROUND(I108*H108,2)</f>
        <v>0</v>
      </c>
      <c r="BL108" s="19" t="s">
        <v>272</v>
      </c>
      <c r="BM108" s="231" t="s">
        <v>512</v>
      </c>
    </row>
    <row r="109" s="2" customFormat="1" ht="16.5" customHeight="1">
      <c r="A109" s="40"/>
      <c r="B109" s="41"/>
      <c r="C109" s="220" t="s">
        <v>324</v>
      </c>
      <c r="D109" s="220" t="s">
        <v>201</v>
      </c>
      <c r="E109" s="221" t="s">
        <v>5008</v>
      </c>
      <c r="F109" s="222" t="s">
        <v>5009</v>
      </c>
      <c r="G109" s="223" t="s">
        <v>3721</v>
      </c>
      <c r="H109" s="224">
        <v>1</v>
      </c>
      <c r="I109" s="225"/>
      <c r="J109" s="226">
        <f>ROUND(I109*H109,2)</f>
        <v>0</v>
      </c>
      <c r="K109" s="222" t="s">
        <v>4777</v>
      </c>
      <c r="L109" s="46"/>
      <c r="M109" s="227" t="s">
        <v>22</v>
      </c>
      <c r="N109" s="228" t="s">
        <v>49</v>
      </c>
      <c r="O109" s="86"/>
      <c r="P109" s="229">
        <f>O109*H109</f>
        <v>0</v>
      </c>
      <c r="Q109" s="229">
        <v>0</v>
      </c>
      <c r="R109" s="229">
        <f>Q109*H109</f>
        <v>0</v>
      </c>
      <c r="S109" s="229">
        <v>0</v>
      </c>
      <c r="T109" s="230">
        <f>S109*H109</f>
        <v>0</v>
      </c>
      <c r="U109" s="40"/>
      <c r="V109" s="40"/>
      <c r="W109" s="40"/>
      <c r="X109" s="40"/>
      <c r="Y109" s="40"/>
      <c r="Z109" s="40"/>
      <c r="AA109" s="40"/>
      <c r="AB109" s="40"/>
      <c r="AC109" s="40"/>
      <c r="AD109" s="40"/>
      <c r="AE109" s="40"/>
      <c r="AR109" s="231" t="s">
        <v>272</v>
      </c>
      <c r="AT109" s="231" t="s">
        <v>201</v>
      </c>
      <c r="AU109" s="231" t="s">
        <v>87</v>
      </c>
      <c r="AY109" s="19" t="s">
        <v>199</v>
      </c>
      <c r="BE109" s="232">
        <f>IF(N109="základní",J109,0)</f>
        <v>0</v>
      </c>
      <c r="BF109" s="232">
        <f>IF(N109="snížená",J109,0)</f>
        <v>0</v>
      </c>
      <c r="BG109" s="232">
        <f>IF(N109="zákl. přenesená",J109,0)</f>
        <v>0</v>
      </c>
      <c r="BH109" s="232">
        <f>IF(N109="sníž. přenesená",J109,0)</f>
        <v>0</v>
      </c>
      <c r="BI109" s="232">
        <f>IF(N109="nulová",J109,0)</f>
        <v>0</v>
      </c>
      <c r="BJ109" s="19" t="s">
        <v>23</v>
      </c>
      <c r="BK109" s="232">
        <f>ROUND(I109*H109,2)</f>
        <v>0</v>
      </c>
      <c r="BL109" s="19" t="s">
        <v>272</v>
      </c>
      <c r="BM109" s="231" t="s">
        <v>522</v>
      </c>
    </row>
    <row r="110" s="2" customFormat="1" ht="16.5" customHeight="1">
      <c r="A110" s="40"/>
      <c r="B110" s="41"/>
      <c r="C110" s="220" t="s">
        <v>330</v>
      </c>
      <c r="D110" s="220" t="s">
        <v>201</v>
      </c>
      <c r="E110" s="221" t="s">
        <v>5010</v>
      </c>
      <c r="F110" s="222" t="s">
        <v>5011</v>
      </c>
      <c r="G110" s="223" t="s">
        <v>3721</v>
      </c>
      <c r="H110" s="224">
        <v>1</v>
      </c>
      <c r="I110" s="225"/>
      <c r="J110" s="226">
        <f>ROUND(I110*H110,2)</f>
        <v>0</v>
      </c>
      <c r="K110" s="222" t="s">
        <v>4777</v>
      </c>
      <c r="L110" s="46"/>
      <c r="M110" s="227" t="s">
        <v>22</v>
      </c>
      <c r="N110" s="228" t="s">
        <v>49</v>
      </c>
      <c r="O110" s="86"/>
      <c r="P110" s="229">
        <f>O110*H110</f>
        <v>0</v>
      </c>
      <c r="Q110" s="229">
        <v>0</v>
      </c>
      <c r="R110" s="229">
        <f>Q110*H110</f>
        <v>0</v>
      </c>
      <c r="S110" s="229">
        <v>0</v>
      </c>
      <c r="T110" s="230">
        <f>S110*H110</f>
        <v>0</v>
      </c>
      <c r="U110" s="40"/>
      <c r="V110" s="40"/>
      <c r="W110" s="40"/>
      <c r="X110" s="40"/>
      <c r="Y110" s="40"/>
      <c r="Z110" s="40"/>
      <c r="AA110" s="40"/>
      <c r="AB110" s="40"/>
      <c r="AC110" s="40"/>
      <c r="AD110" s="40"/>
      <c r="AE110" s="40"/>
      <c r="AR110" s="231" t="s">
        <v>272</v>
      </c>
      <c r="AT110" s="231" t="s">
        <v>201</v>
      </c>
      <c r="AU110" s="231" t="s">
        <v>87</v>
      </c>
      <c r="AY110" s="19" t="s">
        <v>199</v>
      </c>
      <c r="BE110" s="232">
        <f>IF(N110="základní",J110,0)</f>
        <v>0</v>
      </c>
      <c r="BF110" s="232">
        <f>IF(N110="snížená",J110,0)</f>
        <v>0</v>
      </c>
      <c r="BG110" s="232">
        <f>IF(N110="zákl. přenesená",J110,0)</f>
        <v>0</v>
      </c>
      <c r="BH110" s="232">
        <f>IF(N110="sníž. přenesená",J110,0)</f>
        <v>0</v>
      </c>
      <c r="BI110" s="232">
        <f>IF(N110="nulová",J110,0)</f>
        <v>0</v>
      </c>
      <c r="BJ110" s="19" t="s">
        <v>23</v>
      </c>
      <c r="BK110" s="232">
        <f>ROUND(I110*H110,2)</f>
        <v>0</v>
      </c>
      <c r="BL110" s="19" t="s">
        <v>272</v>
      </c>
      <c r="BM110" s="231" t="s">
        <v>536</v>
      </c>
    </row>
    <row r="111" s="2" customFormat="1" ht="16.5" customHeight="1">
      <c r="A111" s="40"/>
      <c r="B111" s="41"/>
      <c r="C111" s="220" t="s">
        <v>337</v>
      </c>
      <c r="D111" s="220" t="s">
        <v>201</v>
      </c>
      <c r="E111" s="221" t="s">
        <v>5012</v>
      </c>
      <c r="F111" s="222" t="s">
        <v>5013</v>
      </c>
      <c r="G111" s="223" t="s">
        <v>3721</v>
      </c>
      <c r="H111" s="224">
        <v>1</v>
      </c>
      <c r="I111" s="225"/>
      <c r="J111" s="226">
        <f>ROUND(I111*H111,2)</f>
        <v>0</v>
      </c>
      <c r="K111" s="222" t="s">
        <v>4777</v>
      </c>
      <c r="L111" s="46"/>
      <c r="M111" s="287" t="s">
        <v>22</v>
      </c>
      <c r="N111" s="288" t="s">
        <v>49</v>
      </c>
      <c r="O111" s="289"/>
      <c r="P111" s="290">
        <f>O111*H111</f>
        <v>0</v>
      </c>
      <c r="Q111" s="290">
        <v>0</v>
      </c>
      <c r="R111" s="290">
        <f>Q111*H111</f>
        <v>0</v>
      </c>
      <c r="S111" s="290">
        <v>0</v>
      </c>
      <c r="T111" s="291">
        <f>S111*H111</f>
        <v>0</v>
      </c>
      <c r="U111" s="40"/>
      <c r="V111" s="40"/>
      <c r="W111" s="40"/>
      <c r="X111" s="40"/>
      <c r="Y111" s="40"/>
      <c r="Z111" s="40"/>
      <c r="AA111" s="40"/>
      <c r="AB111" s="40"/>
      <c r="AC111" s="40"/>
      <c r="AD111" s="40"/>
      <c r="AE111" s="40"/>
      <c r="AR111" s="231" t="s">
        <v>272</v>
      </c>
      <c r="AT111" s="231" t="s">
        <v>201</v>
      </c>
      <c r="AU111" s="231" t="s">
        <v>87</v>
      </c>
      <c r="AY111" s="19" t="s">
        <v>199</v>
      </c>
      <c r="BE111" s="232">
        <f>IF(N111="základní",J111,0)</f>
        <v>0</v>
      </c>
      <c r="BF111" s="232">
        <f>IF(N111="snížená",J111,0)</f>
        <v>0</v>
      </c>
      <c r="BG111" s="232">
        <f>IF(N111="zákl. přenesená",J111,0)</f>
        <v>0</v>
      </c>
      <c r="BH111" s="232">
        <f>IF(N111="sníž. přenesená",J111,0)</f>
        <v>0</v>
      </c>
      <c r="BI111" s="232">
        <f>IF(N111="nulová",J111,0)</f>
        <v>0</v>
      </c>
      <c r="BJ111" s="19" t="s">
        <v>23</v>
      </c>
      <c r="BK111" s="232">
        <f>ROUND(I111*H111,2)</f>
        <v>0</v>
      </c>
      <c r="BL111" s="19" t="s">
        <v>272</v>
      </c>
      <c r="BM111" s="231" t="s">
        <v>556</v>
      </c>
    </row>
    <row r="112" s="2" customFormat="1" ht="6.96" customHeight="1">
      <c r="A112" s="40"/>
      <c r="B112" s="61"/>
      <c r="C112" s="62"/>
      <c r="D112" s="62"/>
      <c r="E112" s="62"/>
      <c r="F112" s="62"/>
      <c r="G112" s="62"/>
      <c r="H112" s="62"/>
      <c r="I112" s="168"/>
      <c r="J112" s="62"/>
      <c r="K112" s="62"/>
      <c r="L112" s="46"/>
      <c r="M112" s="40"/>
      <c r="O112" s="40"/>
      <c r="P112" s="40"/>
      <c r="Q112" s="40"/>
      <c r="R112" s="40"/>
      <c r="S112" s="40"/>
      <c r="T112" s="40"/>
      <c r="U112" s="40"/>
      <c r="V112" s="40"/>
      <c r="W112" s="40"/>
      <c r="X112" s="40"/>
      <c r="Y112" s="40"/>
      <c r="Z112" s="40"/>
      <c r="AA112" s="40"/>
      <c r="AB112" s="40"/>
      <c r="AC112" s="40"/>
      <c r="AD112" s="40"/>
      <c r="AE112" s="40"/>
    </row>
  </sheetData>
  <sheetProtection sheet="1" autoFilter="0" formatColumns="0" formatRows="0" objects="1" scenarios="1" spinCount="100000" saltValue="VL0vV7TQ/etEPcESvT/jCV4m6hp3K7Hk9pX5WGBVJPnUjt3J1JVu4ozJ0IFZFMdWbtGZQ7CJtmgbdLJvlvFMvg==" hashValue="R+BYJ7kLNPow4ykqIQqABRHv8BUETLYuS1vJwbAN6XXSu/UFSeUH2tuvFodJn7L/AZk1ajFN/izFowLrn7wP2A==" algorithmName="SHA-512" password="CEF7"/>
  <autoFilter ref="C80:K111"/>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126</v>
      </c>
    </row>
    <row r="3" s="1" customFormat="1" ht="6.96" customHeight="1">
      <c r="B3" s="131"/>
      <c r="C3" s="132"/>
      <c r="D3" s="132"/>
      <c r="E3" s="132"/>
      <c r="F3" s="132"/>
      <c r="G3" s="132"/>
      <c r="H3" s="132"/>
      <c r="I3" s="133"/>
      <c r="J3" s="132"/>
      <c r="K3" s="132"/>
      <c r="L3" s="22"/>
      <c r="AT3" s="19" t="s">
        <v>87</v>
      </c>
    </row>
    <row r="4" s="1" customFormat="1" ht="24.96" customHeight="1">
      <c r="B4" s="22"/>
      <c r="D4" s="134" t="s">
        <v>136</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zakázky'!K6</f>
        <v>Rekonstrukce elektroinstalace a rozvodů ZTI,vč. úpravy soc. zařízení a bezbariér vstupu obj. č.p. 931, Náchod</v>
      </c>
      <c r="F7" s="136"/>
      <c r="G7" s="136"/>
      <c r="H7" s="136"/>
      <c r="I7" s="130"/>
      <c r="L7" s="22"/>
    </row>
    <row r="8" s="2" customFormat="1" ht="12" customHeight="1">
      <c r="A8" s="40"/>
      <c r="B8" s="46"/>
      <c r="C8" s="40"/>
      <c r="D8" s="136" t="s">
        <v>137</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5144</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19</v>
      </c>
      <c r="E11" s="40"/>
      <c r="F11" s="141" t="s">
        <v>22</v>
      </c>
      <c r="G11" s="40"/>
      <c r="H11" s="40"/>
      <c r="I11" s="142" t="s">
        <v>21</v>
      </c>
      <c r="J11" s="141" t="s">
        <v>22</v>
      </c>
      <c r="K11" s="40"/>
      <c r="L11" s="139"/>
      <c r="S11" s="40"/>
      <c r="T11" s="40"/>
      <c r="U11" s="40"/>
      <c r="V11" s="40"/>
      <c r="W11" s="40"/>
      <c r="X11" s="40"/>
      <c r="Y11" s="40"/>
      <c r="Z11" s="40"/>
      <c r="AA11" s="40"/>
      <c r="AB11" s="40"/>
      <c r="AC11" s="40"/>
      <c r="AD11" s="40"/>
      <c r="AE11" s="40"/>
    </row>
    <row r="12" s="2" customFormat="1" ht="12" customHeight="1">
      <c r="A12" s="40"/>
      <c r="B12" s="46"/>
      <c r="C12" s="40"/>
      <c r="D12" s="136" t="s">
        <v>24</v>
      </c>
      <c r="E12" s="40"/>
      <c r="F12" s="141" t="s">
        <v>25</v>
      </c>
      <c r="G12" s="40"/>
      <c r="H12" s="40"/>
      <c r="I12" s="142" t="s">
        <v>26</v>
      </c>
      <c r="J12" s="143" t="str">
        <f>'Rekapitulace zakázky'!AN8</f>
        <v>12. 2. 2020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22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32</v>
      </c>
      <c r="F15" s="40"/>
      <c r="G15" s="40"/>
      <c r="H15" s="40"/>
      <c r="I15" s="142" t="s">
        <v>33</v>
      </c>
      <c r="J15" s="141" t="s">
        <v>22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34</v>
      </c>
      <c r="E17" s="40"/>
      <c r="F17" s="40"/>
      <c r="G17" s="40"/>
      <c r="H17" s="40"/>
      <c r="I17" s="142" t="s">
        <v>31</v>
      </c>
      <c r="J17" s="35"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zakázky'!E14</f>
        <v>Vyplň údaj</v>
      </c>
      <c r="F18" s="141"/>
      <c r="G18" s="141"/>
      <c r="H18" s="141"/>
      <c r="I18" s="142" t="s">
        <v>33</v>
      </c>
      <c r="J18" s="35"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36</v>
      </c>
      <c r="E20" s="40"/>
      <c r="F20" s="40"/>
      <c r="G20" s="40"/>
      <c r="H20" s="40"/>
      <c r="I20" s="142" t="s">
        <v>31</v>
      </c>
      <c r="J20" s="141" t="s">
        <v>37</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33</v>
      </c>
      <c r="J21" s="141" t="s">
        <v>22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22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4765</v>
      </c>
      <c r="F24" s="40"/>
      <c r="G24" s="40"/>
      <c r="H24" s="40"/>
      <c r="I24" s="142" t="s">
        <v>33</v>
      </c>
      <c r="J24" s="141" t="s">
        <v>22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42</v>
      </c>
      <c r="E26" s="40"/>
      <c r="F26" s="40"/>
      <c r="G26" s="40"/>
      <c r="H26" s="40"/>
      <c r="I26" s="138"/>
      <c r="J26" s="40"/>
      <c r="K26" s="40"/>
      <c r="L26" s="139"/>
      <c r="S26" s="40"/>
      <c r="T26" s="40"/>
      <c r="U26" s="40"/>
      <c r="V26" s="40"/>
      <c r="W26" s="40"/>
      <c r="X26" s="40"/>
      <c r="Y26" s="40"/>
      <c r="Z26" s="40"/>
      <c r="AA26" s="40"/>
      <c r="AB26" s="40"/>
      <c r="AC26" s="40"/>
      <c r="AD26" s="40"/>
      <c r="AE26" s="40"/>
    </row>
    <row r="27" s="8" customFormat="1" ht="47.25" customHeight="1">
      <c r="A27" s="144"/>
      <c r="B27" s="145"/>
      <c r="C27" s="144"/>
      <c r="D27" s="144"/>
      <c r="E27" s="146" t="s">
        <v>43</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44</v>
      </c>
      <c r="E30" s="40"/>
      <c r="F30" s="40"/>
      <c r="G30" s="40"/>
      <c r="H30" s="40"/>
      <c r="I30" s="138"/>
      <c r="J30" s="152">
        <f>ROUND(J81,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46</v>
      </c>
      <c r="G32" s="40"/>
      <c r="H32" s="40"/>
      <c r="I32" s="154" t="s">
        <v>45</v>
      </c>
      <c r="J32" s="153" t="s">
        <v>47</v>
      </c>
      <c r="K32" s="40"/>
      <c r="L32" s="139"/>
      <c r="S32" s="40"/>
      <c r="T32" s="40"/>
      <c r="U32" s="40"/>
      <c r="V32" s="40"/>
      <c r="W32" s="40"/>
      <c r="X32" s="40"/>
      <c r="Y32" s="40"/>
      <c r="Z32" s="40"/>
      <c r="AA32" s="40"/>
      <c r="AB32" s="40"/>
      <c r="AC32" s="40"/>
      <c r="AD32" s="40"/>
      <c r="AE32" s="40"/>
    </row>
    <row r="33" s="2" customFormat="1" ht="14.4" customHeight="1">
      <c r="A33" s="40"/>
      <c r="B33" s="46"/>
      <c r="C33" s="40"/>
      <c r="D33" s="155" t="s">
        <v>48</v>
      </c>
      <c r="E33" s="136" t="s">
        <v>49</v>
      </c>
      <c r="F33" s="156">
        <f>ROUND((SUM(BE81:BE95)),  2)</f>
        <v>0</v>
      </c>
      <c r="G33" s="40"/>
      <c r="H33" s="40"/>
      <c r="I33" s="157">
        <v>0.20999999999999999</v>
      </c>
      <c r="J33" s="156">
        <f>ROUND(((SUM(BE81:BE95))*I33),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50</v>
      </c>
      <c r="F34" s="156">
        <f>ROUND((SUM(BF81:BF95)),  2)</f>
        <v>0</v>
      </c>
      <c r="G34" s="40"/>
      <c r="H34" s="40"/>
      <c r="I34" s="157">
        <v>0.14999999999999999</v>
      </c>
      <c r="J34" s="156">
        <f>ROUND(((SUM(BF81:BF95))*I34),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51</v>
      </c>
      <c r="F35" s="156">
        <f>ROUND((SUM(BG81:BG95)),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52</v>
      </c>
      <c r="F36" s="156">
        <f>ROUND((SUM(BH81:BH95)),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53</v>
      </c>
      <c r="F37" s="156">
        <f>ROUND((SUM(BI81:BI95)),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54</v>
      </c>
      <c r="E39" s="160"/>
      <c r="F39" s="160"/>
      <c r="G39" s="161" t="s">
        <v>55</v>
      </c>
      <c r="H39" s="162" t="s">
        <v>56</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139</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Rekonstrukce elektroinstalace a rozvodů ZTI,vč. úpravy soc. zařízení a bezbariér vstupu obj. č.p. 931, Náchod</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137</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6.6 - Jednotný čas</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24</v>
      </c>
      <c r="D52" s="42"/>
      <c r="E52" s="42"/>
      <c r="F52" s="29" t="str">
        <f>F12</f>
        <v>Náchod</v>
      </c>
      <c r="G52" s="42"/>
      <c r="H52" s="42"/>
      <c r="I52" s="142" t="s">
        <v>26</v>
      </c>
      <c r="J52" s="74" t="str">
        <f>IF(J12="","",J12)</f>
        <v>12. 2. 2020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40.05" customHeight="1">
      <c r="A54" s="40"/>
      <c r="B54" s="41"/>
      <c r="C54" s="34" t="s">
        <v>30</v>
      </c>
      <c r="D54" s="42"/>
      <c r="E54" s="42"/>
      <c r="F54" s="29" t="str">
        <f>E15</f>
        <v>SPŠ stav. a Obch. akad. arch. Jana Letzela, Náchod</v>
      </c>
      <c r="G54" s="42"/>
      <c r="H54" s="42"/>
      <c r="I54" s="142" t="s">
        <v>36</v>
      </c>
      <c r="J54" s="38" t="str">
        <f>E21</f>
        <v>Ing. Lukáš Polej - projektový a ing. atelier EGO</v>
      </c>
      <c r="K54" s="42"/>
      <c r="L54" s="139"/>
      <c r="S54" s="40"/>
      <c r="T54" s="40"/>
      <c r="U54" s="40"/>
      <c r="V54" s="40"/>
      <c r="W54" s="40"/>
      <c r="X54" s="40"/>
      <c r="Y54" s="40"/>
      <c r="Z54" s="40"/>
      <c r="AA54" s="40"/>
      <c r="AB54" s="40"/>
      <c r="AC54" s="40"/>
      <c r="AD54" s="40"/>
      <c r="AE54" s="40"/>
    </row>
    <row r="55" s="2" customFormat="1" ht="15.15" customHeight="1">
      <c r="A55" s="40"/>
      <c r="B55" s="41"/>
      <c r="C55" s="34" t="s">
        <v>34</v>
      </c>
      <c r="D55" s="42"/>
      <c r="E55" s="42"/>
      <c r="F55" s="29" t="str">
        <f>IF(E18="","",E18)</f>
        <v>Vyplň údaj</v>
      </c>
      <c r="G55" s="42"/>
      <c r="H55" s="42"/>
      <c r="I55" s="142" t="s">
        <v>40</v>
      </c>
      <c r="J55" s="38" t="str">
        <f>E24</f>
        <v>Jiří Macháček</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140</v>
      </c>
      <c r="D57" s="174"/>
      <c r="E57" s="174"/>
      <c r="F57" s="174"/>
      <c r="G57" s="174"/>
      <c r="H57" s="174"/>
      <c r="I57" s="175"/>
      <c r="J57" s="176" t="s">
        <v>141</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76</v>
      </c>
      <c r="D59" s="42"/>
      <c r="E59" s="42"/>
      <c r="F59" s="42"/>
      <c r="G59" s="42"/>
      <c r="H59" s="42"/>
      <c r="I59" s="138"/>
      <c r="J59" s="104">
        <f>J81</f>
        <v>0</v>
      </c>
      <c r="K59" s="42"/>
      <c r="L59" s="139"/>
      <c r="S59" s="40"/>
      <c r="T59" s="40"/>
      <c r="U59" s="40"/>
      <c r="V59" s="40"/>
      <c r="W59" s="40"/>
      <c r="X59" s="40"/>
      <c r="Y59" s="40"/>
      <c r="Z59" s="40"/>
      <c r="AA59" s="40"/>
      <c r="AB59" s="40"/>
      <c r="AC59" s="40"/>
      <c r="AD59" s="40"/>
      <c r="AE59" s="40"/>
      <c r="AU59" s="19" t="s">
        <v>142</v>
      </c>
    </row>
    <row r="60" s="9" customFormat="1" ht="24.96" customHeight="1">
      <c r="A60" s="9"/>
      <c r="B60" s="178"/>
      <c r="C60" s="179"/>
      <c r="D60" s="180" t="s">
        <v>154</v>
      </c>
      <c r="E60" s="181"/>
      <c r="F60" s="181"/>
      <c r="G60" s="181"/>
      <c r="H60" s="181"/>
      <c r="I60" s="182"/>
      <c r="J60" s="183">
        <f>J82</f>
        <v>0</v>
      </c>
      <c r="K60" s="179"/>
      <c r="L60" s="184"/>
      <c r="S60" s="9"/>
      <c r="T60" s="9"/>
      <c r="U60" s="9"/>
      <c r="V60" s="9"/>
      <c r="W60" s="9"/>
      <c r="X60" s="9"/>
      <c r="Y60" s="9"/>
      <c r="Z60" s="9"/>
      <c r="AA60" s="9"/>
      <c r="AB60" s="9"/>
      <c r="AC60" s="9"/>
      <c r="AD60" s="9"/>
      <c r="AE60" s="9"/>
    </row>
    <row r="61" s="10" customFormat="1" ht="19.92" customHeight="1">
      <c r="A61" s="10"/>
      <c r="B61" s="185"/>
      <c r="C61" s="186"/>
      <c r="D61" s="187" t="s">
        <v>4766</v>
      </c>
      <c r="E61" s="188"/>
      <c r="F61" s="188"/>
      <c r="G61" s="188"/>
      <c r="H61" s="188"/>
      <c r="I61" s="189"/>
      <c r="J61" s="190">
        <f>J83</f>
        <v>0</v>
      </c>
      <c r="K61" s="186"/>
      <c r="L61" s="191"/>
      <c r="S61" s="10"/>
      <c r="T61" s="10"/>
      <c r="U61" s="10"/>
      <c r="V61" s="10"/>
      <c r="W61" s="10"/>
      <c r="X61" s="10"/>
      <c r="Y61" s="10"/>
      <c r="Z61" s="10"/>
      <c r="AA61" s="10"/>
      <c r="AB61" s="10"/>
      <c r="AC61" s="10"/>
      <c r="AD61" s="10"/>
      <c r="AE61" s="10"/>
    </row>
    <row r="62" s="2" customFormat="1" ht="21.84" customHeight="1">
      <c r="A62" s="40"/>
      <c r="B62" s="41"/>
      <c r="C62" s="42"/>
      <c r="D62" s="42"/>
      <c r="E62" s="42"/>
      <c r="F62" s="42"/>
      <c r="G62" s="42"/>
      <c r="H62" s="42"/>
      <c r="I62" s="138"/>
      <c r="J62" s="42"/>
      <c r="K62" s="42"/>
      <c r="L62" s="139"/>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168"/>
      <c r="J63" s="62"/>
      <c r="K63" s="62"/>
      <c r="L63" s="139"/>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171"/>
      <c r="J67" s="64"/>
      <c r="K67" s="64"/>
      <c r="L67" s="139"/>
      <c r="S67" s="40"/>
      <c r="T67" s="40"/>
      <c r="U67" s="40"/>
      <c r="V67" s="40"/>
      <c r="W67" s="40"/>
      <c r="X67" s="40"/>
      <c r="Y67" s="40"/>
      <c r="Z67" s="40"/>
      <c r="AA67" s="40"/>
      <c r="AB67" s="40"/>
      <c r="AC67" s="40"/>
      <c r="AD67" s="40"/>
      <c r="AE67" s="40"/>
    </row>
    <row r="68" s="2" customFormat="1" ht="24.96" customHeight="1">
      <c r="A68" s="40"/>
      <c r="B68" s="41"/>
      <c r="C68" s="25" t="s">
        <v>184</v>
      </c>
      <c r="D68" s="42"/>
      <c r="E68" s="42"/>
      <c r="F68" s="42"/>
      <c r="G68" s="42"/>
      <c r="H68" s="42"/>
      <c r="I68" s="138"/>
      <c r="J68" s="42"/>
      <c r="K68" s="42"/>
      <c r="L68" s="139"/>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138"/>
      <c r="J69" s="42"/>
      <c r="K69" s="42"/>
      <c r="L69" s="139"/>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138"/>
      <c r="J70" s="42"/>
      <c r="K70" s="42"/>
      <c r="L70" s="139"/>
      <c r="S70" s="40"/>
      <c r="T70" s="40"/>
      <c r="U70" s="40"/>
      <c r="V70" s="40"/>
      <c r="W70" s="40"/>
      <c r="X70" s="40"/>
      <c r="Y70" s="40"/>
      <c r="Z70" s="40"/>
      <c r="AA70" s="40"/>
      <c r="AB70" s="40"/>
      <c r="AC70" s="40"/>
      <c r="AD70" s="40"/>
      <c r="AE70" s="40"/>
    </row>
    <row r="71" s="2" customFormat="1" ht="16.5" customHeight="1">
      <c r="A71" s="40"/>
      <c r="B71" s="41"/>
      <c r="C71" s="42"/>
      <c r="D71" s="42"/>
      <c r="E71" s="172" t="str">
        <f>E7</f>
        <v>Rekonstrukce elektroinstalace a rozvodů ZTI,vč. úpravy soc. zařízení a bezbariér vstupu obj. č.p. 931, Náchod</v>
      </c>
      <c r="F71" s="34"/>
      <c r="G71" s="34"/>
      <c r="H71" s="34"/>
      <c r="I71" s="138"/>
      <c r="J71" s="42"/>
      <c r="K71" s="42"/>
      <c r="L71" s="139"/>
      <c r="S71" s="40"/>
      <c r="T71" s="40"/>
      <c r="U71" s="40"/>
      <c r="V71" s="40"/>
      <c r="W71" s="40"/>
      <c r="X71" s="40"/>
      <c r="Y71" s="40"/>
      <c r="Z71" s="40"/>
      <c r="AA71" s="40"/>
      <c r="AB71" s="40"/>
      <c r="AC71" s="40"/>
      <c r="AD71" s="40"/>
      <c r="AE71" s="40"/>
    </row>
    <row r="72" s="2" customFormat="1" ht="12" customHeight="1">
      <c r="A72" s="40"/>
      <c r="B72" s="41"/>
      <c r="C72" s="34" t="s">
        <v>137</v>
      </c>
      <c r="D72" s="42"/>
      <c r="E72" s="42"/>
      <c r="F72" s="42"/>
      <c r="G72" s="42"/>
      <c r="H72" s="42"/>
      <c r="I72" s="138"/>
      <c r="J72" s="42"/>
      <c r="K72" s="42"/>
      <c r="L72" s="139"/>
      <c r="S72" s="40"/>
      <c r="T72" s="40"/>
      <c r="U72" s="40"/>
      <c r="V72" s="40"/>
      <c r="W72" s="40"/>
      <c r="X72" s="40"/>
      <c r="Y72" s="40"/>
      <c r="Z72" s="40"/>
      <c r="AA72" s="40"/>
      <c r="AB72" s="40"/>
      <c r="AC72" s="40"/>
      <c r="AD72" s="40"/>
      <c r="AE72" s="40"/>
    </row>
    <row r="73" s="2" customFormat="1" ht="16.5" customHeight="1">
      <c r="A73" s="40"/>
      <c r="B73" s="41"/>
      <c r="C73" s="42"/>
      <c r="D73" s="42"/>
      <c r="E73" s="71" t="str">
        <f>E9</f>
        <v>6.6 - Jednotný čas</v>
      </c>
      <c r="F73" s="42"/>
      <c r="G73" s="42"/>
      <c r="H73" s="42"/>
      <c r="I73" s="138"/>
      <c r="J73" s="42"/>
      <c r="K73" s="42"/>
      <c r="L73" s="139"/>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12" customHeight="1">
      <c r="A75" s="40"/>
      <c r="B75" s="41"/>
      <c r="C75" s="34" t="s">
        <v>24</v>
      </c>
      <c r="D75" s="42"/>
      <c r="E75" s="42"/>
      <c r="F75" s="29" t="str">
        <f>F12</f>
        <v>Náchod</v>
      </c>
      <c r="G75" s="42"/>
      <c r="H75" s="42"/>
      <c r="I75" s="142" t="s">
        <v>26</v>
      </c>
      <c r="J75" s="74" t="str">
        <f>IF(J12="","",J12)</f>
        <v>12. 2. 2020</v>
      </c>
      <c r="K75" s="42"/>
      <c r="L75" s="139"/>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40.05" customHeight="1">
      <c r="A77" s="40"/>
      <c r="B77" s="41"/>
      <c r="C77" s="34" t="s">
        <v>30</v>
      </c>
      <c r="D77" s="42"/>
      <c r="E77" s="42"/>
      <c r="F77" s="29" t="str">
        <f>E15</f>
        <v>SPŠ stav. a Obch. akad. arch. Jana Letzela, Náchod</v>
      </c>
      <c r="G77" s="42"/>
      <c r="H77" s="42"/>
      <c r="I77" s="142" t="s">
        <v>36</v>
      </c>
      <c r="J77" s="38" t="str">
        <f>E21</f>
        <v>Ing. Lukáš Polej - projektový a ing. atelier EGO</v>
      </c>
      <c r="K77" s="42"/>
      <c r="L77" s="139"/>
      <c r="S77" s="40"/>
      <c r="T77" s="40"/>
      <c r="U77" s="40"/>
      <c r="V77" s="40"/>
      <c r="W77" s="40"/>
      <c r="X77" s="40"/>
      <c r="Y77" s="40"/>
      <c r="Z77" s="40"/>
      <c r="AA77" s="40"/>
      <c r="AB77" s="40"/>
      <c r="AC77" s="40"/>
      <c r="AD77" s="40"/>
      <c r="AE77" s="40"/>
    </row>
    <row r="78" s="2" customFormat="1" ht="15.15" customHeight="1">
      <c r="A78" s="40"/>
      <c r="B78" s="41"/>
      <c r="C78" s="34" t="s">
        <v>34</v>
      </c>
      <c r="D78" s="42"/>
      <c r="E78" s="42"/>
      <c r="F78" s="29" t="str">
        <f>IF(E18="","",E18)</f>
        <v>Vyplň údaj</v>
      </c>
      <c r="G78" s="42"/>
      <c r="H78" s="42"/>
      <c r="I78" s="142" t="s">
        <v>40</v>
      </c>
      <c r="J78" s="38" t="str">
        <f>E24</f>
        <v>Jiří Macháček</v>
      </c>
      <c r="K78" s="42"/>
      <c r="L78" s="139"/>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138"/>
      <c r="J79" s="42"/>
      <c r="K79" s="42"/>
      <c r="L79" s="139"/>
      <c r="S79" s="40"/>
      <c r="T79" s="40"/>
      <c r="U79" s="40"/>
      <c r="V79" s="40"/>
      <c r="W79" s="40"/>
      <c r="X79" s="40"/>
      <c r="Y79" s="40"/>
      <c r="Z79" s="40"/>
      <c r="AA79" s="40"/>
      <c r="AB79" s="40"/>
      <c r="AC79" s="40"/>
      <c r="AD79" s="40"/>
      <c r="AE79" s="40"/>
    </row>
    <row r="80" s="11" customFormat="1" ht="29.28" customHeight="1">
      <c r="A80" s="192"/>
      <c r="B80" s="193"/>
      <c r="C80" s="194" t="s">
        <v>185</v>
      </c>
      <c r="D80" s="195" t="s">
        <v>63</v>
      </c>
      <c r="E80" s="195" t="s">
        <v>59</v>
      </c>
      <c r="F80" s="195" t="s">
        <v>60</v>
      </c>
      <c r="G80" s="195" t="s">
        <v>186</v>
      </c>
      <c r="H80" s="195" t="s">
        <v>187</v>
      </c>
      <c r="I80" s="196" t="s">
        <v>188</v>
      </c>
      <c r="J80" s="195" t="s">
        <v>141</v>
      </c>
      <c r="K80" s="197" t="s">
        <v>189</v>
      </c>
      <c r="L80" s="198"/>
      <c r="M80" s="94" t="s">
        <v>22</v>
      </c>
      <c r="N80" s="95" t="s">
        <v>48</v>
      </c>
      <c r="O80" s="95" t="s">
        <v>190</v>
      </c>
      <c r="P80" s="95" t="s">
        <v>191</v>
      </c>
      <c r="Q80" s="95" t="s">
        <v>192</v>
      </c>
      <c r="R80" s="95" t="s">
        <v>193</v>
      </c>
      <c r="S80" s="95" t="s">
        <v>194</v>
      </c>
      <c r="T80" s="96" t="s">
        <v>195</v>
      </c>
      <c r="U80" s="192"/>
      <c r="V80" s="192"/>
      <c r="W80" s="192"/>
      <c r="X80" s="192"/>
      <c r="Y80" s="192"/>
      <c r="Z80" s="192"/>
      <c r="AA80" s="192"/>
      <c r="AB80" s="192"/>
      <c r="AC80" s="192"/>
      <c r="AD80" s="192"/>
      <c r="AE80" s="192"/>
    </row>
    <row r="81" s="2" customFormat="1" ht="22.8" customHeight="1">
      <c r="A81" s="40"/>
      <c r="B81" s="41"/>
      <c r="C81" s="101" t="s">
        <v>196</v>
      </c>
      <c r="D81" s="42"/>
      <c r="E81" s="42"/>
      <c r="F81" s="42"/>
      <c r="G81" s="42"/>
      <c r="H81" s="42"/>
      <c r="I81" s="138"/>
      <c r="J81" s="199">
        <f>BK81</f>
        <v>0</v>
      </c>
      <c r="K81" s="42"/>
      <c r="L81" s="46"/>
      <c r="M81" s="97"/>
      <c r="N81" s="200"/>
      <c r="O81" s="98"/>
      <c r="P81" s="201">
        <f>P82</f>
        <v>0</v>
      </c>
      <c r="Q81" s="98"/>
      <c r="R81" s="201">
        <f>R82</f>
        <v>0</v>
      </c>
      <c r="S81" s="98"/>
      <c r="T81" s="202">
        <f>T82</f>
        <v>0</v>
      </c>
      <c r="U81" s="40"/>
      <c r="V81" s="40"/>
      <c r="W81" s="40"/>
      <c r="X81" s="40"/>
      <c r="Y81" s="40"/>
      <c r="Z81" s="40"/>
      <c r="AA81" s="40"/>
      <c r="AB81" s="40"/>
      <c r="AC81" s="40"/>
      <c r="AD81" s="40"/>
      <c r="AE81" s="40"/>
      <c r="AT81" s="19" t="s">
        <v>77</v>
      </c>
      <c r="AU81" s="19" t="s">
        <v>142</v>
      </c>
      <c r="BK81" s="203">
        <f>BK82</f>
        <v>0</v>
      </c>
    </row>
    <row r="82" s="12" customFormat="1" ht="25.92" customHeight="1">
      <c r="A82" s="12"/>
      <c r="B82" s="204"/>
      <c r="C82" s="205"/>
      <c r="D82" s="206" t="s">
        <v>77</v>
      </c>
      <c r="E82" s="207" t="s">
        <v>1654</v>
      </c>
      <c r="F82" s="207" t="s">
        <v>1655</v>
      </c>
      <c r="G82" s="205"/>
      <c r="H82" s="205"/>
      <c r="I82" s="208"/>
      <c r="J82" s="209">
        <f>BK82</f>
        <v>0</v>
      </c>
      <c r="K82" s="205"/>
      <c r="L82" s="210"/>
      <c r="M82" s="211"/>
      <c r="N82" s="212"/>
      <c r="O82" s="212"/>
      <c r="P82" s="213">
        <f>P83</f>
        <v>0</v>
      </c>
      <c r="Q82" s="212"/>
      <c r="R82" s="213">
        <f>R83</f>
        <v>0</v>
      </c>
      <c r="S82" s="212"/>
      <c r="T82" s="214">
        <f>T83</f>
        <v>0</v>
      </c>
      <c r="U82" s="12"/>
      <c r="V82" s="12"/>
      <c r="W82" s="12"/>
      <c r="X82" s="12"/>
      <c r="Y82" s="12"/>
      <c r="Z82" s="12"/>
      <c r="AA82" s="12"/>
      <c r="AB82" s="12"/>
      <c r="AC82" s="12"/>
      <c r="AD82" s="12"/>
      <c r="AE82" s="12"/>
      <c r="AR82" s="215" t="s">
        <v>87</v>
      </c>
      <c r="AT82" s="216" t="s">
        <v>77</v>
      </c>
      <c r="AU82" s="216" t="s">
        <v>78</v>
      </c>
      <c r="AY82" s="215" t="s">
        <v>199</v>
      </c>
      <c r="BK82" s="217">
        <f>BK83</f>
        <v>0</v>
      </c>
    </row>
    <row r="83" s="12" customFormat="1" ht="22.8" customHeight="1">
      <c r="A83" s="12"/>
      <c r="B83" s="204"/>
      <c r="C83" s="205"/>
      <c r="D83" s="206" t="s">
        <v>77</v>
      </c>
      <c r="E83" s="218" t="s">
        <v>4767</v>
      </c>
      <c r="F83" s="218" t="s">
        <v>4768</v>
      </c>
      <c r="G83" s="205"/>
      <c r="H83" s="205"/>
      <c r="I83" s="208"/>
      <c r="J83" s="219">
        <f>BK83</f>
        <v>0</v>
      </c>
      <c r="K83" s="205"/>
      <c r="L83" s="210"/>
      <c r="M83" s="211"/>
      <c r="N83" s="212"/>
      <c r="O83" s="212"/>
      <c r="P83" s="213">
        <f>SUM(P84:P95)</f>
        <v>0</v>
      </c>
      <c r="Q83" s="212"/>
      <c r="R83" s="213">
        <f>SUM(R84:R95)</f>
        <v>0</v>
      </c>
      <c r="S83" s="212"/>
      <c r="T83" s="214">
        <f>SUM(T84:T95)</f>
        <v>0</v>
      </c>
      <c r="U83" s="12"/>
      <c r="V83" s="12"/>
      <c r="W83" s="12"/>
      <c r="X83" s="12"/>
      <c r="Y83" s="12"/>
      <c r="Z83" s="12"/>
      <c r="AA83" s="12"/>
      <c r="AB83" s="12"/>
      <c r="AC83" s="12"/>
      <c r="AD83" s="12"/>
      <c r="AE83" s="12"/>
      <c r="AR83" s="215" t="s">
        <v>87</v>
      </c>
      <c r="AT83" s="216" t="s">
        <v>77</v>
      </c>
      <c r="AU83" s="216" t="s">
        <v>23</v>
      </c>
      <c r="AY83" s="215" t="s">
        <v>199</v>
      </c>
      <c r="BK83" s="217">
        <f>SUM(BK84:BK95)</f>
        <v>0</v>
      </c>
    </row>
    <row r="84" s="2" customFormat="1" ht="55.5" customHeight="1">
      <c r="A84" s="40"/>
      <c r="B84" s="41"/>
      <c r="C84" s="277" t="s">
        <v>23</v>
      </c>
      <c r="D84" s="277" t="s">
        <v>407</v>
      </c>
      <c r="E84" s="278" t="s">
        <v>5145</v>
      </c>
      <c r="F84" s="279" t="s">
        <v>5146</v>
      </c>
      <c r="G84" s="280" t="s">
        <v>4312</v>
      </c>
      <c r="H84" s="281">
        <v>10</v>
      </c>
      <c r="I84" s="282"/>
      <c r="J84" s="283">
        <f>ROUND(I84*H84,2)</f>
        <v>0</v>
      </c>
      <c r="K84" s="279" t="s">
        <v>22</v>
      </c>
      <c r="L84" s="284"/>
      <c r="M84" s="285" t="s">
        <v>22</v>
      </c>
      <c r="N84" s="286" t="s">
        <v>49</v>
      </c>
      <c r="O84" s="86"/>
      <c r="P84" s="229">
        <f>O84*H84</f>
        <v>0</v>
      </c>
      <c r="Q84" s="229">
        <v>0</v>
      </c>
      <c r="R84" s="229">
        <f>Q84*H84</f>
        <v>0</v>
      </c>
      <c r="S84" s="229">
        <v>0</v>
      </c>
      <c r="T84" s="230">
        <f>S84*H84</f>
        <v>0</v>
      </c>
      <c r="U84" s="40"/>
      <c r="V84" s="40"/>
      <c r="W84" s="40"/>
      <c r="X84" s="40"/>
      <c r="Y84" s="40"/>
      <c r="Z84" s="40"/>
      <c r="AA84" s="40"/>
      <c r="AB84" s="40"/>
      <c r="AC84" s="40"/>
      <c r="AD84" s="40"/>
      <c r="AE84" s="40"/>
      <c r="AR84" s="231" t="s">
        <v>367</v>
      </c>
      <c r="AT84" s="231" t="s">
        <v>407</v>
      </c>
      <c r="AU84" s="231" t="s">
        <v>87</v>
      </c>
      <c r="AY84" s="19" t="s">
        <v>199</v>
      </c>
      <c r="BE84" s="232">
        <f>IF(N84="základní",J84,0)</f>
        <v>0</v>
      </c>
      <c r="BF84" s="232">
        <f>IF(N84="snížená",J84,0)</f>
        <v>0</v>
      </c>
      <c r="BG84" s="232">
        <f>IF(N84="zákl. přenesená",J84,0)</f>
        <v>0</v>
      </c>
      <c r="BH84" s="232">
        <f>IF(N84="sníž. přenesená",J84,0)</f>
        <v>0</v>
      </c>
      <c r="BI84" s="232">
        <f>IF(N84="nulová",J84,0)</f>
        <v>0</v>
      </c>
      <c r="BJ84" s="19" t="s">
        <v>23</v>
      </c>
      <c r="BK84" s="232">
        <f>ROUND(I84*H84,2)</f>
        <v>0</v>
      </c>
      <c r="BL84" s="19" t="s">
        <v>272</v>
      </c>
      <c r="BM84" s="231" t="s">
        <v>87</v>
      </c>
    </row>
    <row r="85" s="2" customFormat="1" ht="16.5" customHeight="1">
      <c r="A85" s="40"/>
      <c r="B85" s="41"/>
      <c r="C85" s="220" t="s">
        <v>87</v>
      </c>
      <c r="D85" s="220" t="s">
        <v>201</v>
      </c>
      <c r="E85" s="221" t="s">
        <v>5147</v>
      </c>
      <c r="F85" s="222" t="s">
        <v>5148</v>
      </c>
      <c r="G85" s="223" t="s">
        <v>333</v>
      </c>
      <c r="H85" s="224">
        <v>10</v>
      </c>
      <c r="I85" s="225"/>
      <c r="J85" s="226">
        <f>ROUND(I85*H85,2)</f>
        <v>0</v>
      </c>
      <c r="K85" s="222" t="s">
        <v>4777</v>
      </c>
      <c r="L85" s="46"/>
      <c r="M85" s="227" t="s">
        <v>22</v>
      </c>
      <c r="N85" s="228" t="s">
        <v>49</v>
      </c>
      <c r="O85" s="86"/>
      <c r="P85" s="229">
        <f>O85*H85</f>
        <v>0</v>
      </c>
      <c r="Q85" s="229">
        <v>0</v>
      </c>
      <c r="R85" s="229">
        <f>Q85*H85</f>
        <v>0</v>
      </c>
      <c r="S85" s="229">
        <v>0</v>
      </c>
      <c r="T85" s="230">
        <f>S85*H85</f>
        <v>0</v>
      </c>
      <c r="U85" s="40"/>
      <c r="V85" s="40"/>
      <c r="W85" s="40"/>
      <c r="X85" s="40"/>
      <c r="Y85" s="40"/>
      <c r="Z85" s="40"/>
      <c r="AA85" s="40"/>
      <c r="AB85" s="40"/>
      <c r="AC85" s="40"/>
      <c r="AD85" s="40"/>
      <c r="AE85" s="40"/>
      <c r="AR85" s="231" t="s">
        <v>272</v>
      </c>
      <c r="AT85" s="231" t="s">
        <v>201</v>
      </c>
      <c r="AU85" s="231" t="s">
        <v>87</v>
      </c>
      <c r="AY85" s="19" t="s">
        <v>199</v>
      </c>
      <c r="BE85" s="232">
        <f>IF(N85="základní",J85,0)</f>
        <v>0</v>
      </c>
      <c r="BF85" s="232">
        <f>IF(N85="snížená",J85,0)</f>
        <v>0</v>
      </c>
      <c r="BG85" s="232">
        <f>IF(N85="zákl. přenesená",J85,0)</f>
        <v>0</v>
      </c>
      <c r="BH85" s="232">
        <f>IF(N85="sníž. přenesená",J85,0)</f>
        <v>0</v>
      </c>
      <c r="BI85" s="232">
        <f>IF(N85="nulová",J85,0)</f>
        <v>0</v>
      </c>
      <c r="BJ85" s="19" t="s">
        <v>23</v>
      </c>
      <c r="BK85" s="232">
        <f>ROUND(I85*H85,2)</f>
        <v>0</v>
      </c>
      <c r="BL85" s="19" t="s">
        <v>272</v>
      </c>
      <c r="BM85" s="231" t="s">
        <v>103</v>
      </c>
    </row>
    <row r="86" s="2" customFormat="1" ht="21.75" customHeight="1">
      <c r="A86" s="40"/>
      <c r="B86" s="41"/>
      <c r="C86" s="277" t="s">
        <v>100</v>
      </c>
      <c r="D86" s="277" t="s">
        <v>407</v>
      </c>
      <c r="E86" s="278" t="s">
        <v>5149</v>
      </c>
      <c r="F86" s="279" t="s">
        <v>5150</v>
      </c>
      <c r="G86" s="280" t="s">
        <v>4312</v>
      </c>
      <c r="H86" s="281">
        <v>10</v>
      </c>
      <c r="I86" s="282"/>
      <c r="J86" s="283">
        <f>ROUND(I86*H86,2)</f>
        <v>0</v>
      </c>
      <c r="K86" s="279" t="s">
        <v>22</v>
      </c>
      <c r="L86" s="284"/>
      <c r="M86" s="285" t="s">
        <v>22</v>
      </c>
      <c r="N86" s="286" t="s">
        <v>49</v>
      </c>
      <c r="O86" s="86"/>
      <c r="P86" s="229">
        <f>O86*H86</f>
        <v>0</v>
      </c>
      <c r="Q86" s="229">
        <v>0</v>
      </c>
      <c r="R86" s="229">
        <f>Q86*H86</f>
        <v>0</v>
      </c>
      <c r="S86" s="229">
        <v>0</v>
      </c>
      <c r="T86" s="230">
        <f>S86*H86</f>
        <v>0</v>
      </c>
      <c r="U86" s="40"/>
      <c r="V86" s="40"/>
      <c r="W86" s="40"/>
      <c r="X86" s="40"/>
      <c r="Y86" s="40"/>
      <c r="Z86" s="40"/>
      <c r="AA86" s="40"/>
      <c r="AB86" s="40"/>
      <c r="AC86" s="40"/>
      <c r="AD86" s="40"/>
      <c r="AE86" s="40"/>
      <c r="AR86" s="231" t="s">
        <v>367</v>
      </c>
      <c r="AT86" s="231" t="s">
        <v>407</v>
      </c>
      <c r="AU86" s="231" t="s">
        <v>87</v>
      </c>
      <c r="AY86" s="19" t="s">
        <v>199</v>
      </c>
      <c r="BE86" s="232">
        <f>IF(N86="základní",J86,0)</f>
        <v>0</v>
      </c>
      <c r="BF86" s="232">
        <f>IF(N86="snížená",J86,0)</f>
        <v>0</v>
      </c>
      <c r="BG86" s="232">
        <f>IF(N86="zákl. přenesená",J86,0)</f>
        <v>0</v>
      </c>
      <c r="BH86" s="232">
        <f>IF(N86="sníž. přenesená",J86,0)</f>
        <v>0</v>
      </c>
      <c r="BI86" s="232">
        <f>IF(N86="nulová",J86,0)</f>
        <v>0</v>
      </c>
      <c r="BJ86" s="19" t="s">
        <v>23</v>
      </c>
      <c r="BK86" s="232">
        <f>ROUND(I86*H86,2)</f>
        <v>0</v>
      </c>
      <c r="BL86" s="19" t="s">
        <v>272</v>
      </c>
      <c r="BM86" s="231" t="s">
        <v>225</v>
      </c>
    </row>
    <row r="87" s="2" customFormat="1" ht="16.5" customHeight="1">
      <c r="A87" s="40"/>
      <c r="B87" s="41"/>
      <c r="C87" s="220" t="s">
        <v>103</v>
      </c>
      <c r="D87" s="220" t="s">
        <v>201</v>
      </c>
      <c r="E87" s="221" t="s">
        <v>5151</v>
      </c>
      <c r="F87" s="222" t="s">
        <v>5152</v>
      </c>
      <c r="G87" s="223" t="s">
        <v>333</v>
      </c>
      <c r="H87" s="224">
        <v>10</v>
      </c>
      <c r="I87" s="225"/>
      <c r="J87" s="226">
        <f>ROUND(I87*H87,2)</f>
        <v>0</v>
      </c>
      <c r="K87" s="222" t="s">
        <v>4777</v>
      </c>
      <c r="L87" s="46"/>
      <c r="M87" s="227" t="s">
        <v>22</v>
      </c>
      <c r="N87" s="228" t="s">
        <v>49</v>
      </c>
      <c r="O87" s="86"/>
      <c r="P87" s="229">
        <f>O87*H87</f>
        <v>0</v>
      </c>
      <c r="Q87" s="229">
        <v>0</v>
      </c>
      <c r="R87" s="229">
        <f>Q87*H87</f>
        <v>0</v>
      </c>
      <c r="S87" s="229">
        <v>0</v>
      </c>
      <c r="T87" s="230">
        <f>S87*H87</f>
        <v>0</v>
      </c>
      <c r="U87" s="40"/>
      <c r="V87" s="40"/>
      <c r="W87" s="40"/>
      <c r="X87" s="40"/>
      <c r="Y87" s="40"/>
      <c r="Z87" s="40"/>
      <c r="AA87" s="40"/>
      <c r="AB87" s="40"/>
      <c r="AC87" s="40"/>
      <c r="AD87" s="40"/>
      <c r="AE87" s="40"/>
      <c r="AR87" s="231" t="s">
        <v>272</v>
      </c>
      <c r="AT87" s="231" t="s">
        <v>201</v>
      </c>
      <c r="AU87" s="231" t="s">
        <v>87</v>
      </c>
      <c r="AY87" s="19" t="s">
        <v>199</v>
      </c>
      <c r="BE87" s="232">
        <f>IF(N87="základní",J87,0)</f>
        <v>0</v>
      </c>
      <c r="BF87" s="232">
        <f>IF(N87="snížená",J87,0)</f>
        <v>0</v>
      </c>
      <c r="BG87" s="232">
        <f>IF(N87="zákl. přenesená",J87,0)</f>
        <v>0</v>
      </c>
      <c r="BH87" s="232">
        <f>IF(N87="sníž. přenesená",J87,0)</f>
        <v>0</v>
      </c>
      <c r="BI87" s="232">
        <f>IF(N87="nulová",J87,0)</f>
        <v>0</v>
      </c>
      <c r="BJ87" s="19" t="s">
        <v>23</v>
      </c>
      <c r="BK87" s="232">
        <f>ROUND(I87*H87,2)</f>
        <v>0</v>
      </c>
      <c r="BL87" s="19" t="s">
        <v>272</v>
      </c>
      <c r="BM87" s="231" t="s">
        <v>236</v>
      </c>
    </row>
    <row r="88" s="2" customFormat="1" ht="33" customHeight="1">
      <c r="A88" s="40"/>
      <c r="B88" s="41"/>
      <c r="C88" s="277" t="s">
        <v>106</v>
      </c>
      <c r="D88" s="277" t="s">
        <v>407</v>
      </c>
      <c r="E88" s="278" t="s">
        <v>5153</v>
      </c>
      <c r="F88" s="279" t="s">
        <v>5154</v>
      </c>
      <c r="G88" s="280" t="s">
        <v>4312</v>
      </c>
      <c r="H88" s="281">
        <v>1</v>
      </c>
      <c r="I88" s="282"/>
      <c r="J88" s="283">
        <f>ROUND(I88*H88,2)</f>
        <v>0</v>
      </c>
      <c r="K88" s="279" t="s">
        <v>22</v>
      </c>
      <c r="L88" s="284"/>
      <c r="M88" s="285" t="s">
        <v>22</v>
      </c>
      <c r="N88" s="286" t="s">
        <v>49</v>
      </c>
      <c r="O88" s="86"/>
      <c r="P88" s="229">
        <f>O88*H88</f>
        <v>0</v>
      </c>
      <c r="Q88" s="229">
        <v>0</v>
      </c>
      <c r="R88" s="229">
        <f>Q88*H88</f>
        <v>0</v>
      </c>
      <c r="S88" s="229">
        <v>0</v>
      </c>
      <c r="T88" s="230">
        <f>S88*H88</f>
        <v>0</v>
      </c>
      <c r="U88" s="40"/>
      <c r="V88" s="40"/>
      <c r="W88" s="40"/>
      <c r="X88" s="40"/>
      <c r="Y88" s="40"/>
      <c r="Z88" s="40"/>
      <c r="AA88" s="40"/>
      <c r="AB88" s="40"/>
      <c r="AC88" s="40"/>
      <c r="AD88" s="40"/>
      <c r="AE88" s="40"/>
      <c r="AR88" s="231" t="s">
        <v>367</v>
      </c>
      <c r="AT88" s="231" t="s">
        <v>407</v>
      </c>
      <c r="AU88" s="231" t="s">
        <v>87</v>
      </c>
      <c r="AY88" s="19" t="s">
        <v>199</v>
      </c>
      <c r="BE88" s="232">
        <f>IF(N88="základní",J88,0)</f>
        <v>0</v>
      </c>
      <c r="BF88" s="232">
        <f>IF(N88="snížená",J88,0)</f>
        <v>0</v>
      </c>
      <c r="BG88" s="232">
        <f>IF(N88="zákl. přenesená",J88,0)</f>
        <v>0</v>
      </c>
      <c r="BH88" s="232">
        <f>IF(N88="sníž. přenesená",J88,0)</f>
        <v>0</v>
      </c>
      <c r="BI88" s="232">
        <f>IF(N88="nulová",J88,0)</f>
        <v>0</v>
      </c>
      <c r="BJ88" s="19" t="s">
        <v>23</v>
      </c>
      <c r="BK88" s="232">
        <f>ROUND(I88*H88,2)</f>
        <v>0</v>
      </c>
      <c r="BL88" s="19" t="s">
        <v>272</v>
      </c>
      <c r="BM88" s="231" t="s">
        <v>28</v>
      </c>
    </row>
    <row r="89" s="2" customFormat="1" ht="16.5" customHeight="1">
      <c r="A89" s="40"/>
      <c r="B89" s="41"/>
      <c r="C89" s="220" t="s">
        <v>225</v>
      </c>
      <c r="D89" s="220" t="s">
        <v>201</v>
      </c>
      <c r="E89" s="221" t="s">
        <v>5155</v>
      </c>
      <c r="F89" s="222" t="s">
        <v>5156</v>
      </c>
      <c r="G89" s="223" t="s">
        <v>333</v>
      </c>
      <c r="H89" s="224">
        <v>1</v>
      </c>
      <c r="I89" s="225"/>
      <c r="J89" s="226">
        <f>ROUND(I89*H89,2)</f>
        <v>0</v>
      </c>
      <c r="K89" s="222" t="s">
        <v>22</v>
      </c>
      <c r="L89" s="46"/>
      <c r="M89" s="227" t="s">
        <v>22</v>
      </c>
      <c r="N89" s="228" t="s">
        <v>49</v>
      </c>
      <c r="O89" s="86"/>
      <c r="P89" s="229">
        <f>O89*H89</f>
        <v>0</v>
      </c>
      <c r="Q89" s="229">
        <v>0</v>
      </c>
      <c r="R89" s="229">
        <f>Q89*H89</f>
        <v>0</v>
      </c>
      <c r="S89" s="229">
        <v>0</v>
      </c>
      <c r="T89" s="230">
        <f>S89*H89</f>
        <v>0</v>
      </c>
      <c r="U89" s="40"/>
      <c r="V89" s="40"/>
      <c r="W89" s="40"/>
      <c r="X89" s="40"/>
      <c r="Y89" s="40"/>
      <c r="Z89" s="40"/>
      <c r="AA89" s="40"/>
      <c r="AB89" s="40"/>
      <c r="AC89" s="40"/>
      <c r="AD89" s="40"/>
      <c r="AE89" s="40"/>
      <c r="AR89" s="231" t="s">
        <v>272</v>
      </c>
      <c r="AT89" s="231" t="s">
        <v>201</v>
      </c>
      <c r="AU89" s="231" t="s">
        <v>87</v>
      </c>
      <c r="AY89" s="19" t="s">
        <v>199</v>
      </c>
      <c r="BE89" s="232">
        <f>IF(N89="základní",J89,0)</f>
        <v>0</v>
      </c>
      <c r="BF89" s="232">
        <f>IF(N89="snížená",J89,0)</f>
        <v>0</v>
      </c>
      <c r="BG89" s="232">
        <f>IF(N89="zákl. přenesená",J89,0)</f>
        <v>0</v>
      </c>
      <c r="BH89" s="232">
        <f>IF(N89="sníž. přenesená",J89,0)</f>
        <v>0</v>
      </c>
      <c r="BI89" s="232">
        <f>IF(N89="nulová",J89,0)</f>
        <v>0</v>
      </c>
      <c r="BJ89" s="19" t="s">
        <v>23</v>
      </c>
      <c r="BK89" s="232">
        <f>ROUND(I89*H89,2)</f>
        <v>0</v>
      </c>
      <c r="BL89" s="19" t="s">
        <v>272</v>
      </c>
      <c r="BM89" s="231" t="s">
        <v>253</v>
      </c>
    </row>
    <row r="90" s="2" customFormat="1" ht="21.75" customHeight="1">
      <c r="A90" s="40"/>
      <c r="B90" s="41"/>
      <c r="C90" s="220" t="s">
        <v>230</v>
      </c>
      <c r="D90" s="220" t="s">
        <v>201</v>
      </c>
      <c r="E90" s="221" t="s">
        <v>5000</v>
      </c>
      <c r="F90" s="222" t="s">
        <v>5001</v>
      </c>
      <c r="G90" s="223" t="s">
        <v>1235</v>
      </c>
      <c r="H90" s="224">
        <v>4</v>
      </c>
      <c r="I90" s="225"/>
      <c r="J90" s="226">
        <f>ROUND(I90*H90,2)</f>
        <v>0</v>
      </c>
      <c r="K90" s="222" t="s">
        <v>4777</v>
      </c>
      <c r="L90" s="46"/>
      <c r="M90" s="227" t="s">
        <v>22</v>
      </c>
      <c r="N90" s="228" t="s">
        <v>49</v>
      </c>
      <c r="O90" s="86"/>
      <c r="P90" s="229">
        <f>O90*H90</f>
        <v>0</v>
      </c>
      <c r="Q90" s="229">
        <v>0</v>
      </c>
      <c r="R90" s="229">
        <f>Q90*H90</f>
        <v>0</v>
      </c>
      <c r="S90" s="229">
        <v>0</v>
      </c>
      <c r="T90" s="230">
        <f>S90*H90</f>
        <v>0</v>
      </c>
      <c r="U90" s="40"/>
      <c r="V90" s="40"/>
      <c r="W90" s="40"/>
      <c r="X90" s="40"/>
      <c r="Y90" s="40"/>
      <c r="Z90" s="40"/>
      <c r="AA90" s="40"/>
      <c r="AB90" s="40"/>
      <c r="AC90" s="40"/>
      <c r="AD90" s="40"/>
      <c r="AE90" s="40"/>
      <c r="AR90" s="231" t="s">
        <v>272</v>
      </c>
      <c r="AT90" s="231" t="s">
        <v>201</v>
      </c>
      <c r="AU90" s="231" t="s">
        <v>87</v>
      </c>
      <c r="AY90" s="19" t="s">
        <v>199</v>
      </c>
      <c r="BE90" s="232">
        <f>IF(N90="základní",J90,0)</f>
        <v>0</v>
      </c>
      <c r="BF90" s="232">
        <f>IF(N90="snížená",J90,0)</f>
        <v>0</v>
      </c>
      <c r="BG90" s="232">
        <f>IF(N90="zákl. přenesená",J90,0)</f>
        <v>0</v>
      </c>
      <c r="BH90" s="232">
        <f>IF(N90="sníž. přenesená",J90,0)</f>
        <v>0</v>
      </c>
      <c r="BI90" s="232">
        <f>IF(N90="nulová",J90,0)</f>
        <v>0</v>
      </c>
      <c r="BJ90" s="19" t="s">
        <v>23</v>
      </c>
      <c r="BK90" s="232">
        <f>ROUND(I90*H90,2)</f>
        <v>0</v>
      </c>
      <c r="BL90" s="19" t="s">
        <v>272</v>
      </c>
      <c r="BM90" s="231" t="s">
        <v>263</v>
      </c>
    </row>
    <row r="91" s="2" customFormat="1" ht="16.5" customHeight="1">
      <c r="A91" s="40"/>
      <c r="B91" s="41"/>
      <c r="C91" s="220" t="s">
        <v>236</v>
      </c>
      <c r="D91" s="220" t="s">
        <v>201</v>
      </c>
      <c r="E91" s="221" t="s">
        <v>5002</v>
      </c>
      <c r="F91" s="222" t="s">
        <v>5003</v>
      </c>
      <c r="G91" s="223" t="s">
        <v>3721</v>
      </c>
      <c r="H91" s="224">
        <v>1</v>
      </c>
      <c r="I91" s="225"/>
      <c r="J91" s="226">
        <f>ROUND(I91*H91,2)</f>
        <v>0</v>
      </c>
      <c r="K91" s="222" t="s">
        <v>4777</v>
      </c>
      <c r="L91" s="46"/>
      <c r="M91" s="227" t="s">
        <v>22</v>
      </c>
      <c r="N91" s="228" t="s">
        <v>49</v>
      </c>
      <c r="O91" s="86"/>
      <c r="P91" s="229">
        <f>O91*H91</f>
        <v>0</v>
      </c>
      <c r="Q91" s="229">
        <v>0</v>
      </c>
      <c r="R91" s="229">
        <f>Q91*H91</f>
        <v>0</v>
      </c>
      <c r="S91" s="229">
        <v>0</v>
      </c>
      <c r="T91" s="230">
        <f>S91*H91</f>
        <v>0</v>
      </c>
      <c r="U91" s="40"/>
      <c r="V91" s="40"/>
      <c r="W91" s="40"/>
      <c r="X91" s="40"/>
      <c r="Y91" s="40"/>
      <c r="Z91" s="40"/>
      <c r="AA91" s="40"/>
      <c r="AB91" s="40"/>
      <c r="AC91" s="40"/>
      <c r="AD91" s="40"/>
      <c r="AE91" s="40"/>
      <c r="AR91" s="231" t="s">
        <v>272</v>
      </c>
      <c r="AT91" s="231" t="s">
        <v>201</v>
      </c>
      <c r="AU91" s="231" t="s">
        <v>87</v>
      </c>
      <c r="AY91" s="19" t="s">
        <v>199</v>
      </c>
      <c r="BE91" s="232">
        <f>IF(N91="základní",J91,0)</f>
        <v>0</v>
      </c>
      <c r="BF91" s="232">
        <f>IF(N91="snížená",J91,0)</f>
        <v>0</v>
      </c>
      <c r="BG91" s="232">
        <f>IF(N91="zákl. přenesená",J91,0)</f>
        <v>0</v>
      </c>
      <c r="BH91" s="232">
        <f>IF(N91="sníž. přenesená",J91,0)</f>
        <v>0</v>
      </c>
      <c r="BI91" s="232">
        <f>IF(N91="nulová",J91,0)</f>
        <v>0</v>
      </c>
      <c r="BJ91" s="19" t="s">
        <v>23</v>
      </c>
      <c r="BK91" s="232">
        <f>ROUND(I91*H91,2)</f>
        <v>0</v>
      </c>
      <c r="BL91" s="19" t="s">
        <v>272</v>
      </c>
      <c r="BM91" s="231" t="s">
        <v>272</v>
      </c>
    </row>
    <row r="92" s="2" customFormat="1" ht="16.5" customHeight="1">
      <c r="A92" s="40"/>
      <c r="B92" s="41"/>
      <c r="C92" s="220" t="s">
        <v>240</v>
      </c>
      <c r="D92" s="220" t="s">
        <v>201</v>
      </c>
      <c r="E92" s="221" t="s">
        <v>5006</v>
      </c>
      <c r="F92" s="222" t="s">
        <v>5007</v>
      </c>
      <c r="G92" s="223" t="s">
        <v>3721</v>
      </c>
      <c r="H92" s="224">
        <v>1</v>
      </c>
      <c r="I92" s="225"/>
      <c r="J92" s="226">
        <f>ROUND(I92*H92,2)</f>
        <v>0</v>
      </c>
      <c r="K92" s="222" t="s">
        <v>4777</v>
      </c>
      <c r="L92" s="46"/>
      <c r="M92" s="227" t="s">
        <v>22</v>
      </c>
      <c r="N92" s="228" t="s">
        <v>49</v>
      </c>
      <c r="O92" s="86"/>
      <c r="P92" s="229">
        <f>O92*H92</f>
        <v>0</v>
      </c>
      <c r="Q92" s="229">
        <v>0</v>
      </c>
      <c r="R92" s="229">
        <f>Q92*H92</f>
        <v>0</v>
      </c>
      <c r="S92" s="229">
        <v>0</v>
      </c>
      <c r="T92" s="230">
        <f>S92*H92</f>
        <v>0</v>
      </c>
      <c r="U92" s="40"/>
      <c r="V92" s="40"/>
      <c r="W92" s="40"/>
      <c r="X92" s="40"/>
      <c r="Y92" s="40"/>
      <c r="Z92" s="40"/>
      <c r="AA92" s="40"/>
      <c r="AB92" s="40"/>
      <c r="AC92" s="40"/>
      <c r="AD92" s="40"/>
      <c r="AE92" s="40"/>
      <c r="AR92" s="231" t="s">
        <v>272</v>
      </c>
      <c r="AT92" s="231" t="s">
        <v>201</v>
      </c>
      <c r="AU92" s="231" t="s">
        <v>87</v>
      </c>
      <c r="AY92" s="19" t="s">
        <v>199</v>
      </c>
      <c r="BE92" s="232">
        <f>IF(N92="základní",J92,0)</f>
        <v>0</v>
      </c>
      <c r="BF92" s="232">
        <f>IF(N92="snížená",J92,0)</f>
        <v>0</v>
      </c>
      <c r="BG92" s="232">
        <f>IF(N92="zákl. přenesená",J92,0)</f>
        <v>0</v>
      </c>
      <c r="BH92" s="232">
        <f>IF(N92="sníž. přenesená",J92,0)</f>
        <v>0</v>
      </c>
      <c r="BI92" s="232">
        <f>IF(N92="nulová",J92,0)</f>
        <v>0</v>
      </c>
      <c r="BJ92" s="19" t="s">
        <v>23</v>
      </c>
      <c r="BK92" s="232">
        <f>ROUND(I92*H92,2)</f>
        <v>0</v>
      </c>
      <c r="BL92" s="19" t="s">
        <v>272</v>
      </c>
      <c r="BM92" s="231" t="s">
        <v>282</v>
      </c>
    </row>
    <row r="93" s="2" customFormat="1" ht="16.5" customHeight="1">
      <c r="A93" s="40"/>
      <c r="B93" s="41"/>
      <c r="C93" s="220" t="s">
        <v>28</v>
      </c>
      <c r="D93" s="220" t="s">
        <v>201</v>
      </c>
      <c r="E93" s="221" t="s">
        <v>5008</v>
      </c>
      <c r="F93" s="222" t="s">
        <v>5009</v>
      </c>
      <c r="G93" s="223" t="s">
        <v>3721</v>
      </c>
      <c r="H93" s="224">
        <v>1</v>
      </c>
      <c r="I93" s="225"/>
      <c r="J93" s="226">
        <f>ROUND(I93*H93,2)</f>
        <v>0</v>
      </c>
      <c r="K93" s="222" t="s">
        <v>4777</v>
      </c>
      <c r="L93" s="46"/>
      <c r="M93" s="227" t="s">
        <v>22</v>
      </c>
      <c r="N93" s="228" t="s">
        <v>49</v>
      </c>
      <c r="O93" s="86"/>
      <c r="P93" s="229">
        <f>O93*H93</f>
        <v>0</v>
      </c>
      <c r="Q93" s="229">
        <v>0</v>
      </c>
      <c r="R93" s="229">
        <f>Q93*H93</f>
        <v>0</v>
      </c>
      <c r="S93" s="229">
        <v>0</v>
      </c>
      <c r="T93" s="230">
        <f>S93*H93</f>
        <v>0</v>
      </c>
      <c r="U93" s="40"/>
      <c r="V93" s="40"/>
      <c r="W93" s="40"/>
      <c r="X93" s="40"/>
      <c r="Y93" s="40"/>
      <c r="Z93" s="40"/>
      <c r="AA93" s="40"/>
      <c r="AB93" s="40"/>
      <c r="AC93" s="40"/>
      <c r="AD93" s="40"/>
      <c r="AE93" s="40"/>
      <c r="AR93" s="231" t="s">
        <v>272</v>
      </c>
      <c r="AT93" s="231" t="s">
        <v>201</v>
      </c>
      <c r="AU93" s="231" t="s">
        <v>87</v>
      </c>
      <c r="AY93" s="19" t="s">
        <v>199</v>
      </c>
      <c r="BE93" s="232">
        <f>IF(N93="základní",J93,0)</f>
        <v>0</v>
      </c>
      <c r="BF93" s="232">
        <f>IF(N93="snížená",J93,0)</f>
        <v>0</v>
      </c>
      <c r="BG93" s="232">
        <f>IF(N93="zákl. přenesená",J93,0)</f>
        <v>0</v>
      </c>
      <c r="BH93" s="232">
        <f>IF(N93="sníž. přenesená",J93,0)</f>
        <v>0</v>
      </c>
      <c r="BI93" s="232">
        <f>IF(N93="nulová",J93,0)</f>
        <v>0</v>
      </c>
      <c r="BJ93" s="19" t="s">
        <v>23</v>
      </c>
      <c r="BK93" s="232">
        <f>ROUND(I93*H93,2)</f>
        <v>0</v>
      </c>
      <c r="BL93" s="19" t="s">
        <v>272</v>
      </c>
      <c r="BM93" s="231" t="s">
        <v>294</v>
      </c>
    </row>
    <row r="94" s="2" customFormat="1" ht="16.5" customHeight="1">
      <c r="A94" s="40"/>
      <c r="B94" s="41"/>
      <c r="C94" s="220" t="s">
        <v>248</v>
      </c>
      <c r="D94" s="220" t="s">
        <v>201</v>
      </c>
      <c r="E94" s="221" t="s">
        <v>5010</v>
      </c>
      <c r="F94" s="222" t="s">
        <v>5011</v>
      </c>
      <c r="G94" s="223" t="s">
        <v>3721</v>
      </c>
      <c r="H94" s="224">
        <v>1</v>
      </c>
      <c r="I94" s="225"/>
      <c r="J94" s="226">
        <f>ROUND(I94*H94,2)</f>
        <v>0</v>
      </c>
      <c r="K94" s="222" t="s">
        <v>4777</v>
      </c>
      <c r="L94" s="46"/>
      <c r="M94" s="227" t="s">
        <v>22</v>
      </c>
      <c r="N94" s="228" t="s">
        <v>49</v>
      </c>
      <c r="O94" s="86"/>
      <c r="P94" s="229">
        <f>O94*H94</f>
        <v>0</v>
      </c>
      <c r="Q94" s="229">
        <v>0</v>
      </c>
      <c r="R94" s="229">
        <f>Q94*H94</f>
        <v>0</v>
      </c>
      <c r="S94" s="229">
        <v>0</v>
      </c>
      <c r="T94" s="230">
        <f>S94*H94</f>
        <v>0</v>
      </c>
      <c r="U94" s="40"/>
      <c r="V94" s="40"/>
      <c r="W94" s="40"/>
      <c r="X94" s="40"/>
      <c r="Y94" s="40"/>
      <c r="Z94" s="40"/>
      <c r="AA94" s="40"/>
      <c r="AB94" s="40"/>
      <c r="AC94" s="40"/>
      <c r="AD94" s="40"/>
      <c r="AE94" s="40"/>
      <c r="AR94" s="231" t="s">
        <v>272</v>
      </c>
      <c r="AT94" s="231" t="s">
        <v>201</v>
      </c>
      <c r="AU94" s="231" t="s">
        <v>87</v>
      </c>
      <c r="AY94" s="19" t="s">
        <v>199</v>
      </c>
      <c r="BE94" s="232">
        <f>IF(N94="základní",J94,0)</f>
        <v>0</v>
      </c>
      <c r="BF94" s="232">
        <f>IF(N94="snížená",J94,0)</f>
        <v>0</v>
      </c>
      <c r="BG94" s="232">
        <f>IF(N94="zákl. přenesená",J94,0)</f>
        <v>0</v>
      </c>
      <c r="BH94" s="232">
        <f>IF(N94="sníž. přenesená",J94,0)</f>
        <v>0</v>
      </c>
      <c r="BI94" s="232">
        <f>IF(N94="nulová",J94,0)</f>
        <v>0</v>
      </c>
      <c r="BJ94" s="19" t="s">
        <v>23</v>
      </c>
      <c r="BK94" s="232">
        <f>ROUND(I94*H94,2)</f>
        <v>0</v>
      </c>
      <c r="BL94" s="19" t="s">
        <v>272</v>
      </c>
      <c r="BM94" s="231" t="s">
        <v>304</v>
      </c>
    </row>
    <row r="95" s="2" customFormat="1" ht="16.5" customHeight="1">
      <c r="A95" s="40"/>
      <c r="B95" s="41"/>
      <c r="C95" s="220" t="s">
        <v>253</v>
      </c>
      <c r="D95" s="220" t="s">
        <v>201</v>
      </c>
      <c r="E95" s="221" t="s">
        <v>5012</v>
      </c>
      <c r="F95" s="222" t="s">
        <v>5013</v>
      </c>
      <c r="G95" s="223" t="s">
        <v>3721</v>
      </c>
      <c r="H95" s="224">
        <v>1</v>
      </c>
      <c r="I95" s="225"/>
      <c r="J95" s="226">
        <f>ROUND(I95*H95,2)</f>
        <v>0</v>
      </c>
      <c r="K95" s="222" t="s">
        <v>4777</v>
      </c>
      <c r="L95" s="46"/>
      <c r="M95" s="287" t="s">
        <v>22</v>
      </c>
      <c r="N95" s="288" t="s">
        <v>49</v>
      </c>
      <c r="O95" s="289"/>
      <c r="P95" s="290">
        <f>O95*H95</f>
        <v>0</v>
      </c>
      <c r="Q95" s="290">
        <v>0</v>
      </c>
      <c r="R95" s="290">
        <f>Q95*H95</f>
        <v>0</v>
      </c>
      <c r="S95" s="290">
        <v>0</v>
      </c>
      <c r="T95" s="291">
        <f>S95*H95</f>
        <v>0</v>
      </c>
      <c r="U95" s="40"/>
      <c r="V95" s="40"/>
      <c r="W95" s="40"/>
      <c r="X95" s="40"/>
      <c r="Y95" s="40"/>
      <c r="Z95" s="40"/>
      <c r="AA95" s="40"/>
      <c r="AB95" s="40"/>
      <c r="AC95" s="40"/>
      <c r="AD95" s="40"/>
      <c r="AE95" s="40"/>
      <c r="AR95" s="231" t="s">
        <v>272</v>
      </c>
      <c r="AT95" s="231" t="s">
        <v>201</v>
      </c>
      <c r="AU95" s="231" t="s">
        <v>87</v>
      </c>
      <c r="AY95" s="19" t="s">
        <v>199</v>
      </c>
      <c r="BE95" s="232">
        <f>IF(N95="základní",J95,0)</f>
        <v>0</v>
      </c>
      <c r="BF95" s="232">
        <f>IF(N95="snížená",J95,0)</f>
        <v>0</v>
      </c>
      <c r="BG95" s="232">
        <f>IF(N95="zákl. přenesená",J95,0)</f>
        <v>0</v>
      </c>
      <c r="BH95" s="232">
        <f>IF(N95="sníž. přenesená",J95,0)</f>
        <v>0</v>
      </c>
      <c r="BI95" s="232">
        <f>IF(N95="nulová",J95,0)</f>
        <v>0</v>
      </c>
      <c r="BJ95" s="19" t="s">
        <v>23</v>
      </c>
      <c r="BK95" s="232">
        <f>ROUND(I95*H95,2)</f>
        <v>0</v>
      </c>
      <c r="BL95" s="19" t="s">
        <v>272</v>
      </c>
      <c r="BM95" s="231" t="s">
        <v>315</v>
      </c>
    </row>
    <row r="96" s="2" customFormat="1" ht="6.96" customHeight="1">
      <c r="A96" s="40"/>
      <c r="B96" s="61"/>
      <c r="C96" s="62"/>
      <c r="D96" s="62"/>
      <c r="E96" s="62"/>
      <c r="F96" s="62"/>
      <c r="G96" s="62"/>
      <c r="H96" s="62"/>
      <c r="I96" s="168"/>
      <c r="J96" s="62"/>
      <c r="K96" s="62"/>
      <c r="L96" s="46"/>
      <c r="M96" s="40"/>
      <c r="O96" s="40"/>
      <c r="P96" s="40"/>
      <c r="Q96" s="40"/>
      <c r="R96" s="40"/>
      <c r="S96" s="40"/>
      <c r="T96" s="40"/>
      <c r="U96" s="40"/>
      <c r="V96" s="40"/>
      <c r="W96" s="40"/>
      <c r="X96" s="40"/>
      <c r="Y96" s="40"/>
      <c r="Z96" s="40"/>
      <c r="AA96" s="40"/>
      <c r="AB96" s="40"/>
      <c r="AC96" s="40"/>
      <c r="AD96" s="40"/>
      <c r="AE96" s="40"/>
    </row>
  </sheetData>
  <sheetProtection sheet="1" autoFilter="0" formatColumns="0" formatRows="0" objects="1" scenarios="1" spinCount="100000" saltValue="gn5WB3ZbR+uKj+1UdeJxxcKs9eVK8E9w4X+/vJlSPfY8dXjxsn8rqWpWDc/wDk9HiWju7Ylw+nvpJdBiH0kSnA==" hashValue="8UfRNsU8uJKu6OrREovN6bKl1F03Wzlqt7hOw+Gr5Y6v2bQ4aIDE6bMqbBey+lylT7fGFJDaYbShy71/y2XN0g==" algorithmName="SHA-512" password="CEF7"/>
  <autoFilter ref="C80:K95"/>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129</v>
      </c>
    </row>
    <row r="3" s="1" customFormat="1" ht="6.96" customHeight="1">
      <c r="B3" s="131"/>
      <c r="C3" s="132"/>
      <c r="D3" s="132"/>
      <c r="E3" s="132"/>
      <c r="F3" s="132"/>
      <c r="G3" s="132"/>
      <c r="H3" s="132"/>
      <c r="I3" s="133"/>
      <c r="J3" s="132"/>
      <c r="K3" s="132"/>
      <c r="L3" s="22"/>
      <c r="AT3" s="19" t="s">
        <v>87</v>
      </c>
    </row>
    <row r="4" s="1" customFormat="1" ht="24.96" customHeight="1">
      <c r="B4" s="22"/>
      <c r="D4" s="134" t="s">
        <v>136</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zakázky'!K6</f>
        <v>Rekonstrukce elektroinstalace a rozvodů ZTI,vč. úpravy soc. zařízení a bezbariér vstupu obj. č.p. 931, Náchod</v>
      </c>
      <c r="F7" s="136"/>
      <c r="G7" s="136"/>
      <c r="H7" s="136"/>
      <c r="I7" s="130"/>
      <c r="L7" s="22"/>
    </row>
    <row r="8" s="2" customFormat="1" ht="12" customHeight="1">
      <c r="A8" s="40"/>
      <c r="B8" s="46"/>
      <c r="C8" s="40"/>
      <c r="D8" s="136" t="s">
        <v>137</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5157</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19</v>
      </c>
      <c r="E11" s="40"/>
      <c r="F11" s="141" t="s">
        <v>22</v>
      </c>
      <c r="G11" s="40"/>
      <c r="H11" s="40"/>
      <c r="I11" s="142" t="s">
        <v>21</v>
      </c>
      <c r="J11" s="141" t="s">
        <v>22</v>
      </c>
      <c r="K11" s="40"/>
      <c r="L11" s="139"/>
      <c r="S11" s="40"/>
      <c r="T11" s="40"/>
      <c r="U11" s="40"/>
      <c r="V11" s="40"/>
      <c r="W11" s="40"/>
      <c r="X11" s="40"/>
      <c r="Y11" s="40"/>
      <c r="Z11" s="40"/>
      <c r="AA11" s="40"/>
      <c r="AB11" s="40"/>
      <c r="AC11" s="40"/>
      <c r="AD11" s="40"/>
      <c r="AE11" s="40"/>
    </row>
    <row r="12" s="2" customFormat="1" ht="12" customHeight="1">
      <c r="A12" s="40"/>
      <c r="B12" s="46"/>
      <c r="C12" s="40"/>
      <c r="D12" s="136" t="s">
        <v>24</v>
      </c>
      <c r="E12" s="40"/>
      <c r="F12" s="141" t="s">
        <v>25</v>
      </c>
      <c r="G12" s="40"/>
      <c r="H12" s="40"/>
      <c r="I12" s="142" t="s">
        <v>26</v>
      </c>
      <c r="J12" s="143" t="str">
        <f>'Rekapitulace zakázky'!AN8</f>
        <v>12. 2. 2020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22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32</v>
      </c>
      <c r="F15" s="40"/>
      <c r="G15" s="40"/>
      <c r="H15" s="40"/>
      <c r="I15" s="142" t="s">
        <v>33</v>
      </c>
      <c r="J15" s="141" t="s">
        <v>22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34</v>
      </c>
      <c r="E17" s="40"/>
      <c r="F17" s="40"/>
      <c r="G17" s="40"/>
      <c r="H17" s="40"/>
      <c r="I17" s="142" t="s">
        <v>31</v>
      </c>
      <c r="J17" s="35"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zakázky'!E14</f>
        <v>Vyplň údaj</v>
      </c>
      <c r="F18" s="141"/>
      <c r="G18" s="141"/>
      <c r="H18" s="141"/>
      <c r="I18" s="142" t="s">
        <v>33</v>
      </c>
      <c r="J18" s="35"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36</v>
      </c>
      <c r="E20" s="40"/>
      <c r="F20" s="40"/>
      <c r="G20" s="40"/>
      <c r="H20" s="40"/>
      <c r="I20" s="142" t="s">
        <v>31</v>
      </c>
      <c r="J20" s="141" t="s">
        <v>37</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33</v>
      </c>
      <c r="J21" s="141" t="s">
        <v>22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22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4765</v>
      </c>
      <c r="F24" s="40"/>
      <c r="G24" s="40"/>
      <c r="H24" s="40"/>
      <c r="I24" s="142" t="s">
        <v>33</v>
      </c>
      <c r="J24" s="141" t="s">
        <v>22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42</v>
      </c>
      <c r="E26" s="40"/>
      <c r="F26" s="40"/>
      <c r="G26" s="40"/>
      <c r="H26" s="40"/>
      <c r="I26" s="138"/>
      <c r="J26" s="40"/>
      <c r="K26" s="40"/>
      <c r="L26" s="139"/>
      <c r="S26" s="40"/>
      <c r="T26" s="40"/>
      <c r="U26" s="40"/>
      <c r="V26" s="40"/>
      <c r="W26" s="40"/>
      <c r="X26" s="40"/>
      <c r="Y26" s="40"/>
      <c r="Z26" s="40"/>
      <c r="AA26" s="40"/>
      <c r="AB26" s="40"/>
      <c r="AC26" s="40"/>
      <c r="AD26" s="40"/>
      <c r="AE26" s="40"/>
    </row>
    <row r="27" s="8" customFormat="1" ht="47.25" customHeight="1">
      <c r="A27" s="144"/>
      <c r="B27" s="145"/>
      <c r="C27" s="144"/>
      <c r="D27" s="144"/>
      <c r="E27" s="146" t="s">
        <v>43</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44</v>
      </c>
      <c r="E30" s="40"/>
      <c r="F30" s="40"/>
      <c r="G30" s="40"/>
      <c r="H30" s="40"/>
      <c r="I30" s="138"/>
      <c r="J30" s="152">
        <f>ROUND(J81,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46</v>
      </c>
      <c r="G32" s="40"/>
      <c r="H32" s="40"/>
      <c r="I32" s="154" t="s">
        <v>45</v>
      </c>
      <c r="J32" s="153" t="s">
        <v>47</v>
      </c>
      <c r="K32" s="40"/>
      <c r="L32" s="139"/>
      <c r="S32" s="40"/>
      <c r="T32" s="40"/>
      <c r="U32" s="40"/>
      <c r="V32" s="40"/>
      <c r="W32" s="40"/>
      <c r="X32" s="40"/>
      <c r="Y32" s="40"/>
      <c r="Z32" s="40"/>
      <c r="AA32" s="40"/>
      <c r="AB32" s="40"/>
      <c r="AC32" s="40"/>
      <c r="AD32" s="40"/>
      <c r="AE32" s="40"/>
    </row>
    <row r="33" s="2" customFormat="1" ht="14.4" customHeight="1">
      <c r="A33" s="40"/>
      <c r="B33" s="46"/>
      <c r="C33" s="40"/>
      <c r="D33" s="155" t="s">
        <v>48</v>
      </c>
      <c r="E33" s="136" t="s">
        <v>49</v>
      </c>
      <c r="F33" s="156">
        <f>ROUND((SUM(BE81:BE99)),  2)</f>
        <v>0</v>
      </c>
      <c r="G33" s="40"/>
      <c r="H33" s="40"/>
      <c r="I33" s="157">
        <v>0.20999999999999999</v>
      </c>
      <c r="J33" s="156">
        <f>ROUND(((SUM(BE81:BE99))*I33),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50</v>
      </c>
      <c r="F34" s="156">
        <f>ROUND((SUM(BF81:BF99)),  2)</f>
        <v>0</v>
      </c>
      <c r="G34" s="40"/>
      <c r="H34" s="40"/>
      <c r="I34" s="157">
        <v>0.14999999999999999</v>
      </c>
      <c r="J34" s="156">
        <f>ROUND(((SUM(BF81:BF99))*I34),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51</v>
      </c>
      <c r="F35" s="156">
        <f>ROUND((SUM(BG81:BG99)),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52</v>
      </c>
      <c r="F36" s="156">
        <f>ROUND((SUM(BH81:BH99)),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53</v>
      </c>
      <c r="F37" s="156">
        <f>ROUND((SUM(BI81:BI99)),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54</v>
      </c>
      <c r="E39" s="160"/>
      <c r="F39" s="160"/>
      <c r="G39" s="161" t="s">
        <v>55</v>
      </c>
      <c r="H39" s="162" t="s">
        <v>56</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139</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Rekonstrukce elektroinstalace a rozvodů ZTI,vč. úpravy soc. zařízení a bezbariér vstupu obj. č.p. 931, Náchod</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137</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6.7 - Vybavení učeben</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24</v>
      </c>
      <c r="D52" s="42"/>
      <c r="E52" s="42"/>
      <c r="F52" s="29" t="str">
        <f>F12</f>
        <v>Náchod</v>
      </c>
      <c r="G52" s="42"/>
      <c r="H52" s="42"/>
      <c r="I52" s="142" t="s">
        <v>26</v>
      </c>
      <c r="J52" s="74" t="str">
        <f>IF(J12="","",J12)</f>
        <v>12. 2. 2020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40.05" customHeight="1">
      <c r="A54" s="40"/>
      <c r="B54" s="41"/>
      <c r="C54" s="34" t="s">
        <v>30</v>
      </c>
      <c r="D54" s="42"/>
      <c r="E54" s="42"/>
      <c r="F54" s="29" t="str">
        <f>E15</f>
        <v>SPŠ stav. a Obch. akad. arch. Jana Letzela, Náchod</v>
      </c>
      <c r="G54" s="42"/>
      <c r="H54" s="42"/>
      <c r="I54" s="142" t="s">
        <v>36</v>
      </c>
      <c r="J54" s="38" t="str">
        <f>E21</f>
        <v>Ing. Lukáš Polej - projektový a ing. atelier EGO</v>
      </c>
      <c r="K54" s="42"/>
      <c r="L54" s="139"/>
      <c r="S54" s="40"/>
      <c r="T54" s="40"/>
      <c r="U54" s="40"/>
      <c r="V54" s="40"/>
      <c r="W54" s="40"/>
      <c r="X54" s="40"/>
      <c r="Y54" s="40"/>
      <c r="Z54" s="40"/>
      <c r="AA54" s="40"/>
      <c r="AB54" s="40"/>
      <c r="AC54" s="40"/>
      <c r="AD54" s="40"/>
      <c r="AE54" s="40"/>
    </row>
    <row r="55" s="2" customFormat="1" ht="15.15" customHeight="1">
      <c r="A55" s="40"/>
      <c r="B55" s="41"/>
      <c r="C55" s="34" t="s">
        <v>34</v>
      </c>
      <c r="D55" s="42"/>
      <c r="E55" s="42"/>
      <c r="F55" s="29" t="str">
        <f>IF(E18="","",E18)</f>
        <v>Vyplň údaj</v>
      </c>
      <c r="G55" s="42"/>
      <c r="H55" s="42"/>
      <c r="I55" s="142" t="s">
        <v>40</v>
      </c>
      <c r="J55" s="38" t="str">
        <f>E24</f>
        <v>Jiří Macháček</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140</v>
      </c>
      <c r="D57" s="174"/>
      <c r="E57" s="174"/>
      <c r="F57" s="174"/>
      <c r="G57" s="174"/>
      <c r="H57" s="174"/>
      <c r="I57" s="175"/>
      <c r="J57" s="176" t="s">
        <v>141</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76</v>
      </c>
      <c r="D59" s="42"/>
      <c r="E59" s="42"/>
      <c r="F59" s="42"/>
      <c r="G59" s="42"/>
      <c r="H59" s="42"/>
      <c r="I59" s="138"/>
      <c r="J59" s="104">
        <f>J81</f>
        <v>0</v>
      </c>
      <c r="K59" s="42"/>
      <c r="L59" s="139"/>
      <c r="S59" s="40"/>
      <c r="T59" s="40"/>
      <c r="U59" s="40"/>
      <c r="V59" s="40"/>
      <c r="W59" s="40"/>
      <c r="X59" s="40"/>
      <c r="Y59" s="40"/>
      <c r="Z59" s="40"/>
      <c r="AA59" s="40"/>
      <c r="AB59" s="40"/>
      <c r="AC59" s="40"/>
      <c r="AD59" s="40"/>
      <c r="AE59" s="40"/>
      <c r="AU59" s="19" t="s">
        <v>142</v>
      </c>
    </row>
    <row r="60" s="9" customFormat="1" ht="24.96" customHeight="1">
      <c r="A60" s="9"/>
      <c r="B60" s="178"/>
      <c r="C60" s="179"/>
      <c r="D60" s="180" t="s">
        <v>154</v>
      </c>
      <c r="E60" s="181"/>
      <c r="F60" s="181"/>
      <c r="G60" s="181"/>
      <c r="H60" s="181"/>
      <c r="I60" s="182"/>
      <c r="J60" s="183">
        <f>J82</f>
        <v>0</v>
      </c>
      <c r="K60" s="179"/>
      <c r="L60" s="184"/>
      <c r="S60" s="9"/>
      <c r="T60" s="9"/>
      <c r="U60" s="9"/>
      <c r="V60" s="9"/>
      <c r="W60" s="9"/>
      <c r="X60" s="9"/>
      <c r="Y60" s="9"/>
      <c r="Z60" s="9"/>
      <c r="AA60" s="9"/>
      <c r="AB60" s="9"/>
      <c r="AC60" s="9"/>
      <c r="AD60" s="9"/>
      <c r="AE60" s="9"/>
    </row>
    <row r="61" s="10" customFormat="1" ht="19.92" customHeight="1">
      <c r="A61" s="10"/>
      <c r="B61" s="185"/>
      <c r="C61" s="186"/>
      <c r="D61" s="187" t="s">
        <v>4766</v>
      </c>
      <c r="E61" s="188"/>
      <c r="F61" s="188"/>
      <c r="G61" s="188"/>
      <c r="H61" s="188"/>
      <c r="I61" s="189"/>
      <c r="J61" s="190">
        <f>J83</f>
        <v>0</v>
      </c>
      <c r="K61" s="186"/>
      <c r="L61" s="191"/>
      <c r="S61" s="10"/>
      <c r="T61" s="10"/>
      <c r="U61" s="10"/>
      <c r="V61" s="10"/>
      <c r="W61" s="10"/>
      <c r="X61" s="10"/>
      <c r="Y61" s="10"/>
      <c r="Z61" s="10"/>
      <c r="AA61" s="10"/>
      <c r="AB61" s="10"/>
      <c r="AC61" s="10"/>
      <c r="AD61" s="10"/>
      <c r="AE61" s="10"/>
    </row>
    <row r="62" s="2" customFormat="1" ht="21.84" customHeight="1">
      <c r="A62" s="40"/>
      <c r="B62" s="41"/>
      <c r="C62" s="42"/>
      <c r="D62" s="42"/>
      <c r="E62" s="42"/>
      <c r="F62" s="42"/>
      <c r="G62" s="42"/>
      <c r="H62" s="42"/>
      <c r="I62" s="138"/>
      <c r="J62" s="42"/>
      <c r="K62" s="42"/>
      <c r="L62" s="139"/>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168"/>
      <c r="J63" s="62"/>
      <c r="K63" s="62"/>
      <c r="L63" s="139"/>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171"/>
      <c r="J67" s="64"/>
      <c r="K67" s="64"/>
      <c r="L67" s="139"/>
      <c r="S67" s="40"/>
      <c r="T67" s="40"/>
      <c r="U67" s="40"/>
      <c r="V67" s="40"/>
      <c r="W67" s="40"/>
      <c r="X67" s="40"/>
      <c r="Y67" s="40"/>
      <c r="Z67" s="40"/>
      <c r="AA67" s="40"/>
      <c r="AB67" s="40"/>
      <c r="AC67" s="40"/>
      <c r="AD67" s="40"/>
      <c r="AE67" s="40"/>
    </row>
    <row r="68" s="2" customFormat="1" ht="24.96" customHeight="1">
      <c r="A68" s="40"/>
      <c r="B68" s="41"/>
      <c r="C68" s="25" t="s">
        <v>184</v>
      </c>
      <c r="D68" s="42"/>
      <c r="E68" s="42"/>
      <c r="F68" s="42"/>
      <c r="G68" s="42"/>
      <c r="H68" s="42"/>
      <c r="I68" s="138"/>
      <c r="J68" s="42"/>
      <c r="K68" s="42"/>
      <c r="L68" s="139"/>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138"/>
      <c r="J69" s="42"/>
      <c r="K69" s="42"/>
      <c r="L69" s="139"/>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138"/>
      <c r="J70" s="42"/>
      <c r="K70" s="42"/>
      <c r="L70" s="139"/>
      <c r="S70" s="40"/>
      <c r="T70" s="40"/>
      <c r="U70" s="40"/>
      <c r="V70" s="40"/>
      <c r="W70" s="40"/>
      <c r="X70" s="40"/>
      <c r="Y70" s="40"/>
      <c r="Z70" s="40"/>
      <c r="AA70" s="40"/>
      <c r="AB70" s="40"/>
      <c r="AC70" s="40"/>
      <c r="AD70" s="40"/>
      <c r="AE70" s="40"/>
    </row>
    <row r="71" s="2" customFormat="1" ht="16.5" customHeight="1">
      <c r="A71" s="40"/>
      <c r="B71" s="41"/>
      <c r="C71" s="42"/>
      <c r="D71" s="42"/>
      <c r="E71" s="172" t="str">
        <f>E7</f>
        <v>Rekonstrukce elektroinstalace a rozvodů ZTI,vč. úpravy soc. zařízení a bezbariér vstupu obj. č.p. 931, Náchod</v>
      </c>
      <c r="F71" s="34"/>
      <c r="G71" s="34"/>
      <c r="H71" s="34"/>
      <c r="I71" s="138"/>
      <c r="J71" s="42"/>
      <c r="K71" s="42"/>
      <c r="L71" s="139"/>
      <c r="S71" s="40"/>
      <c r="T71" s="40"/>
      <c r="U71" s="40"/>
      <c r="V71" s="40"/>
      <c r="W71" s="40"/>
      <c r="X71" s="40"/>
      <c r="Y71" s="40"/>
      <c r="Z71" s="40"/>
      <c r="AA71" s="40"/>
      <c r="AB71" s="40"/>
      <c r="AC71" s="40"/>
      <c r="AD71" s="40"/>
      <c r="AE71" s="40"/>
    </row>
    <row r="72" s="2" customFormat="1" ht="12" customHeight="1">
      <c r="A72" s="40"/>
      <c r="B72" s="41"/>
      <c r="C72" s="34" t="s">
        <v>137</v>
      </c>
      <c r="D72" s="42"/>
      <c r="E72" s="42"/>
      <c r="F72" s="42"/>
      <c r="G72" s="42"/>
      <c r="H72" s="42"/>
      <c r="I72" s="138"/>
      <c r="J72" s="42"/>
      <c r="K72" s="42"/>
      <c r="L72" s="139"/>
      <c r="S72" s="40"/>
      <c r="T72" s="40"/>
      <c r="U72" s="40"/>
      <c r="V72" s="40"/>
      <c r="W72" s="40"/>
      <c r="X72" s="40"/>
      <c r="Y72" s="40"/>
      <c r="Z72" s="40"/>
      <c r="AA72" s="40"/>
      <c r="AB72" s="40"/>
      <c r="AC72" s="40"/>
      <c r="AD72" s="40"/>
      <c r="AE72" s="40"/>
    </row>
    <row r="73" s="2" customFormat="1" ht="16.5" customHeight="1">
      <c r="A73" s="40"/>
      <c r="B73" s="41"/>
      <c r="C73" s="42"/>
      <c r="D73" s="42"/>
      <c r="E73" s="71" t="str">
        <f>E9</f>
        <v>6.7 - Vybavení učeben</v>
      </c>
      <c r="F73" s="42"/>
      <c r="G73" s="42"/>
      <c r="H73" s="42"/>
      <c r="I73" s="138"/>
      <c r="J73" s="42"/>
      <c r="K73" s="42"/>
      <c r="L73" s="139"/>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12" customHeight="1">
      <c r="A75" s="40"/>
      <c r="B75" s="41"/>
      <c r="C75" s="34" t="s">
        <v>24</v>
      </c>
      <c r="D75" s="42"/>
      <c r="E75" s="42"/>
      <c r="F75" s="29" t="str">
        <f>F12</f>
        <v>Náchod</v>
      </c>
      <c r="G75" s="42"/>
      <c r="H75" s="42"/>
      <c r="I75" s="142" t="s">
        <v>26</v>
      </c>
      <c r="J75" s="74" t="str">
        <f>IF(J12="","",J12)</f>
        <v>12. 2. 2020</v>
      </c>
      <c r="K75" s="42"/>
      <c r="L75" s="139"/>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40.05" customHeight="1">
      <c r="A77" s="40"/>
      <c r="B77" s="41"/>
      <c r="C77" s="34" t="s">
        <v>30</v>
      </c>
      <c r="D77" s="42"/>
      <c r="E77" s="42"/>
      <c r="F77" s="29" t="str">
        <f>E15</f>
        <v>SPŠ stav. a Obch. akad. arch. Jana Letzela, Náchod</v>
      </c>
      <c r="G77" s="42"/>
      <c r="H77" s="42"/>
      <c r="I77" s="142" t="s">
        <v>36</v>
      </c>
      <c r="J77" s="38" t="str">
        <f>E21</f>
        <v>Ing. Lukáš Polej - projektový a ing. atelier EGO</v>
      </c>
      <c r="K77" s="42"/>
      <c r="L77" s="139"/>
      <c r="S77" s="40"/>
      <c r="T77" s="40"/>
      <c r="U77" s="40"/>
      <c r="V77" s="40"/>
      <c r="W77" s="40"/>
      <c r="X77" s="40"/>
      <c r="Y77" s="40"/>
      <c r="Z77" s="40"/>
      <c r="AA77" s="40"/>
      <c r="AB77" s="40"/>
      <c r="AC77" s="40"/>
      <c r="AD77" s="40"/>
      <c r="AE77" s="40"/>
    </row>
    <row r="78" s="2" customFormat="1" ht="15.15" customHeight="1">
      <c r="A78" s="40"/>
      <c r="B78" s="41"/>
      <c r="C78" s="34" t="s">
        <v>34</v>
      </c>
      <c r="D78" s="42"/>
      <c r="E78" s="42"/>
      <c r="F78" s="29" t="str">
        <f>IF(E18="","",E18)</f>
        <v>Vyplň údaj</v>
      </c>
      <c r="G78" s="42"/>
      <c r="H78" s="42"/>
      <c r="I78" s="142" t="s">
        <v>40</v>
      </c>
      <c r="J78" s="38" t="str">
        <f>E24</f>
        <v>Jiří Macháček</v>
      </c>
      <c r="K78" s="42"/>
      <c r="L78" s="139"/>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138"/>
      <c r="J79" s="42"/>
      <c r="K79" s="42"/>
      <c r="L79" s="139"/>
      <c r="S79" s="40"/>
      <c r="T79" s="40"/>
      <c r="U79" s="40"/>
      <c r="V79" s="40"/>
      <c r="W79" s="40"/>
      <c r="X79" s="40"/>
      <c r="Y79" s="40"/>
      <c r="Z79" s="40"/>
      <c r="AA79" s="40"/>
      <c r="AB79" s="40"/>
      <c r="AC79" s="40"/>
      <c r="AD79" s="40"/>
      <c r="AE79" s="40"/>
    </row>
    <row r="80" s="11" customFormat="1" ht="29.28" customHeight="1">
      <c r="A80" s="192"/>
      <c r="B80" s="193"/>
      <c r="C80" s="194" t="s">
        <v>185</v>
      </c>
      <c r="D80" s="195" t="s">
        <v>63</v>
      </c>
      <c r="E80" s="195" t="s">
        <v>59</v>
      </c>
      <c r="F80" s="195" t="s">
        <v>60</v>
      </c>
      <c r="G80" s="195" t="s">
        <v>186</v>
      </c>
      <c r="H80" s="195" t="s">
        <v>187</v>
      </c>
      <c r="I80" s="196" t="s">
        <v>188</v>
      </c>
      <c r="J80" s="195" t="s">
        <v>141</v>
      </c>
      <c r="K80" s="197" t="s">
        <v>189</v>
      </c>
      <c r="L80" s="198"/>
      <c r="M80" s="94" t="s">
        <v>22</v>
      </c>
      <c r="N80" s="95" t="s">
        <v>48</v>
      </c>
      <c r="O80" s="95" t="s">
        <v>190</v>
      </c>
      <c r="P80" s="95" t="s">
        <v>191</v>
      </c>
      <c r="Q80" s="95" t="s">
        <v>192</v>
      </c>
      <c r="R80" s="95" t="s">
        <v>193</v>
      </c>
      <c r="S80" s="95" t="s">
        <v>194</v>
      </c>
      <c r="T80" s="96" t="s">
        <v>195</v>
      </c>
      <c r="U80" s="192"/>
      <c r="V80" s="192"/>
      <c r="W80" s="192"/>
      <c r="X80" s="192"/>
      <c r="Y80" s="192"/>
      <c r="Z80" s="192"/>
      <c r="AA80" s="192"/>
      <c r="AB80" s="192"/>
      <c r="AC80" s="192"/>
      <c r="AD80" s="192"/>
      <c r="AE80" s="192"/>
    </row>
    <row r="81" s="2" customFormat="1" ht="22.8" customHeight="1">
      <c r="A81" s="40"/>
      <c r="B81" s="41"/>
      <c r="C81" s="101" t="s">
        <v>196</v>
      </c>
      <c r="D81" s="42"/>
      <c r="E81" s="42"/>
      <c r="F81" s="42"/>
      <c r="G81" s="42"/>
      <c r="H81" s="42"/>
      <c r="I81" s="138"/>
      <c r="J81" s="199">
        <f>BK81</f>
        <v>0</v>
      </c>
      <c r="K81" s="42"/>
      <c r="L81" s="46"/>
      <c r="M81" s="97"/>
      <c r="N81" s="200"/>
      <c r="O81" s="98"/>
      <c r="P81" s="201">
        <f>P82</f>
        <v>0</v>
      </c>
      <c r="Q81" s="98"/>
      <c r="R81" s="201">
        <f>R82</f>
        <v>0</v>
      </c>
      <c r="S81" s="98"/>
      <c r="T81" s="202">
        <f>T82</f>
        <v>0</v>
      </c>
      <c r="U81" s="40"/>
      <c r="V81" s="40"/>
      <c r="W81" s="40"/>
      <c r="X81" s="40"/>
      <c r="Y81" s="40"/>
      <c r="Z81" s="40"/>
      <c r="AA81" s="40"/>
      <c r="AB81" s="40"/>
      <c r="AC81" s="40"/>
      <c r="AD81" s="40"/>
      <c r="AE81" s="40"/>
      <c r="AT81" s="19" t="s">
        <v>77</v>
      </c>
      <c r="AU81" s="19" t="s">
        <v>142</v>
      </c>
      <c r="BK81" s="203">
        <f>BK82</f>
        <v>0</v>
      </c>
    </row>
    <row r="82" s="12" customFormat="1" ht="25.92" customHeight="1">
      <c r="A82" s="12"/>
      <c r="B82" s="204"/>
      <c r="C82" s="205"/>
      <c r="D82" s="206" t="s">
        <v>77</v>
      </c>
      <c r="E82" s="207" t="s">
        <v>1654</v>
      </c>
      <c r="F82" s="207" t="s">
        <v>1655</v>
      </c>
      <c r="G82" s="205"/>
      <c r="H82" s="205"/>
      <c r="I82" s="208"/>
      <c r="J82" s="209">
        <f>BK82</f>
        <v>0</v>
      </c>
      <c r="K82" s="205"/>
      <c r="L82" s="210"/>
      <c r="M82" s="211"/>
      <c r="N82" s="212"/>
      <c r="O82" s="212"/>
      <c r="P82" s="213">
        <f>P83</f>
        <v>0</v>
      </c>
      <c r="Q82" s="212"/>
      <c r="R82" s="213">
        <f>R83</f>
        <v>0</v>
      </c>
      <c r="S82" s="212"/>
      <c r="T82" s="214">
        <f>T83</f>
        <v>0</v>
      </c>
      <c r="U82" s="12"/>
      <c r="V82" s="12"/>
      <c r="W82" s="12"/>
      <c r="X82" s="12"/>
      <c r="Y82" s="12"/>
      <c r="Z82" s="12"/>
      <c r="AA82" s="12"/>
      <c r="AB82" s="12"/>
      <c r="AC82" s="12"/>
      <c r="AD82" s="12"/>
      <c r="AE82" s="12"/>
      <c r="AR82" s="215" t="s">
        <v>87</v>
      </c>
      <c r="AT82" s="216" t="s">
        <v>77</v>
      </c>
      <c r="AU82" s="216" t="s">
        <v>78</v>
      </c>
      <c r="AY82" s="215" t="s">
        <v>199</v>
      </c>
      <c r="BK82" s="217">
        <f>BK83</f>
        <v>0</v>
      </c>
    </row>
    <row r="83" s="12" customFormat="1" ht="22.8" customHeight="1">
      <c r="A83" s="12"/>
      <c r="B83" s="204"/>
      <c r="C83" s="205"/>
      <c r="D83" s="206" t="s">
        <v>77</v>
      </c>
      <c r="E83" s="218" t="s">
        <v>4767</v>
      </c>
      <c r="F83" s="218" t="s">
        <v>4768</v>
      </c>
      <c r="G83" s="205"/>
      <c r="H83" s="205"/>
      <c r="I83" s="208"/>
      <c r="J83" s="219">
        <f>BK83</f>
        <v>0</v>
      </c>
      <c r="K83" s="205"/>
      <c r="L83" s="210"/>
      <c r="M83" s="211"/>
      <c r="N83" s="212"/>
      <c r="O83" s="212"/>
      <c r="P83" s="213">
        <f>SUM(P84:P99)</f>
        <v>0</v>
      </c>
      <c r="Q83" s="212"/>
      <c r="R83" s="213">
        <f>SUM(R84:R99)</f>
        <v>0</v>
      </c>
      <c r="S83" s="212"/>
      <c r="T83" s="214">
        <f>SUM(T84:T99)</f>
        <v>0</v>
      </c>
      <c r="U83" s="12"/>
      <c r="V83" s="12"/>
      <c r="W83" s="12"/>
      <c r="X83" s="12"/>
      <c r="Y83" s="12"/>
      <c r="Z83" s="12"/>
      <c r="AA83" s="12"/>
      <c r="AB83" s="12"/>
      <c r="AC83" s="12"/>
      <c r="AD83" s="12"/>
      <c r="AE83" s="12"/>
      <c r="AR83" s="215" t="s">
        <v>87</v>
      </c>
      <c r="AT83" s="216" t="s">
        <v>77</v>
      </c>
      <c r="AU83" s="216" t="s">
        <v>23</v>
      </c>
      <c r="AY83" s="215" t="s">
        <v>199</v>
      </c>
      <c r="BK83" s="217">
        <f>SUM(BK84:BK99)</f>
        <v>0</v>
      </c>
    </row>
    <row r="84" s="2" customFormat="1" ht="66.75" customHeight="1">
      <c r="A84" s="40"/>
      <c r="B84" s="41"/>
      <c r="C84" s="277" t="s">
        <v>23</v>
      </c>
      <c r="D84" s="277" t="s">
        <v>407</v>
      </c>
      <c r="E84" s="278" t="s">
        <v>5158</v>
      </c>
      <c r="F84" s="279" t="s">
        <v>5159</v>
      </c>
      <c r="G84" s="280" t="s">
        <v>4312</v>
      </c>
      <c r="H84" s="281">
        <v>9</v>
      </c>
      <c r="I84" s="282"/>
      <c r="J84" s="283">
        <f>ROUND(I84*H84,2)</f>
        <v>0</v>
      </c>
      <c r="K84" s="279" t="s">
        <v>22</v>
      </c>
      <c r="L84" s="284"/>
      <c r="M84" s="285" t="s">
        <v>22</v>
      </c>
      <c r="N84" s="286" t="s">
        <v>49</v>
      </c>
      <c r="O84" s="86"/>
      <c r="P84" s="229">
        <f>O84*H84</f>
        <v>0</v>
      </c>
      <c r="Q84" s="229">
        <v>0</v>
      </c>
      <c r="R84" s="229">
        <f>Q84*H84</f>
        <v>0</v>
      </c>
      <c r="S84" s="229">
        <v>0</v>
      </c>
      <c r="T84" s="230">
        <f>S84*H84</f>
        <v>0</v>
      </c>
      <c r="U84" s="40"/>
      <c r="V84" s="40"/>
      <c r="W84" s="40"/>
      <c r="X84" s="40"/>
      <c r="Y84" s="40"/>
      <c r="Z84" s="40"/>
      <c r="AA84" s="40"/>
      <c r="AB84" s="40"/>
      <c r="AC84" s="40"/>
      <c r="AD84" s="40"/>
      <c r="AE84" s="40"/>
      <c r="AR84" s="231" t="s">
        <v>367</v>
      </c>
      <c r="AT84" s="231" t="s">
        <v>407</v>
      </c>
      <c r="AU84" s="231" t="s">
        <v>87</v>
      </c>
      <c r="AY84" s="19" t="s">
        <v>199</v>
      </c>
      <c r="BE84" s="232">
        <f>IF(N84="základní",J84,0)</f>
        <v>0</v>
      </c>
      <c r="BF84" s="232">
        <f>IF(N84="snížená",J84,0)</f>
        <v>0</v>
      </c>
      <c r="BG84" s="232">
        <f>IF(N84="zákl. přenesená",J84,0)</f>
        <v>0</v>
      </c>
      <c r="BH84" s="232">
        <f>IF(N84="sníž. přenesená",J84,0)</f>
        <v>0</v>
      </c>
      <c r="BI84" s="232">
        <f>IF(N84="nulová",J84,0)</f>
        <v>0</v>
      </c>
      <c r="BJ84" s="19" t="s">
        <v>23</v>
      </c>
      <c r="BK84" s="232">
        <f>ROUND(I84*H84,2)</f>
        <v>0</v>
      </c>
      <c r="BL84" s="19" t="s">
        <v>272</v>
      </c>
      <c r="BM84" s="231" t="s">
        <v>87</v>
      </c>
    </row>
    <row r="85" s="2" customFormat="1" ht="16.5" customHeight="1">
      <c r="A85" s="40"/>
      <c r="B85" s="41"/>
      <c r="C85" s="220" t="s">
        <v>87</v>
      </c>
      <c r="D85" s="220" t="s">
        <v>201</v>
      </c>
      <c r="E85" s="221" t="s">
        <v>5160</v>
      </c>
      <c r="F85" s="222" t="s">
        <v>5161</v>
      </c>
      <c r="G85" s="223" t="s">
        <v>333</v>
      </c>
      <c r="H85" s="224">
        <v>9</v>
      </c>
      <c r="I85" s="225"/>
      <c r="J85" s="226">
        <f>ROUND(I85*H85,2)</f>
        <v>0</v>
      </c>
      <c r="K85" s="222" t="s">
        <v>22</v>
      </c>
      <c r="L85" s="46"/>
      <c r="M85" s="227" t="s">
        <v>22</v>
      </c>
      <c r="N85" s="228" t="s">
        <v>49</v>
      </c>
      <c r="O85" s="86"/>
      <c r="P85" s="229">
        <f>O85*H85</f>
        <v>0</v>
      </c>
      <c r="Q85" s="229">
        <v>0</v>
      </c>
      <c r="R85" s="229">
        <f>Q85*H85</f>
        <v>0</v>
      </c>
      <c r="S85" s="229">
        <v>0</v>
      </c>
      <c r="T85" s="230">
        <f>S85*H85</f>
        <v>0</v>
      </c>
      <c r="U85" s="40"/>
      <c r="V85" s="40"/>
      <c r="W85" s="40"/>
      <c r="X85" s="40"/>
      <c r="Y85" s="40"/>
      <c r="Z85" s="40"/>
      <c r="AA85" s="40"/>
      <c r="AB85" s="40"/>
      <c r="AC85" s="40"/>
      <c r="AD85" s="40"/>
      <c r="AE85" s="40"/>
      <c r="AR85" s="231" t="s">
        <v>272</v>
      </c>
      <c r="AT85" s="231" t="s">
        <v>201</v>
      </c>
      <c r="AU85" s="231" t="s">
        <v>87</v>
      </c>
      <c r="AY85" s="19" t="s">
        <v>199</v>
      </c>
      <c r="BE85" s="232">
        <f>IF(N85="základní",J85,0)</f>
        <v>0</v>
      </c>
      <c r="BF85" s="232">
        <f>IF(N85="snížená",J85,0)</f>
        <v>0</v>
      </c>
      <c r="BG85" s="232">
        <f>IF(N85="zákl. přenesená",J85,0)</f>
        <v>0</v>
      </c>
      <c r="BH85" s="232">
        <f>IF(N85="sníž. přenesená",J85,0)</f>
        <v>0</v>
      </c>
      <c r="BI85" s="232">
        <f>IF(N85="nulová",J85,0)</f>
        <v>0</v>
      </c>
      <c r="BJ85" s="19" t="s">
        <v>23</v>
      </c>
      <c r="BK85" s="232">
        <f>ROUND(I85*H85,2)</f>
        <v>0</v>
      </c>
      <c r="BL85" s="19" t="s">
        <v>272</v>
      </c>
      <c r="BM85" s="231" t="s">
        <v>103</v>
      </c>
    </row>
    <row r="86" s="2" customFormat="1" ht="212.25" customHeight="1">
      <c r="A86" s="40"/>
      <c r="B86" s="41"/>
      <c r="C86" s="277" t="s">
        <v>100</v>
      </c>
      <c r="D86" s="277" t="s">
        <v>407</v>
      </c>
      <c r="E86" s="278" t="s">
        <v>5162</v>
      </c>
      <c r="F86" s="279" t="s">
        <v>5163</v>
      </c>
      <c r="G86" s="280" t="s">
        <v>4312</v>
      </c>
      <c r="H86" s="281">
        <v>9</v>
      </c>
      <c r="I86" s="282"/>
      <c r="J86" s="283">
        <f>ROUND(I86*H86,2)</f>
        <v>0</v>
      </c>
      <c r="K86" s="279" t="s">
        <v>22</v>
      </c>
      <c r="L86" s="284"/>
      <c r="M86" s="285" t="s">
        <v>22</v>
      </c>
      <c r="N86" s="286" t="s">
        <v>49</v>
      </c>
      <c r="O86" s="86"/>
      <c r="P86" s="229">
        <f>O86*H86</f>
        <v>0</v>
      </c>
      <c r="Q86" s="229">
        <v>0</v>
      </c>
      <c r="R86" s="229">
        <f>Q86*H86</f>
        <v>0</v>
      </c>
      <c r="S86" s="229">
        <v>0</v>
      </c>
      <c r="T86" s="230">
        <f>S86*H86</f>
        <v>0</v>
      </c>
      <c r="U86" s="40"/>
      <c r="V86" s="40"/>
      <c r="W86" s="40"/>
      <c r="X86" s="40"/>
      <c r="Y86" s="40"/>
      <c r="Z86" s="40"/>
      <c r="AA86" s="40"/>
      <c r="AB86" s="40"/>
      <c r="AC86" s="40"/>
      <c r="AD86" s="40"/>
      <c r="AE86" s="40"/>
      <c r="AR86" s="231" t="s">
        <v>367</v>
      </c>
      <c r="AT86" s="231" t="s">
        <v>407</v>
      </c>
      <c r="AU86" s="231" t="s">
        <v>87</v>
      </c>
      <c r="AY86" s="19" t="s">
        <v>199</v>
      </c>
      <c r="BE86" s="232">
        <f>IF(N86="základní",J86,0)</f>
        <v>0</v>
      </c>
      <c r="BF86" s="232">
        <f>IF(N86="snížená",J86,0)</f>
        <v>0</v>
      </c>
      <c r="BG86" s="232">
        <f>IF(N86="zákl. přenesená",J86,0)</f>
        <v>0</v>
      </c>
      <c r="BH86" s="232">
        <f>IF(N86="sníž. přenesená",J86,0)</f>
        <v>0</v>
      </c>
      <c r="BI86" s="232">
        <f>IF(N86="nulová",J86,0)</f>
        <v>0</v>
      </c>
      <c r="BJ86" s="19" t="s">
        <v>23</v>
      </c>
      <c r="BK86" s="232">
        <f>ROUND(I86*H86,2)</f>
        <v>0</v>
      </c>
      <c r="BL86" s="19" t="s">
        <v>272</v>
      </c>
      <c r="BM86" s="231" t="s">
        <v>225</v>
      </c>
    </row>
    <row r="87" s="2" customFormat="1" ht="16.5" customHeight="1">
      <c r="A87" s="40"/>
      <c r="B87" s="41"/>
      <c r="C87" s="220" t="s">
        <v>103</v>
      </c>
      <c r="D87" s="220" t="s">
        <v>201</v>
      </c>
      <c r="E87" s="221" t="s">
        <v>5164</v>
      </c>
      <c r="F87" s="222" t="s">
        <v>5165</v>
      </c>
      <c r="G87" s="223" t="s">
        <v>333</v>
      </c>
      <c r="H87" s="224">
        <v>9</v>
      </c>
      <c r="I87" s="225"/>
      <c r="J87" s="226">
        <f>ROUND(I87*H87,2)</f>
        <v>0</v>
      </c>
      <c r="K87" s="222" t="s">
        <v>4777</v>
      </c>
      <c r="L87" s="46"/>
      <c r="M87" s="227" t="s">
        <v>22</v>
      </c>
      <c r="N87" s="228" t="s">
        <v>49</v>
      </c>
      <c r="O87" s="86"/>
      <c r="P87" s="229">
        <f>O87*H87</f>
        <v>0</v>
      </c>
      <c r="Q87" s="229">
        <v>0</v>
      </c>
      <c r="R87" s="229">
        <f>Q87*H87</f>
        <v>0</v>
      </c>
      <c r="S87" s="229">
        <v>0</v>
      </c>
      <c r="T87" s="230">
        <f>S87*H87</f>
        <v>0</v>
      </c>
      <c r="U87" s="40"/>
      <c r="V87" s="40"/>
      <c r="W87" s="40"/>
      <c r="X87" s="40"/>
      <c r="Y87" s="40"/>
      <c r="Z87" s="40"/>
      <c r="AA87" s="40"/>
      <c r="AB87" s="40"/>
      <c r="AC87" s="40"/>
      <c r="AD87" s="40"/>
      <c r="AE87" s="40"/>
      <c r="AR87" s="231" t="s">
        <v>272</v>
      </c>
      <c r="AT87" s="231" t="s">
        <v>201</v>
      </c>
      <c r="AU87" s="231" t="s">
        <v>87</v>
      </c>
      <c r="AY87" s="19" t="s">
        <v>199</v>
      </c>
      <c r="BE87" s="232">
        <f>IF(N87="základní",J87,0)</f>
        <v>0</v>
      </c>
      <c r="BF87" s="232">
        <f>IF(N87="snížená",J87,0)</f>
        <v>0</v>
      </c>
      <c r="BG87" s="232">
        <f>IF(N87="zákl. přenesená",J87,0)</f>
        <v>0</v>
      </c>
      <c r="BH87" s="232">
        <f>IF(N87="sníž. přenesená",J87,0)</f>
        <v>0</v>
      </c>
      <c r="BI87" s="232">
        <f>IF(N87="nulová",J87,0)</f>
        <v>0</v>
      </c>
      <c r="BJ87" s="19" t="s">
        <v>23</v>
      </c>
      <c r="BK87" s="232">
        <f>ROUND(I87*H87,2)</f>
        <v>0</v>
      </c>
      <c r="BL87" s="19" t="s">
        <v>272</v>
      </c>
      <c r="BM87" s="231" t="s">
        <v>236</v>
      </c>
    </row>
    <row r="88" s="2" customFormat="1" ht="55.5" customHeight="1">
      <c r="A88" s="40"/>
      <c r="B88" s="41"/>
      <c r="C88" s="277" t="s">
        <v>106</v>
      </c>
      <c r="D88" s="277" t="s">
        <v>407</v>
      </c>
      <c r="E88" s="278" t="s">
        <v>5166</v>
      </c>
      <c r="F88" s="279" t="s">
        <v>5167</v>
      </c>
      <c r="G88" s="280" t="s">
        <v>5021</v>
      </c>
      <c r="H88" s="281">
        <v>9</v>
      </c>
      <c r="I88" s="282"/>
      <c r="J88" s="283">
        <f>ROUND(I88*H88,2)</f>
        <v>0</v>
      </c>
      <c r="K88" s="279" t="s">
        <v>22</v>
      </c>
      <c r="L88" s="284"/>
      <c r="M88" s="285" t="s">
        <v>22</v>
      </c>
      <c r="N88" s="286" t="s">
        <v>49</v>
      </c>
      <c r="O88" s="86"/>
      <c r="P88" s="229">
        <f>O88*H88</f>
        <v>0</v>
      </c>
      <c r="Q88" s="229">
        <v>0</v>
      </c>
      <c r="R88" s="229">
        <f>Q88*H88</f>
        <v>0</v>
      </c>
      <c r="S88" s="229">
        <v>0</v>
      </c>
      <c r="T88" s="230">
        <f>S88*H88</f>
        <v>0</v>
      </c>
      <c r="U88" s="40"/>
      <c r="V88" s="40"/>
      <c r="W88" s="40"/>
      <c r="X88" s="40"/>
      <c r="Y88" s="40"/>
      <c r="Z88" s="40"/>
      <c r="AA88" s="40"/>
      <c r="AB88" s="40"/>
      <c r="AC88" s="40"/>
      <c r="AD88" s="40"/>
      <c r="AE88" s="40"/>
      <c r="AR88" s="231" t="s">
        <v>367</v>
      </c>
      <c r="AT88" s="231" t="s">
        <v>407</v>
      </c>
      <c r="AU88" s="231" t="s">
        <v>87</v>
      </c>
      <c r="AY88" s="19" t="s">
        <v>199</v>
      </c>
      <c r="BE88" s="232">
        <f>IF(N88="základní",J88,0)</f>
        <v>0</v>
      </c>
      <c r="BF88" s="232">
        <f>IF(N88="snížená",J88,0)</f>
        <v>0</v>
      </c>
      <c r="BG88" s="232">
        <f>IF(N88="zákl. přenesená",J88,0)</f>
        <v>0</v>
      </c>
      <c r="BH88" s="232">
        <f>IF(N88="sníž. přenesená",J88,0)</f>
        <v>0</v>
      </c>
      <c r="BI88" s="232">
        <f>IF(N88="nulová",J88,0)</f>
        <v>0</v>
      </c>
      <c r="BJ88" s="19" t="s">
        <v>23</v>
      </c>
      <c r="BK88" s="232">
        <f>ROUND(I88*H88,2)</f>
        <v>0</v>
      </c>
      <c r="BL88" s="19" t="s">
        <v>272</v>
      </c>
      <c r="BM88" s="231" t="s">
        <v>28</v>
      </c>
    </row>
    <row r="89" s="2" customFormat="1" ht="16.5" customHeight="1">
      <c r="A89" s="40"/>
      <c r="B89" s="41"/>
      <c r="C89" s="220" t="s">
        <v>225</v>
      </c>
      <c r="D89" s="220" t="s">
        <v>201</v>
      </c>
      <c r="E89" s="221" t="s">
        <v>5168</v>
      </c>
      <c r="F89" s="222" t="s">
        <v>5169</v>
      </c>
      <c r="G89" s="223" t="s">
        <v>333</v>
      </c>
      <c r="H89" s="224">
        <v>9</v>
      </c>
      <c r="I89" s="225"/>
      <c r="J89" s="226">
        <f>ROUND(I89*H89,2)</f>
        <v>0</v>
      </c>
      <c r="K89" s="222" t="s">
        <v>4777</v>
      </c>
      <c r="L89" s="46"/>
      <c r="M89" s="227" t="s">
        <v>22</v>
      </c>
      <c r="N89" s="228" t="s">
        <v>49</v>
      </c>
      <c r="O89" s="86"/>
      <c r="P89" s="229">
        <f>O89*H89</f>
        <v>0</v>
      </c>
      <c r="Q89" s="229">
        <v>0</v>
      </c>
      <c r="R89" s="229">
        <f>Q89*H89</f>
        <v>0</v>
      </c>
      <c r="S89" s="229">
        <v>0</v>
      </c>
      <c r="T89" s="230">
        <f>S89*H89</f>
        <v>0</v>
      </c>
      <c r="U89" s="40"/>
      <c r="V89" s="40"/>
      <c r="W89" s="40"/>
      <c r="X89" s="40"/>
      <c r="Y89" s="40"/>
      <c r="Z89" s="40"/>
      <c r="AA89" s="40"/>
      <c r="AB89" s="40"/>
      <c r="AC89" s="40"/>
      <c r="AD89" s="40"/>
      <c r="AE89" s="40"/>
      <c r="AR89" s="231" t="s">
        <v>272</v>
      </c>
      <c r="AT89" s="231" t="s">
        <v>201</v>
      </c>
      <c r="AU89" s="231" t="s">
        <v>87</v>
      </c>
      <c r="AY89" s="19" t="s">
        <v>199</v>
      </c>
      <c r="BE89" s="232">
        <f>IF(N89="základní",J89,0)</f>
        <v>0</v>
      </c>
      <c r="BF89" s="232">
        <f>IF(N89="snížená",J89,0)</f>
        <v>0</v>
      </c>
      <c r="BG89" s="232">
        <f>IF(N89="zákl. přenesená",J89,0)</f>
        <v>0</v>
      </c>
      <c r="BH89" s="232">
        <f>IF(N89="sníž. přenesená",J89,0)</f>
        <v>0</v>
      </c>
      <c r="BI89" s="232">
        <f>IF(N89="nulová",J89,0)</f>
        <v>0</v>
      </c>
      <c r="BJ89" s="19" t="s">
        <v>23</v>
      </c>
      <c r="BK89" s="232">
        <f>ROUND(I89*H89,2)</f>
        <v>0</v>
      </c>
      <c r="BL89" s="19" t="s">
        <v>272</v>
      </c>
      <c r="BM89" s="231" t="s">
        <v>253</v>
      </c>
    </row>
    <row r="90" s="2" customFormat="1" ht="55.5" customHeight="1">
      <c r="A90" s="40"/>
      <c r="B90" s="41"/>
      <c r="C90" s="277" t="s">
        <v>230</v>
      </c>
      <c r="D90" s="277" t="s">
        <v>407</v>
      </c>
      <c r="E90" s="278" t="s">
        <v>5170</v>
      </c>
      <c r="F90" s="279" t="s">
        <v>5171</v>
      </c>
      <c r="G90" s="280" t="s">
        <v>5021</v>
      </c>
      <c r="H90" s="281">
        <v>13</v>
      </c>
      <c r="I90" s="282"/>
      <c r="J90" s="283">
        <f>ROUND(I90*H90,2)</f>
        <v>0</v>
      </c>
      <c r="K90" s="279" t="s">
        <v>22</v>
      </c>
      <c r="L90" s="284"/>
      <c r="M90" s="285" t="s">
        <v>22</v>
      </c>
      <c r="N90" s="286" t="s">
        <v>49</v>
      </c>
      <c r="O90" s="86"/>
      <c r="P90" s="229">
        <f>O90*H90</f>
        <v>0</v>
      </c>
      <c r="Q90" s="229">
        <v>0</v>
      </c>
      <c r="R90" s="229">
        <f>Q90*H90</f>
        <v>0</v>
      </c>
      <c r="S90" s="229">
        <v>0</v>
      </c>
      <c r="T90" s="230">
        <f>S90*H90</f>
        <v>0</v>
      </c>
      <c r="U90" s="40"/>
      <c r="V90" s="40"/>
      <c r="W90" s="40"/>
      <c r="X90" s="40"/>
      <c r="Y90" s="40"/>
      <c r="Z90" s="40"/>
      <c r="AA90" s="40"/>
      <c r="AB90" s="40"/>
      <c r="AC90" s="40"/>
      <c r="AD90" s="40"/>
      <c r="AE90" s="40"/>
      <c r="AR90" s="231" t="s">
        <v>367</v>
      </c>
      <c r="AT90" s="231" t="s">
        <v>407</v>
      </c>
      <c r="AU90" s="231" t="s">
        <v>87</v>
      </c>
      <c r="AY90" s="19" t="s">
        <v>199</v>
      </c>
      <c r="BE90" s="232">
        <f>IF(N90="základní",J90,0)</f>
        <v>0</v>
      </c>
      <c r="BF90" s="232">
        <f>IF(N90="snížená",J90,0)</f>
        <v>0</v>
      </c>
      <c r="BG90" s="232">
        <f>IF(N90="zákl. přenesená",J90,0)</f>
        <v>0</v>
      </c>
      <c r="BH90" s="232">
        <f>IF(N90="sníž. přenesená",J90,0)</f>
        <v>0</v>
      </c>
      <c r="BI90" s="232">
        <f>IF(N90="nulová",J90,0)</f>
        <v>0</v>
      </c>
      <c r="BJ90" s="19" t="s">
        <v>23</v>
      </c>
      <c r="BK90" s="232">
        <f>ROUND(I90*H90,2)</f>
        <v>0</v>
      </c>
      <c r="BL90" s="19" t="s">
        <v>272</v>
      </c>
      <c r="BM90" s="231" t="s">
        <v>263</v>
      </c>
    </row>
    <row r="91" s="2" customFormat="1" ht="16.5" customHeight="1">
      <c r="A91" s="40"/>
      <c r="B91" s="41"/>
      <c r="C91" s="220" t="s">
        <v>236</v>
      </c>
      <c r="D91" s="220" t="s">
        <v>201</v>
      </c>
      <c r="E91" s="221" t="s">
        <v>5172</v>
      </c>
      <c r="F91" s="222" t="s">
        <v>5173</v>
      </c>
      <c r="G91" s="223" t="s">
        <v>333</v>
      </c>
      <c r="H91" s="224">
        <v>13</v>
      </c>
      <c r="I91" s="225"/>
      <c r="J91" s="226">
        <f>ROUND(I91*H91,2)</f>
        <v>0</v>
      </c>
      <c r="K91" s="222" t="s">
        <v>4777</v>
      </c>
      <c r="L91" s="46"/>
      <c r="M91" s="227" t="s">
        <v>22</v>
      </c>
      <c r="N91" s="228" t="s">
        <v>49</v>
      </c>
      <c r="O91" s="86"/>
      <c r="P91" s="229">
        <f>O91*H91</f>
        <v>0</v>
      </c>
      <c r="Q91" s="229">
        <v>0</v>
      </c>
      <c r="R91" s="229">
        <f>Q91*H91</f>
        <v>0</v>
      </c>
      <c r="S91" s="229">
        <v>0</v>
      </c>
      <c r="T91" s="230">
        <f>S91*H91</f>
        <v>0</v>
      </c>
      <c r="U91" s="40"/>
      <c r="V91" s="40"/>
      <c r="W91" s="40"/>
      <c r="X91" s="40"/>
      <c r="Y91" s="40"/>
      <c r="Z91" s="40"/>
      <c r="AA91" s="40"/>
      <c r="AB91" s="40"/>
      <c r="AC91" s="40"/>
      <c r="AD91" s="40"/>
      <c r="AE91" s="40"/>
      <c r="AR91" s="231" t="s">
        <v>272</v>
      </c>
      <c r="AT91" s="231" t="s">
        <v>201</v>
      </c>
      <c r="AU91" s="231" t="s">
        <v>87</v>
      </c>
      <c r="AY91" s="19" t="s">
        <v>199</v>
      </c>
      <c r="BE91" s="232">
        <f>IF(N91="základní",J91,0)</f>
        <v>0</v>
      </c>
      <c r="BF91" s="232">
        <f>IF(N91="snížená",J91,0)</f>
        <v>0</v>
      </c>
      <c r="BG91" s="232">
        <f>IF(N91="zákl. přenesená",J91,0)</f>
        <v>0</v>
      </c>
      <c r="BH91" s="232">
        <f>IF(N91="sníž. přenesená",J91,0)</f>
        <v>0</v>
      </c>
      <c r="BI91" s="232">
        <f>IF(N91="nulová",J91,0)</f>
        <v>0</v>
      </c>
      <c r="BJ91" s="19" t="s">
        <v>23</v>
      </c>
      <c r="BK91" s="232">
        <f>ROUND(I91*H91,2)</f>
        <v>0</v>
      </c>
      <c r="BL91" s="19" t="s">
        <v>272</v>
      </c>
      <c r="BM91" s="231" t="s">
        <v>272</v>
      </c>
    </row>
    <row r="92" s="2" customFormat="1" ht="16.5" customHeight="1">
      <c r="A92" s="40"/>
      <c r="B92" s="41"/>
      <c r="C92" s="220" t="s">
        <v>240</v>
      </c>
      <c r="D92" s="220" t="s">
        <v>201</v>
      </c>
      <c r="E92" s="221" t="s">
        <v>5174</v>
      </c>
      <c r="F92" s="222" t="s">
        <v>5175</v>
      </c>
      <c r="G92" s="223" t="s">
        <v>333</v>
      </c>
      <c r="H92" s="224">
        <v>13</v>
      </c>
      <c r="I92" s="225"/>
      <c r="J92" s="226">
        <f>ROUND(I92*H92,2)</f>
        <v>0</v>
      </c>
      <c r="K92" s="222" t="s">
        <v>4777</v>
      </c>
      <c r="L92" s="46"/>
      <c r="M92" s="227" t="s">
        <v>22</v>
      </c>
      <c r="N92" s="228" t="s">
        <v>49</v>
      </c>
      <c r="O92" s="86"/>
      <c r="P92" s="229">
        <f>O92*H92</f>
        <v>0</v>
      </c>
      <c r="Q92" s="229">
        <v>0</v>
      </c>
      <c r="R92" s="229">
        <f>Q92*H92</f>
        <v>0</v>
      </c>
      <c r="S92" s="229">
        <v>0</v>
      </c>
      <c r="T92" s="230">
        <f>S92*H92</f>
        <v>0</v>
      </c>
      <c r="U92" s="40"/>
      <c r="V92" s="40"/>
      <c r="W92" s="40"/>
      <c r="X92" s="40"/>
      <c r="Y92" s="40"/>
      <c r="Z92" s="40"/>
      <c r="AA92" s="40"/>
      <c r="AB92" s="40"/>
      <c r="AC92" s="40"/>
      <c r="AD92" s="40"/>
      <c r="AE92" s="40"/>
      <c r="AR92" s="231" t="s">
        <v>272</v>
      </c>
      <c r="AT92" s="231" t="s">
        <v>201</v>
      </c>
      <c r="AU92" s="231" t="s">
        <v>87</v>
      </c>
      <c r="AY92" s="19" t="s">
        <v>199</v>
      </c>
      <c r="BE92" s="232">
        <f>IF(N92="základní",J92,0)</f>
        <v>0</v>
      </c>
      <c r="BF92" s="232">
        <f>IF(N92="snížená",J92,0)</f>
        <v>0</v>
      </c>
      <c r="BG92" s="232">
        <f>IF(N92="zákl. přenesená",J92,0)</f>
        <v>0</v>
      </c>
      <c r="BH92" s="232">
        <f>IF(N92="sníž. přenesená",J92,0)</f>
        <v>0</v>
      </c>
      <c r="BI92" s="232">
        <f>IF(N92="nulová",J92,0)</f>
        <v>0</v>
      </c>
      <c r="BJ92" s="19" t="s">
        <v>23</v>
      </c>
      <c r="BK92" s="232">
        <f>ROUND(I92*H92,2)</f>
        <v>0</v>
      </c>
      <c r="BL92" s="19" t="s">
        <v>272</v>
      </c>
      <c r="BM92" s="231" t="s">
        <v>282</v>
      </c>
    </row>
    <row r="93" s="2" customFormat="1" ht="21.75" customHeight="1">
      <c r="A93" s="40"/>
      <c r="B93" s="41"/>
      <c r="C93" s="220" t="s">
        <v>28</v>
      </c>
      <c r="D93" s="220" t="s">
        <v>201</v>
      </c>
      <c r="E93" s="221" t="s">
        <v>5000</v>
      </c>
      <c r="F93" s="222" t="s">
        <v>5001</v>
      </c>
      <c r="G93" s="223" t="s">
        <v>1235</v>
      </c>
      <c r="H93" s="224">
        <v>5</v>
      </c>
      <c r="I93" s="225"/>
      <c r="J93" s="226">
        <f>ROUND(I93*H93,2)</f>
        <v>0</v>
      </c>
      <c r="K93" s="222" t="s">
        <v>4777</v>
      </c>
      <c r="L93" s="46"/>
      <c r="M93" s="227" t="s">
        <v>22</v>
      </c>
      <c r="N93" s="228" t="s">
        <v>49</v>
      </c>
      <c r="O93" s="86"/>
      <c r="P93" s="229">
        <f>O93*H93</f>
        <v>0</v>
      </c>
      <c r="Q93" s="229">
        <v>0</v>
      </c>
      <c r="R93" s="229">
        <f>Q93*H93</f>
        <v>0</v>
      </c>
      <c r="S93" s="229">
        <v>0</v>
      </c>
      <c r="T93" s="230">
        <f>S93*H93</f>
        <v>0</v>
      </c>
      <c r="U93" s="40"/>
      <c r="V93" s="40"/>
      <c r="W93" s="40"/>
      <c r="X93" s="40"/>
      <c r="Y93" s="40"/>
      <c r="Z93" s="40"/>
      <c r="AA93" s="40"/>
      <c r="AB93" s="40"/>
      <c r="AC93" s="40"/>
      <c r="AD93" s="40"/>
      <c r="AE93" s="40"/>
      <c r="AR93" s="231" t="s">
        <v>272</v>
      </c>
      <c r="AT93" s="231" t="s">
        <v>201</v>
      </c>
      <c r="AU93" s="231" t="s">
        <v>87</v>
      </c>
      <c r="AY93" s="19" t="s">
        <v>199</v>
      </c>
      <c r="BE93" s="232">
        <f>IF(N93="základní",J93,0)</f>
        <v>0</v>
      </c>
      <c r="BF93" s="232">
        <f>IF(N93="snížená",J93,0)</f>
        <v>0</v>
      </c>
      <c r="BG93" s="232">
        <f>IF(N93="zákl. přenesená",J93,0)</f>
        <v>0</v>
      </c>
      <c r="BH93" s="232">
        <f>IF(N93="sníž. přenesená",J93,0)</f>
        <v>0</v>
      </c>
      <c r="BI93" s="232">
        <f>IF(N93="nulová",J93,0)</f>
        <v>0</v>
      </c>
      <c r="BJ93" s="19" t="s">
        <v>23</v>
      </c>
      <c r="BK93" s="232">
        <f>ROUND(I93*H93,2)</f>
        <v>0</v>
      </c>
      <c r="BL93" s="19" t="s">
        <v>272</v>
      </c>
      <c r="BM93" s="231" t="s">
        <v>294</v>
      </c>
    </row>
    <row r="94" s="2" customFormat="1" ht="16.5" customHeight="1">
      <c r="A94" s="40"/>
      <c r="B94" s="41"/>
      <c r="C94" s="220" t="s">
        <v>248</v>
      </c>
      <c r="D94" s="220" t="s">
        <v>201</v>
      </c>
      <c r="E94" s="221" t="s">
        <v>5002</v>
      </c>
      <c r="F94" s="222" t="s">
        <v>5003</v>
      </c>
      <c r="G94" s="223" t="s">
        <v>3721</v>
      </c>
      <c r="H94" s="224">
        <v>1</v>
      </c>
      <c r="I94" s="225"/>
      <c r="J94" s="226">
        <f>ROUND(I94*H94,2)</f>
        <v>0</v>
      </c>
      <c r="K94" s="222" t="s">
        <v>4777</v>
      </c>
      <c r="L94" s="46"/>
      <c r="M94" s="227" t="s">
        <v>22</v>
      </c>
      <c r="N94" s="228" t="s">
        <v>49</v>
      </c>
      <c r="O94" s="86"/>
      <c r="P94" s="229">
        <f>O94*H94</f>
        <v>0</v>
      </c>
      <c r="Q94" s="229">
        <v>0</v>
      </c>
      <c r="R94" s="229">
        <f>Q94*H94</f>
        <v>0</v>
      </c>
      <c r="S94" s="229">
        <v>0</v>
      </c>
      <c r="T94" s="230">
        <f>S94*H94</f>
        <v>0</v>
      </c>
      <c r="U94" s="40"/>
      <c r="V94" s="40"/>
      <c r="W94" s="40"/>
      <c r="X94" s="40"/>
      <c r="Y94" s="40"/>
      <c r="Z94" s="40"/>
      <c r="AA94" s="40"/>
      <c r="AB94" s="40"/>
      <c r="AC94" s="40"/>
      <c r="AD94" s="40"/>
      <c r="AE94" s="40"/>
      <c r="AR94" s="231" t="s">
        <v>272</v>
      </c>
      <c r="AT94" s="231" t="s">
        <v>201</v>
      </c>
      <c r="AU94" s="231" t="s">
        <v>87</v>
      </c>
      <c r="AY94" s="19" t="s">
        <v>199</v>
      </c>
      <c r="BE94" s="232">
        <f>IF(N94="základní",J94,0)</f>
        <v>0</v>
      </c>
      <c r="BF94" s="232">
        <f>IF(N94="snížená",J94,0)</f>
        <v>0</v>
      </c>
      <c r="BG94" s="232">
        <f>IF(N94="zákl. přenesená",J94,0)</f>
        <v>0</v>
      </c>
      <c r="BH94" s="232">
        <f>IF(N94="sníž. přenesená",J94,0)</f>
        <v>0</v>
      </c>
      <c r="BI94" s="232">
        <f>IF(N94="nulová",J94,0)</f>
        <v>0</v>
      </c>
      <c r="BJ94" s="19" t="s">
        <v>23</v>
      </c>
      <c r="BK94" s="232">
        <f>ROUND(I94*H94,2)</f>
        <v>0</v>
      </c>
      <c r="BL94" s="19" t="s">
        <v>272</v>
      </c>
      <c r="BM94" s="231" t="s">
        <v>304</v>
      </c>
    </row>
    <row r="95" s="2" customFormat="1" ht="16.5" customHeight="1">
      <c r="A95" s="40"/>
      <c r="B95" s="41"/>
      <c r="C95" s="220" t="s">
        <v>253</v>
      </c>
      <c r="D95" s="220" t="s">
        <v>201</v>
      </c>
      <c r="E95" s="221" t="s">
        <v>5004</v>
      </c>
      <c r="F95" s="222" t="s">
        <v>5005</v>
      </c>
      <c r="G95" s="223" t="s">
        <v>3721</v>
      </c>
      <c r="H95" s="224">
        <v>1</v>
      </c>
      <c r="I95" s="225"/>
      <c r="J95" s="226">
        <f>ROUND(I95*H95,2)</f>
        <v>0</v>
      </c>
      <c r="K95" s="222" t="s">
        <v>4777</v>
      </c>
      <c r="L95" s="46"/>
      <c r="M95" s="227" t="s">
        <v>22</v>
      </c>
      <c r="N95" s="228" t="s">
        <v>49</v>
      </c>
      <c r="O95" s="86"/>
      <c r="P95" s="229">
        <f>O95*H95</f>
        <v>0</v>
      </c>
      <c r="Q95" s="229">
        <v>0</v>
      </c>
      <c r="R95" s="229">
        <f>Q95*H95</f>
        <v>0</v>
      </c>
      <c r="S95" s="229">
        <v>0</v>
      </c>
      <c r="T95" s="230">
        <f>S95*H95</f>
        <v>0</v>
      </c>
      <c r="U95" s="40"/>
      <c r="V95" s="40"/>
      <c r="W95" s="40"/>
      <c r="X95" s="40"/>
      <c r="Y95" s="40"/>
      <c r="Z95" s="40"/>
      <c r="AA95" s="40"/>
      <c r="AB95" s="40"/>
      <c r="AC95" s="40"/>
      <c r="AD95" s="40"/>
      <c r="AE95" s="40"/>
      <c r="AR95" s="231" t="s">
        <v>272</v>
      </c>
      <c r="AT95" s="231" t="s">
        <v>201</v>
      </c>
      <c r="AU95" s="231" t="s">
        <v>87</v>
      </c>
      <c r="AY95" s="19" t="s">
        <v>199</v>
      </c>
      <c r="BE95" s="232">
        <f>IF(N95="základní",J95,0)</f>
        <v>0</v>
      </c>
      <c r="BF95" s="232">
        <f>IF(N95="snížená",J95,0)</f>
        <v>0</v>
      </c>
      <c r="BG95" s="232">
        <f>IF(N95="zákl. přenesená",J95,0)</f>
        <v>0</v>
      </c>
      <c r="BH95" s="232">
        <f>IF(N95="sníž. přenesená",J95,0)</f>
        <v>0</v>
      </c>
      <c r="BI95" s="232">
        <f>IF(N95="nulová",J95,0)</f>
        <v>0</v>
      </c>
      <c r="BJ95" s="19" t="s">
        <v>23</v>
      </c>
      <c r="BK95" s="232">
        <f>ROUND(I95*H95,2)</f>
        <v>0</v>
      </c>
      <c r="BL95" s="19" t="s">
        <v>272</v>
      </c>
      <c r="BM95" s="231" t="s">
        <v>315</v>
      </c>
    </row>
    <row r="96" s="2" customFormat="1" ht="16.5" customHeight="1">
      <c r="A96" s="40"/>
      <c r="B96" s="41"/>
      <c r="C96" s="220" t="s">
        <v>258</v>
      </c>
      <c r="D96" s="220" t="s">
        <v>201</v>
      </c>
      <c r="E96" s="221" t="s">
        <v>5006</v>
      </c>
      <c r="F96" s="222" t="s">
        <v>5007</v>
      </c>
      <c r="G96" s="223" t="s">
        <v>3721</v>
      </c>
      <c r="H96" s="224">
        <v>1</v>
      </c>
      <c r="I96" s="225"/>
      <c r="J96" s="226">
        <f>ROUND(I96*H96,2)</f>
        <v>0</v>
      </c>
      <c r="K96" s="222" t="s">
        <v>4777</v>
      </c>
      <c r="L96" s="46"/>
      <c r="M96" s="227" t="s">
        <v>22</v>
      </c>
      <c r="N96" s="228" t="s">
        <v>49</v>
      </c>
      <c r="O96" s="86"/>
      <c r="P96" s="229">
        <f>O96*H96</f>
        <v>0</v>
      </c>
      <c r="Q96" s="229">
        <v>0</v>
      </c>
      <c r="R96" s="229">
        <f>Q96*H96</f>
        <v>0</v>
      </c>
      <c r="S96" s="229">
        <v>0</v>
      </c>
      <c r="T96" s="230">
        <f>S96*H96</f>
        <v>0</v>
      </c>
      <c r="U96" s="40"/>
      <c r="V96" s="40"/>
      <c r="W96" s="40"/>
      <c r="X96" s="40"/>
      <c r="Y96" s="40"/>
      <c r="Z96" s="40"/>
      <c r="AA96" s="40"/>
      <c r="AB96" s="40"/>
      <c r="AC96" s="40"/>
      <c r="AD96" s="40"/>
      <c r="AE96" s="40"/>
      <c r="AR96" s="231" t="s">
        <v>272</v>
      </c>
      <c r="AT96" s="231" t="s">
        <v>201</v>
      </c>
      <c r="AU96" s="231" t="s">
        <v>87</v>
      </c>
      <c r="AY96" s="19" t="s">
        <v>199</v>
      </c>
      <c r="BE96" s="232">
        <f>IF(N96="základní",J96,0)</f>
        <v>0</v>
      </c>
      <c r="BF96" s="232">
        <f>IF(N96="snížená",J96,0)</f>
        <v>0</v>
      </c>
      <c r="BG96" s="232">
        <f>IF(N96="zákl. přenesená",J96,0)</f>
        <v>0</v>
      </c>
      <c r="BH96" s="232">
        <f>IF(N96="sníž. přenesená",J96,0)</f>
        <v>0</v>
      </c>
      <c r="BI96" s="232">
        <f>IF(N96="nulová",J96,0)</f>
        <v>0</v>
      </c>
      <c r="BJ96" s="19" t="s">
        <v>23</v>
      </c>
      <c r="BK96" s="232">
        <f>ROUND(I96*H96,2)</f>
        <v>0</v>
      </c>
      <c r="BL96" s="19" t="s">
        <v>272</v>
      </c>
      <c r="BM96" s="231" t="s">
        <v>324</v>
      </c>
    </row>
    <row r="97" s="2" customFormat="1" ht="16.5" customHeight="1">
      <c r="A97" s="40"/>
      <c r="B97" s="41"/>
      <c r="C97" s="220" t="s">
        <v>263</v>
      </c>
      <c r="D97" s="220" t="s">
        <v>201</v>
      </c>
      <c r="E97" s="221" t="s">
        <v>5008</v>
      </c>
      <c r="F97" s="222" t="s">
        <v>5009</v>
      </c>
      <c r="G97" s="223" t="s">
        <v>3721</v>
      </c>
      <c r="H97" s="224">
        <v>1</v>
      </c>
      <c r="I97" s="225"/>
      <c r="J97" s="226">
        <f>ROUND(I97*H97,2)</f>
        <v>0</v>
      </c>
      <c r="K97" s="222" t="s">
        <v>4777</v>
      </c>
      <c r="L97" s="46"/>
      <c r="M97" s="227" t="s">
        <v>22</v>
      </c>
      <c r="N97" s="228" t="s">
        <v>49</v>
      </c>
      <c r="O97" s="86"/>
      <c r="P97" s="229">
        <f>O97*H97</f>
        <v>0</v>
      </c>
      <c r="Q97" s="229">
        <v>0</v>
      </c>
      <c r="R97" s="229">
        <f>Q97*H97</f>
        <v>0</v>
      </c>
      <c r="S97" s="229">
        <v>0</v>
      </c>
      <c r="T97" s="230">
        <f>S97*H97</f>
        <v>0</v>
      </c>
      <c r="U97" s="40"/>
      <c r="V97" s="40"/>
      <c r="W97" s="40"/>
      <c r="X97" s="40"/>
      <c r="Y97" s="40"/>
      <c r="Z97" s="40"/>
      <c r="AA97" s="40"/>
      <c r="AB97" s="40"/>
      <c r="AC97" s="40"/>
      <c r="AD97" s="40"/>
      <c r="AE97" s="40"/>
      <c r="AR97" s="231" t="s">
        <v>272</v>
      </c>
      <c r="AT97" s="231" t="s">
        <v>201</v>
      </c>
      <c r="AU97" s="231" t="s">
        <v>87</v>
      </c>
      <c r="AY97" s="19" t="s">
        <v>199</v>
      </c>
      <c r="BE97" s="232">
        <f>IF(N97="základní",J97,0)</f>
        <v>0</v>
      </c>
      <c r="BF97" s="232">
        <f>IF(N97="snížená",J97,0)</f>
        <v>0</v>
      </c>
      <c r="BG97" s="232">
        <f>IF(N97="zákl. přenesená",J97,0)</f>
        <v>0</v>
      </c>
      <c r="BH97" s="232">
        <f>IF(N97="sníž. přenesená",J97,0)</f>
        <v>0</v>
      </c>
      <c r="BI97" s="232">
        <f>IF(N97="nulová",J97,0)</f>
        <v>0</v>
      </c>
      <c r="BJ97" s="19" t="s">
        <v>23</v>
      </c>
      <c r="BK97" s="232">
        <f>ROUND(I97*H97,2)</f>
        <v>0</v>
      </c>
      <c r="BL97" s="19" t="s">
        <v>272</v>
      </c>
      <c r="BM97" s="231" t="s">
        <v>337</v>
      </c>
    </row>
    <row r="98" s="2" customFormat="1" ht="16.5" customHeight="1">
      <c r="A98" s="40"/>
      <c r="B98" s="41"/>
      <c r="C98" s="220" t="s">
        <v>8</v>
      </c>
      <c r="D98" s="220" t="s">
        <v>201</v>
      </c>
      <c r="E98" s="221" t="s">
        <v>5010</v>
      </c>
      <c r="F98" s="222" t="s">
        <v>5011</v>
      </c>
      <c r="G98" s="223" t="s">
        <v>3721</v>
      </c>
      <c r="H98" s="224">
        <v>1</v>
      </c>
      <c r="I98" s="225"/>
      <c r="J98" s="226">
        <f>ROUND(I98*H98,2)</f>
        <v>0</v>
      </c>
      <c r="K98" s="222" t="s">
        <v>4777</v>
      </c>
      <c r="L98" s="46"/>
      <c r="M98" s="227" t="s">
        <v>22</v>
      </c>
      <c r="N98" s="228" t="s">
        <v>49</v>
      </c>
      <c r="O98" s="86"/>
      <c r="P98" s="229">
        <f>O98*H98</f>
        <v>0</v>
      </c>
      <c r="Q98" s="229">
        <v>0</v>
      </c>
      <c r="R98" s="229">
        <f>Q98*H98</f>
        <v>0</v>
      </c>
      <c r="S98" s="229">
        <v>0</v>
      </c>
      <c r="T98" s="230">
        <f>S98*H98</f>
        <v>0</v>
      </c>
      <c r="U98" s="40"/>
      <c r="V98" s="40"/>
      <c r="W98" s="40"/>
      <c r="X98" s="40"/>
      <c r="Y98" s="40"/>
      <c r="Z98" s="40"/>
      <c r="AA98" s="40"/>
      <c r="AB98" s="40"/>
      <c r="AC98" s="40"/>
      <c r="AD98" s="40"/>
      <c r="AE98" s="40"/>
      <c r="AR98" s="231" t="s">
        <v>272</v>
      </c>
      <c r="AT98" s="231" t="s">
        <v>201</v>
      </c>
      <c r="AU98" s="231" t="s">
        <v>87</v>
      </c>
      <c r="AY98" s="19" t="s">
        <v>199</v>
      </c>
      <c r="BE98" s="232">
        <f>IF(N98="základní",J98,0)</f>
        <v>0</v>
      </c>
      <c r="BF98" s="232">
        <f>IF(N98="snížená",J98,0)</f>
        <v>0</v>
      </c>
      <c r="BG98" s="232">
        <f>IF(N98="zákl. přenesená",J98,0)</f>
        <v>0</v>
      </c>
      <c r="BH98" s="232">
        <f>IF(N98="sníž. přenesená",J98,0)</f>
        <v>0</v>
      </c>
      <c r="BI98" s="232">
        <f>IF(N98="nulová",J98,0)</f>
        <v>0</v>
      </c>
      <c r="BJ98" s="19" t="s">
        <v>23</v>
      </c>
      <c r="BK98" s="232">
        <f>ROUND(I98*H98,2)</f>
        <v>0</v>
      </c>
      <c r="BL98" s="19" t="s">
        <v>272</v>
      </c>
      <c r="BM98" s="231" t="s">
        <v>350</v>
      </c>
    </row>
    <row r="99" s="2" customFormat="1" ht="16.5" customHeight="1">
      <c r="A99" s="40"/>
      <c r="B99" s="41"/>
      <c r="C99" s="220" t="s">
        <v>272</v>
      </c>
      <c r="D99" s="220" t="s">
        <v>201</v>
      </c>
      <c r="E99" s="221" t="s">
        <v>5012</v>
      </c>
      <c r="F99" s="222" t="s">
        <v>5013</v>
      </c>
      <c r="G99" s="223" t="s">
        <v>3721</v>
      </c>
      <c r="H99" s="224">
        <v>1</v>
      </c>
      <c r="I99" s="225"/>
      <c r="J99" s="226">
        <f>ROUND(I99*H99,2)</f>
        <v>0</v>
      </c>
      <c r="K99" s="222" t="s">
        <v>4777</v>
      </c>
      <c r="L99" s="46"/>
      <c r="M99" s="287" t="s">
        <v>22</v>
      </c>
      <c r="N99" s="288" t="s">
        <v>49</v>
      </c>
      <c r="O99" s="289"/>
      <c r="P99" s="290">
        <f>O99*H99</f>
        <v>0</v>
      </c>
      <c r="Q99" s="290">
        <v>0</v>
      </c>
      <c r="R99" s="290">
        <f>Q99*H99</f>
        <v>0</v>
      </c>
      <c r="S99" s="290">
        <v>0</v>
      </c>
      <c r="T99" s="291">
        <f>S99*H99</f>
        <v>0</v>
      </c>
      <c r="U99" s="40"/>
      <c r="V99" s="40"/>
      <c r="W99" s="40"/>
      <c r="X99" s="40"/>
      <c r="Y99" s="40"/>
      <c r="Z99" s="40"/>
      <c r="AA99" s="40"/>
      <c r="AB99" s="40"/>
      <c r="AC99" s="40"/>
      <c r="AD99" s="40"/>
      <c r="AE99" s="40"/>
      <c r="AR99" s="231" t="s">
        <v>272</v>
      </c>
      <c r="AT99" s="231" t="s">
        <v>201</v>
      </c>
      <c r="AU99" s="231" t="s">
        <v>87</v>
      </c>
      <c r="AY99" s="19" t="s">
        <v>199</v>
      </c>
      <c r="BE99" s="232">
        <f>IF(N99="základní",J99,0)</f>
        <v>0</v>
      </c>
      <c r="BF99" s="232">
        <f>IF(N99="snížená",J99,0)</f>
        <v>0</v>
      </c>
      <c r="BG99" s="232">
        <f>IF(N99="zákl. přenesená",J99,0)</f>
        <v>0</v>
      </c>
      <c r="BH99" s="232">
        <f>IF(N99="sníž. přenesená",J99,0)</f>
        <v>0</v>
      </c>
      <c r="BI99" s="232">
        <f>IF(N99="nulová",J99,0)</f>
        <v>0</v>
      </c>
      <c r="BJ99" s="19" t="s">
        <v>23</v>
      </c>
      <c r="BK99" s="232">
        <f>ROUND(I99*H99,2)</f>
        <v>0</v>
      </c>
      <c r="BL99" s="19" t="s">
        <v>272</v>
      </c>
      <c r="BM99" s="231" t="s">
        <v>367</v>
      </c>
    </row>
    <row r="100" s="2" customFormat="1" ht="6.96" customHeight="1">
      <c r="A100" s="40"/>
      <c r="B100" s="61"/>
      <c r="C100" s="62"/>
      <c r="D100" s="62"/>
      <c r="E100" s="62"/>
      <c r="F100" s="62"/>
      <c r="G100" s="62"/>
      <c r="H100" s="62"/>
      <c r="I100" s="168"/>
      <c r="J100" s="62"/>
      <c r="K100" s="62"/>
      <c r="L100" s="46"/>
      <c r="M100" s="40"/>
      <c r="O100" s="40"/>
      <c r="P100" s="40"/>
      <c r="Q100" s="40"/>
      <c r="R100" s="40"/>
      <c r="S100" s="40"/>
      <c r="T100" s="40"/>
      <c r="U100" s="40"/>
      <c r="V100" s="40"/>
      <c r="W100" s="40"/>
      <c r="X100" s="40"/>
      <c r="Y100" s="40"/>
      <c r="Z100" s="40"/>
      <c r="AA100" s="40"/>
      <c r="AB100" s="40"/>
      <c r="AC100" s="40"/>
      <c r="AD100" s="40"/>
      <c r="AE100" s="40"/>
    </row>
  </sheetData>
  <sheetProtection sheet="1" autoFilter="0" formatColumns="0" formatRows="0" objects="1" scenarios="1" spinCount="100000" saltValue="FZ0wZo+E3Jheuj2kaeAMRJtZj8KORapMoQV+EzV+wG8xVv32+j6DONrD+f69N77i40QyKjFaIKa14XUQd//8vw==" hashValue="5LryKfpcAVU0TiHoWZcoSXc1cc51dNV2lGW+rK1seb5XImYsHZ6Q5zQaO0Kc3lG0q0PS5MuRBfABNjwEz52nkw==" algorithmName="SHA-512" password="CEF7"/>
  <autoFilter ref="C80:K99"/>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132</v>
      </c>
    </row>
    <row r="3" s="1" customFormat="1" ht="6.96" customHeight="1">
      <c r="B3" s="131"/>
      <c r="C3" s="132"/>
      <c r="D3" s="132"/>
      <c r="E3" s="132"/>
      <c r="F3" s="132"/>
      <c r="G3" s="132"/>
      <c r="H3" s="132"/>
      <c r="I3" s="133"/>
      <c r="J3" s="132"/>
      <c r="K3" s="132"/>
      <c r="L3" s="22"/>
      <c r="AT3" s="19" t="s">
        <v>87</v>
      </c>
    </row>
    <row r="4" s="1" customFormat="1" ht="24.96" customHeight="1">
      <c r="B4" s="22"/>
      <c r="D4" s="134" t="s">
        <v>136</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zakázky'!K6</f>
        <v>Rekonstrukce elektroinstalace a rozvodů ZTI,vč. úpravy soc. zařízení a bezbariér vstupu obj. č.p. 931, Náchod</v>
      </c>
      <c r="F7" s="136"/>
      <c r="G7" s="136"/>
      <c r="H7" s="136"/>
      <c r="I7" s="130"/>
      <c r="L7" s="22"/>
    </row>
    <row r="8" s="2" customFormat="1" ht="12" customHeight="1">
      <c r="A8" s="40"/>
      <c r="B8" s="46"/>
      <c r="C8" s="40"/>
      <c r="D8" s="136" t="s">
        <v>137</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5176</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19</v>
      </c>
      <c r="E11" s="40"/>
      <c r="F11" s="141" t="s">
        <v>22</v>
      </c>
      <c r="G11" s="40"/>
      <c r="H11" s="40"/>
      <c r="I11" s="142" t="s">
        <v>21</v>
      </c>
      <c r="J11" s="141" t="s">
        <v>22</v>
      </c>
      <c r="K11" s="40"/>
      <c r="L11" s="139"/>
      <c r="S11" s="40"/>
      <c r="T11" s="40"/>
      <c r="U11" s="40"/>
      <c r="V11" s="40"/>
      <c r="W11" s="40"/>
      <c r="X11" s="40"/>
      <c r="Y11" s="40"/>
      <c r="Z11" s="40"/>
      <c r="AA11" s="40"/>
      <c r="AB11" s="40"/>
      <c r="AC11" s="40"/>
      <c r="AD11" s="40"/>
      <c r="AE11" s="40"/>
    </row>
    <row r="12" s="2" customFormat="1" ht="12" customHeight="1">
      <c r="A12" s="40"/>
      <c r="B12" s="46"/>
      <c r="C12" s="40"/>
      <c r="D12" s="136" t="s">
        <v>24</v>
      </c>
      <c r="E12" s="40"/>
      <c r="F12" s="141" t="s">
        <v>25</v>
      </c>
      <c r="G12" s="40"/>
      <c r="H12" s="40"/>
      <c r="I12" s="142" t="s">
        <v>26</v>
      </c>
      <c r="J12" s="143" t="str">
        <f>'Rekapitulace zakázky'!AN8</f>
        <v>12. 2. 2020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22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32</v>
      </c>
      <c r="F15" s="40"/>
      <c r="G15" s="40"/>
      <c r="H15" s="40"/>
      <c r="I15" s="142" t="s">
        <v>33</v>
      </c>
      <c r="J15" s="141" t="s">
        <v>22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34</v>
      </c>
      <c r="E17" s="40"/>
      <c r="F17" s="40"/>
      <c r="G17" s="40"/>
      <c r="H17" s="40"/>
      <c r="I17" s="142" t="s">
        <v>31</v>
      </c>
      <c r="J17" s="35"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zakázky'!E14</f>
        <v>Vyplň údaj</v>
      </c>
      <c r="F18" s="141"/>
      <c r="G18" s="141"/>
      <c r="H18" s="141"/>
      <c r="I18" s="142" t="s">
        <v>33</v>
      </c>
      <c r="J18" s="35"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36</v>
      </c>
      <c r="E20" s="40"/>
      <c r="F20" s="40"/>
      <c r="G20" s="40"/>
      <c r="H20" s="40"/>
      <c r="I20" s="142" t="s">
        <v>31</v>
      </c>
      <c r="J20" s="141" t="s">
        <v>37</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33</v>
      </c>
      <c r="J21" s="141" t="s">
        <v>22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22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41</v>
      </c>
      <c r="F24" s="40"/>
      <c r="G24" s="40"/>
      <c r="H24" s="40"/>
      <c r="I24" s="142" t="s">
        <v>33</v>
      </c>
      <c r="J24" s="141" t="s">
        <v>22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42</v>
      </c>
      <c r="E26" s="40"/>
      <c r="F26" s="40"/>
      <c r="G26" s="40"/>
      <c r="H26" s="40"/>
      <c r="I26" s="138"/>
      <c r="J26" s="40"/>
      <c r="K26" s="40"/>
      <c r="L26" s="139"/>
      <c r="S26" s="40"/>
      <c r="T26" s="40"/>
      <c r="U26" s="40"/>
      <c r="V26" s="40"/>
      <c r="W26" s="40"/>
      <c r="X26" s="40"/>
      <c r="Y26" s="40"/>
      <c r="Z26" s="40"/>
      <c r="AA26" s="40"/>
      <c r="AB26" s="40"/>
      <c r="AC26" s="40"/>
      <c r="AD26" s="40"/>
      <c r="AE26" s="40"/>
    </row>
    <row r="27" s="8" customFormat="1" ht="47.25" customHeight="1">
      <c r="A27" s="144"/>
      <c r="B27" s="145"/>
      <c r="C27" s="144"/>
      <c r="D27" s="144"/>
      <c r="E27" s="146" t="s">
        <v>43</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44</v>
      </c>
      <c r="E30" s="40"/>
      <c r="F30" s="40"/>
      <c r="G30" s="40"/>
      <c r="H30" s="40"/>
      <c r="I30" s="138"/>
      <c r="J30" s="152">
        <f>ROUND(J81,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46</v>
      </c>
      <c r="G32" s="40"/>
      <c r="H32" s="40"/>
      <c r="I32" s="154" t="s">
        <v>45</v>
      </c>
      <c r="J32" s="153" t="s">
        <v>47</v>
      </c>
      <c r="K32" s="40"/>
      <c r="L32" s="139"/>
      <c r="S32" s="40"/>
      <c r="T32" s="40"/>
      <c r="U32" s="40"/>
      <c r="V32" s="40"/>
      <c r="W32" s="40"/>
      <c r="X32" s="40"/>
      <c r="Y32" s="40"/>
      <c r="Z32" s="40"/>
      <c r="AA32" s="40"/>
      <c r="AB32" s="40"/>
      <c r="AC32" s="40"/>
      <c r="AD32" s="40"/>
      <c r="AE32" s="40"/>
    </row>
    <row r="33" s="2" customFormat="1" ht="14.4" customHeight="1">
      <c r="A33" s="40"/>
      <c r="B33" s="46"/>
      <c r="C33" s="40"/>
      <c r="D33" s="155" t="s">
        <v>48</v>
      </c>
      <c r="E33" s="136" t="s">
        <v>49</v>
      </c>
      <c r="F33" s="156">
        <f>ROUND((SUM(BE81:BE84)),  2)</f>
        <v>0</v>
      </c>
      <c r="G33" s="40"/>
      <c r="H33" s="40"/>
      <c r="I33" s="157">
        <v>0.20999999999999999</v>
      </c>
      <c r="J33" s="156">
        <f>ROUND(((SUM(BE81:BE84))*I33),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50</v>
      </c>
      <c r="F34" s="156">
        <f>ROUND((SUM(BF81:BF84)),  2)</f>
        <v>0</v>
      </c>
      <c r="G34" s="40"/>
      <c r="H34" s="40"/>
      <c r="I34" s="157">
        <v>0.14999999999999999</v>
      </c>
      <c r="J34" s="156">
        <f>ROUND(((SUM(BF81:BF84))*I34),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51</v>
      </c>
      <c r="F35" s="156">
        <f>ROUND((SUM(BG81:BG84)),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52</v>
      </c>
      <c r="F36" s="156">
        <f>ROUND((SUM(BH81:BH84)),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53</v>
      </c>
      <c r="F37" s="156">
        <f>ROUND((SUM(BI81:BI84)),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54</v>
      </c>
      <c r="E39" s="160"/>
      <c r="F39" s="160"/>
      <c r="G39" s="161" t="s">
        <v>55</v>
      </c>
      <c r="H39" s="162" t="s">
        <v>56</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139</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Rekonstrukce elektroinstalace a rozvodů ZTI,vč. úpravy soc. zařízení a bezbariér vstupu obj. č.p. 931, Náchod</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137</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 xml:space="preserve">BOZP - Činnost koordinátora bezpečnosti práce a zpracování plánu BOZP </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24</v>
      </c>
      <c r="D52" s="42"/>
      <c r="E52" s="42"/>
      <c r="F52" s="29" t="str">
        <f>F12</f>
        <v>Náchod</v>
      </c>
      <c r="G52" s="42"/>
      <c r="H52" s="42"/>
      <c r="I52" s="142" t="s">
        <v>26</v>
      </c>
      <c r="J52" s="74" t="str">
        <f>IF(J12="","",J12)</f>
        <v>12. 2. 2020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40.05" customHeight="1">
      <c r="A54" s="40"/>
      <c r="B54" s="41"/>
      <c r="C54" s="34" t="s">
        <v>30</v>
      </c>
      <c r="D54" s="42"/>
      <c r="E54" s="42"/>
      <c r="F54" s="29" t="str">
        <f>E15</f>
        <v>SPŠ stav. a Obch. akad. arch. Jana Letzela, Náchod</v>
      </c>
      <c r="G54" s="42"/>
      <c r="H54" s="42"/>
      <c r="I54" s="142" t="s">
        <v>36</v>
      </c>
      <c r="J54" s="38" t="str">
        <f>E21</f>
        <v>Ing. Lukáš Polej - projektový a ing. atelier EGO</v>
      </c>
      <c r="K54" s="42"/>
      <c r="L54" s="139"/>
      <c r="S54" s="40"/>
      <c r="T54" s="40"/>
      <c r="U54" s="40"/>
      <c r="V54" s="40"/>
      <c r="W54" s="40"/>
      <c r="X54" s="40"/>
      <c r="Y54" s="40"/>
      <c r="Z54" s="40"/>
      <c r="AA54" s="40"/>
      <c r="AB54" s="40"/>
      <c r="AC54" s="40"/>
      <c r="AD54" s="40"/>
      <c r="AE54" s="40"/>
    </row>
    <row r="55" s="2" customFormat="1" ht="15.15" customHeight="1">
      <c r="A55" s="40"/>
      <c r="B55" s="41"/>
      <c r="C55" s="34" t="s">
        <v>34</v>
      </c>
      <c r="D55" s="42"/>
      <c r="E55" s="42"/>
      <c r="F55" s="29" t="str">
        <f>IF(E18="","",E18)</f>
        <v>Vyplň údaj</v>
      </c>
      <c r="G55" s="42"/>
      <c r="H55" s="42"/>
      <c r="I55" s="142" t="s">
        <v>40</v>
      </c>
      <c r="J55" s="38" t="str">
        <f>E24</f>
        <v>Jan Krčmář</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140</v>
      </c>
      <c r="D57" s="174"/>
      <c r="E57" s="174"/>
      <c r="F57" s="174"/>
      <c r="G57" s="174"/>
      <c r="H57" s="174"/>
      <c r="I57" s="175"/>
      <c r="J57" s="176" t="s">
        <v>141</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76</v>
      </c>
      <c r="D59" s="42"/>
      <c r="E59" s="42"/>
      <c r="F59" s="42"/>
      <c r="G59" s="42"/>
      <c r="H59" s="42"/>
      <c r="I59" s="138"/>
      <c r="J59" s="104">
        <f>J81</f>
        <v>0</v>
      </c>
      <c r="K59" s="42"/>
      <c r="L59" s="139"/>
      <c r="S59" s="40"/>
      <c r="T59" s="40"/>
      <c r="U59" s="40"/>
      <c r="V59" s="40"/>
      <c r="W59" s="40"/>
      <c r="X59" s="40"/>
      <c r="Y59" s="40"/>
      <c r="Z59" s="40"/>
      <c r="AA59" s="40"/>
      <c r="AB59" s="40"/>
      <c r="AC59" s="40"/>
      <c r="AD59" s="40"/>
      <c r="AE59" s="40"/>
      <c r="AU59" s="19" t="s">
        <v>142</v>
      </c>
    </row>
    <row r="60" s="9" customFormat="1" ht="24.96" customHeight="1">
      <c r="A60" s="9"/>
      <c r="B60" s="178"/>
      <c r="C60" s="179"/>
      <c r="D60" s="180" t="s">
        <v>4754</v>
      </c>
      <c r="E60" s="181"/>
      <c r="F60" s="181"/>
      <c r="G60" s="181"/>
      <c r="H60" s="181"/>
      <c r="I60" s="182"/>
      <c r="J60" s="183">
        <f>J82</f>
        <v>0</v>
      </c>
      <c r="K60" s="179"/>
      <c r="L60" s="184"/>
      <c r="S60" s="9"/>
      <c r="T60" s="9"/>
      <c r="U60" s="9"/>
      <c r="V60" s="9"/>
      <c r="W60" s="9"/>
      <c r="X60" s="9"/>
      <c r="Y60" s="9"/>
      <c r="Z60" s="9"/>
      <c r="AA60" s="9"/>
      <c r="AB60" s="9"/>
      <c r="AC60" s="9"/>
      <c r="AD60" s="9"/>
      <c r="AE60" s="9"/>
    </row>
    <row r="61" s="10" customFormat="1" ht="19.92" customHeight="1">
      <c r="A61" s="10"/>
      <c r="B61" s="185"/>
      <c r="C61" s="186"/>
      <c r="D61" s="187" t="s">
        <v>5177</v>
      </c>
      <c r="E61" s="188"/>
      <c r="F61" s="188"/>
      <c r="G61" s="188"/>
      <c r="H61" s="188"/>
      <c r="I61" s="189"/>
      <c r="J61" s="190">
        <f>J83</f>
        <v>0</v>
      </c>
      <c r="K61" s="186"/>
      <c r="L61" s="191"/>
      <c r="S61" s="10"/>
      <c r="T61" s="10"/>
      <c r="U61" s="10"/>
      <c r="V61" s="10"/>
      <c r="W61" s="10"/>
      <c r="X61" s="10"/>
      <c r="Y61" s="10"/>
      <c r="Z61" s="10"/>
      <c r="AA61" s="10"/>
      <c r="AB61" s="10"/>
      <c r="AC61" s="10"/>
      <c r="AD61" s="10"/>
      <c r="AE61" s="10"/>
    </row>
    <row r="62" s="2" customFormat="1" ht="21.84" customHeight="1">
      <c r="A62" s="40"/>
      <c r="B62" s="41"/>
      <c r="C62" s="42"/>
      <c r="D62" s="42"/>
      <c r="E62" s="42"/>
      <c r="F62" s="42"/>
      <c r="G62" s="42"/>
      <c r="H62" s="42"/>
      <c r="I62" s="138"/>
      <c r="J62" s="42"/>
      <c r="K62" s="42"/>
      <c r="L62" s="139"/>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168"/>
      <c r="J63" s="62"/>
      <c r="K63" s="62"/>
      <c r="L63" s="139"/>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171"/>
      <c r="J67" s="64"/>
      <c r="K67" s="64"/>
      <c r="L67" s="139"/>
      <c r="S67" s="40"/>
      <c r="T67" s="40"/>
      <c r="U67" s="40"/>
      <c r="V67" s="40"/>
      <c r="W67" s="40"/>
      <c r="X67" s="40"/>
      <c r="Y67" s="40"/>
      <c r="Z67" s="40"/>
      <c r="AA67" s="40"/>
      <c r="AB67" s="40"/>
      <c r="AC67" s="40"/>
      <c r="AD67" s="40"/>
      <c r="AE67" s="40"/>
    </row>
    <row r="68" s="2" customFormat="1" ht="24.96" customHeight="1">
      <c r="A68" s="40"/>
      <c r="B68" s="41"/>
      <c r="C68" s="25" t="s">
        <v>184</v>
      </c>
      <c r="D68" s="42"/>
      <c r="E68" s="42"/>
      <c r="F68" s="42"/>
      <c r="G68" s="42"/>
      <c r="H68" s="42"/>
      <c r="I68" s="138"/>
      <c r="J68" s="42"/>
      <c r="K68" s="42"/>
      <c r="L68" s="139"/>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138"/>
      <c r="J69" s="42"/>
      <c r="K69" s="42"/>
      <c r="L69" s="139"/>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138"/>
      <c r="J70" s="42"/>
      <c r="K70" s="42"/>
      <c r="L70" s="139"/>
      <c r="S70" s="40"/>
      <c r="T70" s="40"/>
      <c r="U70" s="40"/>
      <c r="V70" s="40"/>
      <c r="W70" s="40"/>
      <c r="X70" s="40"/>
      <c r="Y70" s="40"/>
      <c r="Z70" s="40"/>
      <c r="AA70" s="40"/>
      <c r="AB70" s="40"/>
      <c r="AC70" s="40"/>
      <c r="AD70" s="40"/>
      <c r="AE70" s="40"/>
    </row>
    <row r="71" s="2" customFormat="1" ht="16.5" customHeight="1">
      <c r="A71" s="40"/>
      <c r="B71" s="41"/>
      <c r="C71" s="42"/>
      <c r="D71" s="42"/>
      <c r="E71" s="172" t="str">
        <f>E7</f>
        <v>Rekonstrukce elektroinstalace a rozvodů ZTI,vč. úpravy soc. zařízení a bezbariér vstupu obj. č.p. 931, Náchod</v>
      </c>
      <c r="F71" s="34"/>
      <c r="G71" s="34"/>
      <c r="H71" s="34"/>
      <c r="I71" s="138"/>
      <c r="J71" s="42"/>
      <c r="K71" s="42"/>
      <c r="L71" s="139"/>
      <c r="S71" s="40"/>
      <c r="T71" s="40"/>
      <c r="U71" s="40"/>
      <c r="V71" s="40"/>
      <c r="W71" s="40"/>
      <c r="X71" s="40"/>
      <c r="Y71" s="40"/>
      <c r="Z71" s="40"/>
      <c r="AA71" s="40"/>
      <c r="AB71" s="40"/>
      <c r="AC71" s="40"/>
      <c r="AD71" s="40"/>
      <c r="AE71" s="40"/>
    </row>
    <row r="72" s="2" customFormat="1" ht="12" customHeight="1">
      <c r="A72" s="40"/>
      <c r="B72" s="41"/>
      <c r="C72" s="34" t="s">
        <v>137</v>
      </c>
      <c r="D72" s="42"/>
      <c r="E72" s="42"/>
      <c r="F72" s="42"/>
      <c r="G72" s="42"/>
      <c r="H72" s="42"/>
      <c r="I72" s="138"/>
      <c r="J72" s="42"/>
      <c r="K72" s="42"/>
      <c r="L72" s="139"/>
      <c r="S72" s="40"/>
      <c r="T72" s="40"/>
      <c r="U72" s="40"/>
      <c r="V72" s="40"/>
      <c r="W72" s="40"/>
      <c r="X72" s="40"/>
      <c r="Y72" s="40"/>
      <c r="Z72" s="40"/>
      <c r="AA72" s="40"/>
      <c r="AB72" s="40"/>
      <c r="AC72" s="40"/>
      <c r="AD72" s="40"/>
      <c r="AE72" s="40"/>
    </row>
    <row r="73" s="2" customFormat="1" ht="16.5" customHeight="1">
      <c r="A73" s="40"/>
      <c r="B73" s="41"/>
      <c r="C73" s="42"/>
      <c r="D73" s="42"/>
      <c r="E73" s="71" t="str">
        <f>E9</f>
        <v xml:space="preserve">BOZP - Činnost koordinátora bezpečnosti práce a zpracování plánu BOZP </v>
      </c>
      <c r="F73" s="42"/>
      <c r="G73" s="42"/>
      <c r="H73" s="42"/>
      <c r="I73" s="138"/>
      <c r="J73" s="42"/>
      <c r="K73" s="42"/>
      <c r="L73" s="139"/>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12" customHeight="1">
      <c r="A75" s="40"/>
      <c r="B75" s="41"/>
      <c r="C75" s="34" t="s">
        <v>24</v>
      </c>
      <c r="D75" s="42"/>
      <c r="E75" s="42"/>
      <c r="F75" s="29" t="str">
        <f>F12</f>
        <v>Náchod</v>
      </c>
      <c r="G75" s="42"/>
      <c r="H75" s="42"/>
      <c r="I75" s="142" t="s">
        <v>26</v>
      </c>
      <c r="J75" s="74" t="str">
        <f>IF(J12="","",J12)</f>
        <v>12. 2. 2020</v>
      </c>
      <c r="K75" s="42"/>
      <c r="L75" s="139"/>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40.05" customHeight="1">
      <c r="A77" s="40"/>
      <c r="B77" s="41"/>
      <c r="C77" s="34" t="s">
        <v>30</v>
      </c>
      <c r="D77" s="42"/>
      <c r="E77" s="42"/>
      <c r="F77" s="29" t="str">
        <f>E15</f>
        <v>SPŠ stav. a Obch. akad. arch. Jana Letzela, Náchod</v>
      </c>
      <c r="G77" s="42"/>
      <c r="H77" s="42"/>
      <c r="I77" s="142" t="s">
        <v>36</v>
      </c>
      <c r="J77" s="38" t="str">
        <f>E21</f>
        <v>Ing. Lukáš Polej - projektový a ing. atelier EGO</v>
      </c>
      <c r="K77" s="42"/>
      <c r="L77" s="139"/>
      <c r="S77" s="40"/>
      <c r="T77" s="40"/>
      <c r="U77" s="40"/>
      <c r="V77" s="40"/>
      <c r="W77" s="40"/>
      <c r="X77" s="40"/>
      <c r="Y77" s="40"/>
      <c r="Z77" s="40"/>
      <c r="AA77" s="40"/>
      <c r="AB77" s="40"/>
      <c r="AC77" s="40"/>
      <c r="AD77" s="40"/>
      <c r="AE77" s="40"/>
    </row>
    <row r="78" s="2" customFormat="1" ht="15.15" customHeight="1">
      <c r="A78" s="40"/>
      <c r="B78" s="41"/>
      <c r="C78" s="34" t="s">
        <v>34</v>
      </c>
      <c r="D78" s="42"/>
      <c r="E78" s="42"/>
      <c r="F78" s="29" t="str">
        <f>IF(E18="","",E18)</f>
        <v>Vyplň údaj</v>
      </c>
      <c r="G78" s="42"/>
      <c r="H78" s="42"/>
      <c r="I78" s="142" t="s">
        <v>40</v>
      </c>
      <c r="J78" s="38" t="str">
        <f>E24</f>
        <v>Jan Krčmář</v>
      </c>
      <c r="K78" s="42"/>
      <c r="L78" s="139"/>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138"/>
      <c r="J79" s="42"/>
      <c r="K79" s="42"/>
      <c r="L79" s="139"/>
      <c r="S79" s="40"/>
      <c r="T79" s="40"/>
      <c r="U79" s="40"/>
      <c r="V79" s="40"/>
      <c r="W79" s="40"/>
      <c r="X79" s="40"/>
      <c r="Y79" s="40"/>
      <c r="Z79" s="40"/>
      <c r="AA79" s="40"/>
      <c r="AB79" s="40"/>
      <c r="AC79" s="40"/>
      <c r="AD79" s="40"/>
      <c r="AE79" s="40"/>
    </row>
    <row r="80" s="11" customFormat="1" ht="29.28" customHeight="1">
      <c r="A80" s="192"/>
      <c r="B80" s="193"/>
      <c r="C80" s="194" t="s">
        <v>185</v>
      </c>
      <c r="D80" s="195" t="s">
        <v>63</v>
      </c>
      <c r="E80" s="195" t="s">
        <v>59</v>
      </c>
      <c r="F80" s="195" t="s">
        <v>60</v>
      </c>
      <c r="G80" s="195" t="s">
        <v>186</v>
      </c>
      <c r="H80" s="195" t="s">
        <v>187</v>
      </c>
      <c r="I80" s="196" t="s">
        <v>188</v>
      </c>
      <c r="J80" s="195" t="s">
        <v>141</v>
      </c>
      <c r="K80" s="197" t="s">
        <v>189</v>
      </c>
      <c r="L80" s="198"/>
      <c r="M80" s="94" t="s">
        <v>22</v>
      </c>
      <c r="N80" s="95" t="s">
        <v>48</v>
      </c>
      <c r="O80" s="95" t="s">
        <v>190</v>
      </c>
      <c r="P80" s="95" t="s">
        <v>191</v>
      </c>
      <c r="Q80" s="95" t="s">
        <v>192</v>
      </c>
      <c r="R80" s="95" t="s">
        <v>193</v>
      </c>
      <c r="S80" s="95" t="s">
        <v>194</v>
      </c>
      <c r="T80" s="96" t="s">
        <v>195</v>
      </c>
      <c r="U80" s="192"/>
      <c r="V80" s="192"/>
      <c r="W80" s="192"/>
      <c r="X80" s="192"/>
      <c r="Y80" s="192"/>
      <c r="Z80" s="192"/>
      <c r="AA80" s="192"/>
      <c r="AB80" s="192"/>
      <c r="AC80" s="192"/>
      <c r="AD80" s="192"/>
      <c r="AE80" s="192"/>
    </row>
    <row r="81" s="2" customFormat="1" ht="22.8" customHeight="1">
      <c r="A81" s="40"/>
      <c r="B81" s="41"/>
      <c r="C81" s="101" t="s">
        <v>196</v>
      </c>
      <c r="D81" s="42"/>
      <c r="E81" s="42"/>
      <c r="F81" s="42"/>
      <c r="G81" s="42"/>
      <c r="H81" s="42"/>
      <c r="I81" s="138"/>
      <c r="J81" s="199">
        <f>BK81</f>
        <v>0</v>
      </c>
      <c r="K81" s="42"/>
      <c r="L81" s="46"/>
      <c r="M81" s="97"/>
      <c r="N81" s="200"/>
      <c r="O81" s="98"/>
      <c r="P81" s="201">
        <f>P82</f>
        <v>0</v>
      </c>
      <c r="Q81" s="98"/>
      <c r="R81" s="201">
        <f>R82</f>
        <v>0</v>
      </c>
      <c r="S81" s="98"/>
      <c r="T81" s="202">
        <f>T82</f>
        <v>0</v>
      </c>
      <c r="U81" s="40"/>
      <c r="V81" s="40"/>
      <c r="W81" s="40"/>
      <c r="X81" s="40"/>
      <c r="Y81" s="40"/>
      <c r="Z81" s="40"/>
      <c r="AA81" s="40"/>
      <c r="AB81" s="40"/>
      <c r="AC81" s="40"/>
      <c r="AD81" s="40"/>
      <c r="AE81" s="40"/>
      <c r="AT81" s="19" t="s">
        <v>77</v>
      </c>
      <c r="AU81" s="19" t="s">
        <v>142</v>
      </c>
      <c r="BK81" s="203">
        <f>BK82</f>
        <v>0</v>
      </c>
    </row>
    <row r="82" s="12" customFormat="1" ht="25.92" customHeight="1">
      <c r="A82" s="12"/>
      <c r="B82" s="204"/>
      <c r="C82" s="205"/>
      <c r="D82" s="206" t="s">
        <v>77</v>
      </c>
      <c r="E82" s="207" t="s">
        <v>4756</v>
      </c>
      <c r="F82" s="207" t="s">
        <v>4757</v>
      </c>
      <c r="G82" s="205"/>
      <c r="H82" s="205"/>
      <c r="I82" s="208"/>
      <c r="J82" s="209">
        <f>BK82</f>
        <v>0</v>
      </c>
      <c r="K82" s="205"/>
      <c r="L82" s="210"/>
      <c r="M82" s="211"/>
      <c r="N82" s="212"/>
      <c r="O82" s="212"/>
      <c r="P82" s="213">
        <f>P83</f>
        <v>0</v>
      </c>
      <c r="Q82" s="212"/>
      <c r="R82" s="213">
        <f>R83</f>
        <v>0</v>
      </c>
      <c r="S82" s="212"/>
      <c r="T82" s="214">
        <f>T83</f>
        <v>0</v>
      </c>
      <c r="U82" s="12"/>
      <c r="V82" s="12"/>
      <c r="W82" s="12"/>
      <c r="X82" s="12"/>
      <c r="Y82" s="12"/>
      <c r="Z82" s="12"/>
      <c r="AA82" s="12"/>
      <c r="AB82" s="12"/>
      <c r="AC82" s="12"/>
      <c r="AD82" s="12"/>
      <c r="AE82" s="12"/>
      <c r="AR82" s="215" t="s">
        <v>103</v>
      </c>
      <c r="AT82" s="216" t="s">
        <v>77</v>
      </c>
      <c r="AU82" s="216" t="s">
        <v>78</v>
      </c>
      <c r="AY82" s="215" t="s">
        <v>199</v>
      </c>
      <c r="BK82" s="217">
        <f>BK83</f>
        <v>0</v>
      </c>
    </row>
    <row r="83" s="12" customFormat="1" ht="22.8" customHeight="1">
      <c r="A83" s="12"/>
      <c r="B83" s="204"/>
      <c r="C83" s="205"/>
      <c r="D83" s="206" t="s">
        <v>77</v>
      </c>
      <c r="E83" s="218" t="s">
        <v>130</v>
      </c>
      <c r="F83" s="218" t="s">
        <v>5178</v>
      </c>
      <c r="G83" s="205"/>
      <c r="H83" s="205"/>
      <c r="I83" s="208"/>
      <c r="J83" s="219">
        <f>BK83</f>
        <v>0</v>
      </c>
      <c r="K83" s="205"/>
      <c r="L83" s="210"/>
      <c r="M83" s="211"/>
      <c r="N83" s="212"/>
      <c r="O83" s="212"/>
      <c r="P83" s="213">
        <f>P84</f>
        <v>0</v>
      </c>
      <c r="Q83" s="212"/>
      <c r="R83" s="213">
        <f>R84</f>
        <v>0</v>
      </c>
      <c r="S83" s="212"/>
      <c r="T83" s="214">
        <f>T84</f>
        <v>0</v>
      </c>
      <c r="U83" s="12"/>
      <c r="V83" s="12"/>
      <c r="W83" s="12"/>
      <c r="X83" s="12"/>
      <c r="Y83" s="12"/>
      <c r="Z83" s="12"/>
      <c r="AA83" s="12"/>
      <c r="AB83" s="12"/>
      <c r="AC83" s="12"/>
      <c r="AD83" s="12"/>
      <c r="AE83" s="12"/>
      <c r="AR83" s="215" t="s">
        <v>103</v>
      </c>
      <c r="AT83" s="216" t="s">
        <v>77</v>
      </c>
      <c r="AU83" s="216" t="s">
        <v>23</v>
      </c>
      <c r="AY83" s="215" t="s">
        <v>199</v>
      </c>
      <c r="BK83" s="217">
        <f>BK84</f>
        <v>0</v>
      </c>
    </row>
    <row r="84" s="2" customFormat="1" ht="16.5" customHeight="1">
      <c r="A84" s="40"/>
      <c r="B84" s="41"/>
      <c r="C84" s="220" t="s">
        <v>23</v>
      </c>
      <c r="D84" s="220" t="s">
        <v>201</v>
      </c>
      <c r="E84" s="221" t="s">
        <v>5179</v>
      </c>
      <c r="F84" s="222" t="s">
        <v>131</v>
      </c>
      <c r="G84" s="223" t="s">
        <v>3721</v>
      </c>
      <c r="H84" s="224">
        <v>1</v>
      </c>
      <c r="I84" s="225"/>
      <c r="J84" s="226">
        <f>ROUND(I84*H84,2)</f>
        <v>0</v>
      </c>
      <c r="K84" s="222" t="s">
        <v>22</v>
      </c>
      <c r="L84" s="46"/>
      <c r="M84" s="287" t="s">
        <v>22</v>
      </c>
      <c r="N84" s="288" t="s">
        <v>49</v>
      </c>
      <c r="O84" s="289"/>
      <c r="P84" s="290">
        <f>O84*H84</f>
        <v>0</v>
      </c>
      <c r="Q84" s="290">
        <v>0</v>
      </c>
      <c r="R84" s="290">
        <f>Q84*H84</f>
        <v>0</v>
      </c>
      <c r="S84" s="290">
        <v>0</v>
      </c>
      <c r="T84" s="291">
        <f>S84*H84</f>
        <v>0</v>
      </c>
      <c r="U84" s="40"/>
      <c r="V84" s="40"/>
      <c r="W84" s="40"/>
      <c r="X84" s="40"/>
      <c r="Y84" s="40"/>
      <c r="Z84" s="40"/>
      <c r="AA84" s="40"/>
      <c r="AB84" s="40"/>
      <c r="AC84" s="40"/>
      <c r="AD84" s="40"/>
      <c r="AE84" s="40"/>
      <c r="AR84" s="231" t="s">
        <v>4762</v>
      </c>
      <c r="AT84" s="231" t="s">
        <v>201</v>
      </c>
      <c r="AU84" s="231" t="s">
        <v>87</v>
      </c>
      <c r="AY84" s="19" t="s">
        <v>199</v>
      </c>
      <c r="BE84" s="232">
        <f>IF(N84="základní",J84,0)</f>
        <v>0</v>
      </c>
      <c r="BF84" s="232">
        <f>IF(N84="snížená",J84,0)</f>
        <v>0</v>
      </c>
      <c r="BG84" s="232">
        <f>IF(N84="zákl. přenesená",J84,0)</f>
        <v>0</v>
      </c>
      <c r="BH84" s="232">
        <f>IF(N84="sníž. přenesená",J84,0)</f>
        <v>0</v>
      </c>
      <c r="BI84" s="232">
        <f>IF(N84="nulová",J84,0)</f>
        <v>0</v>
      </c>
      <c r="BJ84" s="19" t="s">
        <v>23</v>
      </c>
      <c r="BK84" s="232">
        <f>ROUND(I84*H84,2)</f>
        <v>0</v>
      </c>
      <c r="BL84" s="19" t="s">
        <v>4762</v>
      </c>
      <c r="BM84" s="231" t="s">
        <v>5180</v>
      </c>
    </row>
    <row r="85" s="2" customFormat="1" ht="6.96" customHeight="1">
      <c r="A85" s="40"/>
      <c r="B85" s="61"/>
      <c r="C85" s="62"/>
      <c r="D85" s="62"/>
      <c r="E85" s="62"/>
      <c r="F85" s="62"/>
      <c r="G85" s="62"/>
      <c r="H85" s="62"/>
      <c r="I85" s="168"/>
      <c r="J85" s="62"/>
      <c r="K85" s="62"/>
      <c r="L85" s="46"/>
      <c r="M85" s="40"/>
      <c r="O85" s="40"/>
      <c r="P85" s="40"/>
      <c r="Q85" s="40"/>
      <c r="R85" s="40"/>
      <c r="S85" s="40"/>
      <c r="T85" s="40"/>
      <c r="U85" s="40"/>
      <c r="V85" s="40"/>
      <c r="W85" s="40"/>
      <c r="X85" s="40"/>
      <c r="Y85" s="40"/>
      <c r="Z85" s="40"/>
      <c r="AA85" s="40"/>
      <c r="AB85" s="40"/>
      <c r="AC85" s="40"/>
      <c r="AD85" s="40"/>
      <c r="AE85" s="40"/>
    </row>
  </sheetData>
  <sheetProtection sheet="1" autoFilter="0" formatColumns="0" formatRows="0" objects="1" scenarios="1" spinCount="100000" saltValue="l+h152sVCukebWw9Rldijp3GOpADvGkk1mvbjvP8P0CAbFVEkGgQGLqh8E/z71x9JPuq22+GPhEibMz0sMkFmg==" hashValue="+i6lO5gWNZ4eJT+dphK0/Unn27VxIlGIHVtYd2xI7wk9sMpLzbt6HyyH2gtRDls4G/Y78RGJYHGIrbKhtAFWqQ==" algorithmName="SHA-512" password="CEF7"/>
  <autoFilter ref="C80:K84"/>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135</v>
      </c>
    </row>
    <row r="3" s="1" customFormat="1" ht="6.96" customHeight="1">
      <c r="B3" s="131"/>
      <c r="C3" s="132"/>
      <c r="D3" s="132"/>
      <c r="E3" s="132"/>
      <c r="F3" s="132"/>
      <c r="G3" s="132"/>
      <c r="H3" s="132"/>
      <c r="I3" s="133"/>
      <c r="J3" s="132"/>
      <c r="K3" s="132"/>
      <c r="L3" s="22"/>
      <c r="AT3" s="19" t="s">
        <v>87</v>
      </c>
    </row>
    <row r="4" s="1" customFormat="1" ht="24.96" customHeight="1">
      <c r="B4" s="22"/>
      <c r="D4" s="134" t="s">
        <v>136</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zakázky'!K6</f>
        <v>Rekonstrukce elektroinstalace a rozvodů ZTI,vč. úpravy soc. zařízení a bezbariér vstupu obj. č.p. 931, Náchod</v>
      </c>
      <c r="F7" s="136"/>
      <c r="G7" s="136"/>
      <c r="H7" s="136"/>
      <c r="I7" s="130"/>
      <c r="L7" s="22"/>
    </row>
    <row r="8" s="2" customFormat="1" ht="12" customHeight="1">
      <c r="A8" s="40"/>
      <c r="B8" s="46"/>
      <c r="C8" s="40"/>
      <c r="D8" s="136" t="s">
        <v>137</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5181</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19</v>
      </c>
      <c r="E11" s="40"/>
      <c r="F11" s="141" t="s">
        <v>20</v>
      </c>
      <c r="G11" s="40"/>
      <c r="H11" s="40"/>
      <c r="I11" s="142" t="s">
        <v>21</v>
      </c>
      <c r="J11" s="141" t="s">
        <v>22</v>
      </c>
      <c r="K11" s="40"/>
      <c r="L11" s="139"/>
      <c r="S11" s="40"/>
      <c r="T11" s="40"/>
      <c r="U11" s="40"/>
      <c r="V11" s="40"/>
      <c r="W11" s="40"/>
      <c r="X11" s="40"/>
      <c r="Y11" s="40"/>
      <c r="Z11" s="40"/>
      <c r="AA11" s="40"/>
      <c r="AB11" s="40"/>
      <c r="AC11" s="40"/>
      <c r="AD11" s="40"/>
      <c r="AE11" s="40"/>
    </row>
    <row r="12" s="2" customFormat="1" ht="12" customHeight="1">
      <c r="A12" s="40"/>
      <c r="B12" s="46"/>
      <c r="C12" s="40"/>
      <c r="D12" s="136" t="s">
        <v>24</v>
      </c>
      <c r="E12" s="40"/>
      <c r="F12" s="141" t="s">
        <v>25</v>
      </c>
      <c r="G12" s="40"/>
      <c r="H12" s="40"/>
      <c r="I12" s="142" t="s">
        <v>26</v>
      </c>
      <c r="J12" s="143" t="str">
        <f>'Rekapitulace zakázky'!AN8</f>
        <v>12. 2. 2020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22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32</v>
      </c>
      <c r="F15" s="40"/>
      <c r="G15" s="40"/>
      <c r="H15" s="40"/>
      <c r="I15" s="142" t="s">
        <v>33</v>
      </c>
      <c r="J15" s="141" t="s">
        <v>22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34</v>
      </c>
      <c r="E17" s="40"/>
      <c r="F17" s="40"/>
      <c r="G17" s="40"/>
      <c r="H17" s="40"/>
      <c r="I17" s="142" t="s">
        <v>31</v>
      </c>
      <c r="J17" s="35"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zakázky'!E14</f>
        <v>Vyplň údaj</v>
      </c>
      <c r="F18" s="141"/>
      <c r="G18" s="141"/>
      <c r="H18" s="141"/>
      <c r="I18" s="142" t="s">
        <v>33</v>
      </c>
      <c r="J18" s="35"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36</v>
      </c>
      <c r="E20" s="40"/>
      <c r="F20" s="40"/>
      <c r="G20" s="40"/>
      <c r="H20" s="40"/>
      <c r="I20" s="142" t="s">
        <v>31</v>
      </c>
      <c r="J20" s="141" t="s">
        <v>37</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33</v>
      </c>
      <c r="J21" s="141" t="s">
        <v>22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22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41</v>
      </c>
      <c r="F24" s="40"/>
      <c r="G24" s="40"/>
      <c r="H24" s="40"/>
      <c r="I24" s="142" t="s">
        <v>33</v>
      </c>
      <c r="J24" s="141" t="s">
        <v>22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42</v>
      </c>
      <c r="E26" s="40"/>
      <c r="F26" s="40"/>
      <c r="G26" s="40"/>
      <c r="H26" s="40"/>
      <c r="I26" s="138"/>
      <c r="J26" s="40"/>
      <c r="K26" s="40"/>
      <c r="L26" s="139"/>
      <c r="S26" s="40"/>
      <c r="T26" s="40"/>
      <c r="U26" s="40"/>
      <c r="V26" s="40"/>
      <c r="W26" s="40"/>
      <c r="X26" s="40"/>
      <c r="Y26" s="40"/>
      <c r="Z26" s="40"/>
      <c r="AA26" s="40"/>
      <c r="AB26" s="40"/>
      <c r="AC26" s="40"/>
      <c r="AD26" s="40"/>
      <c r="AE26" s="40"/>
    </row>
    <row r="27" s="8" customFormat="1" ht="47.25" customHeight="1">
      <c r="A27" s="144"/>
      <c r="B27" s="145"/>
      <c r="C27" s="144"/>
      <c r="D27" s="144"/>
      <c r="E27" s="146" t="s">
        <v>43</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44</v>
      </c>
      <c r="E30" s="40"/>
      <c r="F30" s="40"/>
      <c r="G30" s="40"/>
      <c r="H30" s="40"/>
      <c r="I30" s="138"/>
      <c r="J30" s="152">
        <f>ROUND(J83,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46</v>
      </c>
      <c r="G32" s="40"/>
      <c r="H32" s="40"/>
      <c r="I32" s="154" t="s">
        <v>45</v>
      </c>
      <c r="J32" s="153" t="s">
        <v>47</v>
      </c>
      <c r="K32" s="40"/>
      <c r="L32" s="139"/>
      <c r="S32" s="40"/>
      <c r="T32" s="40"/>
      <c r="U32" s="40"/>
      <c r="V32" s="40"/>
      <c r="W32" s="40"/>
      <c r="X32" s="40"/>
      <c r="Y32" s="40"/>
      <c r="Z32" s="40"/>
      <c r="AA32" s="40"/>
      <c r="AB32" s="40"/>
      <c r="AC32" s="40"/>
      <c r="AD32" s="40"/>
      <c r="AE32" s="40"/>
    </row>
    <row r="33" s="2" customFormat="1" ht="14.4" customHeight="1">
      <c r="A33" s="40"/>
      <c r="B33" s="46"/>
      <c r="C33" s="40"/>
      <c r="D33" s="155" t="s">
        <v>48</v>
      </c>
      <c r="E33" s="136" t="s">
        <v>49</v>
      </c>
      <c r="F33" s="156">
        <f>ROUND((SUM(BE83:BE93)),  2)</f>
        <v>0</v>
      </c>
      <c r="G33" s="40"/>
      <c r="H33" s="40"/>
      <c r="I33" s="157">
        <v>0.20999999999999999</v>
      </c>
      <c r="J33" s="156">
        <f>ROUND(((SUM(BE83:BE93))*I33),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50</v>
      </c>
      <c r="F34" s="156">
        <f>ROUND((SUM(BF83:BF93)),  2)</f>
        <v>0</v>
      </c>
      <c r="G34" s="40"/>
      <c r="H34" s="40"/>
      <c r="I34" s="157">
        <v>0.14999999999999999</v>
      </c>
      <c r="J34" s="156">
        <f>ROUND(((SUM(BF83:BF93))*I34),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51</v>
      </c>
      <c r="F35" s="156">
        <f>ROUND((SUM(BG83:BG93)),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52</v>
      </c>
      <c r="F36" s="156">
        <f>ROUND((SUM(BH83:BH93)),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53</v>
      </c>
      <c r="F37" s="156">
        <f>ROUND((SUM(BI83:BI93)),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54</v>
      </c>
      <c r="E39" s="160"/>
      <c r="F39" s="160"/>
      <c r="G39" s="161" t="s">
        <v>55</v>
      </c>
      <c r="H39" s="162" t="s">
        <v>56</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139</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Rekonstrukce elektroinstalace a rozvodů ZTI,vč. úpravy soc. zařízení a bezbariér vstupu obj. č.p. 931, Náchod</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137</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VRN - Vedlejší a ostatní náklady</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24</v>
      </c>
      <c r="D52" s="42"/>
      <c r="E52" s="42"/>
      <c r="F52" s="29" t="str">
        <f>F12</f>
        <v>Náchod</v>
      </c>
      <c r="G52" s="42"/>
      <c r="H52" s="42"/>
      <c r="I52" s="142" t="s">
        <v>26</v>
      </c>
      <c r="J52" s="74" t="str">
        <f>IF(J12="","",J12)</f>
        <v>12. 2. 2020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40.05" customHeight="1">
      <c r="A54" s="40"/>
      <c r="B54" s="41"/>
      <c r="C54" s="34" t="s">
        <v>30</v>
      </c>
      <c r="D54" s="42"/>
      <c r="E54" s="42"/>
      <c r="F54" s="29" t="str">
        <f>E15</f>
        <v>SPŠ stav. a Obch. akad. arch. Jana Letzela, Náchod</v>
      </c>
      <c r="G54" s="42"/>
      <c r="H54" s="42"/>
      <c r="I54" s="142" t="s">
        <v>36</v>
      </c>
      <c r="J54" s="38" t="str">
        <f>E21</f>
        <v>Ing. Lukáš Polej - projektový a ing. atelier EGO</v>
      </c>
      <c r="K54" s="42"/>
      <c r="L54" s="139"/>
      <c r="S54" s="40"/>
      <c r="T54" s="40"/>
      <c r="U54" s="40"/>
      <c r="V54" s="40"/>
      <c r="W54" s="40"/>
      <c r="X54" s="40"/>
      <c r="Y54" s="40"/>
      <c r="Z54" s="40"/>
      <c r="AA54" s="40"/>
      <c r="AB54" s="40"/>
      <c r="AC54" s="40"/>
      <c r="AD54" s="40"/>
      <c r="AE54" s="40"/>
    </row>
    <row r="55" s="2" customFormat="1" ht="15.15" customHeight="1">
      <c r="A55" s="40"/>
      <c r="B55" s="41"/>
      <c r="C55" s="34" t="s">
        <v>34</v>
      </c>
      <c r="D55" s="42"/>
      <c r="E55" s="42"/>
      <c r="F55" s="29" t="str">
        <f>IF(E18="","",E18)</f>
        <v>Vyplň údaj</v>
      </c>
      <c r="G55" s="42"/>
      <c r="H55" s="42"/>
      <c r="I55" s="142" t="s">
        <v>40</v>
      </c>
      <c r="J55" s="38" t="str">
        <f>E24</f>
        <v>Jan Krčmář</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140</v>
      </c>
      <c r="D57" s="174"/>
      <c r="E57" s="174"/>
      <c r="F57" s="174"/>
      <c r="G57" s="174"/>
      <c r="H57" s="174"/>
      <c r="I57" s="175"/>
      <c r="J57" s="176" t="s">
        <v>141</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76</v>
      </c>
      <c r="D59" s="42"/>
      <c r="E59" s="42"/>
      <c r="F59" s="42"/>
      <c r="G59" s="42"/>
      <c r="H59" s="42"/>
      <c r="I59" s="138"/>
      <c r="J59" s="104">
        <f>J83</f>
        <v>0</v>
      </c>
      <c r="K59" s="42"/>
      <c r="L59" s="139"/>
      <c r="S59" s="40"/>
      <c r="T59" s="40"/>
      <c r="U59" s="40"/>
      <c r="V59" s="40"/>
      <c r="W59" s="40"/>
      <c r="X59" s="40"/>
      <c r="Y59" s="40"/>
      <c r="Z59" s="40"/>
      <c r="AA59" s="40"/>
      <c r="AB59" s="40"/>
      <c r="AC59" s="40"/>
      <c r="AD59" s="40"/>
      <c r="AE59" s="40"/>
      <c r="AU59" s="19" t="s">
        <v>142</v>
      </c>
    </row>
    <row r="60" s="9" customFormat="1" ht="24.96" customHeight="1">
      <c r="A60" s="9"/>
      <c r="B60" s="178"/>
      <c r="C60" s="179"/>
      <c r="D60" s="180" t="s">
        <v>5182</v>
      </c>
      <c r="E60" s="181"/>
      <c r="F60" s="181"/>
      <c r="G60" s="181"/>
      <c r="H60" s="181"/>
      <c r="I60" s="182"/>
      <c r="J60" s="183">
        <f>J84</f>
        <v>0</v>
      </c>
      <c r="K60" s="179"/>
      <c r="L60" s="184"/>
      <c r="S60" s="9"/>
      <c r="T60" s="9"/>
      <c r="U60" s="9"/>
      <c r="V60" s="9"/>
      <c r="W60" s="9"/>
      <c r="X60" s="9"/>
      <c r="Y60" s="9"/>
      <c r="Z60" s="9"/>
      <c r="AA60" s="9"/>
      <c r="AB60" s="9"/>
      <c r="AC60" s="9"/>
      <c r="AD60" s="9"/>
      <c r="AE60" s="9"/>
    </row>
    <row r="61" s="10" customFormat="1" ht="19.92" customHeight="1">
      <c r="A61" s="10"/>
      <c r="B61" s="185"/>
      <c r="C61" s="186"/>
      <c r="D61" s="187" t="s">
        <v>5183</v>
      </c>
      <c r="E61" s="188"/>
      <c r="F61" s="188"/>
      <c r="G61" s="188"/>
      <c r="H61" s="188"/>
      <c r="I61" s="189"/>
      <c r="J61" s="190">
        <f>J85</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5184</v>
      </c>
      <c r="E62" s="188"/>
      <c r="F62" s="188"/>
      <c r="G62" s="188"/>
      <c r="H62" s="188"/>
      <c r="I62" s="189"/>
      <c r="J62" s="190">
        <f>J90</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5185</v>
      </c>
      <c r="E63" s="188"/>
      <c r="F63" s="188"/>
      <c r="G63" s="188"/>
      <c r="H63" s="188"/>
      <c r="I63" s="189"/>
      <c r="J63" s="190">
        <f>J92</f>
        <v>0</v>
      </c>
      <c r="K63" s="186"/>
      <c r="L63" s="191"/>
      <c r="S63" s="10"/>
      <c r="T63" s="10"/>
      <c r="U63" s="10"/>
      <c r="V63" s="10"/>
      <c r="W63" s="10"/>
      <c r="X63" s="10"/>
      <c r="Y63" s="10"/>
      <c r="Z63" s="10"/>
      <c r="AA63" s="10"/>
      <c r="AB63" s="10"/>
      <c r="AC63" s="10"/>
      <c r="AD63" s="10"/>
      <c r="AE63" s="10"/>
    </row>
    <row r="64" s="2" customFormat="1" ht="21.84" customHeight="1">
      <c r="A64" s="40"/>
      <c r="B64" s="41"/>
      <c r="C64" s="42"/>
      <c r="D64" s="42"/>
      <c r="E64" s="42"/>
      <c r="F64" s="42"/>
      <c r="G64" s="42"/>
      <c r="H64" s="42"/>
      <c r="I64" s="138"/>
      <c r="J64" s="42"/>
      <c r="K64" s="42"/>
      <c r="L64" s="139"/>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168"/>
      <c r="J65" s="62"/>
      <c r="K65" s="62"/>
      <c r="L65" s="139"/>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171"/>
      <c r="J69" s="64"/>
      <c r="K69" s="64"/>
      <c r="L69" s="139"/>
      <c r="S69" s="40"/>
      <c r="T69" s="40"/>
      <c r="U69" s="40"/>
      <c r="V69" s="40"/>
      <c r="W69" s="40"/>
      <c r="X69" s="40"/>
      <c r="Y69" s="40"/>
      <c r="Z69" s="40"/>
      <c r="AA69" s="40"/>
      <c r="AB69" s="40"/>
      <c r="AC69" s="40"/>
      <c r="AD69" s="40"/>
      <c r="AE69" s="40"/>
    </row>
    <row r="70" s="2" customFormat="1" ht="24.96" customHeight="1">
      <c r="A70" s="40"/>
      <c r="B70" s="41"/>
      <c r="C70" s="25" t="s">
        <v>184</v>
      </c>
      <c r="D70" s="42"/>
      <c r="E70" s="42"/>
      <c r="F70" s="42"/>
      <c r="G70" s="42"/>
      <c r="H70" s="42"/>
      <c r="I70" s="138"/>
      <c r="J70" s="42"/>
      <c r="K70" s="42"/>
      <c r="L70" s="139"/>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138"/>
      <c r="J71" s="42"/>
      <c r="K71" s="42"/>
      <c r="L71" s="139"/>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138"/>
      <c r="J72" s="42"/>
      <c r="K72" s="42"/>
      <c r="L72" s="139"/>
      <c r="S72" s="40"/>
      <c r="T72" s="40"/>
      <c r="U72" s="40"/>
      <c r="V72" s="40"/>
      <c r="W72" s="40"/>
      <c r="X72" s="40"/>
      <c r="Y72" s="40"/>
      <c r="Z72" s="40"/>
      <c r="AA72" s="40"/>
      <c r="AB72" s="40"/>
      <c r="AC72" s="40"/>
      <c r="AD72" s="40"/>
      <c r="AE72" s="40"/>
    </row>
    <row r="73" s="2" customFormat="1" ht="16.5" customHeight="1">
      <c r="A73" s="40"/>
      <c r="B73" s="41"/>
      <c r="C73" s="42"/>
      <c r="D73" s="42"/>
      <c r="E73" s="172" t="str">
        <f>E7</f>
        <v>Rekonstrukce elektroinstalace a rozvodů ZTI,vč. úpravy soc. zařízení a bezbariér vstupu obj. č.p. 931, Náchod</v>
      </c>
      <c r="F73" s="34"/>
      <c r="G73" s="34"/>
      <c r="H73" s="34"/>
      <c r="I73" s="138"/>
      <c r="J73" s="42"/>
      <c r="K73" s="42"/>
      <c r="L73" s="139"/>
      <c r="S73" s="40"/>
      <c r="T73" s="40"/>
      <c r="U73" s="40"/>
      <c r="V73" s="40"/>
      <c r="W73" s="40"/>
      <c r="X73" s="40"/>
      <c r="Y73" s="40"/>
      <c r="Z73" s="40"/>
      <c r="AA73" s="40"/>
      <c r="AB73" s="40"/>
      <c r="AC73" s="40"/>
      <c r="AD73" s="40"/>
      <c r="AE73" s="40"/>
    </row>
    <row r="74" s="2" customFormat="1" ht="12" customHeight="1">
      <c r="A74" s="40"/>
      <c r="B74" s="41"/>
      <c r="C74" s="34" t="s">
        <v>137</v>
      </c>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16.5" customHeight="1">
      <c r="A75" s="40"/>
      <c r="B75" s="41"/>
      <c r="C75" s="42"/>
      <c r="D75" s="42"/>
      <c r="E75" s="71" t="str">
        <f>E9</f>
        <v>VRN - Vedlejší a ostatní náklady</v>
      </c>
      <c r="F75" s="42"/>
      <c r="G75" s="42"/>
      <c r="H75" s="42"/>
      <c r="I75" s="138"/>
      <c r="J75" s="42"/>
      <c r="K75" s="42"/>
      <c r="L75" s="139"/>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12" customHeight="1">
      <c r="A77" s="40"/>
      <c r="B77" s="41"/>
      <c r="C77" s="34" t="s">
        <v>24</v>
      </c>
      <c r="D77" s="42"/>
      <c r="E77" s="42"/>
      <c r="F77" s="29" t="str">
        <f>F12</f>
        <v>Náchod</v>
      </c>
      <c r="G77" s="42"/>
      <c r="H77" s="42"/>
      <c r="I77" s="142" t="s">
        <v>26</v>
      </c>
      <c r="J77" s="74" t="str">
        <f>IF(J12="","",J12)</f>
        <v>12. 2. 2020</v>
      </c>
      <c r="K77" s="42"/>
      <c r="L77" s="139"/>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38"/>
      <c r="J78" s="42"/>
      <c r="K78" s="42"/>
      <c r="L78" s="139"/>
      <c r="S78" s="40"/>
      <c r="T78" s="40"/>
      <c r="U78" s="40"/>
      <c r="V78" s="40"/>
      <c r="W78" s="40"/>
      <c r="X78" s="40"/>
      <c r="Y78" s="40"/>
      <c r="Z78" s="40"/>
      <c r="AA78" s="40"/>
      <c r="AB78" s="40"/>
      <c r="AC78" s="40"/>
      <c r="AD78" s="40"/>
      <c r="AE78" s="40"/>
    </row>
    <row r="79" s="2" customFormat="1" ht="40.05" customHeight="1">
      <c r="A79" s="40"/>
      <c r="B79" s="41"/>
      <c r="C79" s="34" t="s">
        <v>30</v>
      </c>
      <c r="D79" s="42"/>
      <c r="E79" s="42"/>
      <c r="F79" s="29" t="str">
        <f>E15</f>
        <v>SPŠ stav. a Obch. akad. arch. Jana Letzela, Náchod</v>
      </c>
      <c r="G79" s="42"/>
      <c r="H79" s="42"/>
      <c r="I79" s="142" t="s">
        <v>36</v>
      </c>
      <c r="J79" s="38" t="str">
        <f>E21</f>
        <v>Ing. Lukáš Polej - projektový a ing. atelier EGO</v>
      </c>
      <c r="K79" s="42"/>
      <c r="L79" s="139"/>
      <c r="S79" s="40"/>
      <c r="T79" s="40"/>
      <c r="U79" s="40"/>
      <c r="V79" s="40"/>
      <c r="W79" s="40"/>
      <c r="X79" s="40"/>
      <c r="Y79" s="40"/>
      <c r="Z79" s="40"/>
      <c r="AA79" s="40"/>
      <c r="AB79" s="40"/>
      <c r="AC79" s="40"/>
      <c r="AD79" s="40"/>
      <c r="AE79" s="40"/>
    </row>
    <row r="80" s="2" customFormat="1" ht="15.15" customHeight="1">
      <c r="A80" s="40"/>
      <c r="B80" s="41"/>
      <c r="C80" s="34" t="s">
        <v>34</v>
      </c>
      <c r="D80" s="42"/>
      <c r="E80" s="42"/>
      <c r="F80" s="29" t="str">
        <f>IF(E18="","",E18)</f>
        <v>Vyplň údaj</v>
      </c>
      <c r="G80" s="42"/>
      <c r="H80" s="42"/>
      <c r="I80" s="142" t="s">
        <v>40</v>
      </c>
      <c r="J80" s="38" t="str">
        <f>E24</f>
        <v>Jan Krčmář</v>
      </c>
      <c r="K80" s="42"/>
      <c r="L80" s="139"/>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138"/>
      <c r="J81" s="42"/>
      <c r="K81" s="42"/>
      <c r="L81" s="139"/>
      <c r="S81" s="40"/>
      <c r="T81" s="40"/>
      <c r="U81" s="40"/>
      <c r="V81" s="40"/>
      <c r="W81" s="40"/>
      <c r="X81" s="40"/>
      <c r="Y81" s="40"/>
      <c r="Z81" s="40"/>
      <c r="AA81" s="40"/>
      <c r="AB81" s="40"/>
      <c r="AC81" s="40"/>
      <c r="AD81" s="40"/>
      <c r="AE81" s="40"/>
    </row>
    <row r="82" s="11" customFormat="1" ht="29.28" customHeight="1">
      <c r="A82" s="192"/>
      <c r="B82" s="193"/>
      <c r="C82" s="194" t="s">
        <v>185</v>
      </c>
      <c r="D82" s="195" t="s">
        <v>63</v>
      </c>
      <c r="E82" s="195" t="s">
        <v>59</v>
      </c>
      <c r="F82" s="195" t="s">
        <v>60</v>
      </c>
      <c r="G82" s="195" t="s">
        <v>186</v>
      </c>
      <c r="H82" s="195" t="s">
        <v>187</v>
      </c>
      <c r="I82" s="196" t="s">
        <v>188</v>
      </c>
      <c r="J82" s="195" t="s">
        <v>141</v>
      </c>
      <c r="K82" s="197" t="s">
        <v>189</v>
      </c>
      <c r="L82" s="198"/>
      <c r="M82" s="94" t="s">
        <v>22</v>
      </c>
      <c r="N82" s="95" t="s">
        <v>48</v>
      </c>
      <c r="O82" s="95" t="s">
        <v>190</v>
      </c>
      <c r="P82" s="95" t="s">
        <v>191</v>
      </c>
      <c r="Q82" s="95" t="s">
        <v>192</v>
      </c>
      <c r="R82" s="95" t="s">
        <v>193</v>
      </c>
      <c r="S82" s="95" t="s">
        <v>194</v>
      </c>
      <c r="T82" s="96" t="s">
        <v>195</v>
      </c>
      <c r="U82" s="192"/>
      <c r="V82" s="192"/>
      <c r="W82" s="192"/>
      <c r="X82" s="192"/>
      <c r="Y82" s="192"/>
      <c r="Z82" s="192"/>
      <c r="AA82" s="192"/>
      <c r="AB82" s="192"/>
      <c r="AC82" s="192"/>
      <c r="AD82" s="192"/>
      <c r="AE82" s="192"/>
    </row>
    <row r="83" s="2" customFormat="1" ht="22.8" customHeight="1">
      <c r="A83" s="40"/>
      <c r="B83" s="41"/>
      <c r="C83" s="101" t="s">
        <v>196</v>
      </c>
      <c r="D83" s="42"/>
      <c r="E83" s="42"/>
      <c r="F83" s="42"/>
      <c r="G83" s="42"/>
      <c r="H83" s="42"/>
      <c r="I83" s="138"/>
      <c r="J83" s="199">
        <f>BK83</f>
        <v>0</v>
      </c>
      <c r="K83" s="42"/>
      <c r="L83" s="46"/>
      <c r="M83" s="97"/>
      <c r="N83" s="200"/>
      <c r="O83" s="98"/>
      <c r="P83" s="201">
        <f>P84</f>
        <v>0</v>
      </c>
      <c r="Q83" s="98"/>
      <c r="R83" s="201">
        <f>R84</f>
        <v>0</v>
      </c>
      <c r="S83" s="98"/>
      <c r="T83" s="202">
        <f>T84</f>
        <v>0</v>
      </c>
      <c r="U83" s="40"/>
      <c r="V83" s="40"/>
      <c r="W83" s="40"/>
      <c r="X83" s="40"/>
      <c r="Y83" s="40"/>
      <c r="Z83" s="40"/>
      <c r="AA83" s="40"/>
      <c r="AB83" s="40"/>
      <c r="AC83" s="40"/>
      <c r="AD83" s="40"/>
      <c r="AE83" s="40"/>
      <c r="AT83" s="19" t="s">
        <v>77</v>
      </c>
      <c r="AU83" s="19" t="s">
        <v>142</v>
      </c>
      <c r="BK83" s="203">
        <f>BK84</f>
        <v>0</v>
      </c>
    </row>
    <row r="84" s="12" customFormat="1" ht="25.92" customHeight="1">
      <c r="A84" s="12"/>
      <c r="B84" s="204"/>
      <c r="C84" s="205"/>
      <c r="D84" s="206" t="s">
        <v>77</v>
      </c>
      <c r="E84" s="207" t="s">
        <v>133</v>
      </c>
      <c r="F84" s="207" t="s">
        <v>5186</v>
      </c>
      <c r="G84" s="205"/>
      <c r="H84" s="205"/>
      <c r="I84" s="208"/>
      <c r="J84" s="209">
        <f>BK84</f>
        <v>0</v>
      </c>
      <c r="K84" s="205"/>
      <c r="L84" s="210"/>
      <c r="M84" s="211"/>
      <c r="N84" s="212"/>
      <c r="O84" s="212"/>
      <c r="P84" s="213">
        <f>P85+P90+P92</f>
        <v>0</v>
      </c>
      <c r="Q84" s="212"/>
      <c r="R84" s="213">
        <f>R85+R90+R92</f>
        <v>0</v>
      </c>
      <c r="S84" s="212"/>
      <c r="T84" s="214">
        <f>T85+T90+T92</f>
        <v>0</v>
      </c>
      <c r="U84" s="12"/>
      <c r="V84" s="12"/>
      <c r="W84" s="12"/>
      <c r="X84" s="12"/>
      <c r="Y84" s="12"/>
      <c r="Z84" s="12"/>
      <c r="AA84" s="12"/>
      <c r="AB84" s="12"/>
      <c r="AC84" s="12"/>
      <c r="AD84" s="12"/>
      <c r="AE84" s="12"/>
      <c r="AR84" s="215" t="s">
        <v>106</v>
      </c>
      <c r="AT84" s="216" t="s">
        <v>77</v>
      </c>
      <c r="AU84" s="216" t="s">
        <v>78</v>
      </c>
      <c r="AY84" s="215" t="s">
        <v>199</v>
      </c>
      <c r="BK84" s="217">
        <f>BK85+BK90+BK92</f>
        <v>0</v>
      </c>
    </row>
    <row r="85" s="12" customFormat="1" ht="22.8" customHeight="1">
      <c r="A85" s="12"/>
      <c r="B85" s="204"/>
      <c r="C85" s="205"/>
      <c r="D85" s="206" t="s">
        <v>77</v>
      </c>
      <c r="E85" s="218" t="s">
        <v>5187</v>
      </c>
      <c r="F85" s="218" t="s">
        <v>5188</v>
      </c>
      <c r="G85" s="205"/>
      <c r="H85" s="205"/>
      <c r="I85" s="208"/>
      <c r="J85" s="219">
        <f>BK85</f>
        <v>0</v>
      </c>
      <c r="K85" s="205"/>
      <c r="L85" s="210"/>
      <c r="M85" s="211"/>
      <c r="N85" s="212"/>
      <c r="O85" s="212"/>
      <c r="P85" s="213">
        <f>SUM(P86:P89)</f>
        <v>0</v>
      </c>
      <c r="Q85" s="212"/>
      <c r="R85" s="213">
        <f>SUM(R86:R89)</f>
        <v>0</v>
      </c>
      <c r="S85" s="212"/>
      <c r="T85" s="214">
        <f>SUM(T86:T89)</f>
        <v>0</v>
      </c>
      <c r="U85" s="12"/>
      <c r="V85" s="12"/>
      <c r="W85" s="12"/>
      <c r="X85" s="12"/>
      <c r="Y85" s="12"/>
      <c r="Z85" s="12"/>
      <c r="AA85" s="12"/>
      <c r="AB85" s="12"/>
      <c r="AC85" s="12"/>
      <c r="AD85" s="12"/>
      <c r="AE85" s="12"/>
      <c r="AR85" s="215" t="s">
        <v>106</v>
      </c>
      <c r="AT85" s="216" t="s">
        <v>77</v>
      </c>
      <c r="AU85" s="216" t="s">
        <v>23</v>
      </c>
      <c r="AY85" s="215" t="s">
        <v>199</v>
      </c>
      <c r="BK85" s="217">
        <f>SUM(BK86:BK89)</f>
        <v>0</v>
      </c>
    </row>
    <row r="86" s="2" customFormat="1" ht="21.75" customHeight="1">
      <c r="A86" s="40"/>
      <c r="B86" s="41"/>
      <c r="C86" s="220" t="s">
        <v>23</v>
      </c>
      <c r="D86" s="220" t="s">
        <v>201</v>
      </c>
      <c r="E86" s="221" t="s">
        <v>5189</v>
      </c>
      <c r="F86" s="222" t="s">
        <v>5190</v>
      </c>
      <c r="G86" s="223" t="s">
        <v>3721</v>
      </c>
      <c r="H86" s="224">
        <v>1</v>
      </c>
      <c r="I86" s="225"/>
      <c r="J86" s="226">
        <f>ROUND(I86*H86,2)</f>
        <v>0</v>
      </c>
      <c r="K86" s="222" t="s">
        <v>22</v>
      </c>
      <c r="L86" s="46"/>
      <c r="M86" s="227" t="s">
        <v>22</v>
      </c>
      <c r="N86" s="228" t="s">
        <v>49</v>
      </c>
      <c r="O86" s="86"/>
      <c r="P86" s="229">
        <f>O86*H86</f>
        <v>0</v>
      </c>
      <c r="Q86" s="229">
        <v>0</v>
      </c>
      <c r="R86" s="229">
        <f>Q86*H86</f>
        <v>0</v>
      </c>
      <c r="S86" s="229">
        <v>0</v>
      </c>
      <c r="T86" s="230">
        <f>S86*H86</f>
        <v>0</v>
      </c>
      <c r="U86" s="40"/>
      <c r="V86" s="40"/>
      <c r="W86" s="40"/>
      <c r="X86" s="40"/>
      <c r="Y86" s="40"/>
      <c r="Z86" s="40"/>
      <c r="AA86" s="40"/>
      <c r="AB86" s="40"/>
      <c r="AC86" s="40"/>
      <c r="AD86" s="40"/>
      <c r="AE86" s="40"/>
      <c r="AR86" s="231" t="s">
        <v>5191</v>
      </c>
      <c r="AT86" s="231" t="s">
        <v>201</v>
      </c>
      <c r="AU86" s="231" t="s">
        <v>87</v>
      </c>
      <c r="AY86" s="19" t="s">
        <v>199</v>
      </c>
      <c r="BE86" s="232">
        <f>IF(N86="základní",J86,0)</f>
        <v>0</v>
      </c>
      <c r="BF86" s="232">
        <f>IF(N86="snížená",J86,0)</f>
        <v>0</v>
      </c>
      <c r="BG86" s="232">
        <f>IF(N86="zákl. přenesená",J86,0)</f>
        <v>0</v>
      </c>
      <c r="BH86" s="232">
        <f>IF(N86="sníž. přenesená",J86,0)</f>
        <v>0</v>
      </c>
      <c r="BI86" s="232">
        <f>IF(N86="nulová",J86,0)</f>
        <v>0</v>
      </c>
      <c r="BJ86" s="19" t="s">
        <v>23</v>
      </c>
      <c r="BK86" s="232">
        <f>ROUND(I86*H86,2)</f>
        <v>0</v>
      </c>
      <c r="BL86" s="19" t="s">
        <v>5191</v>
      </c>
      <c r="BM86" s="231" t="s">
        <v>5192</v>
      </c>
    </row>
    <row r="87" s="2" customFormat="1" ht="16.5" customHeight="1">
      <c r="A87" s="40"/>
      <c r="B87" s="41"/>
      <c r="C87" s="220" t="s">
        <v>87</v>
      </c>
      <c r="D87" s="220" t="s">
        <v>201</v>
      </c>
      <c r="E87" s="221" t="s">
        <v>5193</v>
      </c>
      <c r="F87" s="222" t="s">
        <v>5194</v>
      </c>
      <c r="G87" s="223" t="s">
        <v>3721</v>
      </c>
      <c r="H87" s="224">
        <v>1</v>
      </c>
      <c r="I87" s="225"/>
      <c r="J87" s="226">
        <f>ROUND(I87*H87,2)</f>
        <v>0</v>
      </c>
      <c r="K87" s="222" t="s">
        <v>22</v>
      </c>
      <c r="L87" s="46"/>
      <c r="M87" s="227" t="s">
        <v>22</v>
      </c>
      <c r="N87" s="228" t="s">
        <v>49</v>
      </c>
      <c r="O87" s="86"/>
      <c r="P87" s="229">
        <f>O87*H87</f>
        <v>0</v>
      </c>
      <c r="Q87" s="229">
        <v>0</v>
      </c>
      <c r="R87" s="229">
        <f>Q87*H87</f>
        <v>0</v>
      </c>
      <c r="S87" s="229">
        <v>0</v>
      </c>
      <c r="T87" s="230">
        <f>S87*H87</f>
        <v>0</v>
      </c>
      <c r="U87" s="40"/>
      <c r="V87" s="40"/>
      <c r="W87" s="40"/>
      <c r="X87" s="40"/>
      <c r="Y87" s="40"/>
      <c r="Z87" s="40"/>
      <c r="AA87" s="40"/>
      <c r="AB87" s="40"/>
      <c r="AC87" s="40"/>
      <c r="AD87" s="40"/>
      <c r="AE87" s="40"/>
      <c r="AR87" s="231" t="s">
        <v>5191</v>
      </c>
      <c r="AT87" s="231" t="s">
        <v>201</v>
      </c>
      <c r="AU87" s="231" t="s">
        <v>87</v>
      </c>
      <c r="AY87" s="19" t="s">
        <v>199</v>
      </c>
      <c r="BE87" s="232">
        <f>IF(N87="základní",J87,0)</f>
        <v>0</v>
      </c>
      <c r="BF87" s="232">
        <f>IF(N87="snížená",J87,0)</f>
        <v>0</v>
      </c>
      <c r="BG87" s="232">
        <f>IF(N87="zákl. přenesená",J87,0)</f>
        <v>0</v>
      </c>
      <c r="BH87" s="232">
        <f>IF(N87="sníž. přenesená",J87,0)</f>
        <v>0</v>
      </c>
      <c r="BI87" s="232">
        <f>IF(N87="nulová",J87,0)</f>
        <v>0</v>
      </c>
      <c r="BJ87" s="19" t="s">
        <v>23</v>
      </c>
      <c r="BK87" s="232">
        <f>ROUND(I87*H87,2)</f>
        <v>0</v>
      </c>
      <c r="BL87" s="19" t="s">
        <v>5191</v>
      </c>
      <c r="BM87" s="231" t="s">
        <v>5195</v>
      </c>
    </row>
    <row r="88" s="2" customFormat="1" ht="16.5" customHeight="1">
      <c r="A88" s="40"/>
      <c r="B88" s="41"/>
      <c r="C88" s="220" t="s">
        <v>100</v>
      </c>
      <c r="D88" s="220" t="s">
        <v>201</v>
      </c>
      <c r="E88" s="221" t="s">
        <v>5196</v>
      </c>
      <c r="F88" s="222" t="s">
        <v>5197</v>
      </c>
      <c r="G88" s="223" t="s">
        <v>3721</v>
      </c>
      <c r="H88" s="224">
        <v>1</v>
      </c>
      <c r="I88" s="225"/>
      <c r="J88" s="226">
        <f>ROUND(I88*H88,2)</f>
        <v>0</v>
      </c>
      <c r="K88" s="222" t="s">
        <v>22</v>
      </c>
      <c r="L88" s="46"/>
      <c r="M88" s="227" t="s">
        <v>22</v>
      </c>
      <c r="N88" s="228" t="s">
        <v>49</v>
      </c>
      <c r="O88" s="86"/>
      <c r="P88" s="229">
        <f>O88*H88</f>
        <v>0</v>
      </c>
      <c r="Q88" s="229">
        <v>0</v>
      </c>
      <c r="R88" s="229">
        <f>Q88*H88</f>
        <v>0</v>
      </c>
      <c r="S88" s="229">
        <v>0</v>
      </c>
      <c r="T88" s="230">
        <f>S88*H88</f>
        <v>0</v>
      </c>
      <c r="U88" s="40"/>
      <c r="V88" s="40"/>
      <c r="W88" s="40"/>
      <c r="X88" s="40"/>
      <c r="Y88" s="40"/>
      <c r="Z88" s="40"/>
      <c r="AA88" s="40"/>
      <c r="AB88" s="40"/>
      <c r="AC88" s="40"/>
      <c r="AD88" s="40"/>
      <c r="AE88" s="40"/>
      <c r="AR88" s="231" t="s">
        <v>5191</v>
      </c>
      <c r="AT88" s="231" t="s">
        <v>201</v>
      </c>
      <c r="AU88" s="231" t="s">
        <v>87</v>
      </c>
      <c r="AY88" s="19" t="s">
        <v>199</v>
      </c>
      <c r="BE88" s="232">
        <f>IF(N88="základní",J88,0)</f>
        <v>0</v>
      </c>
      <c r="BF88" s="232">
        <f>IF(N88="snížená",J88,0)</f>
        <v>0</v>
      </c>
      <c r="BG88" s="232">
        <f>IF(N88="zákl. přenesená",J88,0)</f>
        <v>0</v>
      </c>
      <c r="BH88" s="232">
        <f>IF(N88="sníž. přenesená",J88,0)</f>
        <v>0</v>
      </c>
      <c r="BI88" s="232">
        <f>IF(N88="nulová",J88,0)</f>
        <v>0</v>
      </c>
      <c r="BJ88" s="19" t="s">
        <v>23</v>
      </c>
      <c r="BK88" s="232">
        <f>ROUND(I88*H88,2)</f>
        <v>0</v>
      </c>
      <c r="BL88" s="19" t="s">
        <v>5191</v>
      </c>
      <c r="BM88" s="231" t="s">
        <v>5198</v>
      </c>
    </row>
    <row r="89" s="2" customFormat="1" ht="16.5" customHeight="1">
      <c r="A89" s="40"/>
      <c r="B89" s="41"/>
      <c r="C89" s="220" t="s">
        <v>103</v>
      </c>
      <c r="D89" s="220" t="s">
        <v>201</v>
      </c>
      <c r="E89" s="221" t="s">
        <v>5199</v>
      </c>
      <c r="F89" s="222" t="s">
        <v>5200</v>
      </c>
      <c r="G89" s="223" t="s">
        <v>3721</v>
      </c>
      <c r="H89" s="224">
        <v>1</v>
      </c>
      <c r="I89" s="225"/>
      <c r="J89" s="226">
        <f>ROUND(I89*H89,2)</f>
        <v>0</v>
      </c>
      <c r="K89" s="222" t="s">
        <v>22</v>
      </c>
      <c r="L89" s="46"/>
      <c r="M89" s="227" t="s">
        <v>22</v>
      </c>
      <c r="N89" s="228" t="s">
        <v>49</v>
      </c>
      <c r="O89" s="86"/>
      <c r="P89" s="229">
        <f>O89*H89</f>
        <v>0</v>
      </c>
      <c r="Q89" s="229">
        <v>0</v>
      </c>
      <c r="R89" s="229">
        <f>Q89*H89</f>
        <v>0</v>
      </c>
      <c r="S89" s="229">
        <v>0</v>
      </c>
      <c r="T89" s="230">
        <f>S89*H89</f>
        <v>0</v>
      </c>
      <c r="U89" s="40"/>
      <c r="V89" s="40"/>
      <c r="W89" s="40"/>
      <c r="X89" s="40"/>
      <c r="Y89" s="40"/>
      <c r="Z89" s="40"/>
      <c r="AA89" s="40"/>
      <c r="AB89" s="40"/>
      <c r="AC89" s="40"/>
      <c r="AD89" s="40"/>
      <c r="AE89" s="40"/>
      <c r="AR89" s="231" t="s">
        <v>5191</v>
      </c>
      <c r="AT89" s="231" t="s">
        <v>201</v>
      </c>
      <c r="AU89" s="231" t="s">
        <v>87</v>
      </c>
      <c r="AY89" s="19" t="s">
        <v>199</v>
      </c>
      <c r="BE89" s="232">
        <f>IF(N89="základní",J89,0)</f>
        <v>0</v>
      </c>
      <c r="BF89" s="232">
        <f>IF(N89="snížená",J89,0)</f>
        <v>0</v>
      </c>
      <c r="BG89" s="232">
        <f>IF(N89="zákl. přenesená",J89,0)</f>
        <v>0</v>
      </c>
      <c r="BH89" s="232">
        <f>IF(N89="sníž. přenesená",J89,0)</f>
        <v>0</v>
      </c>
      <c r="BI89" s="232">
        <f>IF(N89="nulová",J89,0)</f>
        <v>0</v>
      </c>
      <c r="BJ89" s="19" t="s">
        <v>23</v>
      </c>
      <c r="BK89" s="232">
        <f>ROUND(I89*H89,2)</f>
        <v>0</v>
      </c>
      <c r="BL89" s="19" t="s">
        <v>5191</v>
      </c>
      <c r="BM89" s="231" t="s">
        <v>5201</v>
      </c>
    </row>
    <row r="90" s="12" customFormat="1" ht="22.8" customHeight="1">
      <c r="A90" s="12"/>
      <c r="B90" s="204"/>
      <c r="C90" s="205"/>
      <c r="D90" s="206" t="s">
        <v>77</v>
      </c>
      <c r="E90" s="218" t="s">
        <v>5202</v>
      </c>
      <c r="F90" s="218" t="s">
        <v>5005</v>
      </c>
      <c r="G90" s="205"/>
      <c r="H90" s="205"/>
      <c r="I90" s="208"/>
      <c r="J90" s="219">
        <f>BK90</f>
        <v>0</v>
      </c>
      <c r="K90" s="205"/>
      <c r="L90" s="210"/>
      <c r="M90" s="211"/>
      <c r="N90" s="212"/>
      <c r="O90" s="212"/>
      <c r="P90" s="213">
        <f>P91</f>
        <v>0</v>
      </c>
      <c r="Q90" s="212"/>
      <c r="R90" s="213">
        <f>R91</f>
        <v>0</v>
      </c>
      <c r="S90" s="212"/>
      <c r="T90" s="214">
        <f>T91</f>
        <v>0</v>
      </c>
      <c r="U90" s="12"/>
      <c r="V90" s="12"/>
      <c r="W90" s="12"/>
      <c r="X90" s="12"/>
      <c r="Y90" s="12"/>
      <c r="Z90" s="12"/>
      <c r="AA90" s="12"/>
      <c r="AB90" s="12"/>
      <c r="AC90" s="12"/>
      <c r="AD90" s="12"/>
      <c r="AE90" s="12"/>
      <c r="AR90" s="215" t="s">
        <v>106</v>
      </c>
      <c r="AT90" s="216" t="s">
        <v>77</v>
      </c>
      <c r="AU90" s="216" t="s">
        <v>23</v>
      </c>
      <c r="AY90" s="215" t="s">
        <v>199</v>
      </c>
      <c r="BK90" s="217">
        <f>BK91</f>
        <v>0</v>
      </c>
    </row>
    <row r="91" s="2" customFormat="1" ht="16.5" customHeight="1">
      <c r="A91" s="40"/>
      <c r="B91" s="41"/>
      <c r="C91" s="220" t="s">
        <v>106</v>
      </c>
      <c r="D91" s="220" t="s">
        <v>201</v>
      </c>
      <c r="E91" s="221" t="s">
        <v>5203</v>
      </c>
      <c r="F91" s="222" t="s">
        <v>5204</v>
      </c>
      <c r="G91" s="223" t="s">
        <v>3721</v>
      </c>
      <c r="H91" s="224">
        <v>1</v>
      </c>
      <c r="I91" s="225"/>
      <c r="J91" s="226">
        <f>ROUND(I91*H91,2)</f>
        <v>0</v>
      </c>
      <c r="K91" s="222" t="s">
        <v>22</v>
      </c>
      <c r="L91" s="46"/>
      <c r="M91" s="227" t="s">
        <v>22</v>
      </c>
      <c r="N91" s="228" t="s">
        <v>49</v>
      </c>
      <c r="O91" s="86"/>
      <c r="P91" s="229">
        <f>O91*H91</f>
        <v>0</v>
      </c>
      <c r="Q91" s="229">
        <v>0</v>
      </c>
      <c r="R91" s="229">
        <f>Q91*H91</f>
        <v>0</v>
      </c>
      <c r="S91" s="229">
        <v>0</v>
      </c>
      <c r="T91" s="230">
        <f>S91*H91</f>
        <v>0</v>
      </c>
      <c r="U91" s="40"/>
      <c r="V91" s="40"/>
      <c r="W91" s="40"/>
      <c r="X91" s="40"/>
      <c r="Y91" s="40"/>
      <c r="Z91" s="40"/>
      <c r="AA91" s="40"/>
      <c r="AB91" s="40"/>
      <c r="AC91" s="40"/>
      <c r="AD91" s="40"/>
      <c r="AE91" s="40"/>
      <c r="AR91" s="231" t="s">
        <v>5191</v>
      </c>
      <c r="AT91" s="231" t="s">
        <v>201</v>
      </c>
      <c r="AU91" s="231" t="s">
        <v>87</v>
      </c>
      <c r="AY91" s="19" t="s">
        <v>199</v>
      </c>
      <c r="BE91" s="232">
        <f>IF(N91="základní",J91,0)</f>
        <v>0</v>
      </c>
      <c r="BF91" s="232">
        <f>IF(N91="snížená",J91,0)</f>
        <v>0</v>
      </c>
      <c r="BG91" s="232">
        <f>IF(N91="zákl. přenesená",J91,0)</f>
        <v>0</v>
      </c>
      <c r="BH91" s="232">
        <f>IF(N91="sníž. přenesená",J91,0)</f>
        <v>0</v>
      </c>
      <c r="BI91" s="232">
        <f>IF(N91="nulová",J91,0)</f>
        <v>0</v>
      </c>
      <c r="BJ91" s="19" t="s">
        <v>23</v>
      </c>
      <c r="BK91" s="232">
        <f>ROUND(I91*H91,2)</f>
        <v>0</v>
      </c>
      <c r="BL91" s="19" t="s">
        <v>5191</v>
      </c>
      <c r="BM91" s="231" t="s">
        <v>5205</v>
      </c>
    </row>
    <row r="92" s="12" customFormat="1" ht="22.8" customHeight="1">
      <c r="A92" s="12"/>
      <c r="B92" s="204"/>
      <c r="C92" s="205"/>
      <c r="D92" s="206" t="s">
        <v>77</v>
      </c>
      <c r="E92" s="218" t="s">
        <v>5206</v>
      </c>
      <c r="F92" s="218" t="s">
        <v>5207</v>
      </c>
      <c r="G92" s="205"/>
      <c r="H92" s="205"/>
      <c r="I92" s="208"/>
      <c r="J92" s="219">
        <f>BK92</f>
        <v>0</v>
      </c>
      <c r="K92" s="205"/>
      <c r="L92" s="210"/>
      <c r="M92" s="211"/>
      <c r="N92" s="212"/>
      <c r="O92" s="212"/>
      <c r="P92" s="213">
        <f>P93</f>
        <v>0</v>
      </c>
      <c r="Q92" s="212"/>
      <c r="R92" s="213">
        <f>R93</f>
        <v>0</v>
      </c>
      <c r="S92" s="212"/>
      <c r="T92" s="214">
        <f>T93</f>
        <v>0</v>
      </c>
      <c r="U92" s="12"/>
      <c r="V92" s="12"/>
      <c r="W92" s="12"/>
      <c r="X92" s="12"/>
      <c r="Y92" s="12"/>
      <c r="Z92" s="12"/>
      <c r="AA92" s="12"/>
      <c r="AB92" s="12"/>
      <c r="AC92" s="12"/>
      <c r="AD92" s="12"/>
      <c r="AE92" s="12"/>
      <c r="AR92" s="215" t="s">
        <v>106</v>
      </c>
      <c r="AT92" s="216" t="s">
        <v>77</v>
      </c>
      <c r="AU92" s="216" t="s">
        <v>23</v>
      </c>
      <c r="AY92" s="215" t="s">
        <v>199</v>
      </c>
      <c r="BK92" s="217">
        <f>BK93</f>
        <v>0</v>
      </c>
    </row>
    <row r="93" s="2" customFormat="1" ht="16.5" customHeight="1">
      <c r="A93" s="40"/>
      <c r="B93" s="41"/>
      <c r="C93" s="220" t="s">
        <v>225</v>
      </c>
      <c r="D93" s="220" t="s">
        <v>201</v>
      </c>
      <c r="E93" s="221" t="s">
        <v>5208</v>
      </c>
      <c r="F93" s="222" t="s">
        <v>5209</v>
      </c>
      <c r="G93" s="223" t="s">
        <v>3721</v>
      </c>
      <c r="H93" s="224">
        <v>1</v>
      </c>
      <c r="I93" s="225"/>
      <c r="J93" s="226">
        <f>ROUND(I93*H93,2)</f>
        <v>0</v>
      </c>
      <c r="K93" s="222" t="s">
        <v>22</v>
      </c>
      <c r="L93" s="46"/>
      <c r="M93" s="287" t="s">
        <v>22</v>
      </c>
      <c r="N93" s="288" t="s">
        <v>49</v>
      </c>
      <c r="O93" s="289"/>
      <c r="P93" s="290">
        <f>O93*H93</f>
        <v>0</v>
      </c>
      <c r="Q93" s="290">
        <v>0</v>
      </c>
      <c r="R93" s="290">
        <f>Q93*H93</f>
        <v>0</v>
      </c>
      <c r="S93" s="290">
        <v>0</v>
      </c>
      <c r="T93" s="291">
        <f>S93*H93</f>
        <v>0</v>
      </c>
      <c r="U93" s="40"/>
      <c r="V93" s="40"/>
      <c r="W93" s="40"/>
      <c r="X93" s="40"/>
      <c r="Y93" s="40"/>
      <c r="Z93" s="40"/>
      <c r="AA93" s="40"/>
      <c r="AB93" s="40"/>
      <c r="AC93" s="40"/>
      <c r="AD93" s="40"/>
      <c r="AE93" s="40"/>
      <c r="AR93" s="231" t="s">
        <v>5191</v>
      </c>
      <c r="AT93" s="231" t="s">
        <v>201</v>
      </c>
      <c r="AU93" s="231" t="s">
        <v>87</v>
      </c>
      <c r="AY93" s="19" t="s">
        <v>199</v>
      </c>
      <c r="BE93" s="232">
        <f>IF(N93="základní",J93,0)</f>
        <v>0</v>
      </c>
      <c r="BF93" s="232">
        <f>IF(N93="snížená",J93,0)</f>
        <v>0</v>
      </c>
      <c r="BG93" s="232">
        <f>IF(N93="zákl. přenesená",J93,0)</f>
        <v>0</v>
      </c>
      <c r="BH93" s="232">
        <f>IF(N93="sníž. přenesená",J93,0)</f>
        <v>0</v>
      </c>
      <c r="BI93" s="232">
        <f>IF(N93="nulová",J93,0)</f>
        <v>0</v>
      </c>
      <c r="BJ93" s="19" t="s">
        <v>23</v>
      </c>
      <c r="BK93" s="232">
        <f>ROUND(I93*H93,2)</f>
        <v>0</v>
      </c>
      <c r="BL93" s="19" t="s">
        <v>5191</v>
      </c>
      <c r="BM93" s="231" t="s">
        <v>5210</v>
      </c>
    </row>
    <row r="94" s="2" customFormat="1" ht="6.96" customHeight="1">
      <c r="A94" s="40"/>
      <c r="B94" s="61"/>
      <c r="C94" s="62"/>
      <c r="D94" s="62"/>
      <c r="E94" s="62"/>
      <c r="F94" s="62"/>
      <c r="G94" s="62"/>
      <c r="H94" s="62"/>
      <c r="I94" s="168"/>
      <c r="J94" s="62"/>
      <c r="K94" s="62"/>
      <c r="L94" s="46"/>
      <c r="M94" s="40"/>
      <c r="O94" s="40"/>
      <c r="P94" s="40"/>
      <c r="Q94" s="40"/>
      <c r="R94" s="40"/>
      <c r="S94" s="40"/>
      <c r="T94" s="40"/>
      <c r="U94" s="40"/>
      <c r="V94" s="40"/>
      <c r="W94" s="40"/>
      <c r="X94" s="40"/>
      <c r="Y94" s="40"/>
      <c r="Z94" s="40"/>
      <c r="AA94" s="40"/>
      <c r="AB94" s="40"/>
      <c r="AC94" s="40"/>
      <c r="AD94" s="40"/>
      <c r="AE94" s="40"/>
    </row>
  </sheetData>
  <sheetProtection sheet="1" autoFilter="0" formatColumns="0" formatRows="0" objects="1" scenarios="1" spinCount="100000" saltValue="lzTD+MnZSfRTiZxwTHCLhmAcOIkWLqOz4qvcVDXLRlfFDSAfzLHkTon20I50UH+8sEKZZ1cOesCcM4Mf7m76uQ==" hashValue="huZnIA20MmV/XEXXPG/7DMZyx5qSgF5pv6D5HMlF8pxm7HNTQ/RGau/YaPuwSOnAc3yPq2ZgnNwbuiufLv3XGw==" algorithmName="SHA-512" password="CEF7"/>
  <autoFilter ref="C82:K93"/>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296" customWidth="1"/>
    <col min="2" max="2" width="1.667969" style="296" customWidth="1"/>
    <col min="3" max="4" width="5" style="296" customWidth="1"/>
    <col min="5" max="5" width="11.66016" style="296" customWidth="1"/>
    <col min="6" max="6" width="9.160156" style="296" customWidth="1"/>
    <col min="7" max="7" width="5" style="296" customWidth="1"/>
    <col min="8" max="8" width="77.83203" style="296" customWidth="1"/>
    <col min="9" max="10" width="20" style="296" customWidth="1"/>
    <col min="11" max="11" width="1.667969" style="296" customWidth="1"/>
  </cols>
  <sheetData>
    <row r="1" s="1" customFormat="1" ht="37.5" customHeight="1"/>
    <row r="2" s="1" customFormat="1" ht="7.5" customHeight="1">
      <c r="B2" s="297"/>
      <c r="C2" s="298"/>
      <c r="D2" s="298"/>
      <c r="E2" s="298"/>
      <c r="F2" s="298"/>
      <c r="G2" s="298"/>
      <c r="H2" s="298"/>
      <c r="I2" s="298"/>
      <c r="J2" s="298"/>
      <c r="K2" s="299"/>
    </row>
    <row r="3" s="17" customFormat="1" ht="45" customHeight="1">
      <c r="B3" s="300"/>
      <c r="C3" s="301" t="s">
        <v>5211</v>
      </c>
      <c r="D3" s="301"/>
      <c r="E3" s="301"/>
      <c r="F3" s="301"/>
      <c r="G3" s="301"/>
      <c r="H3" s="301"/>
      <c r="I3" s="301"/>
      <c r="J3" s="301"/>
      <c r="K3" s="302"/>
    </row>
    <row r="4" s="1" customFormat="1" ht="25.5" customHeight="1">
      <c r="B4" s="303"/>
      <c r="C4" s="304" t="s">
        <v>5212</v>
      </c>
      <c r="D4" s="304"/>
      <c r="E4" s="304"/>
      <c r="F4" s="304"/>
      <c r="G4" s="304"/>
      <c r="H4" s="304"/>
      <c r="I4" s="304"/>
      <c r="J4" s="304"/>
      <c r="K4" s="305"/>
    </row>
    <row r="5" s="1" customFormat="1" ht="5.25" customHeight="1">
      <c r="B5" s="303"/>
      <c r="C5" s="306"/>
      <c r="D5" s="306"/>
      <c r="E5" s="306"/>
      <c r="F5" s="306"/>
      <c r="G5" s="306"/>
      <c r="H5" s="306"/>
      <c r="I5" s="306"/>
      <c r="J5" s="306"/>
      <c r="K5" s="305"/>
    </row>
    <row r="6" s="1" customFormat="1" ht="15" customHeight="1">
      <c r="B6" s="303"/>
      <c r="C6" s="307" t="s">
        <v>5213</v>
      </c>
      <c r="D6" s="307"/>
      <c r="E6" s="307"/>
      <c r="F6" s="307"/>
      <c r="G6" s="307"/>
      <c r="H6" s="307"/>
      <c r="I6" s="307"/>
      <c r="J6" s="307"/>
      <c r="K6" s="305"/>
    </row>
    <row r="7" s="1" customFormat="1" ht="15" customHeight="1">
      <c r="B7" s="308"/>
      <c r="C7" s="307" t="s">
        <v>5214</v>
      </c>
      <c r="D7" s="307"/>
      <c r="E7" s="307"/>
      <c r="F7" s="307"/>
      <c r="G7" s="307"/>
      <c r="H7" s="307"/>
      <c r="I7" s="307"/>
      <c r="J7" s="307"/>
      <c r="K7" s="305"/>
    </row>
    <row r="8" s="1" customFormat="1" ht="12.75" customHeight="1">
      <c r="B8" s="308"/>
      <c r="C8" s="307"/>
      <c r="D8" s="307"/>
      <c r="E8" s="307"/>
      <c r="F8" s="307"/>
      <c r="G8" s="307"/>
      <c r="H8" s="307"/>
      <c r="I8" s="307"/>
      <c r="J8" s="307"/>
      <c r="K8" s="305"/>
    </row>
    <row r="9" s="1" customFormat="1" ht="15" customHeight="1">
      <c r="B9" s="308"/>
      <c r="C9" s="307" t="s">
        <v>5215</v>
      </c>
      <c r="D9" s="307"/>
      <c r="E9" s="307"/>
      <c r="F9" s="307"/>
      <c r="G9" s="307"/>
      <c r="H9" s="307"/>
      <c r="I9" s="307"/>
      <c r="J9" s="307"/>
      <c r="K9" s="305"/>
    </row>
    <row r="10" s="1" customFormat="1" ht="15" customHeight="1">
      <c r="B10" s="308"/>
      <c r="C10" s="307"/>
      <c r="D10" s="307" t="s">
        <v>5216</v>
      </c>
      <c r="E10" s="307"/>
      <c r="F10" s="307"/>
      <c r="G10" s="307"/>
      <c r="H10" s="307"/>
      <c r="I10" s="307"/>
      <c r="J10" s="307"/>
      <c r="K10" s="305"/>
    </row>
    <row r="11" s="1" customFormat="1" ht="15" customHeight="1">
      <c r="B11" s="308"/>
      <c r="C11" s="309"/>
      <c r="D11" s="307" t="s">
        <v>5217</v>
      </c>
      <c r="E11" s="307"/>
      <c r="F11" s="307"/>
      <c r="G11" s="307"/>
      <c r="H11" s="307"/>
      <c r="I11" s="307"/>
      <c r="J11" s="307"/>
      <c r="K11" s="305"/>
    </row>
    <row r="12" s="1" customFormat="1" ht="15" customHeight="1">
      <c r="B12" s="308"/>
      <c r="C12" s="309"/>
      <c r="D12" s="307"/>
      <c r="E12" s="307"/>
      <c r="F12" s="307"/>
      <c r="G12" s="307"/>
      <c r="H12" s="307"/>
      <c r="I12" s="307"/>
      <c r="J12" s="307"/>
      <c r="K12" s="305"/>
    </row>
    <row r="13" s="1" customFormat="1" ht="15" customHeight="1">
      <c r="B13" s="308"/>
      <c r="C13" s="309"/>
      <c r="D13" s="310" t="s">
        <v>5218</v>
      </c>
      <c r="E13" s="307"/>
      <c r="F13" s="307"/>
      <c r="G13" s="307"/>
      <c r="H13" s="307"/>
      <c r="I13" s="307"/>
      <c r="J13" s="307"/>
      <c r="K13" s="305"/>
    </row>
    <row r="14" s="1" customFormat="1" ht="12.75" customHeight="1">
      <c r="B14" s="308"/>
      <c r="C14" s="309"/>
      <c r="D14" s="309"/>
      <c r="E14" s="309"/>
      <c r="F14" s="309"/>
      <c r="G14" s="309"/>
      <c r="H14" s="309"/>
      <c r="I14" s="309"/>
      <c r="J14" s="309"/>
      <c r="K14" s="305"/>
    </row>
    <row r="15" s="1" customFormat="1" ht="15" customHeight="1">
      <c r="B15" s="308"/>
      <c r="C15" s="309"/>
      <c r="D15" s="307" t="s">
        <v>5219</v>
      </c>
      <c r="E15" s="307"/>
      <c r="F15" s="307"/>
      <c r="G15" s="307"/>
      <c r="H15" s="307"/>
      <c r="I15" s="307"/>
      <c r="J15" s="307"/>
      <c r="K15" s="305"/>
    </row>
    <row r="16" s="1" customFormat="1" ht="15" customHeight="1">
      <c r="B16" s="308"/>
      <c r="C16" s="309"/>
      <c r="D16" s="307" t="s">
        <v>5220</v>
      </c>
      <c r="E16" s="307"/>
      <c r="F16" s="307"/>
      <c r="G16" s="307"/>
      <c r="H16" s="307"/>
      <c r="I16" s="307"/>
      <c r="J16" s="307"/>
      <c r="K16" s="305"/>
    </row>
    <row r="17" s="1" customFormat="1" ht="15" customHeight="1">
      <c r="B17" s="308"/>
      <c r="C17" s="309"/>
      <c r="D17" s="307" t="s">
        <v>5221</v>
      </c>
      <c r="E17" s="307"/>
      <c r="F17" s="307"/>
      <c r="G17" s="307"/>
      <c r="H17" s="307"/>
      <c r="I17" s="307"/>
      <c r="J17" s="307"/>
      <c r="K17" s="305"/>
    </row>
    <row r="18" s="1" customFormat="1" ht="15" customHeight="1">
      <c r="B18" s="308"/>
      <c r="C18" s="309"/>
      <c r="D18" s="309"/>
      <c r="E18" s="311" t="s">
        <v>85</v>
      </c>
      <c r="F18" s="307" t="s">
        <v>5222</v>
      </c>
      <c r="G18" s="307"/>
      <c r="H18" s="307"/>
      <c r="I18" s="307"/>
      <c r="J18" s="307"/>
      <c r="K18" s="305"/>
    </row>
    <row r="19" s="1" customFormat="1" ht="15" customHeight="1">
      <c r="B19" s="308"/>
      <c r="C19" s="309"/>
      <c r="D19" s="309"/>
      <c r="E19" s="311" t="s">
        <v>5223</v>
      </c>
      <c r="F19" s="307" t="s">
        <v>5224</v>
      </c>
      <c r="G19" s="307"/>
      <c r="H19" s="307"/>
      <c r="I19" s="307"/>
      <c r="J19" s="307"/>
      <c r="K19" s="305"/>
    </row>
    <row r="20" s="1" customFormat="1" ht="15" customHeight="1">
      <c r="B20" s="308"/>
      <c r="C20" s="309"/>
      <c r="D20" s="309"/>
      <c r="E20" s="311" t="s">
        <v>5225</v>
      </c>
      <c r="F20" s="307" t="s">
        <v>5226</v>
      </c>
      <c r="G20" s="307"/>
      <c r="H20" s="307"/>
      <c r="I20" s="307"/>
      <c r="J20" s="307"/>
      <c r="K20" s="305"/>
    </row>
    <row r="21" s="1" customFormat="1" ht="15" customHeight="1">
      <c r="B21" s="308"/>
      <c r="C21" s="309"/>
      <c r="D21" s="309"/>
      <c r="E21" s="311" t="s">
        <v>5227</v>
      </c>
      <c r="F21" s="307" t="s">
        <v>134</v>
      </c>
      <c r="G21" s="307"/>
      <c r="H21" s="307"/>
      <c r="I21" s="307"/>
      <c r="J21" s="307"/>
      <c r="K21" s="305"/>
    </row>
    <row r="22" s="1" customFormat="1" ht="15" customHeight="1">
      <c r="B22" s="308"/>
      <c r="C22" s="309"/>
      <c r="D22" s="309"/>
      <c r="E22" s="311" t="s">
        <v>4756</v>
      </c>
      <c r="F22" s="307" t="s">
        <v>4757</v>
      </c>
      <c r="G22" s="307"/>
      <c r="H22" s="307"/>
      <c r="I22" s="307"/>
      <c r="J22" s="307"/>
      <c r="K22" s="305"/>
    </row>
    <row r="23" s="1" customFormat="1" ht="15" customHeight="1">
      <c r="B23" s="308"/>
      <c r="C23" s="309"/>
      <c r="D23" s="309"/>
      <c r="E23" s="311" t="s">
        <v>5228</v>
      </c>
      <c r="F23" s="307" t="s">
        <v>5229</v>
      </c>
      <c r="G23" s="307"/>
      <c r="H23" s="307"/>
      <c r="I23" s="307"/>
      <c r="J23" s="307"/>
      <c r="K23" s="305"/>
    </row>
    <row r="24" s="1" customFormat="1" ht="12.75" customHeight="1">
      <c r="B24" s="308"/>
      <c r="C24" s="309"/>
      <c r="D24" s="309"/>
      <c r="E24" s="309"/>
      <c r="F24" s="309"/>
      <c r="G24" s="309"/>
      <c r="H24" s="309"/>
      <c r="I24" s="309"/>
      <c r="J24" s="309"/>
      <c r="K24" s="305"/>
    </row>
    <row r="25" s="1" customFormat="1" ht="15" customHeight="1">
      <c r="B25" s="308"/>
      <c r="C25" s="307" t="s">
        <v>5230</v>
      </c>
      <c r="D25" s="307"/>
      <c r="E25" s="307"/>
      <c r="F25" s="307"/>
      <c r="G25" s="307"/>
      <c r="H25" s="307"/>
      <c r="I25" s="307"/>
      <c r="J25" s="307"/>
      <c r="K25" s="305"/>
    </row>
    <row r="26" s="1" customFormat="1" ht="15" customHeight="1">
      <c r="B26" s="308"/>
      <c r="C26" s="307" t="s">
        <v>5231</v>
      </c>
      <c r="D26" s="307"/>
      <c r="E26" s="307"/>
      <c r="F26" s="307"/>
      <c r="G26" s="307"/>
      <c r="H26" s="307"/>
      <c r="I26" s="307"/>
      <c r="J26" s="307"/>
      <c r="K26" s="305"/>
    </row>
    <row r="27" s="1" customFormat="1" ht="15" customHeight="1">
      <c r="B27" s="308"/>
      <c r="C27" s="307"/>
      <c r="D27" s="307" t="s">
        <v>5232</v>
      </c>
      <c r="E27" s="307"/>
      <c r="F27" s="307"/>
      <c r="G27" s="307"/>
      <c r="H27" s="307"/>
      <c r="I27" s="307"/>
      <c r="J27" s="307"/>
      <c r="K27" s="305"/>
    </row>
    <row r="28" s="1" customFormat="1" ht="15" customHeight="1">
      <c r="B28" s="308"/>
      <c r="C28" s="309"/>
      <c r="D28" s="307" t="s">
        <v>5233</v>
      </c>
      <c r="E28" s="307"/>
      <c r="F28" s="307"/>
      <c r="G28" s="307"/>
      <c r="H28" s="307"/>
      <c r="I28" s="307"/>
      <c r="J28" s="307"/>
      <c r="K28" s="305"/>
    </row>
    <row r="29" s="1" customFormat="1" ht="12.75" customHeight="1">
      <c r="B29" s="308"/>
      <c r="C29" s="309"/>
      <c r="D29" s="309"/>
      <c r="E29" s="309"/>
      <c r="F29" s="309"/>
      <c r="G29" s="309"/>
      <c r="H29" s="309"/>
      <c r="I29" s="309"/>
      <c r="J29" s="309"/>
      <c r="K29" s="305"/>
    </row>
    <row r="30" s="1" customFormat="1" ht="15" customHeight="1">
      <c r="B30" s="308"/>
      <c r="C30" s="309"/>
      <c r="D30" s="307" t="s">
        <v>5234</v>
      </c>
      <c r="E30" s="307"/>
      <c r="F30" s="307"/>
      <c r="G30" s="307"/>
      <c r="H30" s="307"/>
      <c r="I30" s="307"/>
      <c r="J30" s="307"/>
      <c r="K30" s="305"/>
    </row>
    <row r="31" s="1" customFormat="1" ht="15" customHeight="1">
      <c r="B31" s="308"/>
      <c r="C31" s="309"/>
      <c r="D31" s="307" t="s">
        <v>5235</v>
      </c>
      <c r="E31" s="307"/>
      <c r="F31" s="307"/>
      <c r="G31" s="307"/>
      <c r="H31" s="307"/>
      <c r="I31" s="307"/>
      <c r="J31" s="307"/>
      <c r="K31" s="305"/>
    </row>
    <row r="32" s="1" customFormat="1" ht="12.75" customHeight="1">
      <c r="B32" s="308"/>
      <c r="C32" s="309"/>
      <c r="D32" s="309"/>
      <c r="E32" s="309"/>
      <c r="F32" s="309"/>
      <c r="G32" s="309"/>
      <c r="H32" s="309"/>
      <c r="I32" s="309"/>
      <c r="J32" s="309"/>
      <c r="K32" s="305"/>
    </row>
    <row r="33" s="1" customFormat="1" ht="15" customHeight="1">
      <c r="B33" s="308"/>
      <c r="C33" s="309"/>
      <c r="D33" s="307" t="s">
        <v>5236</v>
      </c>
      <c r="E33" s="307"/>
      <c r="F33" s="307"/>
      <c r="G33" s="307"/>
      <c r="H33" s="307"/>
      <c r="I33" s="307"/>
      <c r="J33" s="307"/>
      <c r="K33" s="305"/>
    </row>
    <row r="34" s="1" customFormat="1" ht="15" customHeight="1">
      <c r="B34" s="308"/>
      <c r="C34" s="309"/>
      <c r="D34" s="307" t="s">
        <v>5237</v>
      </c>
      <c r="E34" s="307"/>
      <c r="F34" s="307"/>
      <c r="G34" s="307"/>
      <c r="H34" s="307"/>
      <c r="I34" s="307"/>
      <c r="J34" s="307"/>
      <c r="K34" s="305"/>
    </row>
    <row r="35" s="1" customFormat="1" ht="15" customHeight="1">
      <c r="B35" s="308"/>
      <c r="C35" s="309"/>
      <c r="D35" s="307" t="s">
        <v>5238</v>
      </c>
      <c r="E35" s="307"/>
      <c r="F35" s="307"/>
      <c r="G35" s="307"/>
      <c r="H35" s="307"/>
      <c r="I35" s="307"/>
      <c r="J35" s="307"/>
      <c r="K35" s="305"/>
    </row>
    <row r="36" s="1" customFormat="1" ht="15" customHeight="1">
      <c r="B36" s="308"/>
      <c r="C36" s="309"/>
      <c r="D36" s="307"/>
      <c r="E36" s="310" t="s">
        <v>185</v>
      </c>
      <c r="F36" s="307"/>
      <c r="G36" s="307" t="s">
        <v>5239</v>
      </c>
      <c r="H36" s="307"/>
      <c r="I36" s="307"/>
      <c r="J36" s="307"/>
      <c r="K36" s="305"/>
    </row>
    <row r="37" s="1" customFormat="1" ht="30.75" customHeight="1">
      <c r="B37" s="308"/>
      <c r="C37" s="309"/>
      <c r="D37" s="307"/>
      <c r="E37" s="310" t="s">
        <v>5240</v>
      </c>
      <c r="F37" s="307"/>
      <c r="G37" s="307" t="s">
        <v>5241</v>
      </c>
      <c r="H37" s="307"/>
      <c r="I37" s="307"/>
      <c r="J37" s="307"/>
      <c r="K37" s="305"/>
    </row>
    <row r="38" s="1" customFormat="1" ht="15" customHeight="1">
      <c r="B38" s="308"/>
      <c r="C38" s="309"/>
      <c r="D38" s="307"/>
      <c r="E38" s="310" t="s">
        <v>59</v>
      </c>
      <c r="F38" s="307"/>
      <c r="G38" s="307" t="s">
        <v>5242</v>
      </c>
      <c r="H38" s="307"/>
      <c r="I38" s="307"/>
      <c r="J38" s="307"/>
      <c r="K38" s="305"/>
    </row>
    <row r="39" s="1" customFormat="1" ht="15" customHeight="1">
      <c r="B39" s="308"/>
      <c r="C39" s="309"/>
      <c r="D39" s="307"/>
      <c r="E39" s="310" t="s">
        <v>60</v>
      </c>
      <c r="F39" s="307"/>
      <c r="G39" s="307" t="s">
        <v>5243</v>
      </c>
      <c r="H39" s="307"/>
      <c r="I39" s="307"/>
      <c r="J39" s="307"/>
      <c r="K39" s="305"/>
    </row>
    <row r="40" s="1" customFormat="1" ht="15" customHeight="1">
      <c r="B40" s="308"/>
      <c r="C40" s="309"/>
      <c r="D40" s="307"/>
      <c r="E40" s="310" t="s">
        <v>186</v>
      </c>
      <c r="F40" s="307"/>
      <c r="G40" s="307" t="s">
        <v>5244</v>
      </c>
      <c r="H40" s="307"/>
      <c r="I40" s="307"/>
      <c r="J40" s="307"/>
      <c r="K40" s="305"/>
    </row>
    <row r="41" s="1" customFormat="1" ht="15" customHeight="1">
      <c r="B41" s="308"/>
      <c r="C41" s="309"/>
      <c r="D41" s="307"/>
      <c r="E41" s="310" t="s">
        <v>187</v>
      </c>
      <c r="F41" s="307"/>
      <c r="G41" s="307" t="s">
        <v>5245</v>
      </c>
      <c r="H41" s="307"/>
      <c r="I41" s="307"/>
      <c r="J41" s="307"/>
      <c r="K41" s="305"/>
    </row>
    <row r="42" s="1" customFormat="1" ht="15" customHeight="1">
      <c r="B42" s="308"/>
      <c r="C42" s="309"/>
      <c r="D42" s="307"/>
      <c r="E42" s="310" t="s">
        <v>5246</v>
      </c>
      <c r="F42" s="307"/>
      <c r="G42" s="307" t="s">
        <v>5247</v>
      </c>
      <c r="H42" s="307"/>
      <c r="I42" s="307"/>
      <c r="J42" s="307"/>
      <c r="K42" s="305"/>
    </row>
    <row r="43" s="1" customFormat="1" ht="15" customHeight="1">
      <c r="B43" s="308"/>
      <c r="C43" s="309"/>
      <c r="D43" s="307"/>
      <c r="E43" s="310"/>
      <c r="F43" s="307"/>
      <c r="G43" s="307" t="s">
        <v>5248</v>
      </c>
      <c r="H43" s="307"/>
      <c r="I43" s="307"/>
      <c r="J43" s="307"/>
      <c r="K43" s="305"/>
    </row>
    <row r="44" s="1" customFormat="1" ht="15" customHeight="1">
      <c r="B44" s="308"/>
      <c r="C44" s="309"/>
      <c r="D44" s="307"/>
      <c r="E44" s="310" t="s">
        <v>5249</v>
      </c>
      <c r="F44" s="307"/>
      <c r="G44" s="307" t="s">
        <v>5250</v>
      </c>
      <c r="H44" s="307"/>
      <c r="I44" s="307"/>
      <c r="J44" s="307"/>
      <c r="K44" s="305"/>
    </row>
    <row r="45" s="1" customFormat="1" ht="15" customHeight="1">
      <c r="B45" s="308"/>
      <c r="C45" s="309"/>
      <c r="D45" s="307"/>
      <c r="E45" s="310" t="s">
        <v>189</v>
      </c>
      <c r="F45" s="307"/>
      <c r="G45" s="307" t="s">
        <v>5251</v>
      </c>
      <c r="H45" s="307"/>
      <c r="I45" s="307"/>
      <c r="J45" s="307"/>
      <c r="K45" s="305"/>
    </row>
    <row r="46" s="1" customFormat="1" ht="12.75" customHeight="1">
      <c r="B46" s="308"/>
      <c r="C46" s="309"/>
      <c r="D46" s="307"/>
      <c r="E46" s="307"/>
      <c r="F46" s="307"/>
      <c r="G46" s="307"/>
      <c r="H46" s="307"/>
      <c r="I46" s="307"/>
      <c r="J46" s="307"/>
      <c r="K46" s="305"/>
    </row>
    <row r="47" s="1" customFormat="1" ht="15" customHeight="1">
      <c r="B47" s="308"/>
      <c r="C47" s="309"/>
      <c r="D47" s="307" t="s">
        <v>5252</v>
      </c>
      <c r="E47" s="307"/>
      <c r="F47" s="307"/>
      <c r="G47" s="307"/>
      <c r="H47" s="307"/>
      <c r="I47" s="307"/>
      <c r="J47" s="307"/>
      <c r="K47" s="305"/>
    </row>
    <row r="48" s="1" customFormat="1" ht="15" customHeight="1">
      <c r="B48" s="308"/>
      <c r="C48" s="309"/>
      <c r="D48" s="309"/>
      <c r="E48" s="307" t="s">
        <v>5253</v>
      </c>
      <c r="F48" s="307"/>
      <c r="G48" s="307"/>
      <c r="H48" s="307"/>
      <c r="I48" s="307"/>
      <c r="J48" s="307"/>
      <c r="K48" s="305"/>
    </row>
    <row r="49" s="1" customFormat="1" ht="15" customHeight="1">
      <c r="B49" s="308"/>
      <c r="C49" s="309"/>
      <c r="D49" s="309"/>
      <c r="E49" s="307" t="s">
        <v>5254</v>
      </c>
      <c r="F49" s="307"/>
      <c r="G49" s="307"/>
      <c r="H49" s="307"/>
      <c r="I49" s="307"/>
      <c r="J49" s="307"/>
      <c r="K49" s="305"/>
    </row>
    <row r="50" s="1" customFormat="1" ht="15" customHeight="1">
      <c r="B50" s="308"/>
      <c r="C50" s="309"/>
      <c r="D50" s="309"/>
      <c r="E50" s="307" t="s">
        <v>5255</v>
      </c>
      <c r="F50" s="307"/>
      <c r="G50" s="307"/>
      <c r="H50" s="307"/>
      <c r="I50" s="307"/>
      <c r="J50" s="307"/>
      <c r="K50" s="305"/>
    </row>
    <row r="51" s="1" customFormat="1" ht="15" customHeight="1">
      <c r="B51" s="308"/>
      <c r="C51" s="309"/>
      <c r="D51" s="307" t="s">
        <v>5256</v>
      </c>
      <c r="E51" s="307"/>
      <c r="F51" s="307"/>
      <c r="G51" s="307"/>
      <c r="H51" s="307"/>
      <c r="I51" s="307"/>
      <c r="J51" s="307"/>
      <c r="K51" s="305"/>
    </row>
    <row r="52" s="1" customFormat="1" ht="25.5" customHeight="1">
      <c r="B52" s="303"/>
      <c r="C52" s="304" t="s">
        <v>5257</v>
      </c>
      <c r="D52" s="304"/>
      <c r="E52" s="304"/>
      <c r="F52" s="304"/>
      <c r="G52" s="304"/>
      <c r="H52" s="304"/>
      <c r="I52" s="304"/>
      <c r="J52" s="304"/>
      <c r="K52" s="305"/>
    </row>
    <row r="53" s="1" customFormat="1" ht="5.25" customHeight="1">
      <c r="B53" s="303"/>
      <c r="C53" s="306"/>
      <c r="D53" s="306"/>
      <c r="E53" s="306"/>
      <c r="F53" s="306"/>
      <c r="G53" s="306"/>
      <c r="H53" s="306"/>
      <c r="I53" s="306"/>
      <c r="J53" s="306"/>
      <c r="K53" s="305"/>
    </row>
    <row r="54" s="1" customFormat="1" ht="15" customHeight="1">
      <c r="B54" s="303"/>
      <c r="C54" s="307" t="s">
        <v>5258</v>
      </c>
      <c r="D54" s="307"/>
      <c r="E54" s="307"/>
      <c r="F54" s="307"/>
      <c r="G54" s="307"/>
      <c r="H54" s="307"/>
      <c r="I54" s="307"/>
      <c r="J54" s="307"/>
      <c r="K54" s="305"/>
    </row>
    <row r="55" s="1" customFormat="1" ht="15" customHeight="1">
      <c r="B55" s="303"/>
      <c r="C55" s="307" t="s">
        <v>5259</v>
      </c>
      <c r="D55" s="307"/>
      <c r="E55" s="307"/>
      <c r="F55" s="307"/>
      <c r="G55" s="307"/>
      <c r="H55" s="307"/>
      <c r="I55" s="307"/>
      <c r="J55" s="307"/>
      <c r="K55" s="305"/>
    </row>
    <row r="56" s="1" customFormat="1" ht="12.75" customHeight="1">
      <c r="B56" s="303"/>
      <c r="C56" s="307"/>
      <c r="D56" s="307"/>
      <c r="E56" s="307"/>
      <c r="F56" s="307"/>
      <c r="G56" s="307"/>
      <c r="H56" s="307"/>
      <c r="I56" s="307"/>
      <c r="J56" s="307"/>
      <c r="K56" s="305"/>
    </row>
    <row r="57" s="1" customFormat="1" ht="15" customHeight="1">
      <c r="B57" s="303"/>
      <c r="C57" s="307" t="s">
        <v>5260</v>
      </c>
      <c r="D57" s="307"/>
      <c r="E57" s="307"/>
      <c r="F57" s="307"/>
      <c r="G57" s="307"/>
      <c r="H57" s="307"/>
      <c r="I57" s="307"/>
      <c r="J57" s="307"/>
      <c r="K57" s="305"/>
    </row>
    <row r="58" s="1" customFormat="1" ht="15" customHeight="1">
      <c r="B58" s="303"/>
      <c r="C58" s="309"/>
      <c r="D58" s="307" t="s">
        <v>5261</v>
      </c>
      <c r="E58" s="307"/>
      <c r="F58" s="307"/>
      <c r="G58" s="307"/>
      <c r="H58" s="307"/>
      <c r="I58" s="307"/>
      <c r="J58" s="307"/>
      <c r="K58" s="305"/>
    </row>
    <row r="59" s="1" customFormat="1" ht="15" customHeight="1">
      <c r="B59" s="303"/>
      <c r="C59" s="309"/>
      <c r="D59" s="307" t="s">
        <v>5262</v>
      </c>
      <c r="E59" s="307"/>
      <c r="F59" s="307"/>
      <c r="G59" s="307"/>
      <c r="H59" s="307"/>
      <c r="I59" s="307"/>
      <c r="J59" s="307"/>
      <c r="K59" s="305"/>
    </row>
    <row r="60" s="1" customFormat="1" ht="15" customHeight="1">
      <c r="B60" s="303"/>
      <c r="C60" s="309"/>
      <c r="D60" s="307" t="s">
        <v>5263</v>
      </c>
      <c r="E60" s="307"/>
      <c r="F60" s="307"/>
      <c r="G60" s="307"/>
      <c r="H60" s="307"/>
      <c r="I60" s="307"/>
      <c r="J60" s="307"/>
      <c r="K60" s="305"/>
    </row>
    <row r="61" s="1" customFormat="1" ht="15" customHeight="1">
      <c r="B61" s="303"/>
      <c r="C61" s="309"/>
      <c r="D61" s="307" t="s">
        <v>5264</v>
      </c>
      <c r="E61" s="307"/>
      <c r="F61" s="307"/>
      <c r="G61" s="307"/>
      <c r="H61" s="307"/>
      <c r="I61" s="307"/>
      <c r="J61" s="307"/>
      <c r="K61" s="305"/>
    </row>
    <row r="62" s="1" customFormat="1" ht="15" customHeight="1">
      <c r="B62" s="303"/>
      <c r="C62" s="309"/>
      <c r="D62" s="312" t="s">
        <v>5265</v>
      </c>
      <c r="E62" s="312"/>
      <c r="F62" s="312"/>
      <c r="G62" s="312"/>
      <c r="H62" s="312"/>
      <c r="I62" s="312"/>
      <c r="J62" s="312"/>
      <c r="K62" s="305"/>
    </row>
    <row r="63" s="1" customFormat="1" ht="15" customHeight="1">
      <c r="B63" s="303"/>
      <c r="C63" s="309"/>
      <c r="D63" s="307" t="s">
        <v>5266</v>
      </c>
      <c r="E63" s="307"/>
      <c r="F63" s="307"/>
      <c r="G63" s="307"/>
      <c r="H63" s="307"/>
      <c r="I63" s="307"/>
      <c r="J63" s="307"/>
      <c r="K63" s="305"/>
    </row>
    <row r="64" s="1" customFormat="1" ht="12.75" customHeight="1">
      <c r="B64" s="303"/>
      <c r="C64" s="309"/>
      <c r="D64" s="309"/>
      <c r="E64" s="313"/>
      <c r="F64" s="309"/>
      <c r="G64" s="309"/>
      <c r="H64" s="309"/>
      <c r="I64" s="309"/>
      <c r="J64" s="309"/>
      <c r="K64" s="305"/>
    </row>
    <row r="65" s="1" customFormat="1" ht="15" customHeight="1">
      <c r="B65" s="303"/>
      <c r="C65" s="309"/>
      <c r="D65" s="307" t="s">
        <v>5267</v>
      </c>
      <c r="E65" s="307"/>
      <c r="F65" s="307"/>
      <c r="G65" s="307"/>
      <c r="H65" s="307"/>
      <c r="I65" s="307"/>
      <c r="J65" s="307"/>
      <c r="K65" s="305"/>
    </row>
    <row r="66" s="1" customFormat="1" ht="15" customHeight="1">
      <c r="B66" s="303"/>
      <c r="C66" s="309"/>
      <c r="D66" s="312" t="s">
        <v>5268</v>
      </c>
      <c r="E66" s="312"/>
      <c r="F66" s="312"/>
      <c r="G66" s="312"/>
      <c r="H66" s="312"/>
      <c r="I66" s="312"/>
      <c r="J66" s="312"/>
      <c r="K66" s="305"/>
    </row>
    <row r="67" s="1" customFormat="1" ht="15" customHeight="1">
      <c r="B67" s="303"/>
      <c r="C67" s="309"/>
      <c r="D67" s="307" t="s">
        <v>5269</v>
      </c>
      <c r="E67" s="307"/>
      <c r="F67" s="307"/>
      <c r="G67" s="307"/>
      <c r="H67" s="307"/>
      <c r="I67" s="307"/>
      <c r="J67" s="307"/>
      <c r="K67" s="305"/>
    </row>
    <row r="68" s="1" customFormat="1" ht="15" customHeight="1">
      <c r="B68" s="303"/>
      <c r="C68" s="309"/>
      <c r="D68" s="307" t="s">
        <v>5270</v>
      </c>
      <c r="E68" s="307"/>
      <c r="F68" s="307"/>
      <c r="G68" s="307"/>
      <c r="H68" s="307"/>
      <c r="I68" s="307"/>
      <c r="J68" s="307"/>
      <c r="K68" s="305"/>
    </row>
    <row r="69" s="1" customFormat="1" ht="15" customHeight="1">
      <c r="B69" s="303"/>
      <c r="C69" s="309"/>
      <c r="D69" s="307" t="s">
        <v>5271</v>
      </c>
      <c r="E69" s="307"/>
      <c r="F69" s="307"/>
      <c r="G69" s="307"/>
      <c r="H69" s="307"/>
      <c r="I69" s="307"/>
      <c r="J69" s="307"/>
      <c r="K69" s="305"/>
    </row>
    <row r="70" s="1" customFormat="1" ht="15" customHeight="1">
      <c r="B70" s="303"/>
      <c r="C70" s="309"/>
      <c r="D70" s="307" t="s">
        <v>5272</v>
      </c>
      <c r="E70" s="307"/>
      <c r="F70" s="307"/>
      <c r="G70" s="307"/>
      <c r="H70" s="307"/>
      <c r="I70" s="307"/>
      <c r="J70" s="307"/>
      <c r="K70" s="305"/>
    </row>
    <row r="71" s="1" customFormat="1" ht="12.75" customHeight="1">
      <c r="B71" s="314"/>
      <c r="C71" s="315"/>
      <c r="D71" s="315"/>
      <c r="E71" s="315"/>
      <c r="F71" s="315"/>
      <c r="G71" s="315"/>
      <c r="H71" s="315"/>
      <c r="I71" s="315"/>
      <c r="J71" s="315"/>
      <c r="K71" s="316"/>
    </row>
    <row r="72" s="1" customFormat="1" ht="18.75" customHeight="1">
      <c r="B72" s="317"/>
      <c r="C72" s="317"/>
      <c r="D72" s="317"/>
      <c r="E72" s="317"/>
      <c r="F72" s="317"/>
      <c r="G72" s="317"/>
      <c r="H72" s="317"/>
      <c r="I72" s="317"/>
      <c r="J72" s="317"/>
      <c r="K72" s="318"/>
    </row>
    <row r="73" s="1" customFormat="1" ht="18.75" customHeight="1">
      <c r="B73" s="318"/>
      <c r="C73" s="318"/>
      <c r="D73" s="318"/>
      <c r="E73" s="318"/>
      <c r="F73" s="318"/>
      <c r="G73" s="318"/>
      <c r="H73" s="318"/>
      <c r="I73" s="318"/>
      <c r="J73" s="318"/>
      <c r="K73" s="318"/>
    </row>
    <row r="74" s="1" customFormat="1" ht="7.5" customHeight="1">
      <c r="B74" s="319"/>
      <c r="C74" s="320"/>
      <c r="D74" s="320"/>
      <c r="E74" s="320"/>
      <c r="F74" s="320"/>
      <c r="G74" s="320"/>
      <c r="H74" s="320"/>
      <c r="I74" s="320"/>
      <c r="J74" s="320"/>
      <c r="K74" s="321"/>
    </row>
    <row r="75" s="1" customFormat="1" ht="45" customHeight="1">
      <c r="B75" s="322"/>
      <c r="C75" s="323" t="s">
        <v>5273</v>
      </c>
      <c r="D75" s="323"/>
      <c r="E75" s="323"/>
      <c r="F75" s="323"/>
      <c r="G75" s="323"/>
      <c r="H75" s="323"/>
      <c r="I75" s="323"/>
      <c r="J75" s="323"/>
      <c r="K75" s="324"/>
    </row>
    <row r="76" s="1" customFormat="1" ht="17.25" customHeight="1">
      <c r="B76" s="322"/>
      <c r="C76" s="325" t="s">
        <v>5274</v>
      </c>
      <c r="D76" s="325"/>
      <c r="E76" s="325"/>
      <c r="F76" s="325" t="s">
        <v>5275</v>
      </c>
      <c r="G76" s="326"/>
      <c r="H76" s="325" t="s">
        <v>60</v>
      </c>
      <c r="I76" s="325" t="s">
        <v>63</v>
      </c>
      <c r="J76" s="325" t="s">
        <v>5276</v>
      </c>
      <c r="K76" s="324"/>
    </row>
    <row r="77" s="1" customFormat="1" ht="17.25" customHeight="1">
      <c r="B77" s="322"/>
      <c r="C77" s="327" t="s">
        <v>5277</v>
      </c>
      <c r="D77" s="327"/>
      <c r="E77" s="327"/>
      <c r="F77" s="328" t="s">
        <v>5278</v>
      </c>
      <c r="G77" s="329"/>
      <c r="H77" s="327"/>
      <c r="I77" s="327"/>
      <c r="J77" s="327" t="s">
        <v>5279</v>
      </c>
      <c r="K77" s="324"/>
    </row>
    <row r="78" s="1" customFormat="1" ht="5.25" customHeight="1">
      <c r="B78" s="322"/>
      <c r="C78" s="330"/>
      <c r="D78" s="330"/>
      <c r="E78" s="330"/>
      <c r="F78" s="330"/>
      <c r="G78" s="331"/>
      <c r="H78" s="330"/>
      <c r="I78" s="330"/>
      <c r="J78" s="330"/>
      <c r="K78" s="324"/>
    </row>
    <row r="79" s="1" customFormat="1" ht="15" customHeight="1">
      <c r="B79" s="322"/>
      <c r="C79" s="310" t="s">
        <v>59</v>
      </c>
      <c r="D79" s="330"/>
      <c r="E79" s="330"/>
      <c r="F79" s="332" t="s">
        <v>5280</v>
      </c>
      <c r="G79" s="331"/>
      <c r="H79" s="310" t="s">
        <v>5281</v>
      </c>
      <c r="I79" s="310" t="s">
        <v>5282</v>
      </c>
      <c r="J79" s="310">
        <v>20</v>
      </c>
      <c r="K79" s="324"/>
    </row>
    <row r="80" s="1" customFormat="1" ht="15" customHeight="1">
      <c r="B80" s="322"/>
      <c r="C80" s="310" t="s">
        <v>5283</v>
      </c>
      <c r="D80" s="310"/>
      <c r="E80" s="310"/>
      <c r="F80" s="332" t="s">
        <v>5280</v>
      </c>
      <c r="G80" s="331"/>
      <c r="H80" s="310" t="s">
        <v>5284</v>
      </c>
      <c r="I80" s="310" t="s">
        <v>5282</v>
      </c>
      <c r="J80" s="310">
        <v>120</v>
      </c>
      <c r="K80" s="324"/>
    </row>
    <row r="81" s="1" customFormat="1" ht="15" customHeight="1">
      <c r="B81" s="333"/>
      <c r="C81" s="310" t="s">
        <v>5285</v>
      </c>
      <c r="D81" s="310"/>
      <c r="E81" s="310"/>
      <c r="F81" s="332" t="s">
        <v>5286</v>
      </c>
      <c r="G81" s="331"/>
      <c r="H81" s="310" t="s">
        <v>5287</v>
      </c>
      <c r="I81" s="310" t="s">
        <v>5282</v>
      </c>
      <c r="J81" s="310">
        <v>50</v>
      </c>
      <c r="K81" s="324"/>
    </row>
    <row r="82" s="1" customFormat="1" ht="15" customHeight="1">
      <c r="B82" s="333"/>
      <c r="C82" s="310" t="s">
        <v>5288</v>
      </c>
      <c r="D82" s="310"/>
      <c r="E82" s="310"/>
      <c r="F82" s="332" t="s">
        <v>5280</v>
      </c>
      <c r="G82" s="331"/>
      <c r="H82" s="310" t="s">
        <v>5289</v>
      </c>
      <c r="I82" s="310" t="s">
        <v>5290</v>
      </c>
      <c r="J82" s="310"/>
      <c r="K82" s="324"/>
    </row>
    <row r="83" s="1" customFormat="1" ht="15" customHeight="1">
      <c r="B83" s="333"/>
      <c r="C83" s="334" t="s">
        <v>5291</v>
      </c>
      <c r="D83" s="334"/>
      <c r="E83" s="334"/>
      <c r="F83" s="335" t="s">
        <v>5286</v>
      </c>
      <c r="G83" s="334"/>
      <c r="H83" s="334" t="s">
        <v>5292</v>
      </c>
      <c r="I83" s="334" t="s">
        <v>5282</v>
      </c>
      <c r="J83" s="334">
        <v>15</v>
      </c>
      <c r="K83" s="324"/>
    </row>
    <row r="84" s="1" customFormat="1" ht="15" customHeight="1">
      <c r="B84" s="333"/>
      <c r="C84" s="334" t="s">
        <v>5293</v>
      </c>
      <c r="D84" s="334"/>
      <c r="E84" s="334"/>
      <c r="F84" s="335" t="s">
        <v>5286</v>
      </c>
      <c r="G84" s="334"/>
      <c r="H84" s="334" t="s">
        <v>5294</v>
      </c>
      <c r="I84" s="334" t="s">
        <v>5282</v>
      </c>
      <c r="J84" s="334">
        <v>15</v>
      </c>
      <c r="K84" s="324"/>
    </row>
    <row r="85" s="1" customFormat="1" ht="15" customHeight="1">
      <c r="B85" s="333"/>
      <c r="C85" s="334" t="s">
        <v>5295</v>
      </c>
      <c r="D85" s="334"/>
      <c r="E85" s="334"/>
      <c r="F85" s="335" t="s">
        <v>5286</v>
      </c>
      <c r="G85" s="334"/>
      <c r="H85" s="334" t="s">
        <v>5296</v>
      </c>
      <c r="I85" s="334" t="s">
        <v>5282</v>
      </c>
      <c r="J85" s="334">
        <v>20</v>
      </c>
      <c r="K85" s="324"/>
    </row>
    <row r="86" s="1" customFormat="1" ht="15" customHeight="1">
      <c r="B86" s="333"/>
      <c r="C86" s="334" t="s">
        <v>5297</v>
      </c>
      <c r="D86" s="334"/>
      <c r="E86" s="334"/>
      <c r="F86" s="335" t="s">
        <v>5286</v>
      </c>
      <c r="G86" s="334"/>
      <c r="H86" s="334" t="s">
        <v>5298</v>
      </c>
      <c r="I86" s="334" t="s">
        <v>5282</v>
      </c>
      <c r="J86" s="334">
        <v>20</v>
      </c>
      <c r="K86" s="324"/>
    </row>
    <row r="87" s="1" customFormat="1" ht="15" customHeight="1">
      <c r="B87" s="333"/>
      <c r="C87" s="310" t="s">
        <v>5299</v>
      </c>
      <c r="D87" s="310"/>
      <c r="E87" s="310"/>
      <c r="F87" s="332" t="s">
        <v>5286</v>
      </c>
      <c r="G87" s="331"/>
      <c r="H87" s="310" t="s">
        <v>5300</v>
      </c>
      <c r="I87" s="310" t="s">
        <v>5282</v>
      </c>
      <c r="J87" s="310">
        <v>50</v>
      </c>
      <c r="K87" s="324"/>
    </row>
    <row r="88" s="1" customFormat="1" ht="15" customHeight="1">
      <c r="B88" s="333"/>
      <c r="C88" s="310" t="s">
        <v>5301</v>
      </c>
      <c r="D88" s="310"/>
      <c r="E88" s="310"/>
      <c r="F88" s="332" t="s">
        <v>5286</v>
      </c>
      <c r="G88" s="331"/>
      <c r="H88" s="310" t="s">
        <v>5302</v>
      </c>
      <c r="I88" s="310" t="s">
        <v>5282</v>
      </c>
      <c r="J88" s="310">
        <v>20</v>
      </c>
      <c r="K88" s="324"/>
    </row>
    <row r="89" s="1" customFormat="1" ht="15" customHeight="1">
      <c r="B89" s="333"/>
      <c r="C89" s="310" t="s">
        <v>5303</v>
      </c>
      <c r="D89" s="310"/>
      <c r="E89" s="310"/>
      <c r="F89" s="332" t="s">
        <v>5286</v>
      </c>
      <c r="G89" s="331"/>
      <c r="H89" s="310" t="s">
        <v>5304</v>
      </c>
      <c r="I89" s="310" t="s">
        <v>5282</v>
      </c>
      <c r="J89" s="310">
        <v>20</v>
      </c>
      <c r="K89" s="324"/>
    </row>
    <row r="90" s="1" customFormat="1" ht="15" customHeight="1">
      <c r="B90" s="333"/>
      <c r="C90" s="310" t="s">
        <v>5305</v>
      </c>
      <c r="D90" s="310"/>
      <c r="E90" s="310"/>
      <c r="F90" s="332" t="s">
        <v>5286</v>
      </c>
      <c r="G90" s="331"/>
      <c r="H90" s="310" t="s">
        <v>5306</v>
      </c>
      <c r="I90" s="310" t="s">
        <v>5282</v>
      </c>
      <c r="J90" s="310">
        <v>50</v>
      </c>
      <c r="K90" s="324"/>
    </row>
    <row r="91" s="1" customFormat="1" ht="15" customHeight="1">
      <c r="B91" s="333"/>
      <c r="C91" s="310" t="s">
        <v>5307</v>
      </c>
      <c r="D91" s="310"/>
      <c r="E91" s="310"/>
      <c r="F91" s="332" t="s">
        <v>5286</v>
      </c>
      <c r="G91" s="331"/>
      <c r="H91" s="310" t="s">
        <v>5307</v>
      </c>
      <c r="I91" s="310" t="s">
        <v>5282</v>
      </c>
      <c r="J91" s="310">
        <v>50</v>
      </c>
      <c r="K91" s="324"/>
    </row>
    <row r="92" s="1" customFormat="1" ht="15" customHeight="1">
      <c r="B92" s="333"/>
      <c r="C92" s="310" t="s">
        <v>5308</v>
      </c>
      <c r="D92" s="310"/>
      <c r="E92" s="310"/>
      <c r="F92" s="332" t="s">
        <v>5286</v>
      </c>
      <c r="G92" s="331"/>
      <c r="H92" s="310" t="s">
        <v>5309</v>
      </c>
      <c r="I92" s="310" t="s">
        <v>5282</v>
      </c>
      <c r="J92" s="310">
        <v>255</v>
      </c>
      <c r="K92" s="324"/>
    </row>
    <row r="93" s="1" customFormat="1" ht="15" customHeight="1">
      <c r="B93" s="333"/>
      <c r="C93" s="310" t="s">
        <v>5310</v>
      </c>
      <c r="D93" s="310"/>
      <c r="E93" s="310"/>
      <c r="F93" s="332" t="s">
        <v>5280</v>
      </c>
      <c r="G93" s="331"/>
      <c r="H93" s="310" t="s">
        <v>5311</v>
      </c>
      <c r="I93" s="310" t="s">
        <v>5312</v>
      </c>
      <c r="J93" s="310"/>
      <c r="K93" s="324"/>
    </row>
    <row r="94" s="1" customFormat="1" ht="15" customHeight="1">
      <c r="B94" s="333"/>
      <c r="C94" s="310" t="s">
        <v>5313</v>
      </c>
      <c r="D94" s="310"/>
      <c r="E94" s="310"/>
      <c r="F94" s="332" t="s">
        <v>5280</v>
      </c>
      <c r="G94" s="331"/>
      <c r="H94" s="310" t="s">
        <v>5314</v>
      </c>
      <c r="I94" s="310" t="s">
        <v>5315</v>
      </c>
      <c r="J94" s="310"/>
      <c r="K94" s="324"/>
    </row>
    <row r="95" s="1" customFormat="1" ht="15" customHeight="1">
      <c r="B95" s="333"/>
      <c r="C95" s="310" t="s">
        <v>5316</v>
      </c>
      <c r="D95" s="310"/>
      <c r="E95" s="310"/>
      <c r="F95" s="332" t="s">
        <v>5280</v>
      </c>
      <c r="G95" s="331"/>
      <c r="H95" s="310" t="s">
        <v>5316</v>
      </c>
      <c r="I95" s="310" t="s">
        <v>5315</v>
      </c>
      <c r="J95" s="310"/>
      <c r="K95" s="324"/>
    </row>
    <row r="96" s="1" customFormat="1" ht="15" customHeight="1">
      <c r="B96" s="333"/>
      <c r="C96" s="310" t="s">
        <v>44</v>
      </c>
      <c r="D96" s="310"/>
      <c r="E96" s="310"/>
      <c r="F96" s="332" t="s">
        <v>5280</v>
      </c>
      <c r="G96" s="331"/>
      <c r="H96" s="310" t="s">
        <v>5317</v>
      </c>
      <c r="I96" s="310" t="s">
        <v>5315</v>
      </c>
      <c r="J96" s="310"/>
      <c r="K96" s="324"/>
    </row>
    <row r="97" s="1" customFormat="1" ht="15" customHeight="1">
      <c r="B97" s="333"/>
      <c r="C97" s="310" t="s">
        <v>54</v>
      </c>
      <c r="D97" s="310"/>
      <c r="E97" s="310"/>
      <c r="F97" s="332" t="s">
        <v>5280</v>
      </c>
      <c r="G97" s="331"/>
      <c r="H97" s="310" t="s">
        <v>5318</v>
      </c>
      <c r="I97" s="310" t="s">
        <v>5315</v>
      </c>
      <c r="J97" s="310"/>
      <c r="K97" s="324"/>
    </row>
    <row r="98" s="1" customFormat="1" ht="15" customHeight="1">
      <c r="B98" s="336"/>
      <c r="C98" s="337"/>
      <c r="D98" s="337"/>
      <c r="E98" s="337"/>
      <c r="F98" s="337"/>
      <c r="G98" s="337"/>
      <c r="H98" s="337"/>
      <c r="I98" s="337"/>
      <c r="J98" s="337"/>
      <c r="K98" s="338"/>
    </row>
    <row r="99" s="1" customFormat="1" ht="18.75" customHeight="1">
      <c r="B99" s="339"/>
      <c r="C99" s="340"/>
      <c r="D99" s="340"/>
      <c r="E99" s="340"/>
      <c r="F99" s="340"/>
      <c r="G99" s="340"/>
      <c r="H99" s="340"/>
      <c r="I99" s="340"/>
      <c r="J99" s="340"/>
      <c r="K99" s="339"/>
    </row>
    <row r="100" s="1" customFormat="1" ht="18.75" customHeight="1">
      <c r="B100" s="318"/>
      <c r="C100" s="318"/>
      <c r="D100" s="318"/>
      <c r="E100" s="318"/>
      <c r="F100" s="318"/>
      <c r="G100" s="318"/>
      <c r="H100" s="318"/>
      <c r="I100" s="318"/>
      <c r="J100" s="318"/>
      <c r="K100" s="318"/>
    </row>
    <row r="101" s="1" customFormat="1" ht="7.5" customHeight="1">
      <c r="B101" s="319"/>
      <c r="C101" s="320"/>
      <c r="D101" s="320"/>
      <c r="E101" s="320"/>
      <c r="F101" s="320"/>
      <c r="G101" s="320"/>
      <c r="H101" s="320"/>
      <c r="I101" s="320"/>
      <c r="J101" s="320"/>
      <c r="K101" s="321"/>
    </row>
    <row r="102" s="1" customFormat="1" ht="45" customHeight="1">
      <c r="B102" s="322"/>
      <c r="C102" s="323" t="s">
        <v>5319</v>
      </c>
      <c r="D102" s="323"/>
      <c r="E102" s="323"/>
      <c r="F102" s="323"/>
      <c r="G102" s="323"/>
      <c r="H102" s="323"/>
      <c r="I102" s="323"/>
      <c r="J102" s="323"/>
      <c r="K102" s="324"/>
    </row>
    <row r="103" s="1" customFormat="1" ht="17.25" customHeight="1">
      <c r="B103" s="322"/>
      <c r="C103" s="325" t="s">
        <v>5274</v>
      </c>
      <c r="D103" s="325"/>
      <c r="E103" s="325"/>
      <c r="F103" s="325" t="s">
        <v>5275</v>
      </c>
      <c r="G103" s="326"/>
      <c r="H103" s="325" t="s">
        <v>60</v>
      </c>
      <c r="I103" s="325" t="s">
        <v>63</v>
      </c>
      <c r="J103" s="325" t="s">
        <v>5276</v>
      </c>
      <c r="K103" s="324"/>
    </row>
    <row r="104" s="1" customFormat="1" ht="17.25" customHeight="1">
      <c r="B104" s="322"/>
      <c r="C104" s="327" t="s">
        <v>5277</v>
      </c>
      <c r="D104" s="327"/>
      <c r="E104" s="327"/>
      <c r="F104" s="328" t="s">
        <v>5278</v>
      </c>
      <c r="G104" s="329"/>
      <c r="H104" s="327"/>
      <c r="I104" s="327"/>
      <c r="J104" s="327" t="s">
        <v>5279</v>
      </c>
      <c r="K104" s="324"/>
    </row>
    <row r="105" s="1" customFormat="1" ht="5.25" customHeight="1">
      <c r="B105" s="322"/>
      <c r="C105" s="325"/>
      <c r="D105" s="325"/>
      <c r="E105" s="325"/>
      <c r="F105" s="325"/>
      <c r="G105" s="341"/>
      <c r="H105" s="325"/>
      <c r="I105" s="325"/>
      <c r="J105" s="325"/>
      <c r="K105" s="324"/>
    </row>
    <row r="106" s="1" customFormat="1" ht="15" customHeight="1">
      <c r="B106" s="322"/>
      <c r="C106" s="310" t="s">
        <v>59</v>
      </c>
      <c r="D106" s="330"/>
      <c r="E106" s="330"/>
      <c r="F106" s="332" t="s">
        <v>5280</v>
      </c>
      <c r="G106" s="341"/>
      <c r="H106" s="310" t="s">
        <v>5320</v>
      </c>
      <c r="I106" s="310" t="s">
        <v>5282</v>
      </c>
      <c r="J106" s="310">
        <v>20</v>
      </c>
      <c r="K106" s="324"/>
    </row>
    <row r="107" s="1" customFormat="1" ht="15" customHeight="1">
      <c r="B107" s="322"/>
      <c r="C107" s="310" t="s">
        <v>5283</v>
      </c>
      <c r="D107" s="310"/>
      <c r="E107" s="310"/>
      <c r="F107" s="332" t="s">
        <v>5280</v>
      </c>
      <c r="G107" s="310"/>
      <c r="H107" s="310" t="s">
        <v>5320</v>
      </c>
      <c r="I107" s="310" t="s">
        <v>5282</v>
      </c>
      <c r="J107" s="310">
        <v>120</v>
      </c>
      <c r="K107" s="324"/>
    </row>
    <row r="108" s="1" customFormat="1" ht="15" customHeight="1">
      <c r="B108" s="333"/>
      <c r="C108" s="310" t="s">
        <v>5285</v>
      </c>
      <c r="D108" s="310"/>
      <c r="E108" s="310"/>
      <c r="F108" s="332" t="s">
        <v>5286</v>
      </c>
      <c r="G108" s="310"/>
      <c r="H108" s="310" t="s">
        <v>5320</v>
      </c>
      <c r="I108" s="310" t="s">
        <v>5282</v>
      </c>
      <c r="J108" s="310">
        <v>50</v>
      </c>
      <c r="K108" s="324"/>
    </row>
    <row r="109" s="1" customFormat="1" ht="15" customHeight="1">
      <c r="B109" s="333"/>
      <c r="C109" s="310" t="s">
        <v>5288</v>
      </c>
      <c r="D109" s="310"/>
      <c r="E109" s="310"/>
      <c r="F109" s="332" t="s">
        <v>5280</v>
      </c>
      <c r="G109" s="310"/>
      <c r="H109" s="310" t="s">
        <v>5320</v>
      </c>
      <c r="I109" s="310" t="s">
        <v>5290</v>
      </c>
      <c r="J109" s="310"/>
      <c r="K109" s="324"/>
    </row>
    <row r="110" s="1" customFormat="1" ht="15" customHeight="1">
      <c r="B110" s="333"/>
      <c r="C110" s="310" t="s">
        <v>5299</v>
      </c>
      <c r="D110" s="310"/>
      <c r="E110" s="310"/>
      <c r="F110" s="332" t="s">
        <v>5286</v>
      </c>
      <c r="G110" s="310"/>
      <c r="H110" s="310" t="s">
        <v>5320</v>
      </c>
      <c r="I110" s="310" t="s">
        <v>5282</v>
      </c>
      <c r="J110" s="310">
        <v>50</v>
      </c>
      <c r="K110" s="324"/>
    </row>
    <row r="111" s="1" customFormat="1" ht="15" customHeight="1">
      <c r="B111" s="333"/>
      <c r="C111" s="310" t="s">
        <v>5307</v>
      </c>
      <c r="D111" s="310"/>
      <c r="E111" s="310"/>
      <c r="F111" s="332" t="s">
        <v>5286</v>
      </c>
      <c r="G111" s="310"/>
      <c r="H111" s="310" t="s">
        <v>5320</v>
      </c>
      <c r="I111" s="310" t="s">
        <v>5282</v>
      </c>
      <c r="J111" s="310">
        <v>50</v>
      </c>
      <c r="K111" s="324"/>
    </row>
    <row r="112" s="1" customFormat="1" ht="15" customHeight="1">
      <c r="B112" s="333"/>
      <c r="C112" s="310" t="s">
        <v>5305</v>
      </c>
      <c r="D112" s="310"/>
      <c r="E112" s="310"/>
      <c r="F112" s="332" t="s">
        <v>5286</v>
      </c>
      <c r="G112" s="310"/>
      <c r="H112" s="310" t="s">
        <v>5320</v>
      </c>
      <c r="I112" s="310" t="s">
        <v>5282</v>
      </c>
      <c r="J112" s="310">
        <v>50</v>
      </c>
      <c r="K112" s="324"/>
    </row>
    <row r="113" s="1" customFormat="1" ht="15" customHeight="1">
      <c r="B113" s="333"/>
      <c r="C113" s="310" t="s">
        <v>59</v>
      </c>
      <c r="D113" s="310"/>
      <c r="E113" s="310"/>
      <c r="F113" s="332" t="s">
        <v>5280</v>
      </c>
      <c r="G113" s="310"/>
      <c r="H113" s="310" t="s">
        <v>5321</v>
      </c>
      <c r="I113" s="310" t="s">
        <v>5282</v>
      </c>
      <c r="J113" s="310">
        <v>20</v>
      </c>
      <c r="K113" s="324"/>
    </row>
    <row r="114" s="1" customFormat="1" ht="15" customHeight="1">
      <c r="B114" s="333"/>
      <c r="C114" s="310" t="s">
        <v>5322</v>
      </c>
      <c r="D114" s="310"/>
      <c r="E114" s="310"/>
      <c r="F114" s="332" t="s">
        <v>5280</v>
      </c>
      <c r="G114" s="310"/>
      <c r="H114" s="310" t="s">
        <v>5323</v>
      </c>
      <c r="I114" s="310" t="s">
        <v>5282</v>
      </c>
      <c r="J114" s="310">
        <v>120</v>
      </c>
      <c r="K114" s="324"/>
    </row>
    <row r="115" s="1" customFormat="1" ht="15" customHeight="1">
      <c r="B115" s="333"/>
      <c r="C115" s="310" t="s">
        <v>44</v>
      </c>
      <c r="D115" s="310"/>
      <c r="E115" s="310"/>
      <c r="F115" s="332" t="s">
        <v>5280</v>
      </c>
      <c r="G115" s="310"/>
      <c r="H115" s="310" t="s">
        <v>5324</v>
      </c>
      <c r="I115" s="310" t="s">
        <v>5315</v>
      </c>
      <c r="J115" s="310"/>
      <c r="K115" s="324"/>
    </row>
    <row r="116" s="1" customFormat="1" ht="15" customHeight="1">
      <c r="B116" s="333"/>
      <c r="C116" s="310" t="s">
        <v>54</v>
      </c>
      <c r="D116" s="310"/>
      <c r="E116" s="310"/>
      <c r="F116" s="332" t="s">
        <v>5280</v>
      </c>
      <c r="G116" s="310"/>
      <c r="H116" s="310" t="s">
        <v>5325</v>
      </c>
      <c r="I116" s="310" t="s">
        <v>5315</v>
      </c>
      <c r="J116" s="310"/>
      <c r="K116" s="324"/>
    </row>
    <row r="117" s="1" customFormat="1" ht="15" customHeight="1">
      <c r="B117" s="333"/>
      <c r="C117" s="310" t="s">
        <v>63</v>
      </c>
      <c r="D117" s="310"/>
      <c r="E117" s="310"/>
      <c r="F117" s="332" t="s">
        <v>5280</v>
      </c>
      <c r="G117" s="310"/>
      <c r="H117" s="310" t="s">
        <v>5326</v>
      </c>
      <c r="I117" s="310" t="s">
        <v>5327</v>
      </c>
      <c r="J117" s="310"/>
      <c r="K117" s="324"/>
    </row>
    <row r="118" s="1" customFormat="1" ht="15" customHeight="1">
      <c r="B118" s="336"/>
      <c r="C118" s="342"/>
      <c r="D118" s="342"/>
      <c r="E118" s="342"/>
      <c r="F118" s="342"/>
      <c r="G118" s="342"/>
      <c r="H118" s="342"/>
      <c r="I118" s="342"/>
      <c r="J118" s="342"/>
      <c r="K118" s="338"/>
    </row>
    <row r="119" s="1" customFormat="1" ht="18.75" customHeight="1">
      <c r="B119" s="343"/>
      <c r="C119" s="307"/>
      <c r="D119" s="307"/>
      <c r="E119" s="307"/>
      <c r="F119" s="344"/>
      <c r="G119" s="307"/>
      <c r="H119" s="307"/>
      <c r="I119" s="307"/>
      <c r="J119" s="307"/>
      <c r="K119" s="343"/>
    </row>
    <row r="120" s="1" customFormat="1" ht="18.75" customHeight="1">
      <c r="B120" s="318"/>
      <c r="C120" s="318"/>
      <c r="D120" s="318"/>
      <c r="E120" s="318"/>
      <c r="F120" s="318"/>
      <c r="G120" s="318"/>
      <c r="H120" s="318"/>
      <c r="I120" s="318"/>
      <c r="J120" s="318"/>
      <c r="K120" s="318"/>
    </row>
    <row r="121" s="1" customFormat="1" ht="7.5" customHeight="1">
      <c r="B121" s="345"/>
      <c r="C121" s="346"/>
      <c r="D121" s="346"/>
      <c r="E121" s="346"/>
      <c r="F121" s="346"/>
      <c r="G121" s="346"/>
      <c r="H121" s="346"/>
      <c r="I121" s="346"/>
      <c r="J121" s="346"/>
      <c r="K121" s="347"/>
    </row>
    <row r="122" s="1" customFormat="1" ht="45" customHeight="1">
      <c r="B122" s="348"/>
      <c r="C122" s="301" t="s">
        <v>5328</v>
      </c>
      <c r="D122" s="301"/>
      <c r="E122" s="301"/>
      <c r="F122" s="301"/>
      <c r="G122" s="301"/>
      <c r="H122" s="301"/>
      <c r="I122" s="301"/>
      <c r="J122" s="301"/>
      <c r="K122" s="349"/>
    </row>
    <row r="123" s="1" customFormat="1" ht="17.25" customHeight="1">
      <c r="B123" s="350"/>
      <c r="C123" s="325" t="s">
        <v>5274</v>
      </c>
      <c r="D123" s="325"/>
      <c r="E123" s="325"/>
      <c r="F123" s="325" t="s">
        <v>5275</v>
      </c>
      <c r="G123" s="326"/>
      <c r="H123" s="325" t="s">
        <v>60</v>
      </c>
      <c r="I123" s="325" t="s">
        <v>63</v>
      </c>
      <c r="J123" s="325" t="s">
        <v>5276</v>
      </c>
      <c r="K123" s="351"/>
    </row>
    <row r="124" s="1" customFormat="1" ht="17.25" customHeight="1">
      <c r="B124" s="350"/>
      <c r="C124" s="327" t="s">
        <v>5277</v>
      </c>
      <c r="D124" s="327"/>
      <c r="E124" s="327"/>
      <c r="F124" s="328" t="s">
        <v>5278</v>
      </c>
      <c r="G124" s="329"/>
      <c r="H124" s="327"/>
      <c r="I124" s="327"/>
      <c r="J124" s="327" t="s">
        <v>5279</v>
      </c>
      <c r="K124" s="351"/>
    </row>
    <row r="125" s="1" customFormat="1" ht="5.25" customHeight="1">
      <c r="B125" s="352"/>
      <c r="C125" s="330"/>
      <c r="D125" s="330"/>
      <c r="E125" s="330"/>
      <c r="F125" s="330"/>
      <c r="G125" s="310"/>
      <c r="H125" s="330"/>
      <c r="I125" s="330"/>
      <c r="J125" s="330"/>
      <c r="K125" s="353"/>
    </row>
    <row r="126" s="1" customFormat="1" ht="15" customHeight="1">
      <c r="B126" s="352"/>
      <c r="C126" s="310" t="s">
        <v>5283</v>
      </c>
      <c r="D126" s="330"/>
      <c r="E126" s="330"/>
      <c r="F126" s="332" t="s">
        <v>5280</v>
      </c>
      <c r="G126" s="310"/>
      <c r="H126" s="310" t="s">
        <v>5320</v>
      </c>
      <c r="I126" s="310" t="s">
        <v>5282</v>
      </c>
      <c r="J126" s="310">
        <v>120</v>
      </c>
      <c r="K126" s="354"/>
    </row>
    <row r="127" s="1" customFormat="1" ht="15" customHeight="1">
      <c r="B127" s="352"/>
      <c r="C127" s="310" t="s">
        <v>5329</v>
      </c>
      <c r="D127" s="310"/>
      <c r="E127" s="310"/>
      <c r="F127" s="332" t="s">
        <v>5280</v>
      </c>
      <c r="G127" s="310"/>
      <c r="H127" s="310" t="s">
        <v>5330</v>
      </c>
      <c r="I127" s="310" t="s">
        <v>5282</v>
      </c>
      <c r="J127" s="310" t="s">
        <v>5331</v>
      </c>
      <c r="K127" s="354"/>
    </row>
    <row r="128" s="1" customFormat="1" ht="15" customHeight="1">
      <c r="B128" s="352"/>
      <c r="C128" s="310" t="s">
        <v>5228</v>
      </c>
      <c r="D128" s="310"/>
      <c r="E128" s="310"/>
      <c r="F128" s="332" t="s">
        <v>5280</v>
      </c>
      <c r="G128" s="310"/>
      <c r="H128" s="310" t="s">
        <v>5332</v>
      </c>
      <c r="I128" s="310" t="s">
        <v>5282</v>
      </c>
      <c r="J128" s="310" t="s">
        <v>5331</v>
      </c>
      <c r="K128" s="354"/>
    </row>
    <row r="129" s="1" customFormat="1" ht="15" customHeight="1">
      <c r="B129" s="352"/>
      <c r="C129" s="310" t="s">
        <v>5291</v>
      </c>
      <c r="D129" s="310"/>
      <c r="E129" s="310"/>
      <c r="F129" s="332" t="s">
        <v>5286</v>
      </c>
      <c r="G129" s="310"/>
      <c r="H129" s="310" t="s">
        <v>5292</v>
      </c>
      <c r="I129" s="310" t="s">
        <v>5282</v>
      </c>
      <c r="J129" s="310">
        <v>15</v>
      </c>
      <c r="K129" s="354"/>
    </row>
    <row r="130" s="1" customFormat="1" ht="15" customHeight="1">
      <c r="B130" s="352"/>
      <c r="C130" s="334" t="s">
        <v>5293</v>
      </c>
      <c r="D130" s="334"/>
      <c r="E130" s="334"/>
      <c r="F130" s="335" t="s">
        <v>5286</v>
      </c>
      <c r="G130" s="334"/>
      <c r="H130" s="334" t="s">
        <v>5294</v>
      </c>
      <c r="I130" s="334" t="s">
        <v>5282</v>
      </c>
      <c r="J130" s="334">
        <v>15</v>
      </c>
      <c r="K130" s="354"/>
    </row>
    <row r="131" s="1" customFormat="1" ht="15" customHeight="1">
      <c r="B131" s="352"/>
      <c r="C131" s="334" t="s">
        <v>5295</v>
      </c>
      <c r="D131" s="334"/>
      <c r="E131" s="334"/>
      <c r="F131" s="335" t="s">
        <v>5286</v>
      </c>
      <c r="G131" s="334"/>
      <c r="H131" s="334" t="s">
        <v>5296</v>
      </c>
      <c r="I131" s="334" t="s">
        <v>5282</v>
      </c>
      <c r="J131" s="334">
        <v>20</v>
      </c>
      <c r="K131" s="354"/>
    </row>
    <row r="132" s="1" customFormat="1" ht="15" customHeight="1">
      <c r="B132" s="352"/>
      <c r="C132" s="334" t="s">
        <v>5297</v>
      </c>
      <c r="D132" s="334"/>
      <c r="E132" s="334"/>
      <c r="F132" s="335" t="s">
        <v>5286</v>
      </c>
      <c r="G132" s="334"/>
      <c r="H132" s="334" t="s">
        <v>5298</v>
      </c>
      <c r="I132" s="334" t="s">
        <v>5282</v>
      </c>
      <c r="J132" s="334">
        <v>20</v>
      </c>
      <c r="K132" s="354"/>
    </row>
    <row r="133" s="1" customFormat="1" ht="15" customHeight="1">
      <c r="B133" s="352"/>
      <c r="C133" s="310" t="s">
        <v>5285</v>
      </c>
      <c r="D133" s="310"/>
      <c r="E133" s="310"/>
      <c r="F133" s="332" t="s">
        <v>5286</v>
      </c>
      <c r="G133" s="310"/>
      <c r="H133" s="310" t="s">
        <v>5320</v>
      </c>
      <c r="I133" s="310" t="s">
        <v>5282</v>
      </c>
      <c r="J133" s="310">
        <v>50</v>
      </c>
      <c r="K133" s="354"/>
    </row>
    <row r="134" s="1" customFormat="1" ht="15" customHeight="1">
      <c r="B134" s="352"/>
      <c r="C134" s="310" t="s">
        <v>5299</v>
      </c>
      <c r="D134" s="310"/>
      <c r="E134" s="310"/>
      <c r="F134" s="332" t="s">
        <v>5286</v>
      </c>
      <c r="G134" s="310"/>
      <c r="H134" s="310" t="s">
        <v>5320</v>
      </c>
      <c r="I134" s="310" t="s">
        <v>5282</v>
      </c>
      <c r="J134" s="310">
        <v>50</v>
      </c>
      <c r="K134" s="354"/>
    </row>
    <row r="135" s="1" customFormat="1" ht="15" customHeight="1">
      <c r="B135" s="352"/>
      <c r="C135" s="310" t="s">
        <v>5305</v>
      </c>
      <c r="D135" s="310"/>
      <c r="E135" s="310"/>
      <c r="F135" s="332" t="s">
        <v>5286</v>
      </c>
      <c r="G135" s="310"/>
      <c r="H135" s="310" t="s">
        <v>5320</v>
      </c>
      <c r="I135" s="310" t="s">
        <v>5282</v>
      </c>
      <c r="J135" s="310">
        <v>50</v>
      </c>
      <c r="K135" s="354"/>
    </row>
    <row r="136" s="1" customFormat="1" ht="15" customHeight="1">
      <c r="B136" s="352"/>
      <c r="C136" s="310" t="s">
        <v>5307</v>
      </c>
      <c r="D136" s="310"/>
      <c r="E136" s="310"/>
      <c r="F136" s="332" t="s">
        <v>5286</v>
      </c>
      <c r="G136" s="310"/>
      <c r="H136" s="310" t="s">
        <v>5320</v>
      </c>
      <c r="I136" s="310" t="s">
        <v>5282</v>
      </c>
      <c r="J136" s="310">
        <v>50</v>
      </c>
      <c r="K136" s="354"/>
    </row>
    <row r="137" s="1" customFormat="1" ht="15" customHeight="1">
      <c r="B137" s="352"/>
      <c r="C137" s="310" t="s">
        <v>5308</v>
      </c>
      <c r="D137" s="310"/>
      <c r="E137" s="310"/>
      <c r="F137" s="332" t="s">
        <v>5286</v>
      </c>
      <c r="G137" s="310"/>
      <c r="H137" s="310" t="s">
        <v>5333</v>
      </c>
      <c r="I137" s="310" t="s">
        <v>5282</v>
      </c>
      <c r="J137" s="310">
        <v>255</v>
      </c>
      <c r="K137" s="354"/>
    </row>
    <row r="138" s="1" customFormat="1" ht="15" customHeight="1">
      <c r="B138" s="352"/>
      <c r="C138" s="310" t="s">
        <v>5310</v>
      </c>
      <c r="D138" s="310"/>
      <c r="E138" s="310"/>
      <c r="F138" s="332" t="s">
        <v>5280</v>
      </c>
      <c r="G138" s="310"/>
      <c r="H138" s="310" t="s">
        <v>5334</v>
      </c>
      <c r="I138" s="310" t="s">
        <v>5312</v>
      </c>
      <c r="J138" s="310"/>
      <c r="K138" s="354"/>
    </row>
    <row r="139" s="1" customFormat="1" ht="15" customHeight="1">
      <c r="B139" s="352"/>
      <c r="C139" s="310" t="s">
        <v>5313</v>
      </c>
      <c r="D139" s="310"/>
      <c r="E139" s="310"/>
      <c r="F139" s="332" t="s">
        <v>5280</v>
      </c>
      <c r="G139" s="310"/>
      <c r="H139" s="310" t="s">
        <v>5335</v>
      </c>
      <c r="I139" s="310" t="s">
        <v>5315</v>
      </c>
      <c r="J139" s="310"/>
      <c r="K139" s="354"/>
    </row>
    <row r="140" s="1" customFormat="1" ht="15" customHeight="1">
      <c r="B140" s="352"/>
      <c r="C140" s="310" t="s">
        <v>5316</v>
      </c>
      <c r="D140" s="310"/>
      <c r="E140" s="310"/>
      <c r="F140" s="332" t="s">
        <v>5280</v>
      </c>
      <c r="G140" s="310"/>
      <c r="H140" s="310" t="s">
        <v>5316</v>
      </c>
      <c r="I140" s="310" t="s">
        <v>5315</v>
      </c>
      <c r="J140" s="310"/>
      <c r="K140" s="354"/>
    </row>
    <row r="141" s="1" customFormat="1" ht="15" customHeight="1">
      <c r="B141" s="352"/>
      <c r="C141" s="310" t="s">
        <v>44</v>
      </c>
      <c r="D141" s="310"/>
      <c r="E141" s="310"/>
      <c r="F141" s="332" t="s">
        <v>5280</v>
      </c>
      <c r="G141" s="310"/>
      <c r="H141" s="310" t="s">
        <v>5336</v>
      </c>
      <c r="I141" s="310" t="s">
        <v>5315</v>
      </c>
      <c r="J141" s="310"/>
      <c r="K141" s="354"/>
    </row>
    <row r="142" s="1" customFormat="1" ht="15" customHeight="1">
      <c r="B142" s="352"/>
      <c r="C142" s="310" t="s">
        <v>5337</v>
      </c>
      <c r="D142" s="310"/>
      <c r="E142" s="310"/>
      <c r="F142" s="332" t="s">
        <v>5280</v>
      </c>
      <c r="G142" s="310"/>
      <c r="H142" s="310" t="s">
        <v>5338</v>
      </c>
      <c r="I142" s="310" t="s">
        <v>5315</v>
      </c>
      <c r="J142" s="310"/>
      <c r="K142" s="354"/>
    </row>
    <row r="143" s="1" customFormat="1" ht="15" customHeight="1">
      <c r="B143" s="355"/>
      <c r="C143" s="356"/>
      <c r="D143" s="356"/>
      <c r="E143" s="356"/>
      <c r="F143" s="356"/>
      <c r="G143" s="356"/>
      <c r="H143" s="356"/>
      <c r="I143" s="356"/>
      <c r="J143" s="356"/>
      <c r="K143" s="357"/>
    </row>
    <row r="144" s="1" customFormat="1" ht="18.75" customHeight="1">
      <c r="B144" s="307"/>
      <c r="C144" s="307"/>
      <c r="D144" s="307"/>
      <c r="E144" s="307"/>
      <c r="F144" s="344"/>
      <c r="G144" s="307"/>
      <c r="H144" s="307"/>
      <c r="I144" s="307"/>
      <c r="J144" s="307"/>
      <c r="K144" s="307"/>
    </row>
    <row r="145" s="1" customFormat="1" ht="18.75" customHeight="1">
      <c r="B145" s="318"/>
      <c r="C145" s="318"/>
      <c r="D145" s="318"/>
      <c r="E145" s="318"/>
      <c r="F145" s="318"/>
      <c r="G145" s="318"/>
      <c r="H145" s="318"/>
      <c r="I145" s="318"/>
      <c r="J145" s="318"/>
      <c r="K145" s="318"/>
    </row>
    <row r="146" s="1" customFormat="1" ht="7.5" customHeight="1">
      <c r="B146" s="319"/>
      <c r="C146" s="320"/>
      <c r="D146" s="320"/>
      <c r="E146" s="320"/>
      <c r="F146" s="320"/>
      <c r="G146" s="320"/>
      <c r="H146" s="320"/>
      <c r="I146" s="320"/>
      <c r="J146" s="320"/>
      <c r="K146" s="321"/>
    </row>
    <row r="147" s="1" customFormat="1" ht="45" customHeight="1">
      <c r="B147" s="322"/>
      <c r="C147" s="323" t="s">
        <v>5339</v>
      </c>
      <c r="D147" s="323"/>
      <c r="E147" s="323"/>
      <c r="F147" s="323"/>
      <c r="G147" s="323"/>
      <c r="H147" s="323"/>
      <c r="I147" s="323"/>
      <c r="J147" s="323"/>
      <c r="K147" s="324"/>
    </row>
    <row r="148" s="1" customFormat="1" ht="17.25" customHeight="1">
      <c r="B148" s="322"/>
      <c r="C148" s="325" t="s">
        <v>5274</v>
      </c>
      <c r="D148" s="325"/>
      <c r="E148" s="325"/>
      <c r="F148" s="325" t="s">
        <v>5275</v>
      </c>
      <c r="G148" s="326"/>
      <c r="H148" s="325" t="s">
        <v>60</v>
      </c>
      <c r="I148" s="325" t="s">
        <v>63</v>
      </c>
      <c r="J148" s="325" t="s">
        <v>5276</v>
      </c>
      <c r="K148" s="324"/>
    </row>
    <row r="149" s="1" customFormat="1" ht="17.25" customHeight="1">
      <c r="B149" s="322"/>
      <c r="C149" s="327" t="s">
        <v>5277</v>
      </c>
      <c r="D149" s="327"/>
      <c r="E149" s="327"/>
      <c r="F149" s="328" t="s">
        <v>5278</v>
      </c>
      <c r="G149" s="329"/>
      <c r="H149" s="327"/>
      <c r="I149" s="327"/>
      <c r="J149" s="327" t="s">
        <v>5279</v>
      </c>
      <c r="K149" s="324"/>
    </row>
    <row r="150" s="1" customFormat="1" ht="5.25" customHeight="1">
      <c r="B150" s="333"/>
      <c r="C150" s="330"/>
      <c r="D150" s="330"/>
      <c r="E150" s="330"/>
      <c r="F150" s="330"/>
      <c r="G150" s="331"/>
      <c r="H150" s="330"/>
      <c r="I150" s="330"/>
      <c r="J150" s="330"/>
      <c r="K150" s="354"/>
    </row>
    <row r="151" s="1" customFormat="1" ht="15" customHeight="1">
      <c r="B151" s="333"/>
      <c r="C151" s="358" t="s">
        <v>5283</v>
      </c>
      <c r="D151" s="310"/>
      <c r="E151" s="310"/>
      <c r="F151" s="359" t="s">
        <v>5280</v>
      </c>
      <c r="G151" s="310"/>
      <c r="H151" s="358" t="s">
        <v>5320</v>
      </c>
      <c r="I151" s="358" t="s">
        <v>5282</v>
      </c>
      <c r="J151" s="358">
        <v>120</v>
      </c>
      <c r="K151" s="354"/>
    </row>
    <row r="152" s="1" customFormat="1" ht="15" customHeight="1">
      <c r="B152" s="333"/>
      <c r="C152" s="358" t="s">
        <v>5329</v>
      </c>
      <c r="D152" s="310"/>
      <c r="E152" s="310"/>
      <c r="F152" s="359" t="s">
        <v>5280</v>
      </c>
      <c r="G152" s="310"/>
      <c r="H152" s="358" t="s">
        <v>5340</v>
      </c>
      <c r="I152" s="358" t="s">
        <v>5282</v>
      </c>
      <c r="J152" s="358" t="s">
        <v>5331</v>
      </c>
      <c r="K152" s="354"/>
    </row>
    <row r="153" s="1" customFormat="1" ht="15" customHeight="1">
      <c r="B153" s="333"/>
      <c r="C153" s="358" t="s">
        <v>5228</v>
      </c>
      <c r="D153" s="310"/>
      <c r="E153" s="310"/>
      <c r="F153" s="359" t="s">
        <v>5280</v>
      </c>
      <c r="G153" s="310"/>
      <c r="H153" s="358" t="s">
        <v>5341</v>
      </c>
      <c r="I153" s="358" t="s">
        <v>5282</v>
      </c>
      <c r="J153" s="358" t="s">
        <v>5331</v>
      </c>
      <c r="K153" s="354"/>
    </row>
    <row r="154" s="1" customFormat="1" ht="15" customHeight="1">
      <c r="B154" s="333"/>
      <c r="C154" s="358" t="s">
        <v>5285</v>
      </c>
      <c r="D154" s="310"/>
      <c r="E154" s="310"/>
      <c r="F154" s="359" t="s">
        <v>5286</v>
      </c>
      <c r="G154" s="310"/>
      <c r="H154" s="358" t="s">
        <v>5320</v>
      </c>
      <c r="I154" s="358" t="s">
        <v>5282</v>
      </c>
      <c r="J154" s="358">
        <v>50</v>
      </c>
      <c r="K154" s="354"/>
    </row>
    <row r="155" s="1" customFormat="1" ht="15" customHeight="1">
      <c r="B155" s="333"/>
      <c r="C155" s="358" t="s">
        <v>5288</v>
      </c>
      <c r="D155" s="310"/>
      <c r="E155" s="310"/>
      <c r="F155" s="359" t="s">
        <v>5280</v>
      </c>
      <c r="G155" s="310"/>
      <c r="H155" s="358" t="s">
        <v>5320</v>
      </c>
      <c r="I155" s="358" t="s">
        <v>5290</v>
      </c>
      <c r="J155" s="358"/>
      <c r="K155" s="354"/>
    </row>
    <row r="156" s="1" customFormat="1" ht="15" customHeight="1">
      <c r="B156" s="333"/>
      <c r="C156" s="358" t="s">
        <v>5299</v>
      </c>
      <c r="D156" s="310"/>
      <c r="E156" s="310"/>
      <c r="F156" s="359" t="s">
        <v>5286</v>
      </c>
      <c r="G156" s="310"/>
      <c r="H156" s="358" t="s">
        <v>5320</v>
      </c>
      <c r="I156" s="358" t="s">
        <v>5282</v>
      </c>
      <c r="J156" s="358">
        <v>50</v>
      </c>
      <c r="K156" s="354"/>
    </row>
    <row r="157" s="1" customFormat="1" ht="15" customHeight="1">
      <c r="B157" s="333"/>
      <c r="C157" s="358" t="s">
        <v>5307</v>
      </c>
      <c r="D157" s="310"/>
      <c r="E157" s="310"/>
      <c r="F157" s="359" t="s">
        <v>5286</v>
      </c>
      <c r="G157" s="310"/>
      <c r="H157" s="358" t="s">
        <v>5320</v>
      </c>
      <c r="I157" s="358" t="s">
        <v>5282</v>
      </c>
      <c r="J157" s="358">
        <v>50</v>
      </c>
      <c r="K157" s="354"/>
    </row>
    <row r="158" s="1" customFormat="1" ht="15" customHeight="1">
      <c r="B158" s="333"/>
      <c r="C158" s="358" t="s">
        <v>5305</v>
      </c>
      <c r="D158" s="310"/>
      <c r="E158" s="310"/>
      <c r="F158" s="359" t="s">
        <v>5286</v>
      </c>
      <c r="G158" s="310"/>
      <c r="H158" s="358" t="s">
        <v>5320</v>
      </c>
      <c r="I158" s="358" t="s">
        <v>5282</v>
      </c>
      <c r="J158" s="358">
        <v>50</v>
      </c>
      <c r="K158" s="354"/>
    </row>
    <row r="159" s="1" customFormat="1" ht="15" customHeight="1">
      <c r="B159" s="333"/>
      <c r="C159" s="358" t="s">
        <v>140</v>
      </c>
      <c r="D159" s="310"/>
      <c r="E159" s="310"/>
      <c r="F159" s="359" t="s">
        <v>5280</v>
      </c>
      <c r="G159" s="310"/>
      <c r="H159" s="358" t="s">
        <v>5342</v>
      </c>
      <c r="I159" s="358" t="s">
        <v>5282</v>
      </c>
      <c r="J159" s="358" t="s">
        <v>5343</v>
      </c>
      <c r="K159" s="354"/>
    </row>
    <row r="160" s="1" customFormat="1" ht="15" customHeight="1">
      <c r="B160" s="333"/>
      <c r="C160" s="358" t="s">
        <v>5344</v>
      </c>
      <c r="D160" s="310"/>
      <c r="E160" s="310"/>
      <c r="F160" s="359" t="s">
        <v>5280</v>
      </c>
      <c r="G160" s="310"/>
      <c r="H160" s="358" t="s">
        <v>5345</v>
      </c>
      <c r="I160" s="358" t="s">
        <v>5315</v>
      </c>
      <c r="J160" s="358"/>
      <c r="K160" s="354"/>
    </row>
    <row r="161" s="1" customFormat="1" ht="15" customHeight="1">
      <c r="B161" s="360"/>
      <c r="C161" s="342"/>
      <c r="D161" s="342"/>
      <c r="E161" s="342"/>
      <c r="F161" s="342"/>
      <c r="G161" s="342"/>
      <c r="H161" s="342"/>
      <c r="I161" s="342"/>
      <c r="J161" s="342"/>
      <c r="K161" s="361"/>
    </row>
    <row r="162" s="1" customFormat="1" ht="18.75" customHeight="1">
      <c r="B162" s="307"/>
      <c r="C162" s="310"/>
      <c r="D162" s="310"/>
      <c r="E162" s="310"/>
      <c r="F162" s="332"/>
      <c r="G162" s="310"/>
      <c r="H162" s="310"/>
      <c r="I162" s="310"/>
      <c r="J162" s="310"/>
      <c r="K162" s="307"/>
    </row>
    <row r="163" s="1" customFormat="1" ht="18.75" customHeight="1">
      <c r="B163" s="307"/>
      <c r="C163" s="310"/>
      <c r="D163" s="310"/>
      <c r="E163" s="310"/>
      <c r="F163" s="332"/>
      <c r="G163" s="310"/>
      <c r="H163" s="310"/>
      <c r="I163" s="310"/>
      <c r="J163" s="310"/>
      <c r="K163" s="307"/>
    </row>
    <row r="164" s="1" customFormat="1" ht="18.75" customHeight="1">
      <c r="B164" s="307"/>
      <c r="C164" s="310"/>
      <c r="D164" s="310"/>
      <c r="E164" s="310"/>
      <c r="F164" s="332"/>
      <c r="G164" s="310"/>
      <c r="H164" s="310"/>
      <c r="I164" s="310"/>
      <c r="J164" s="310"/>
      <c r="K164" s="307"/>
    </row>
    <row r="165" s="1" customFormat="1" ht="18.75" customHeight="1">
      <c r="B165" s="307"/>
      <c r="C165" s="310"/>
      <c r="D165" s="310"/>
      <c r="E165" s="310"/>
      <c r="F165" s="332"/>
      <c r="G165" s="310"/>
      <c r="H165" s="310"/>
      <c r="I165" s="310"/>
      <c r="J165" s="310"/>
      <c r="K165" s="307"/>
    </row>
    <row r="166" s="1" customFormat="1" ht="18.75" customHeight="1">
      <c r="B166" s="307"/>
      <c r="C166" s="310"/>
      <c r="D166" s="310"/>
      <c r="E166" s="310"/>
      <c r="F166" s="332"/>
      <c r="G166" s="310"/>
      <c r="H166" s="310"/>
      <c r="I166" s="310"/>
      <c r="J166" s="310"/>
      <c r="K166" s="307"/>
    </row>
    <row r="167" s="1" customFormat="1" ht="18.75" customHeight="1">
      <c r="B167" s="307"/>
      <c r="C167" s="310"/>
      <c r="D167" s="310"/>
      <c r="E167" s="310"/>
      <c r="F167" s="332"/>
      <c r="G167" s="310"/>
      <c r="H167" s="310"/>
      <c r="I167" s="310"/>
      <c r="J167" s="310"/>
      <c r="K167" s="307"/>
    </row>
    <row r="168" s="1" customFormat="1" ht="18.75" customHeight="1">
      <c r="B168" s="307"/>
      <c r="C168" s="310"/>
      <c r="D168" s="310"/>
      <c r="E168" s="310"/>
      <c r="F168" s="332"/>
      <c r="G168" s="310"/>
      <c r="H168" s="310"/>
      <c r="I168" s="310"/>
      <c r="J168" s="310"/>
      <c r="K168" s="307"/>
    </row>
    <row r="169" s="1" customFormat="1" ht="18.75" customHeight="1">
      <c r="B169" s="318"/>
      <c r="C169" s="318"/>
      <c r="D169" s="318"/>
      <c r="E169" s="318"/>
      <c r="F169" s="318"/>
      <c r="G169" s="318"/>
      <c r="H169" s="318"/>
      <c r="I169" s="318"/>
      <c r="J169" s="318"/>
      <c r="K169" s="318"/>
    </row>
    <row r="170" s="1" customFormat="1" ht="7.5" customHeight="1">
      <c r="B170" s="297"/>
      <c r="C170" s="298"/>
      <c r="D170" s="298"/>
      <c r="E170" s="298"/>
      <c r="F170" s="298"/>
      <c r="G170" s="298"/>
      <c r="H170" s="298"/>
      <c r="I170" s="298"/>
      <c r="J170" s="298"/>
      <c r="K170" s="299"/>
    </row>
    <row r="171" s="1" customFormat="1" ht="45" customHeight="1">
      <c r="B171" s="300"/>
      <c r="C171" s="301" t="s">
        <v>5346</v>
      </c>
      <c r="D171" s="301"/>
      <c r="E171" s="301"/>
      <c r="F171" s="301"/>
      <c r="G171" s="301"/>
      <c r="H171" s="301"/>
      <c r="I171" s="301"/>
      <c r="J171" s="301"/>
      <c r="K171" s="302"/>
    </row>
    <row r="172" s="1" customFormat="1" ht="17.25" customHeight="1">
      <c r="B172" s="300"/>
      <c r="C172" s="325" t="s">
        <v>5274</v>
      </c>
      <c r="D172" s="325"/>
      <c r="E172" s="325"/>
      <c r="F172" s="325" t="s">
        <v>5275</v>
      </c>
      <c r="G172" s="362"/>
      <c r="H172" s="363" t="s">
        <v>60</v>
      </c>
      <c r="I172" s="363" t="s">
        <v>63</v>
      </c>
      <c r="J172" s="325" t="s">
        <v>5276</v>
      </c>
      <c r="K172" s="302"/>
    </row>
    <row r="173" s="1" customFormat="1" ht="17.25" customHeight="1">
      <c r="B173" s="303"/>
      <c r="C173" s="327" t="s">
        <v>5277</v>
      </c>
      <c r="D173" s="327"/>
      <c r="E173" s="327"/>
      <c r="F173" s="328" t="s">
        <v>5278</v>
      </c>
      <c r="G173" s="364"/>
      <c r="H173" s="365"/>
      <c r="I173" s="365"/>
      <c r="J173" s="327" t="s">
        <v>5279</v>
      </c>
      <c r="K173" s="305"/>
    </row>
    <row r="174" s="1" customFormat="1" ht="5.25" customHeight="1">
      <c r="B174" s="333"/>
      <c r="C174" s="330"/>
      <c r="D174" s="330"/>
      <c r="E174" s="330"/>
      <c r="F174" s="330"/>
      <c r="G174" s="331"/>
      <c r="H174" s="330"/>
      <c r="I174" s="330"/>
      <c r="J174" s="330"/>
      <c r="K174" s="354"/>
    </row>
    <row r="175" s="1" customFormat="1" ht="15" customHeight="1">
      <c r="B175" s="333"/>
      <c r="C175" s="310" t="s">
        <v>5283</v>
      </c>
      <c r="D175" s="310"/>
      <c r="E175" s="310"/>
      <c r="F175" s="332" t="s">
        <v>5280</v>
      </c>
      <c r="G175" s="310"/>
      <c r="H175" s="310" t="s">
        <v>5320</v>
      </c>
      <c r="I175" s="310" t="s">
        <v>5282</v>
      </c>
      <c r="J175" s="310">
        <v>120</v>
      </c>
      <c r="K175" s="354"/>
    </row>
    <row r="176" s="1" customFormat="1" ht="15" customHeight="1">
      <c r="B176" s="333"/>
      <c r="C176" s="310" t="s">
        <v>5329</v>
      </c>
      <c r="D176" s="310"/>
      <c r="E176" s="310"/>
      <c r="F176" s="332" t="s">
        <v>5280</v>
      </c>
      <c r="G176" s="310"/>
      <c r="H176" s="310" t="s">
        <v>5330</v>
      </c>
      <c r="I176" s="310" t="s">
        <v>5282</v>
      </c>
      <c r="J176" s="310" t="s">
        <v>5331</v>
      </c>
      <c r="K176" s="354"/>
    </row>
    <row r="177" s="1" customFormat="1" ht="15" customHeight="1">
      <c r="B177" s="333"/>
      <c r="C177" s="310" t="s">
        <v>5228</v>
      </c>
      <c r="D177" s="310"/>
      <c r="E177" s="310"/>
      <c r="F177" s="332" t="s">
        <v>5280</v>
      </c>
      <c r="G177" s="310"/>
      <c r="H177" s="310" t="s">
        <v>5347</v>
      </c>
      <c r="I177" s="310" t="s">
        <v>5282</v>
      </c>
      <c r="J177" s="310" t="s">
        <v>5331</v>
      </c>
      <c r="K177" s="354"/>
    </row>
    <row r="178" s="1" customFormat="1" ht="15" customHeight="1">
      <c r="B178" s="333"/>
      <c r="C178" s="310" t="s">
        <v>5285</v>
      </c>
      <c r="D178" s="310"/>
      <c r="E178" s="310"/>
      <c r="F178" s="332" t="s">
        <v>5286</v>
      </c>
      <c r="G178" s="310"/>
      <c r="H178" s="310" t="s">
        <v>5347</v>
      </c>
      <c r="I178" s="310" t="s">
        <v>5282</v>
      </c>
      <c r="J178" s="310">
        <v>50</v>
      </c>
      <c r="K178" s="354"/>
    </row>
    <row r="179" s="1" customFormat="1" ht="15" customHeight="1">
      <c r="B179" s="333"/>
      <c r="C179" s="310" t="s">
        <v>5288</v>
      </c>
      <c r="D179" s="310"/>
      <c r="E179" s="310"/>
      <c r="F179" s="332" t="s">
        <v>5280</v>
      </c>
      <c r="G179" s="310"/>
      <c r="H179" s="310" t="s">
        <v>5347</v>
      </c>
      <c r="I179" s="310" t="s">
        <v>5290</v>
      </c>
      <c r="J179" s="310"/>
      <c r="K179" s="354"/>
    </row>
    <row r="180" s="1" customFormat="1" ht="15" customHeight="1">
      <c r="B180" s="333"/>
      <c r="C180" s="310" t="s">
        <v>5299</v>
      </c>
      <c r="D180" s="310"/>
      <c r="E180" s="310"/>
      <c r="F180" s="332" t="s">
        <v>5286</v>
      </c>
      <c r="G180" s="310"/>
      <c r="H180" s="310" t="s">
        <v>5347</v>
      </c>
      <c r="I180" s="310" t="s">
        <v>5282</v>
      </c>
      <c r="J180" s="310">
        <v>50</v>
      </c>
      <c r="K180" s="354"/>
    </row>
    <row r="181" s="1" customFormat="1" ht="15" customHeight="1">
      <c r="B181" s="333"/>
      <c r="C181" s="310" t="s">
        <v>5307</v>
      </c>
      <c r="D181" s="310"/>
      <c r="E181" s="310"/>
      <c r="F181" s="332" t="s">
        <v>5286</v>
      </c>
      <c r="G181" s="310"/>
      <c r="H181" s="310" t="s">
        <v>5347</v>
      </c>
      <c r="I181" s="310" t="s">
        <v>5282</v>
      </c>
      <c r="J181" s="310">
        <v>50</v>
      </c>
      <c r="K181" s="354"/>
    </row>
    <row r="182" s="1" customFormat="1" ht="15" customHeight="1">
      <c r="B182" s="333"/>
      <c r="C182" s="310" t="s">
        <v>5305</v>
      </c>
      <c r="D182" s="310"/>
      <c r="E182" s="310"/>
      <c r="F182" s="332" t="s">
        <v>5286</v>
      </c>
      <c r="G182" s="310"/>
      <c r="H182" s="310" t="s">
        <v>5347</v>
      </c>
      <c r="I182" s="310" t="s">
        <v>5282</v>
      </c>
      <c r="J182" s="310">
        <v>50</v>
      </c>
      <c r="K182" s="354"/>
    </row>
    <row r="183" s="1" customFormat="1" ht="15" customHeight="1">
      <c r="B183" s="333"/>
      <c r="C183" s="310" t="s">
        <v>185</v>
      </c>
      <c r="D183" s="310"/>
      <c r="E183" s="310"/>
      <c r="F183" s="332" t="s">
        <v>5280</v>
      </c>
      <c r="G183" s="310"/>
      <c r="H183" s="310" t="s">
        <v>5348</v>
      </c>
      <c r="I183" s="310" t="s">
        <v>5349</v>
      </c>
      <c r="J183" s="310"/>
      <c r="K183" s="354"/>
    </row>
    <row r="184" s="1" customFormat="1" ht="15" customHeight="1">
      <c r="B184" s="333"/>
      <c r="C184" s="310" t="s">
        <v>63</v>
      </c>
      <c r="D184" s="310"/>
      <c r="E184" s="310"/>
      <c r="F184" s="332" t="s">
        <v>5280</v>
      </c>
      <c r="G184" s="310"/>
      <c r="H184" s="310" t="s">
        <v>5350</v>
      </c>
      <c r="I184" s="310" t="s">
        <v>5351</v>
      </c>
      <c r="J184" s="310">
        <v>1</v>
      </c>
      <c r="K184" s="354"/>
    </row>
    <row r="185" s="1" customFormat="1" ht="15" customHeight="1">
      <c r="B185" s="333"/>
      <c r="C185" s="310" t="s">
        <v>59</v>
      </c>
      <c r="D185" s="310"/>
      <c r="E185" s="310"/>
      <c r="F185" s="332" t="s">
        <v>5280</v>
      </c>
      <c r="G185" s="310"/>
      <c r="H185" s="310" t="s">
        <v>5352</v>
      </c>
      <c r="I185" s="310" t="s">
        <v>5282</v>
      </c>
      <c r="J185" s="310">
        <v>20</v>
      </c>
      <c r="K185" s="354"/>
    </row>
    <row r="186" s="1" customFormat="1" ht="15" customHeight="1">
      <c r="B186" s="333"/>
      <c r="C186" s="310" t="s">
        <v>60</v>
      </c>
      <c r="D186" s="310"/>
      <c r="E186" s="310"/>
      <c r="F186" s="332" t="s">
        <v>5280</v>
      </c>
      <c r="G186" s="310"/>
      <c r="H186" s="310" t="s">
        <v>5353</v>
      </c>
      <c r="I186" s="310" t="s">
        <v>5282</v>
      </c>
      <c r="J186" s="310">
        <v>255</v>
      </c>
      <c r="K186" s="354"/>
    </row>
    <row r="187" s="1" customFormat="1" ht="15" customHeight="1">
      <c r="B187" s="333"/>
      <c r="C187" s="310" t="s">
        <v>186</v>
      </c>
      <c r="D187" s="310"/>
      <c r="E187" s="310"/>
      <c r="F187" s="332" t="s">
        <v>5280</v>
      </c>
      <c r="G187" s="310"/>
      <c r="H187" s="310" t="s">
        <v>5244</v>
      </c>
      <c r="I187" s="310" t="s">
        <v>5282</v>
      </c>
      <c r="J187" s="310">
        <v>10</v>
      </c>
      <c r="K187" s="354"/>
    </row>
    <row r="188" s="1" customFormat="1" ht="15" customHeight="1">
      <c r="B188" s="333"/>
      <c r="C188" s="310" t="s">
        <v>187</v>
      </c>
      <c r="D188" s="310"/>
      <c r="E188" s="310"/>
      <c r="F188" s="332" t="s">
        <v>5280</v>
      </c>
      <c r="G188" s="310"/>
      <c r="H188" s="310" t="s">
        <v>5354</v>
      </c>
      <c r="I188" s="310" t="s">
        <v>5315</v>
      </c>
      <c r="J188" s="310"/>
      <c r="K188" s="354"/>
    </row>
    <row r="189" s="1" customFormat="1" ht="15" customHeight="1">
      <c r="B189" s="333"/>
      <c r="C189" s="310" t="s">
        <v>5355</v>
      </c>
      <c r="D189" s="310"/>
      <c r="E189" s="310"/>
      <c r="F189" s="332" t="s">
        <v>5280</v>
      </c>
      <c r="G189" s="310"/>
      <c r="H189" s="310" t="s">
        <v>5356</v>
      </c>
      <c r="I189" s="310" t="s">
        <v>5315</v>
      </c>
      <c r="J189" s="310"/>
      <c r="K189" s="354"/>
    </row>
    <row r="190" s="1" customFormat="1" ht="15" customHeight="1">
      <c r="B190" s="333"/>
      <c r="C190" s="310" t="s">
        <v>5344</v>
      </c>
      <c r="D190" s="310"/>
      <c r="E190" s="310"/>
      <c r="F190" s="332" t="s">
        <v>5280</v>
      </c>
      <c r="G190" s="310"/>
      <c r="H190" s="310" t="s">
        <v>5357</v>
      </c>
      <c r="I190" s="310" t="s">
        <v>5315</v>
      </c>
      <c r="J190" s="310"/>
      <c r="K190" s="354"/>
    </row>
    <row r="191" s="1" customFormat="1" ht="15" customHeight="1">
      <c r="B191" s="333"/>
      <c r="C191" s="310" t="s">
        <v>189</v>
      </c>
      <c r="D191" s="310"/>
      <c r="E191" s="310"/>
      <c r="F191" s="332" t="s">
        <v>5286</v>
      </c>
      <c r="G191" s="310"/>
      <c r="H191" s="310" t="s">
        <v>5358</v>
      </c>
      <c r="I191" s="310" t="s">
        <v>5282</v>
      </c>
      <c r="J191" s="310">
        <v>50</v>
      </c>
      <c r="K191" s="354"/>
    </row>
    <row r="192" s="1" customFormat="1" ht="15" customHeight="1">
      <c r="B192" s="333"/>
      <c r="C192" s="310" t="s">
        <v>5359</v>
      </c>
      <c r="D192" s="310"/>
      <c r="E192" s="310"/>
      <c r="F192" s="332" t="s">
        <v>5286</v>
      </c>
      <c r="G192" s="310"/>
      <c r="H192" s="310" t="s">
        <v>5360</v>
      </c>
      <c r="I192" s="310" t="s">
        <v>5361</v>
      </c>
      <c r="J192" s="310"/>
      <c r="K192" s="354"/>
    </row>
    <row r="193" s="1" customFormat="1" ht="15" customHeight="1">
      <c r="B193" s="333"/>
      <c r="C193" s="310" t="s">
        <v>5362</v>
      </c>
      <c r="D193" s="310"/>
      <c r="E193" s="310"/>
      <c r="F193" s="332" t="s">
        <v>5286</v>
      </c>
      <c r="G193" s="310"/>
      <c r="H193" s="310" t="s">
        <v>5363</v>
      </c>
      <c r="I193" s="310" t="s">
        <v>5361</v>
      </c>
      <c r="J193" s="310"/>
      <c r="K193" s="354"/>
    </row>
    <row r="194" s="1" customFormat="1" ht="15" customHeight="1">
      <c r="B194" s="333"/>
      <c r="C194" s="310" t="s">
        <v>5364</v>
      </c>
      <c r="D194" s="310"/>
      <c r="E194" s="310"/>
      <c r="F194" s="332" t="s">
        <v>5286</v>
      </c>
      <c r="G194" s="310"/>
      <c r="H194" s="310" t="s">
        <v>5365</v>
      </c>
      <c r="I194" s="310" t="s">
        <v>5361</v>
      </c>
      <c r="J194" s="310"/>
      <c r="K194" s="354"/>
    </row>
    <row r="195" s="1" customFormat="1" ht="15" customHeight="1">
      <c r="B195" s="333"/>
      <c r="C195" s="366" t="s">
        <v>5366</v>
      </c>
      <c r="D195" s="310"/>
      <c r="E195" s="310"/>
      <c r="F195" s="332" t="s">
        <v>5286</v>
      </c>
      <c r="G195" s="310"/>
      <c r="H195" s="310" t="s">
        <v>5367</v>
      </c>
      <c r="I195" s="310" t="s">
        <v>5368</v>
      </c>
      <c r="J195" s="367" t="s">
        <v>5369</v>
      </c>
      <c r="K195" s="354"/>
    </row>
    <row r="196" s="1" customFormat="1" ht="15" customHeight="1">
      <c r="B196" s="333"/>
      <c r="C196" s="317" t="s">
        <v>48</v>
      </c>
      <c r="D196" s="310"/>
      <c r="E196" s="310"/>
      <c r="F196" s="332" t="s">
        <v>5280</v>
      </c>
      <c r="G196" s="310"/>
      <c r="H196" s="307" t="s">
        <v>5370</v>
      </c>
      <c r="I196" s="310" t="s">
        <v>5371</v>
      </c>
      <c r="J196" s="310"/>
      <c r="K196" s="354"/>
    </row>
    <row r="197" s="1" customFormat="1" ht="15" customHeight="1">
      <c r="B197" s="333"/>
      <c r="C197" s="317" t="s">
        <v>5372</v>
      </c>
      <c r="D197" s="310"/>
      <c r="E197" s="310"/>
      <c r="F197" s="332" t="s">
        <v>5280</v>
      </c>
      <c r="G197" s="310"/>
      <c r="H197" s="310" t="s">
        <v>5373</v>
      </c>
      <c r="I197" s="310" t="s">
        <v>5315</v>
      </c>
      <c r="J197" s="310"/>
      <c r="K197" s="354"/>
    </row>
    <row r="198" s="1" customFormat="1" ht="15" customHeight="1">
      <c r="B198" s="333"/>
      <c r="C198" s="317" t="s">
        <v>5374</v>
      </c>
      <c r="D198" s="310"/>
      <c r="E198" s="310"/>
      <c r="F198" s="332" t="s">
        <v>5280</v>
      </c>
      <c r="G198" s="310"/>
      <c r="H198" s="310" t="s">
        <v>5375</v>
      </c>
      <c r="I198" s="310" t="s">
        <v>5315</v>
      </c>
      <c r="J198" s="310"/>
      <c r="K198" s="354"/>
    </row>
    <row r="199" s="1" customFormat="1" ht="15" customHeight="1">
      <c r="B199" s="333"/>
      <c r="C199" s="317" t="s">
        <v>5376</v>
      </c>
      <c r="D199" s="310"/>
      <c r="E199" s="310"/>
      <c r="F199" s="332" t="s">
        <v>5286</v>
      </c>
      <c r="G199" s="310"/>
      <c r="H199" s="310" t="s">
        <v>5377</v>
      </c>
      <c r="I199" s="310" t="s">
        <v>5315</v>
      </c>
      <c r="J199" s="310"/>
      <c r="K199" s="354"/>
    </row>
    <row r="200" s="1" customFormat="1" ht="15" customHeight="1">
      <c r="B200" s="360"/>
      <c r="C200" s="368"/>
      <c r="D200" s="342"/>
      <c r="E200" s="342"/>
      <c r="F200" s="342"/>
      <c r="G200" s="342"/>
      <c r="H200" s="342"/>
      <c r="I200" s="342"/>
      <c r="J200" s="342"/>
      <c r="K200" s="361"/>
    </row>
    <row r="201" s="1" customFormat="1" ht="18.75" customHeight="1">
      <c r="B201" s="307"/>
      <c r="C201" s="310"/>
      <c r="D201" s="310"/>
      <c r="E201" s="310"/>
      <c r="F201" s="332"/>
      <c r="G201" s="310"/>
      <c r="H201" s="310"/>
      <c r="I201" s="310"/>
      <c r="J201" s="310"/>
      <c r="K201" s="307"/>
    </row>
    <row r="202" s="1" customFormat="1" ht="18.75" customHeight="1">
      <c r="B202" s="318"/>
      <c r="C202" s="318"/>
      <c r="D202" s="318"/>
      <c r="E202" s="318"/>
      <c r="F202" s="318"/>
      <c r="G202" s="318"/>
      <c r="H202" s="318"/>
      <c r="I202" s="318"/>
      <c r="J202" s="318"/>
      <c r="K202" s="318"/>
    </row>
    <row r="203" s="1" customFormat="1" ht="13.5">
      <c r="B203" s="297"/>
      <c r="C203" s="298"/>
      <c r="D203" s="298"/>
      <c r="E203" s="298"/>
      <c r="F203" s="298"/>
      <c r="G203" s="298"/>
      <c r="H203" s="298"/>
      <c r="I203" s="298"/>
      <c r="J203" s="298"/>
      <c r="K203" s="299"/>
    </row>
    <row r="204" s="1" customFormat="1" ht="21" customHeight="1">
      <c r="B204" s="300"/>
      <c r="C204" s="301" t="s">
        <v>5378</v>
      </c>
      <c r="D204" s="301"/>
      <c r="E204" s="301"/>
      <c r="F204" s="301"/>
      <c r="G204" s="301"/>
      <c r="H204" s="301"/>
      <c r="I204" s="301"/>
      <c r="J204" s="301"/>
      <c r="K204" s="302"/>
    </row>
    <row r="205" s="1" customFormat="1" ht="25.5" customHeight="1">
      <c r="B205" s="300"/>
      <c r="C205" s="369" t="s">
        <v>5379</v>
      </c>
      <c r="D205" s="369"/>
      <c r="E205" s="369"/>
      <c r="F205" s="369" t="s">
        <v>5380</v>
      </c>
      <c r="G205" s="370"/>
      <c r="H205" s="369" t="s">
        <v>5381</v>
      </c>
      <c r="I205" s="369"/>
      <c r="J205" s="369"/>
      <c r="K205" s="302"/>
    </row>
    <row r="206" s="1" customFormat="1" ht="5.25" customHeight="1">
      <c r="B206" s="333"/>
      <c r="C206" s="330"/>
      <c r="D206" s="330"/>
      <c r="E206" s="330"/>
      <c r="F206" s="330"/>
      <c r="G206" s="310"/>
      <c r="H206" s="330"/>
      <c r="I206" s="330"/>
      <c r="J206" s="330"/>
      <c r="K206" s="354"/>
    </row>
    <row r="207" s="1" customFormat="1" ht="15" customHeight="1">
      <c r="B207" s="333"/>
      <c r="C207" s="310" t="s">
        <v>5371</v>
      </c>
      <c r="D207" s="310"/>
      <c r="E207" s="310"/>
      <c r="F207" s="332" t="s">
        <v>49</v>
      </c>
      <c r="G207" s="310"/>
      <c r="H207" s="310" t="s">
        <v>5382</v>
      </c>
      <c r="I207" s="310"/>
      <c r="J207" s="310"/>
      <c r="K207" s="354"/>
    </row>
    <row r="208" s="1" customFormat="1" ht="15" customHeight="1">
      <c r="B208" s="333"/>
      <c r="C208" s="339"/>
      <c r="D208" s="310"/>
      <c r="E208" s="310"/>
      <c r="F208" s="332" t="s">
        <v>50</v>
      </c>
      <c r="G208" s="310"/>
      <c r="H208" s="310" t="s">
        <v>5383</v>
      </c>
      <c r="I208" s="310"/>
      <c r="J208" s="310"/>
      <c r="K208" s="354"/>
    </row>
    <row r="209" s="1" customFormat="1" ht="15" customHeight="1">
      <c r="B209" s="333"/>
      <c r="C209" s="339"/>
      <c r="D209" s="310"/>
      <c r="E209" s="310"/>
      <c r="F209" s="332" t="s">
        <v>53</v>
      </c>
      <c r="G209" s="310"/>
      <c r="H209" s="310" t="s">
        <v>5384</v>
      </c>
      <c r="I209" s="310"/>
      <c r="J209" s="310"/>
      <c r="K209" s="354"/>
    </row>
    <row r="210" s="1" customFormat="1" ht="15" customHeight="1">
      <c r="B210" s="333"/>
      <c r="C210" s="310"/>
      <c r="D210" s="310"/>
      <c r="E210" s="310"/>
      <c r="F210" s="332" t="s">
        <v>51</v>
      </c>
      <c r="G210" s="310"/>
      <c r="H210" s="310" t="s">
        <v>5385</v>
      </c>
      <c r="I210" s="310"/>
      <c r="J210" s="310"/>
      <c r="K210" s="354"/>
    </row>
    <row r="211" s="1" customFormat="1" ht="15" customHeight="1">
      <c r="B211" s="333"/>
      <c r="C211" s="310"/>
      <c r="D211" s="310"/>
      <c r="E211" s="310"/>
      <c r="F211" s="332" t="s">
        <v>52</v>
      </c>
      <c r="G211" s="310"/>
      <c r="H211" s="310" t="s">
        <v>5386</v>
      </c>
      <c r="I211" s="310"/>
      <c r="J211" s="310"/>
      <c r="K211" s="354"/>
    </row>
    <row r="212" s="1" customFormat="1" ht="15" customHeight="1">
      <c r="B212" s="333"/>
      <c r="C212" s="310"/>
      <c r="D212" s="310"/>
      <c r="E212" s="310"/>
      <c r="F212" s="332"/>
      <c r="G212" s="310"/>
      <c r="H212" s="310"/>
      <c r="I212" s="310"/>
      <c r="J212" s="310"/>
      <c r="K212" s="354"/>
    </row>
    <row r="213" s="1" customFormat="1" ht="15" customHeight="1">
      <c r="B213" s="333"/>
      <c r="C213" s="310" t="s">
        <v>5327</v>
      </c>
      <c r="D213" s="310"/>
      <c r="E213" s="310"/>
      <c r="F213" s="332" t="s">
        <v>85</v>
      </c>
      <c r="G213" s="310"/>
      <c r="H213" s="310" t="s">
        <v>5387</v>
      </c>
      <c r="I213" s="310"/>
      <c r="J213" s="310"/>
      <c r="K213" s="354"/>
    </row>
    <row r="214" s="1" customFormat="1" ht="15" customHeight="1">
      <c r="B214" s="333"/>
      <c r="C214" s="339"/>
      <c r="D214" s="310"/>
      <c r="E214" s="310"/>
      <c r="F214" s="332" t="s">
        <v>5225</v>
      </c>
      <c r="G214" s="310"/>
      <c r="H214" s="310" t="s">
        <v>5226</v>
      </c>
      <c r="I214" s="310"/>
      <c r="J214" s="310"/>
      <c r="K214" s="354"/>
    </row>
    <row r="215" s="1" customFormat="1" ht="15" customHeight="1">
      <c r="B215" s="333"/>
      <c r="C215" s="310"/>
      <c r="D215" s="310"/>
      <c r="E215" s="310"/>
      <c r="F215" s="332" t="s">
        <v>5223</v>
      </c>
      <c r="G215" s="310"/>
      <c r="H215" s="310" t="s">
        <v>5388</v>
      </c>
      <c r="I215" s="310"/>
      <c r="J215" s="310"/>
      <c r="K215" s="354"/>
    </row>
    <row r="216" s="1" customFormat="1" ht="15" customHeight="1">
      <c r="B216" s="371"/>
      <c r="C216" s="339"/>
      <c r="D216" s="339"/>
      <c r="E216" s="339"/>
      <c r="F216" s="332" t="s">
        <v>5227</v>
      </c>
      <c r="G216" s="317"/>
      <c r="H216" s="358" t="s">
        <v>134</v>
      </c>
      <c r="I216" s="358"/>
      <c r="J216" s="358"/>
      <c r="K216" s="372"/>
    </row>
    <row r="217" s="1" customFormat="1" ht="15" customHeight="1">
      <c r="B217" s="371"/>
      <c r="C217" s="339"/>
      <c r="D217" s="339"/>
      <c r="E217" s="339"/>
      <c r="F217" s="332" t="s">
        <v>4756</v>
      </c>
      <c r="G217" s="317"/>
      <c r="H217" s="358" t="s">
        <v>5389</v>
      </c>
      <c r="I217" s="358"/>
      <c r="J217" s="358"/>
      <c r="K217" s="372"/>
    </row>
    <row r="218" s="1" customFormat="1" ht="15" customHeight="1">
      <c r="B218" s="371"/>
      <c r="C218" s="339"/>
      <c r="D218" s="339"/>
      <c r="E218" s="339"/>
      <c r="F218" s="373"/>
      <c r="G218" s="317"/>
      <c r="H218" s="374"/>
      <c r="I218" s="374"/>
      <c r="J218" s="374"/>
      <c r="K218" s="372"/>
    </row>
    <row r="219" s="1" customFormat="1" ht="15" customHeight="1">
      <c r="B219" s="371"/>
      <c r="C219" s="310" t="s">
        <v>5351</v>
      </c>
      <c r="D219" s="339"/>
      <c r="E219" s="339"/>
      <c r="F219" s="332">
        <v>1</v>
      </c>
      <c r="G219" s="317"/>
      <c r="H219" s="358" t="s">
        <v>5390</v>
      </c>
      <c r="I219" s="358"/>
      <c r="J219" s="358"/>
      <c r="K219" s="372"/>
    </row>
    <row r="220" s="1" customFormat="1" ht="15" customHeight="1">
      <c r="B220" s="371"/>
      <c r="C220" s="339"/>
      <c r="D220" s="339"/>
      <c r="E220" s="339"/>
      <c r="F220" s="332">
        <v>2</v>
      </c>
      <c r="G220" s="317"/>
      <c r="H220" s="358" t="s">
        <v>5391</v>
      </c>
      <c r="I220" s="358"/>
      <c r="J220" s="358"/>
      <c r="K220" s="372"/>
    </row>
    <row r="221" s="1" customFormat="1" ht="15" customHeight="1">
      <c r="B221" s="371"/>
      <c r="C221" s="339"/>
      <c r="D221" s="339"/>
      <c r="E221" s="339"/>
      <c r="F221" s="332">
        <v>3</v>
      </c>
      <c r="G221" s="317"/>
      <c r="H221" s="358" t="s">
        <v>5392</v>
      </c>
      <c r="I221" s="358"/>
      <c r="J221" s="358"/>
      <c r="K221" s="372"/>
    </row>
    <row r="222" s="1" customFormat="1" ht="15" customHeight="1">
      <c r="B222" s="371"/>
      <c r="C222" s="339"/>
      <c r="D222" s="339"/>
      <c r="E222" s="339"/>
      <c r="F222" s="332">
        <v>4</v>
      </c>
      <c r="G222" s="317"/>
      <c r="H222" s="358" t="s">
        <v>5393</v>
      </c>
      <c r="I222" s="358"/>
      <c r="J222" s="358"/>
      <c r="K222" s="372"/>
    </row>
    <row r="223" s="1" customFormat="1" ht="12.75" customHeight="1">
      <c r="B223" s="375"/>
      <c r="C223" s="376"/>
      <c r="D223" s="376"/>
      <c r="E223" s="376"/>
      <c r="F223" s="376"/>
      <c r="G223" s="376"/>
      <c r="H223" s="376"/>
      <c r="I223" s="376"/>
      <c r="J223" s="376"/>
      <c r="K223" s="377"/>
    </row>
  </sheetData>
  <sheetProtection autoFilter="0" deleteColumns="0" deleteRows="0" formatCells="0" formatColumns="0" formatRows="0" insertColumns="0" insertHyperlinks="0" insertRows="0" pivotTables="0" sort="0"/>
  <mergeCells count="77">
    <mergeCell ref="C102:J102"/>
    <mergeCell ref="C122:J122"/>
    <mergeCell ref="C147:J147"/>
    <mergeCell ref="C171:J171"/>
    <mergeCell ref="C204:J204"/>
    <mergeCell ref="H205:J205"/>
    <mergeCell ref="H207:J207"/>
    <mergeCell ref="H208:J208"/>
    <mergeCell ref="H209:J209"/>
    <mergeCell ref="H210:J210"/>
    <mergeCell ref="H211:J211"/>
    <mergeCell ref="H213:J213"/>
    <mergeCell ref="H214:J214"/>
    <mergeCell ref="H215:J215"/>
    <mergeCell ref="H216:J216"/>
    <mergeCell ref="H217:J217"/>
    <mergeCell ref="H219:J219"/>
    <mergeCell ref="H220:J220"/>
    <mergeCell ref="H221:J221"/>
    <mergeCell ref="H222:J222"/>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3:J3"/>
    <mergeCell ref="C4:J4"/>
    <mergeCell ref="C9:J9"/>
    <mergeCell ref="D10:J10"/>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6:J6"/>
    <mergeCell ref="C7:J7"/>
    <mergeCell ref="D11:J11"/>
    <mergeCell ref="D15:J15"/>
  </mergeCells>
  <pageSetup r:id="rId1" paperSize="9" orientation="landscape" fitToHeight="0"/>
</worksheet>
</file>

<file path=docProps/core.xml><?xml version="1.0" encoding="utf-8"?>
<cp:coreProperties xmlns:dc="http://purl.org/dc/elements/1.1/" xmlns:dcterms="http://purl.org/dc/terms/" xmlns:xsi="http://www.w3.org/2001/XMLSchema-instance" xmlns:cp="http://schemas.openxmlformats.org/package/2006/metadata/core-properties">
  <dc:creator>Honza-PC\Honza</dc:creator>
  <cp:lastModifiedBy>Honza-PC\Honza</cp:lastModifiedBy>
  <dcterms:created xsi:type="dcterms:W3CDTF">2020-02-12T13:36:17Z</dcterms:created>
  <dcterms:modified xsi:type="dcterms:W3CDTF">2020-02-12T13:37:01Z</dcterms:modified>
</cp:coreProperties>
</file>