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056" windowWidth="1896" windowHeight="18876" tabRatio="988" activeTab="0"/>
  </bookViews>
  <sheets>
    <sheet name="Rekap_VV" sheetId="1" r:id="rId1"/>
    <sheet name="1-SKS" sheetId="2" r:id="rId2"/>
    <sheet name="2-AP" sheetId="3" r:id="rId3"/>
    <sheet name="3-STA" sheetId="4" r:id="rId4"/>
    <sheet name="4-VTF" sheetId="5" r:id="rId5"/>
    <sheet name="5-JC" sheetId="6" r:id="rId6"/>
    <sheet name="6-ASS" sheetId="7" r:id="rId7"/>
    <sheet name="7-PZTS" sheetId="8" r:id="rId8"/>
  </sheets>
  <definedNames>
    <definedName name="ACwvu.Skryté." localSheetId="1" hidden="1">#REF!</definedName>
    <definedName name="ACwvu.Skryté." localSheetId="2" hidden="1">#REF!</definedName>
    <definedName name="ACwvu.Skryté." localSheetId="3" hidden="1">#REF!</definedName>
    <definedName name="ACwvu.Skryté." localSheetId="4" hidden="1">#REF!</definedName>
    <definedName name="ACwvu.Skryté." localSheetId="5" hidden="1">#REF!</definedName>
    <definedName name="ACwvu.Skryté." localSheetId="6" hidden="1">#REF!</definedName>
    <definedName name="ACwvu.Skryté." localSheetId="7" hidden="1">#REF!</definedName>
    <definedName name="ACwvu.Skryté." hidden="1">#REF!</definedName>
    <definedName name="AP_IFS" localSheetId="1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P_IFS" localSheetId="2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P_IFS" localSheetId="3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P_IFS" localSheetId="4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P_IFS" localSheetId="5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P_IFS" localSheetId="6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P_IFS" localSheetId="7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P_IFS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P_IFS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" localSheetId="1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" localSheetId="2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" localSheetId="3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" localSheetId="4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" localSheetId="5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" localSheetId="6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" localSheetId="7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" localSheetId="1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" localSheetId="2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" localSheetId="3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" localSheetId="4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" localSheetId="5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" localSheetId="6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" localSheetId="7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je" localSheetId="1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je" localSheetId="2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je" localSheetId="3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je" localSheetId="4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je" localSheetId="5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je" localSheetId="6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je" localSheetId="7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je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je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 localSheetId="7">#REF!</definedName>
    <definedName name="n">#REF!</definedName>
    <definedName name="nový" localSheetId="1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ový" localSheetId="2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ový" localSheetId="3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ový" localSheetId="4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ový" localSheetId="5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ový" localSheetId="6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ový" localSheetId="7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ový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ový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localSheetId="1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localSheetId="2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localSheetId="3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localSheetId="4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localSheetId="5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localSheetId="6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localSheetId="7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_xlnm.Print_Area" localSheetId="0">'Rekap_VV'!$A$1:$L$34</definedName>
    <definedName name="pok" localSheetId="1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pok" localSheetId="2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pok" localSheetId="3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pok" localSheetId="4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pok" localSheetId="5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pok" localSheetId="6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pok" localSheetId="7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pok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pok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Rwvu.Skryté." localSheetId="1" hidden="1">#REF!</definedName>
    <definedName name="Rwvu.Skryté." localSheetId="2" hidden="1">#REF!</definedName>
    <definedName name="Rwvu.Skryté." localSheetId="3" hidden="1">#REF!</definedName>
    <definedName name="Rwvu.Skryté." localSheetId="4" hidden="1">#REF!</definedName>
    <definedName name="Rwvu.Skryté." localSheetId="5" hidden="1">#REF!</definedName>
    <definedName name="Rwvu.Skryté." localSheetId="6" hidden="1">#REF!</definedName>
    <definedName name="Rwvu.Skryté." localSheetId="7" hidden="1">#REF!</definedName>
    <definedName name="Rwvu.Skryté." hidden="1">#REF!</definedName>
    <definedName name="section_A_Brutto" localSheetId="1">#REF!</definedName>
    <definedName name="section_A_Brutto" localSheetId="2">#REF!</definedName>
    <definedName name="section_A_Brutto" localSheetId="3">#REF!</definedName>
    <definedName name="section_A_Brutto" localSheetId="4">#REF!</definedName>
    <definedName name="section_A_Brutto" localSheetId="5">#REF!</definedName>
    <definedName name="section_A_Brutto" localSheetId="6">#REF!</definedName>
    <definedName name="section_A_Brutto" localSheetId="7">#REF!</definedName>
    <definedName name="section_A_Brutto">#REF!</definedName>
    <definedName name="section_A_Netto" localSheetId="1">#REF!</definedName>
    <definedName name="section_A_Netto" localSheetId="2">#REF!</definedName>
    <definedName name="section_A_Netto" localSheetId="3">#REF!</definedName>
    <definedName name="section_A_Netto" localSheetId="4">#REF!</definedName>
    <definedName name="section_A_Netto" localSheetId="5">#REF!</definedName>
    <definedName name="section_A_Netto" localSheetId="6">#REF!</definedName>
    <definedName name="section_A_Netto" localSheetId="7">#REF!</definedName>
    <definedName name="section_A_Netto">#REF!</definedName>
    <definedName name="section_A_Total" localSheetId="1">#REF!</definedName>
    <definedName name="section_A_Total" localSheetId="2">#REF!</definedName>
    <definedName name="section_A_Total" localSheetId="3">#REF!</definedName>
    <definedName name="section_A_Total" localSheetId="4">#REF!</definedName>
    <definedName name="section_A_Total" localSheetId="5">#REF!</definedName>
    <definedName name="section_A_Total" localSheetId="6">#REF!</definedName>
    <definedName name="section_A_Total" localSheetId="7">#REF!</definedName>
    <definedName name="section_A_Total">#REF!</definedName>
    <definedName name="section_B_Brutto" localSheetId="1">#REF!</definedName>
    <definedName name="section_B_Brutto" localSheetId="2">#REF!</definedName>
    <definedName name="section_B_Brutto" localSheetId="3">#REF!</definedName>
    <definedName name="section_B_Brutto" localSheetId="4">#REF!</definedName>
    <definedName name="section_B_Brutto" localSheetId="5">#REF!</definedName>
    <definedName name="section_B_Brutto" localSheetId="6">#REF!</definedName>
    <definedName name="section_B_Brutto" localSheetId="7">#REF!</definedName>
    <definedName name="section_B_Brutto">#REF!</definedName>
    <definedName name="section_B_Netto" localSheetId="1">#REF!</definedName>
    <definedName name="section_B_Netto" localSheetId="2">#REF!</definedName>
    <definedName name="section_B_Netto" localSheetId="3">#REF!</definedName>
    <definedName name="section_B_Netto" localSheetId="4">#REF!</definedName>
    <definedName name="section_B_Netto" localSheetId="5">#REF!</definedName>
    <definedName name="section_B_Netto" localSheetId="6">#REF!</definedName>
    <definedName name="section_B_Netto" localSheetId="7">#REF!</definedName>
    <definedName name="section_B_Netto">#REF!</definedName>
    <definedName name="section_B_Total" localSheetId="1">#REF!</definedName>
    <definedName name="section_B_Total" localSheetId="2">#REF!</definedName>
    <definedName name="section_B_Total" localSheetId="3">#REF!</definedName>
    <definedName name="section_B_Total" localSheetId="4">#REF!</definedName>
    <definedName name="section_B_Total" localSheetId="5">#REF!</definedName>
    <definedName name="section_B_Total" localSheetId="6">#REF!</definedName>
    <definedName name="section_B_Total" localSheetId="7">#REF!</definedName>
    <definedName name="section_B_Total">#REF!</definedName>
    <definedName name="section_C_Brutto" localSheetId="1">#REF!</definedName>
    <definedName name="section_C_Brutto" localSheetId="2">#REF!</definedName>
    <definedName name="section_C_Brutto" localSheetId="3">#REF!</definedName>
    <definedName name="section_C_Brutto" localSheetId="4">#REF!</definedName>
    <definedName name="section_C_Brutto" localSheetId="5">#REF!</definedName>
    <definedName name="section_C_Brutto" localSheetId="6">#REF!</definedName>
    <definedName name="section_C_Brutto" localSheetId="7">#REF!</definedName>
    <definedName name="section_C_Brutto">#REF!</definedName>
    <definedName name="section_C_Netto" localSheetId="1">#REF!</definedName>
    <definedName name="section_C_Netto" localSheetId="2">#REF!</definedName>
    <definedName name="section_C_Netto" localSheetId="3">#REF!</definedName>
    <definedName name="section_C_Netto" localSheetId="4">#REF!</definedName>
    <definedName name="section_C_Netto" localSheetId="5">#REF!</definedName>
    <definedName name="section_C_Netto" localSheetId="6">#REF!</definedName>
    <definedName name="section_C_Netto" localSheetId="7">#REF!</definedName>
    <definedName name="section_C_Netto">#REF!</definedName>
    <definedName name="section_C_Total" localSheetId="1">#REF!</definedName>
    <definedName name="section_C_Total" localSheetId="2">#REF!</definedName>
    <definedName name="section_C_Total" localSheetId="3">#REF!</definedName>
    <definedName name="section_C_Total" localSheetId="4">#REF!</definedName>
    <definedName name="section_C_Total" localSheetId="5">#REF!</definedName>
    <definedName name="section_C_Total" localSheetId="6">#REF!</definedName>
    <definedName name="section_C_Total" localSheetId="7">#REF!</definedName>
    <definedName name="section_C_Total">#REF!</definedName>
    <definedName name="section_CUSTOM_Netto" localSheetId="1">#REF!,#REF!</definedName>
    <definedName name="section_CUSTOM_Netto" localSheetId="2">#REF!,#REF!</definedName>
    <definedName name="section_CUSTOM_Netto" localSheetId="3">#REF!,#REF!</definedName>
    <definedName name="section_CUSTOM_Netto" localSheetId="4">#REF!,#REF!</definedName>
    <definedName name="section_CUSTOM_Netto" localSheetId="5">#REF!,#REF!</definedName>
    <definedName name="section_CUSTOM_Netto" localSheetId="6">#REF!,#REF!</definedName>
    <definedName name="section_CUSTOM_Netto" localSheetId="7">#REF!,#REF!</definedName>
    <definedName name="section_CUSTOM_Netto">#REF!,#REF!</definedName>
    <definedName name="Swvu.Skryté." localSheetId="1" hidden="1">#REF!</definedName>
    <definedName name="Swvu.Skryté." localSheetId="2" hidden="1">#REF!</definedName>
    <definedName name="Swvu.Skryté." localSheetId="3" hidden="1">#REF!</definedName>
    <definedName name="Swvu.Skryté." localSheetId="4" hidden="1">#REF!</definedName>
    <definedName name="Swvu.Skryté." localSheetId="5" hidden="1">#REF!</definedName>
    <definedName name="Swvu.Skryté." localSheetId="6" hidden="1">#REF!</definedName>
    <definedName name="Swvu.Skryté." localSheetId="7" hidden="1">#REF!</definedName>
    <definedName name="Swvu.Skryté." hidden="1">#REF!</definedName>
    <definedName name="total_Brutto" localSheetId="1">#REF!</definedName>
    <definedName name="total_Brutto" localSheetId="2">#REF!</definedName>
    <definedName name="total_Brutto" localSheetId="3">#REF!</definedName>
    <definedName name="total_Brutto" localSheetId="4">#REF!</definedName>
    <definedName name="total_Brutto" localSheetId="5">#REF!</definedName>
    <definedName name="total_Brutto" localSheetId="6">#REF!</definedName>
    <definedName name="total_Brutto" localSheetId="7">#REF!</definedName>
    <definedName name="total_Brutto">#REF!</definedName>
    <definedName name="wvu.Skryté." localSheetId="1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wvu.Skryté." localSheetId="2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wvu.Skryté." localSheetId="3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wvu.Skryté." localSheetId="4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wvu.Skryté." localSheetId="5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wvu.Skryté." localSheetId="6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wvu.Skryté." localSheetId="7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wvu.Skryté.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wvu.Skryté.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Z_41C08ACD_675F_4EE3_AB03_BBE9495CA449_.wvu.PrintArea" localSheetId="1" hidden="1">'1-SKS'!#REF!</definedName>
    <definedName name="Z_41C08ACD_675F_4EE3_AB03_BBE9495CA449_.wvu.PrintArea" localSheetId="2" hidden="1">'2-AP'!#REF!</definedName>
    <definedName name="Z_41C08ACD_675F_4EE3_AB03_BBE9495CA449_.wvu.PrintArea" localSheetId="3" hidden="1">'3-STA'!#REF!</definedName>
    <definedName name="Z_41C08ACD_675F_4EE3_AB03_BBE9495CA449_.wvu.PrintArea" localSheetId="4" hidden="1">'4-VTF'!#REF!</definedName>
    <definedName name="Z_41C08ACD_675F_4EE3_AB03_BBE9495CA449_.wvu.PrintArea" localSheetId="5" hidden="1">'5-JC'!#REF!</definedName>
    <definedName name="Z_41C08ACD_675F_4EE3_AB03_BBE9495CA449_.wvu.PrintArea" localSheetId="6" hidden="1">'6-ASS'!#REF!</definedName>
    <definedName name="Z_41C08ACD_675F_4EE3_AB03_BBE9495CA449_.wvu.PrintArea" localSheetId="7" hidden="1">'7-PZTS'!#REF!</definedName>
  </definedNames>
  <calcPr fullCalcOnLoad="1"/>
</workbook>
</file>

<file path=xl/sharedStrings.xml><?xml version="1.0" encoding="utf-8"?>
<sst xmlns="http://schemas.openxmlformats.org/spreadsheetml/2006/main" count="1359" uniqueCount="380">
  <si>
    <t>Typové číslo</t>
  </si>
  <si>
    <t xml:space="preserve">Specifikace </t>
  </si>
  <si>
    <t>Jednotková cena</t>
  </si>
  <si>
    <t>Celkem bez DPH</t>
  </si>
  <si>
    <t>1.</t>
  </si>
  <si>
    <t>Investor:</t>
  </si>
  <si>
    <t>Pol.</t>
  </si>
  <si>
    <t>2.</t>
  </si>
  <si>
    <t xml:space="preserve">CELKOVÁ REKAPITULACE </t>
  </si>
  <si>
    <t>Specifikace</t>
  </si>
  <si>
    <t>cena bez DPH</t>
  </si>
  <si>
    <t>3.</t>
  </si>
  <si>
    <t>Předmět rozpočtu:</t>
  </si>
  <si>
    <t>Výsledná cena s DPH je zaokrouhlena na celé koruny.</t>
  </si>
  <si>
    <t>Výrobce</t>
  </si>
  <si>
    <t>Projekt - referenční výrobek</t>
  </si>
  <si>
    <t>Návrh předpokládá provedení všech montážních prací a dodávek materiálů zajišťujících dokončení kompletní (funkční) dodávky, proměření správnosti a kompletnosti zapojení, všechny kontroly, zkušební provoz, všechna předepsaná měření a revize, prohlášení o shodě, atesty a certifikáty, dokumentaci skutečného provedení.</t>
  </si>
  <si>
    <t>1. Při zpracování nabídky je nutné využít všechny části projektové dokumentace - technickou zprávu, výkresy, specifikaci dodávek a prací</t>
  </si>
  <si>
    <t>2. Každá uchazečem vyplněná položka musí obsahovat veškeré technicky a logicky dovoditelené součásti dodávky a montáže tak, aby cena byla konečná a celkové dílo bylo kompletní a funkční</t>
  </si>
  <si>
    <t>Množství</t>
  </si>
  <si>
    <t>Měrná jedn.</t>
  </si>
  <si>
    <t>hod</t>
  </si>
  <si>
    <t>ks</t>
  </si>
  <si>
    <t>m</t>
  </si>
  <si>
    <t>Druh</t>
  </si>
  <si>
    <t>Dodávka [D]</t>
  </si>
  <si>
    <t>Montáž [M]</t>
  </si>
  <si>
    <t>D</t>
  </si>
  <si>
    <t>M</t>
  </si>
  <si>
    <t>RTS</t>
  </si>
  <si>
    <t>222 29-0991.R00  </t>
  </si>
  <si>
    <t xml:space="preserve">Ukládací police   </t>
  </si>
  <si>
    <t xml:space="preserve">222 29-0981.R00   </t>
  </si>
  <si>
    <t xml:space="preserve">Vyvazovací panel   </t>
  </si>
  <si>
    <t xml:space="preserve">222 29-0971.R00   </t>
  </si>
  <si>
    <t xml:space="preserve">Patch panel   </t>
  </si>
  <si>
    <t xml:space="preserve">222 29-3001.R00   </t>
  </si>
  <si>
    <t xml:space="preserve">Vypáskování kabelů v rozvaděči   </t>
  </si>
  <si>
    <t xml:space="preserve">222 29-3012.R00   </t>
  </si>
  <si>
    <t xml:space="preserve">Měření do protokolu   </t>
  </si>
  <si>
    <t xml:space="preserve">222 29-0005.R00   </t>
  </si>
  <si>
    <t xml:space="preserve">Zásuvka 1xRJ45 UTP kat.6 pod omítku   </t>
  </si>
  <si>
    <t xml:space="preserve">222 29-0007.R00   </t>
  </si>
  <si>
    <t xml:space="preserve">Zásuvka 2xRJ45 UTP kat.6 pod omítku   </t>
  </si>
  <si>
    <t xml:space="preserve">222 30-1801.R00   </t>
  </si>
  <si>
    <t xml:space="preserve">Závěrečné práce v rozvaděči   </t>
  </si>
  <si>
    <t xml:space="preserve">222 28-0215.R00   </t>
  </si>
  <si>
    <t xml:space="preserve">Kabel UTP kat.6 v trubkách   </t>
  </si>
  <si>
    <t xml:space="preserve">222 30-0201.R00   </t>
  </si>
  <si>
    <t xml:space="preserve">Kabelová forma UTP - včetně odstranění pláště kabelu, očištění, vyformování, zapojení, prozvonění a značení kabelu. </t>
  </si>
  <si>
    <t xml:space="preserve">222 26-1222.R00   </t>
  </si>
  <si>
    <t xml:space="preserve">Skupinový držák GRIP M 30   </t>
  </si>
  <si>
    <t xml:space="preserve">222 26-1221.R00   </t>
  </si>
  <si>
    <t xml:space="preserve">Skupinový držák GRIP M 15   </t>
  </si>
  <si>
    <t xml:space="preserve">222 28-0501.R00   </t>
  </si>
  <si>
    <t xml:space="preserve">UTP,FTP,SEKU,SYKY do 7 mm vně.prům.volně ve žlabu   </t>
  </si>
  <si>
    <t xml:space="preserve">222 29-1591.R00   </t>
  </si>
  <si>
    <t xml:space="preserve">Rack protector (SPD typ 3) s VF filtrem pro UPS   </t>
  </si>
  <si>
    <t xml:space="preserve">222 30-0671.R00   </t>
  </si>
  <si>
    <t xml:space="preserve">Protipožární přepážka na kabel.vedení   </t>
  </si>
  <si>
    <t>Protipožární intumescentní vodou ředitelný nátěr, balení 12,5kg</t>
  </si>
  <si>
    <t>Přirážka za podružný materiál M 21, M 22   - 3%</t>
  </si>
  <si>
    <t>%</t>
  </si>
  <si>
    <t xml:space="preserve">201 - .R00   </t>
  </si>
  <si>
    <t>Podíl přidružených výkonů   - 1%</t>
  </si>
  <si>
    <t xml:space="preserve">110 - .R00   </t>
  </si>
  <si>
    <t xml:space="preserve">Mimostaveništní doprava individual.   </t>
  </si>
  <si>
    <t>kpl.</t>
  </si>
  <si>
    <t xml:space="preserve">005241010R   </t>
  </si>
  <si>
    <t xml:space="preserve">Dokumentace skutečného provedení   </t>
  </si>
  <si>
    <t>sbr</t>
  </si>
  <si>
    <t xml:space="preserve">005124010R   </t>
  </si>
  <si>
    <t xml:space="preserve">Koordinační činnost   </t>
  </si>
  <si>
    <t>005121020R</t>
  </si>
  <si>
    <t>Celkem D + M bez DPH</t>
  </si>
  <si>
    <t>hod.</t>
  </si>
  <si>
    <t xml:space="preserve">222 73-0141.R00   </t>
  </si>
  <si>
    <t xml:space="preserve">Výložné ráhno se třmenem   </t>
  </si>
  <si>
    <t xml:space="preserve">222 73-0151.R00   </t>
  </si>
  <si>
    <t xml:space="preserve">Kompletace a montáž antény FM nad 5 prvků   </t>
  </si>
  <si>
    <t xml:space="preserve">222 73-0154.R00   </t>
  </si>
  <si>
    <t xml:space="preserve">Kompletace a montáž ant. IV-V pásmo nad 10 prvků   </t>
  </si>
  <si>
    <t xml:space="preserve">222 73-0331.R00   </t>
  </si>
  <si>
    <t xml:space="preserve">Připojení zesilovací soupravy na rozvod STA   </t>
  </si>
  <si>
    <t xml:space="preserve">222 73-0396.R00   </t>
  </si>
  <si>
    <t xml:space="preserve">Měření TV signálu   </t>
  </si>
  <si>
    <t xml:space="preserve">222 73-0401.R00   </t>
  </si>
  <si>
    <t xml:space="preserve">Nastavení a zprovoznění hl.stanice vč. ant.sestavy   </t>
  </si>
  <si>
    <t xml:space="preserve">222 73-0406.R00   </t>
  </si>
  <si>
    <t xml:space="preserve">Měření na úč.zásuvce všechny kanály   </t>
  </si>
  <si>
    <t xml:space="preserve">222 73-0172.R00   </t>
  </si>
  <si>
    <t xml:space="preserve">Anténní zesilovač   </t>
  </si>
  <si>
    <t xml:space="preserve">222 30-1441.R00   </t>
  </si>
  <si>
    <t xml:space="preserve">Svodič přepětí na konektor   </t>
  </si>
  <si>
    <t xml:space="preserve">220 26-0231.R00   </t>
  </si>
  <si>
    <t xml:space="preserve">Montáž minirozvaděče, boxu na zeď   </t>
  </si>
  <si>
    <t xml:space="preserve">222 28-0241.R00   </t>
  </si>
  <si>
    <t xml:space="preserve">Koaxiální kabel v trubkách   </t>
  </si>
  <si>
    <t xml:space="preserve">222 28-0541.R00   </t>
  </si>
  <si>
    <t xml:space="preserve">Koaxiální kabel volně ve žlabu, nebo liště   </t>
  </si>
  <si>
    <t>Společná televizní anténa (STA)</t>
  </si>
  <si>
    <t>KONFIGURÁTOR 1, 10KS</t>
  </si>
  <si>
    <t>KONFIGURÁTOR 2, 10KS</t>
  </si>
  <si>
    <t>KONFIGURÁTOR 3, 10KS</t>
  </si>
  <si>
    <t>KONFIGURÁTOR 4, 10KS</t>
  </si>
  <si>
    <t xml:space="preserve">222 32-3311.R00   </t>
  </si>
  <si>
    <t xml:space="preserve">Systémový zdroj, do rozvaděče   </t>
  </si>
  <si>
    <t xml:space="preserve">222 32-3321.R00   </t>
  </si>
  <si>
    <t xml:space="preserve">Tlačítkové tablo do zdi (do 9 tlač.el.vrát.)   </t>
  </si>
  <si>
    <t xml:space="preserve">220 26-0221.R00   </t>
  </si>
  <si>
    <t xml:space="preserve">Montáž kabice minirozvaděče, boxu do zdi   </t>
  </si>
  <si>
    <t>J-Y/ST/Y 2X2X0,8 PVC PLÁŠŤ ŠEDÝ</t>
  </si>
  <si>
    <t xml:space="preserve">222 28-0206.R00   </t>
  </si>
  <si>
    <t xml:space="preserve">SEKU, SYKY, SYKFY do 7 mm vně.průměru v trubkách   </t>
  </si>
  <si>
    <t>Poplachový zabezpečovací a tísňový systém (PZTS)</t>
  </si>
  <si>
    <t xml:space="preserve">220 71-1604.R00   </t>
  </si>
  <si>
    <t xml:space="preserve">Provozní kniha EZS - zavedení   </t>
  </si>
  <si>
    <t xml:space="preserve">220 71-1308.R00   </t>
  </si>
  <si>
    <t xml:space="preserve">Montáž magnetického spínače - dveřní, okenní   </t>
  </si>
  <si>
    <t xml:space="preserve">220 71-1114.R00   </t>
  </si>
  <si>
    <t xml:space="preserve">Montáž zálohového zdroje   </t>
  </si>
  <si>
    <t xml:space="preserve">220 71-1113.R00   </t>
  </si>
  <si>
    <t xml:space="preserve">Montáž bezúdržbového akumulátoru   </t>
  </si>
  <si>
    <t xml:space="preserve">220 71-1112.R00   </t>
  </si>
  <si>
    <t xml:space="preserve">Montáž sběrnicového modulu   </t>
  </si>
  <si>
    <t xml:space="preserve">220 71-1111.R00   </t>
  </si>
  <si>
    <t xml:space="preserve">Montáž klávesnice s LCD displejem   </t>
  </si>
  <si>
    <t xml:space="preserve">220 71-1301.R00   </t>
  </si>
  <si>
    <t xml:space="preserve">Montáž detektoru   </t>
  </si>
  <si>
    <t xml:space="preserve">222 32-5602.R00   </t>
  </si>
  <si>
    <t xml:space="preserve">220 71-1501.R00   </t>
  </si>
  <si>
    <t>Celkem [D+M]</t>
  </si>
  <si>
    <t>5.</t>
  </si>
  <si>
    <t>bm</t>
  </si>
  <si>
    <t>koaxiální kabel 6,6mm, CU/CU, černý, venkovní, 
vnitřní vodič 1,13 mm</t>
  </si>
  <si>
    <t>koaxiální kabel 6,9mm, CU/AL, bílý, 
vnitřní vodič 1,12 mm</t>
  </si>
  <si>
    <t>19“ rozvodný panel 7xCZ, zásuvka, vypínač, bleskojistka</t>
  </si>
  <si>
    <t>Maska nosná se 2 otvory pro 2 komunikační zásuvky Modular Jack RJ s otvory dle ČSN EN 60 603-7</t>
  </si>
  <si>
    <t>4.</t>
  </si>
  <si>
    <t xml:space="preserve">900 - .R23  </t>
  </si>
  <si>
    <t>6.</t>
  </si>
  <si>
    <t>Soupis stavebních prací, dodávek a služeb</t>
  </si>
  <si>
    <t>Při vyplňování je nutné respektovat následující pokyny:</t>
  </si>
  <si>
    <t>Krabice přístrojová - hloubka 66mm, průměr 73mm, vnitřní hloubka 65mm, spojení v souvislou řadu s roztečí 71 mm, pro přístroje s velkou hloubkou, materiál plast</t>
  </si>
  <si>
    <t xml:space="preserve">222 26-0022.R00  </t>
  </si>
  <si>
    <t xml:space="preserve">Krabice KP 68 pod omítku + vysekání  </t>
  </si>
  <si>
    <t xml:space="preserve">Vybudování, provoz a odstranění zařízení staveniště   </t>
  </si>
  <si>
    <t>19" patchpanel kompaktní, 24xRJ-45 UTP Cat.6  (třída E) 250 MHz, 1U, RAL 7035 šedá, zářezové svorkovnice typu KRONE LSA, pro kabely s průměrem vodiče AWG 26 – AWG 22, zapojení TIA 568 A/B, montážní sada součástí balení, normy ISO/IEC 11801, ČSN EN 50173-1, IEC 60603-7-5</t>
  </si>
  <si>
    <t>Propojovací kabel, Cat.6 250MHz, nestíněný U/UTP, 2xRJ-45, délka 1m,barva šedá, PVC plášť</t>
  </si>
  <si>
    <t>Propojovací kabel, Cat.6 250MHz, nestíněný U/UTP, 2xRJ-45, délka 2m,barva šedá, PVC plášť</t>
  </si>
  <si>
    <t>Propojovací kabel, Cat.6 250MHz, nestíněný U/UTP, 2xRJ-45, délka 3m,barva šedá, PVC plášť</t>
  </si>
  <si>
    <t>Propojovací kabel, Cat.6 250MHz, nestíněný U/UTP, 2xRJ-45, délka 5m,barva šedá, PVC plášť</t>
  </si>
  <si>
    <t>Keystone modul RJ45 nestíněný,Cat.6 de-embedded, beznástrojové provedení, zářezová svorkovnice typu 110, IDC, třída E dle ISO/IEC 11801 a ČSN EN50173-1, průměr vodiče AWG 24/1 – AWG 22/1, zapojení TIA 568 A/B</t>
  </si>
  <si>
    <t xml:space="preserve">222 30-0152.R00  </t>
  </si>
  <si>
    <t xml:space="preserve">Kabel.forma pro míst.kabel 0,4-0,8 do 0,5 m 5XN  </t>
  </si>
  <si>
    <t xml:space="preserve">222 26-0021.R00  </t>
  </si>
  <si>
    <t xml:space="preserve">Krabice KO 68 pod omítku + vysekání  </t>
  </si>
  <si>
    <t>Krabice pod omítku s víčkem  - hloubka 70mm, rozměr 128x128mm, vnitřní hloubka 68mm, materiál plast</t>
  </si>
  <si>
    <t xml:space="preserve">222 26-0026.R00  </t>
  </si>
  <si>
    <t xml:space="preserve">Krabice KO 100 pod omítku + vysekání  </t>
  </si>
  <si>
    <t>Krabice pod omítku s víčkem  - hloubka 79mm, rozměr 234x176mm, materiál plast</t>
  </si>
  <si>
    <t xml:space="preserve">Krabice KT 250 pod omítku + vysekání  </t>
  </si>
  <si>
    <t>Ohebná trubka s nízkou mechanickou odolností (ČSN), vnější průměr 28,5 mm, vnitřní průměr 22,9 mm, 320N, pro přímé zalévání při monolitické betonáži nebo pod omítku</t>
  </si>
  <si>
    <t xml:space="preserve">222 26-0552.R00  </t>
  </si>
  <si>
    <t xml:space="preserve">Trubka plast.ohebná 23 pod omítku vč.drážky  </t>
  </si>
  <si>
    <t>Ohebná trubka s nízkou mechanickou odolností (ČSN), vnější průměr 34,5 mm, vnitřní průměr 28,4 mm, 320N, pro přímé zalévání při monolitické betonáži nebo pod omítku</t>
  </si>
  <si>
    <t>CENA CELKEM včetně DPH</t>
  </si>
  <si>
    <t>DPH 21%</t>
  </si>
  <si>
    <t xml:space="preserve">222 26-0546.R00  </t>
  </si>
  <si>
    <t xml:space="preserve">Trubka KOPOFLEX 63 na povrchu  </t>
  </si>
  <si>
    <t>Širokopásmová koaxiální přepěťová ochrana TV/FM/SAT, 1 vstup, 1 výstupy, průchozí pro napájení, přepěťová ochrana typ 1 (svodič bleskového proudu třídy B), plynová bleskojistka, ochrana koaxiálních kabelů 75Ohm z venkovního prostředí (LPZ 0B)</t>
  </si>
  <si>
    <t>ROZBOČOVACÍ KRABICE S ROVNÝM VÍKEM 380x300x120 - IP56, ŠEDÁ RAL 7035</t>
  </si>
  <si>
    <t xml:space="preserve">222 73-0375.R00  </t>
  </si>
  <si>
    <t xml:space="preserve">Montáž F konektoru  </t>
  </si>
  <si>
    <t xml:space="preserve">222 73-0001.R00  </t>
  </si>
  <si>
    <t xml:space="preserve">Účastnická zásuvka TV+R+SAT koncová pod omítku  </t>
  </si>
  <si>
    <t>VKV anténa kruhová, 87,5-108 MHz, pro příjem FM rádového vysílání</t>
  </si>
  <si>
    <t>Ohebný jednožilový vodič CYA H05V-K (H07V-K) pro vnitřní vedení, barva zelenožlutá, průměr vodiče 2,5 mm2</t>
  </si>
  <si>
    <t xml:space="preserve">222 27-0322.R00  </t>
  </si>
  <si>
    <t xml:space="preserve">H07V-U 2,5 (CY), H07V-K 2,5 (CYA) v trubce  </t>
  </si>
  <si>
    <t xml:space="preserve">222 32-5302.R00  </t>
  </si>
  <si>
    <t xml:space="preserve">Programování ústředny, uvedení do provozu  </t>
  </si>
  <si>
    <t xml:space="preserve">Svorkovnicová skříňka na úchytné body  </t>
  </si>
  <si>
    <t xml:space="preserve">Montáž kabelu do 10x22 - volně - v liště, ve žlabu  </t>
  </si>
  <si>
    <t>Provozní kniha „Poplachového, zabezpečovacího a tísňového systému – PZTS“. Provozní kniha obsahuje tabulky událostí, zaznamenávající poruchy, opravy, poplachy apod., tabulky pro zaznamenání revizí a kontrol systémů. Revizní zprávy možno uložit do průhledných desek, které jsou součástí provozní knihy.</t>
  </si>
  <si>
    <t xml:space="preserve">220 89-0202.R00  </t>
  </si>
  <si>
    <t xml:space="preserve">Revize  </t>
  </si>
  <si>
    <t>Stejnosm.měření na met.míst.sděl.kabelu,další měř.</t>
  </si>
  <si>
    <t>Stejnosm.měření na metal.míst.sděl.kabelu, 1.měř.</t>
  </si>
  <si>
    <t>kus</t>
  </si>
  <si>
    <t>222170101R00</t>
  </si>
  <si>
    <t>222170002R00</t>
  </si>
  <si>
    <t>222170001R00</t>
  </si>
  <si>
    <t>par</t>
  </si>
  <si>
    <t>Kabelový svazkový držák, kovový, vnitřní rozměr 33x60</t>
  </si>
  <si>
    <t>Kabelový svazkový držák, kovový, vnitřní rozměr 47x85</t>
  </si>
  <si>
    <t>222085401R00</t>
  </si>
  <si>
    <t>Tlakování trubky HDPE</t>
  </si>
  <si>
    <t>222085301R00</t>
  </si>
  <si>
    <t>Kalibrace trubky HDPE</t>
  </si>
  <si>
    <t>222085111R00</t>
  </si>
  <si>
    <t>Koncovka trubky HDPE</t>
  </si>
  <si>
    <t>222260466R00</t>
  </si>
  <si>
    <t>Stojanový 19" rozvaděč 32U-42U do 800x900 mm</t>
  </si>
  <si>
    <t>Bezhalogenová ohebná dvouplášťová korugovaná chránička pro mechanickou ochranu el. A telekom. vedení, červená, vnější průměr 63mm, vnitřní průměr 52mm</t>
  </si>
  <si>
    <t xml:space="preserve">220 71-1601.R00  </t>
  </si>
  <si>
    <t>Programování  a uvedení do provozu</t>
  </si>
  <si>
    <t>Policka 1U/450mm,pevná 19", nosnost 40kg, nízký profil</t>
  </si>
  <si>
    <t>Policka 1U/350mm,pevná 19", nosnost 40kg, nízký profil</t>
  </si>
  <si>
    <t>Kabel U/UTP Cat.6 4x2xAWG23 300 MHz, LS0H modrý, Eca</t>
  </si>
  <si>
    <t>Ostatní materiál</t>
  </si>
  <si>
    <t xml:space="preserve">210 02-0306.R00  </t>
  </si>
  <si>
    <t xml:space="preserve">210 02-0310.R00  </t>
  </si>
  <si>
    <t xml:space="preserve">Žlab kabelový s přísluš., 250/100 mm bez víka  </t>
  </si>
  <si>
    <t xml:space="preserve">Průraz zdivem v cihlové do průměru 6 cm  - nespecifikované
HZS   elektromontér v tarifní třídě 6 </t>
  </si>
  <si>
    <t xml:space="preserve">Těsnící hmota k utěsnění kabelových a trubních prostupů proti pronikající vodě a plynu. Vysoká lepící schopnost, bobtnavý, trvale plastický. Kartuše hmotnosti 0,53 kg. </t>
  </si>
  <si>
    <t>Strukturovaná kabeláž (SKS)</t>
  </si>
  <si>
    <t>Jednotný čas (JČ)</t>
  </si>
  <si>
    <t>Analogové nástěnné hodiny 
- samostavitelný hodinový strojek pro LAN, napájení z PoE
- číselník průměr 28 cm
- typ číselníku C1</t>
  </si>
  <si>
    <t>Montáž hodin</t>
  </si>
  <si>
    <t>Montáž závěsu</t>
  </si>
  <si>
    <t>Kabel F/UTP Cat.5e 4x2xAWG24, LS0H plášť modrý</t>
  </si>
  <si>
    <t>ŽLAB 300/ 30 DRÁTĚNÝ  (pro vertikální vyvázání kabeláže)</t>
  </si>
  <si>
    <t>19" vyvaz.panel, 5x kovové oko 110mm, výška 1U, barva šedá</t>
  </si>
  <si>
    <t>JČ</t>
  </si>
  <si>
    <t xml:space="preserve">222 28-1571.R00  </t>
  </si>
  <si>
    <t>PRAFla... do 2,5mm, do 5 žil</t>
  </si>
  <si>
    <t>Hlavní úložná trasa slaboproudých rozvodů v prostoru stropního podhledu, drátěný žlab,
viz strukturovaná kabeláž</t>
  </si>
  <si>
    <t xml:space="preserve">210 19-0001.R00  </t>
  </si>
  <si>
    <t xml:space="preserve">Montáž celoplechových rozvodnic do váhy 20 kg  </t>
  </si>
  <si>
    <t xml:space="preserve">220 71-1309.R00  </t>
  </si>
  <si>
    <t xml:space="preserve">Montáž tísňového hlásiče - tlačítko  </t>
  </si>
  <si>
    <t xml:space="preserve">Oranžový kabel 2x1.5 B2caS1D0 </t>
  </si>
  <si>
    <t>3. V případě, že jsou ve výkazu výměr a další navazující dokumentaci uvedeny u navrhovaných výrobků a řešení odkazy na obchodní firmy, názvy nebo jména a příjmení, specifická označení zboží a služeb, které platí pro určitou osobu, popřípadě její organizační složku, odkazy na patenty a vynálezy, užitné vzory, průmyslové vzory, ochranné známky nebo označení původu, jedná se ve smyslu zákona o zadávání veřejných zakázek o referenční resp. srovnatelný výrobek nebo řešení, které určují nejnižší standard kvality.Tím není upřena uchazeči možnost použít i jiných kvalitativně a technicky stejných případně kvalitnějších řešení nebo výrobků. 
V případě, že uchazeč nabídne řešení nebo produkty od jiného výrobce, plně odpovídá za splnění všech parametrů určených tímto projektem a zároveň přejímá veškerou odpovědnost za koordinaci se všemi navazujícími systémy a profesemi. Případná nutná úprava prováděcího projektu z důvodu uvažovaných záměn bude provedena na náklady uchazeče.</t>
  </si>
  <si>
    <t>CENA CELKEM bez DPH</t>
  </si>
  <si>
    <t xml:space="preserve">222 73-0361.R00  </t>
  </si>
  <si>
    <t xml:space="preserve">Slučovač, rozbočovač nebo odbočovač na připr.body  </t>
  </si>
  <si>
    <t>F konektor šroubovací</t>
  </si>
  <si>
    <t xml:space="preserve">210 01-0004.R00  </t>
  </si>
  <si>
    <t xml:space="preserve">Trubka ohebná pod omítku, vnější průměr 32 mm  </t>
  </si>
  <si>
    <t xml:space="preserve">210 01-0005.R00  </t>
  </si>
  <si>
    <t xml:space="preserve">Trubka ohebná pod omítku, vnější průměr 40 mm  </t>
  </si>
  <si>
    <t>Pásek se samozamykacím kuličkovým zámkem BALL LOK - 4,6x300mm, nerez</t>
  </si>
  <si>
    <t xml:space="preserve">Průrazy zdivem
HZS - elektromontér v tarifní třídě 6 </t>
  </si>
  <si>
    <t>základní modul (terminál)
velín, recepce, sesterna; až 4 zóny (místnosti)</t>
  </si>
  <si>
    <t>napáječ 1,5 A / 40 W / 24 V DC</t>
  </si>
  <si>
    <t>kabel k napáječi</t>
  </si>
  <si>
    <t>přivolávací tahové tlačítko</t>
  </si>
  <si>
    <t>vybavovací tlačítko</t>
  </si>
  <si>
    <t>signální lampa</t>
  </si>
  <si>
    <t xml:space="preserve"> pár magnetodynamických sirén 12V</t>
  </si>
  <si>
    <t>Rozvodnice Instalace na omítku, 2 řady, Šířka 12  modulů, Plast, Barva bílá RAL 9010, IP30, vč. Dvířek</t>
  </si>
  <si>
    <t xml:space="preserve">222 32-3311.R00  </t>
  </si>
  <si>
    <t xml:space="preserve">Systémový zdroj, do rozvaděče  </t>
  </si>
  <si>
    <t xml:space="preserve">220 71-1403.R00  </t>
  </si>
  <si>
    <t xml:space="preserve">Montáž světelné signalizace   </t>
  </si>
  <si>
    <t xml:space="preserve">222 32-5265.R00  </t>
  </si>
  <si>
    <t xml:space="preserve">Poplachová siréna na připravené úchyt.body  </t>
  </si>
  <si>
    <t>Svorkovnice LSA plus - Rozpojovací svorkovnice univerzální</t>
  </si>
  <si>
    <t>Aktivní prvky (AP)</t>
  </si>
  <si>
    <t>Switch, Wifi</t>
  </si>
  <si>
    <t xml:space="preserve">222 29-1991.R00  </t>
  </si>
  <si>
    <t xml:space="preserve">Aktivní síťový prvek bez konfigurace  </t>
  </si>
  <si>
    <t xml:space="preserve">222 32-5602.R00  </t>
  </si>
  <si>
    <t xml:space="preserve">210 01-0021.R00  </t>
  </si>
  <si>
    <t xml:space="preserve">Trubka tuhá z PVC uložená pevně, 16 mm  </t>
  </si>
  <si>
    <t xml:space="preserve">Žlab kabelový s přísluš., 125/100 mm bez víka  </t>
  </si>
  <si>
    <t>1</t>
  </si>
  <si>
    <t>2</t>
  </si>
  <si>
    <t>3</t>
  </si>
  <si>
    <t>4</t>
  </si>
  <si>
    <t>5</t>
  </si>
  <si>
    <t xml:space="preserve">222 17-0011.R00  </t>
  </si>
  <si>
    <t xml:space="preserve">Stříd.měření na metal.míst.sděl.kabelu, 1.měř.  </t>
  </si>
  <si>
    <t xml:space="preserve">222 17-0012.R00  </t>
  </si>
  <si>
    <t xml:space="preserve">210 01-0006.R00  </t>
  </si>
  <si>
    <t xml:space="preserve">Trubka ohebná pod omítku, vnější průměr 50 mm  </t>
  </si>
  <si>
    <t>Vyhotovení protokolu o měření metal. míst. Kabelů (Zkouška kontinuity, pořadí žil a měření izolačního odporu)</t>
  </si>
  <si>
    <t>RD01</t>
  </si>
  <si>
    <t>19“rozvaděč 32U  (1525mm), š.600mm hl.600mm, krytí IP20, nosnost 400kg</t>
  </si>
  <si>
    <t>Rozváděč k distribuci 100 párů ve vnitřním i venkovním prostředí, k zazdění do úrovně omítky, k překrytí spáry je použit krycí rámeček
- 100 párový rozváděč
- pro instalaci nosníku zářezových modulů (10+1 pozice)
- Uzamykatelné dveře
- Krycí rámeček
- Stupeň krytí IP 54</t>
  </si>
  <si>
    <t xml:space="preserve">222 11-1021.R00 </t>
  </si>
  <si>
    <t xml:space="preserve">Skříň rozvaděče do 100 p. zasekání v cihl.zdivu  </t>
  </si>
  <si>
    <t>Nosník LSA PLUS (10 pozic)</t>
  </si>
  <si>
    <t>19" patchpanel ISDN, 25xRJ-45 UTP, 3,6 / 4,5, 1U, RAL 7035</t>
  </si>
  <si>
    <t>Mikrotrubička HDPE tlustostěnná 12/8mm, oranžová</t>
  </si>
  <si>
    <t>Koncovka UPF průhledná k ukončení/utěsnění mikrotrubičky 12mm, vodotěsné</t>
  </si>
  <si>
    <t>Kabelový žlab M2 150/100 drátěný, galvanicky pozinkováno, včetně konzolí na stěnu / strop, kotvícího a spojovacího materiálu</t>
  </si>
  <si>
    <t>Kabelový žlab M2 100/100 drátěný, galvanicky pozinkováno, včetně konzolí na stěnu / strop, kotvícího a spojovacího materiálu</t>
  </si>
  <si>
    <t xml:space="preserve">ohebná trubka 50/39mm s nízkou mechanickou odolností (EN), Mechanická odolnost 320 N </t>
  </si>
  <si>
    <t>PR1925_01</t>
  </si>
  <si>
    <t>NOVOSTAVBA DOMOVA DŮCHODCŮ, BOROHRÁDEK
D.1.1 SO 01 DOMOV DŮCHODCŮ
D.1.1.9 Elektroinstalace - slaboproud
Rudé armády 529
517 24 Borohrádek</t>
  </si>
  <si>
    <t>Královehradecký kraj
Pivovarské náměstí 1245/2
500 03 Hradec Králové
IČO: 70889546</t>
  </si>
  <si>
    <t>Stropní závěs/boční konzola o délce 50 cm pro dvoustranné hodiny 3218 o průměru 28 cm, zadní kryt pro závěsné jednostranné hodiny + prodloužení nástavce</t>
  </si>
  <si>
    <t>Systém nouzové signalizace (SNS)</t>
  </si>
  <si>
    <t>SNS</t>
  </si>
  <si>
    <t>Prostor pro instalaci napáječe v rozvaděči RS1 zajistí profese elektro</t>
  </si>
  <si>
    <t>Plechová skříň 500x500x200, uzamykatelná, motážní plotna, montáž na zeď</t>
  </si>
  <si>
    <t>Anténní stožár na střechu - pozink (nerezové) provedení, trubka pro instalaci antén pr. 60mm, délka určena při realizaci na základě změřených příjmových podmínek; dílenskou dokumentaci na výrobu stožáru zajistí realizační firma, návrh provedení předložit ke schválení architektovi (autorský dozor) - v dodávce stavby</t>
  </si>
  <si>
    <t>Výložník na stožár dvou-ramenný s vinklem, trubka 28mm/2mm, žárový zinek</t>
  </si>
  <si>
    <t>UHF anténa, 21-60 kanál, zisk 17/45dB, LTE</t>
  </si>
  <si>
    <t>programovatelný zesilovač, 5 vstupů FM/VHF-UHF, 1 výstup, 75dB, 32 filtrů, s automaticky potlačeným LTE pásmem, výstupní uroveň v rozmezí 90-115 dBµV, uživatelsky vyměnitelný napájecí zdroj</t>
  </si>
  <si>
    <t>stavba</t>
  </si>
  <si>
    <t>Rozbočovač TV signálu, útlum 9,2dB, 1 vstup, 6 výstupů, neprůchozí pro napájení, F-konektory</t>
  </si>
  <si>
    <t>Rozbočovač TV signálu, útlum 7,7dB, 1 vstup, 4 výstupy, neprůchozí pro napájení, F-konektory</t>
  </si>
  <si>
    <t>TV/R zásuvka koncová, útlum 3,5dB</t>
  </si>
  <si>
    <t>VTF</t>
  </si>
  <si>
    <t xml:space="preserve">222 32-3302.R00  </t>
  </si>
  <si>
    <t xml:space="preserve">Domácí videotelefon digitální, na úchyt.body  </t>
  </si>
  <si>
    <t xml:space="preserve">900 - .RT9  </t>
  </si>
  <si>
    <t xml:space="preserve">Konfigurace a oživení VTF
HZS   - programátor </t>
  </si>
  <si>
    <t>6</t>
  </si>
  <si>
    <t>7</t>
  </si>
  <si>
    <t>7.</t>
  </si>
  <si>
    <t>Videotelefon (VTF)</t>
  </si>
  <si>
    <t>2 vodičový handsfree video telefon, 4.3" (16:9) barevný LCD displej, tlačítka pro aktivaci dveřního zámku, aktivaci vstupního panelu (přehledová funkce cyklické přepínání mezi
kamerami), ovládání přídavné zátěže, přijmutí /ukončení hovoru a 4 programovatelná tlačítka</t>
  </si>
  <si>
    <t>Držák pro instalaci videotelefonu na stůl</t>
  </si>
  <si>
    <t>Zapuštěná instalační krabice pro videotelefon</t>
  </si>
  <si>
    <t>zdroj pro AV systém 6DIN 230V/26V, 1200mA</t>
  </si>
  <si>
    <t>RELÉ zámku bezpotenciálový NO/NC kontakt, instalace ve vstupním panelu</t>
  </si>
  <si>
    <t>VIDEOROZBOČOVAČ 2 VOD. Systém, PRO 4 VÝSTUPY</t>
  </si>
  <si>
    <t>audio/video jednotka s barevnou kamerou pro sestavení audio nebo video panelu, Úhel záběru kamery: 135° horizontálně, 96° vertikálně, Pozice kamery je pevná. Rozlišení kamery – 330 TV řádků. Přisvícení – bílé LED. Signalizace funkce pomocí LED a tónu.</t>
  </si>
  <si>
    <t>INSTAL. KRABICE 2M povrchová montáž (vstupní tablo)</t>
  </si>
  <si>
    <t>videokryt bez tlačítek</t>
  </si>
  <si>
    <t>Tlačítkový modul s 8 tlačítky ve dvou sloupcích</t>
  </si>
  <si>
    <t>Kryt tlačítkových modulů - 6 tlačítek (2 sloupce)</t>
  </si>
  <si>
    <t>KONFIGURÁTOR 6, 10KS</t>
  </si>
  <si>
    <t>KONFIGURÁTOR 5, 10KS</t>
  </si>
  <si>
    <t>RÁM+ŠASÍ KOV 2M</t>
  </si>
  <si>
    <t>ventilační jednotka 4x ventilátor do víka</t>
  </si>
  <si>
    <t xml:space="preserve">podstavec rozvaděče 600x600 s filtrem </t>
  </si>
  <si>
    <t xml:space="preserve">222 41-1001.R00  </t>
  </si>
  <si>
    <t xml:space="preserve">Záložní zdroj UPS v racku  </t>
  </si>
  <si>
    <t>UPS 3000 VA / 2700W, tower, online
4 x IEC 320 C13, Dvojitá konverze, Korekce vstupního příkonu, Výkonový faktor 0.9, Konverzní mód, Režim ECO pro úsporu energie, Funkce Smart SNMP s USB nebo RS-232, displej umožňuje snadné sledování a přístup k stavu UPS</t>
  </si>
  <si>
    <t>Cloudový kontroler
Profesionální centralizovaná správa Wi-Fi sítě
Bezplatný přístup do cloudu umožňuje provádět správu kdykoli a odkudkoli
Podpora napájení přes datové rozvody PoE (802.3af/802.3at) pro snadnou instalaci
Špičkové provedení s výkonným chipsetem, odolným kovovým krytem a USB portem pro automatické zálohování
Mobilní aplikace pro praktické ovládání
Bezpečná síť pro hosty s několika možnostmi přihlašování (Facebook Wi-Fi, SMS login, Voucher)
2 x 10/100Mbps Ethernet Port
1 x USB 2.0 Port for configuration backup
1 x Micro USB Port for power</t>
  </si>
  <si>
    <t>WiFi Ceiling/ Wall Mount AP
Simultánní Wi-Fi rychlosti 300Mbit/s na 2.4GHz a 867Mbit/s na 5GHz, celkem tedy 1200Mbit/s
Volně dostupný software umožňuje administrátorům snadno spravovat AP
Podpora napájení po ethernetových kabelech (PoE 802.3af) pro pohodlnou a cenově dostupnou instalaci
Captive portál poskytuje jednu praktickou metodu ověření hostů Wi-Fi sítě
Řízení pásma automaticky přesune dvoupásmová zařízení na širší 5GHz pásmo pro rychlejší připojení
Funkce Load balance zajišťuje rozložení zátěže při velkém počtu uživatelů v rozsáhlých podnikových sítích</t>
  </si>
  <si>
    <r>
      <t xml:space="preserve">Konfigurace aktivních prvků a Wifi, nastavení - </t>
    </r>
    <r>
      <rPr>
        <b/>
        <sz val="9"/>
        <rFont val="Calibri"/>
        <family val="2"/>
      </rPr>
      <t>zajistí investor + správce IT</t>
    </r>
  </si>
  <si>
    <t xml:space="preserve">Ústředna PZTS s LAN, GSM a rádiovým modulem 
- Bezdrátové zóny  max. 120 (sdíleno se sběrnic. prvky) 
- Pracovní frekvence  868 MHz 
- Adresovatelné zóny  max. 230 (sdíleno s bezdrát. prvky) 
- počet podsystémů  15 
- počet PGM výstupů  128  
- Počet uživatelských kódů  600  
- GSM komunikátor  vestavěný 
- Max. trvalý odběr ze svorek AUX  2 A 
- Max. velikost záložního AKU  7 - 18 Ah  </t>
  </si>
  <si>
    <t>Rádiový sběrnicový modul k připojení všech bezdrátových zařízení systému PZTS, plošný spoj pro montáž do ústředny, pro montáž mimo ústřednu plastový kryt,  max. 3 moduly na systém</t>
  </si>
  <si>
    <t>Plastový kryt pro rádiový modul mimo ústřednu zabezpečovacího systému.</t>
  </si>
  <si>
    <t xml:space="preserve">Sběrnicový RFID modul se čtečkou karet, LCD kláv. a prvním ovládacím segmentem </t>
  </si>
  <si>
    <t>Přídavný ovládací segment k sběrnicovým RFID modulům</t>
  </si>
  <si>
    <t>Sběrnicový silový modul výstupů - Modul je určen pro montáž na DIN lištu. Poskytuje přepínací kontakt výstupního silového relé. Může sloužit například k ovládání osvětlení, ventilátoru atd. Relé je programovatelným výstupem ústředny.</t>
  </si>
  <si>
    <t>Sběrnicová siréna zálohovaná pro vnitřní prostředí, k akustické signalizaci poplachu, dále příchodového a odchodového zpoždění a aktivace výstupů PG v zabezpečovacím systému.</t>
  </si>
  <si>
    <t xml:space="preserve">Bateriový pack - 3,2 V/0,4Ah - LiFePo4 CR2 pro zálohu sirén </t>
  </si>
  <si>
    <t xml:space="preserve">Sběrnicový detektor pohybu PIR určený pro ochranu interiérů prostřednictvím infrapasivní detekce pohybu v místnosti. Charakteristiky detekce lze optimalizovat pomocí výměnných čoček, dosah 12m </t>
  </si>
  <si>
    <t xml:space="preserve">Zálohovaný posilovač sběrnice - Slouží k proudovému posílení sběrnice, k prodloužení délky vedení a ke galvanickému oddělení sběrnice, adresovatelný a obsazuje jednu pozici v systému, Napájecí napětí  90 - 250V, Příkon  50VA, Typ baterie  7 - 18Ah, max. celkový trvalý odběr  2 A </t>
  </si>
  <si>
    <t>Univerzální plastový kryt ústředen - velikost L</t>
  </si>
  <si>
    <t>Bezúdržbový zálohovací akumulátor 12 V / 18 Ah.</t>
  </si>
  <si>
    <t xml:space="preserve">Sběrnicová venkovní čtečka bezkontaktních RFID čipů </t>
  </si>
  <si>
    <t>Bezdrátový obousměrný dálkový ovladač – dvoutlačítkový - Umožňuje dálkově ovládat zabezpečovací systém, různá elektrická zařízení či vyvolat tísňový poplach. Potvrzení provedení akce zpětnou optickou a akustickou odezvou</t>
  </si>
  <si>
    <t>Lithiová baterie 3V 0,2Ah knoflíková</t>
  </si>
  <si>
    <t xml:space="preserve">Přístupový čip k systému PZTS ve tvaru přívěsku na klíče v černém provedení </t>
  </si>
  <si>
    <t>Sběrnicový magnetický detektor otevření dveří nebo oken - Detekuje otevření dveří či oken. S ústřednou komunikuje po sběrnici. Má sabotážní ochranu krytu, která se aktivuje po otevření krytu. K aktivaci senzoru dochází po oddálení permanentního magnetu od senzoru. Obsazuje v zabezpečovacím systému jednu pozici.</t>
  </si>
  <si>
    <t>Sběrnicový detektor požáru (optická a teplotní detekce) detekuje požár v obytných a komerčních budovách. Umožňuje nastavení detekce: optická a teplotní, optická nebo teplotní, pouze optická nebo pouze teplotní.</t>
  </si>
  <si>
    <t>Sběrnicový modul ovládání systému - Modul slouží k připojení libovolného ovládacího zařízení (s kontaktními nebo pulzními výstupy) do systému PZTS a poskytuje pro něj napájení ze sběrnice ústředny. Tento vestavný modul lze umístit přímo do ovládacího zařízení.</t>
  </si>
  <si>
    <t>Rozbočovač sběrnice - Svorkovnice ke spojování vodičů sběrnice v systému PZTS, instalace do standardní elektroinstalační krabice KU-68</t>
  </si>
  <si>
    <t>Hnědý kabel 2x1.5 PH120-R B2caS1D0</t>
  </si>
  <si>
    <t xml:space="preserve">220 71-1112.R00  </t>
  </si>
  <si>
    <t xml:space="preserve">Montáž sběrnicového modulu  </t>
  </si>
  <si>
    <t xml:space="preserve">220 71-1401.R00  </t>
  </si>
  <si>
    <t xml:space="preserve">Montáž poplachové sirény vnitřní  </t>
  </si>
  <si>
    <t xml:space="preserve">222 33-0811.R00  </t>
  </si>
  <si>
    <t xml:space="preserve">Žluté tlačítko, dvojitý NC/NO výstup, povrchová montáž, prolamovací plast </t>
  </si>
  <si>
    <t>Plastový průhledný kryt pro tlačítka a ovládací skříňky</t>
  </si>
  <si>
    <t xml:space="preserve">náhradního prolamovacího plastu pro tlačitka </t>
  </si>
  <si>
    <t xml:space="preserve">220 71-1103.R00  </t>
  </si>
  <si>
    <t xml:space="preserve">Montáž poplach.ústř.s kontr.vst.16-504 smyč,kat.II  </t>
  </si>
  <si>
    <t>EN54-4 spínaný napájecí zdroj 27,6 V ss / max.5 A v krytu, aku max. 2 x 18 Ah - Inteligentní spínaný zálohovaný zdroj 24Vss v krytu, max. proud do zátěže 5A, inteligentní dobíjení baterií, IP30, -10°C až +40°C, certifikáty CPD a VdS</t>
  </si>
  <si>
    <t>Akumulátor 12V/18Ah ohniodolný, šroubové svorky M5, životnost až 5 let, VdS - 
Vhodný pro všeobecné použití k zálohování napájecího napětí v poplachových, požárních, přístupových atd. systémech.</t>
  </si>
  <si>
    <t>24-Port Gigabit L2 Managed PoE Switch with 4 Combo SFP Slots
24 10/100/1000Mbps RJ45 Ports (Auto Negotiation/Auto MDI/MDIX)
4 1000Mbps SFP Slots
1 Console Port
1 Micro-USB Console Port 
Supports 24 ports of802.3at/af-compliant Power over Ethernet with a total power supply of 320W
IP-MAC-Port-VID Binding, ACL, Port Security, DoS Defend, Storm control, DHCP Snooping, 802.1X Authentication and Radius provide you robust security strategies
L2/L3/L4 QoS and IGMP snooping optimize voice and video application
WEB/CLI managed modes, SNMP, RMON bring abundant management features</t>
  </si>
  <si>
    <t xml:space="preserve">222 30-1101.R00  </t>
  </si>
  <si>
    <t xml:space="preserve">Konektor RJ45 na kabel UTP  </t>
  </si>
  <si>
    <t>Systémový instalační kabel - drát 2 x 0,8 mm + 2 x 0,5 mm</t>
  </si>
  <si>
    <t>Dodávka požárních dveří opatřených požárními konzolemi a klíčovými spínači - zajistí stavba</t>
  </si>
  <si>
    <t>Přídržný magnet na předem připravené úchyt.body  (napojení napájení a ovládání požárních dveřních konzolí)</t>
  </si>
  <si>
    <t>Kryt zásuvky komunikační s popisovým polem, s kovovým upevňovacím třmenem, barva bílá / bílá</t>
  </si>
  <si>
    <t>Maska nosná s 1 otvorem pro 1 komunikační zásuvku Modular Jack RJ s otvory dle ČSN EN 60 603-7</t>
  </si>
  <si>
    <t>Rámeček jednonásobný, barva bílá / bílá</t>
  </si>
  <si>
    <t>Kryt zásuvky anténní TV+R(+SAT), barva bílá / bílá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</si>
</sst>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0_)"/>
    <numFmt numFmtId="167" formatCode="#,##0\ [$Kč-405];\-#,##0\ [$Kč-405]"/>
    <numFmt numFmtId="168" formatCode="#,##0.0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7"/>
      <name val="Small Fonts"/>
      <family val="2"/>
    </font>
    <font>
      <b/>
      <i/>
      <sz val="16"/>
      <name val="Helv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color indexed="18"/>
      <name val="Arial"/>
      <family val="2"/>
    </font>
    <font>
      <b/>
      <i/>
      <sz val="10"/>
      <color indexed="9"/>
      <name val="Arial CE"/>
      <family val="0"/>
    </font>
    <font>
      <b/>
      <sz val="10"/>
      <color indexed="8"/>
      <name val="Arial CE"/>
      <family val="0"/>
    </font>
    <font>
      <b/>
      <i/>
      <sz val="16"/>
      <name val="Arial"/>
      <family val="2"/>
    </font>
    <font>
      <b/>
      <sz val="10"/>
      <color indexed="9"/>
      <name val="Arial CE"/>
      <family val="0"/>
    </font>
    <font>
      <b/>
      <i/>
      <sz val="10"/>
      <color indexed="8"/>
      <name val="Arial CE"/>
      <family val="2"/>
    </font>
    <font>
      <sz val="11"/>
      <name val="Arial CE"/>
      <family val="0"/>
    </font>
    <font>
      <sz val="7"/>
      <color indexed="16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b/>
      <sz val="14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10"/>
      <name val="Calibri"/>
      <family val="2"/>
    </font>
    <font>
      <i/>
      <sz val="9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dotted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/>
      <top/>
      <bottom style="hair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thin"/>
    </border>
    <border>
      <left style="thin"/>
      <right style="double"/>
      <top style="double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double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double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hair"/>
    </border>
    <border>
      <left style="thin"/>
      <right/>
      <top style="double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double"/>
      <right/>
      <top style="thin"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double"/>
      <bottom/>
    </border>
    <border>
      <left/>
      <right style="double"/>
      <top style="double"/>
      <bottom style="thin"/>
    </border>
  </borders>
  <cellStyleXfs count="126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167" fontId="18" fillId="11" borderId="1" applyProtection="0">
      <alignment vertical="center"/>
    </xf>
    <xf numFmtId="49" fontId="12" fillId="0" borderId="2" applyNumberFormat="0" applyFont="0" applyAlignment="0">
      <protection/>
    </xf>
    <xf numFmtId="0" fontId="54" fillId="0" borderId="3" applyNumberFormat="0" applyFill="0" applyAlignment="0" applyProtection="0"/>
    <xf numFmtId="167" fontId="16" fillId="0" borderId="1" applyProtection="0">
      <alignment horizontal="right" vertical="center"/>
    </xf>
    <xf numFmtId="5" fontId="20" fillId="0" borderId="4" applyNumberFormat="0" applyFon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5" fillId="12" borderId="0" applyNumberFormat="0" applyBorder="0" applyAlignment="0" applyProtection="0"/>
    <xf numFmtId="0" fontId="21" fillId="0" borderId="0">
      <alignment/>
      <protection/>
    </xf>
    <xf numFmtId="0" fontId="13" fillId="0" borderId="5">
      <alignment/>
      <protection/>
    </xf>
    <xf numFmtId="0" fontId="6" fillId="0" borderId="0" applyNumberFormat="0" applyFill="0" applyBorder="0" applyAlignment="0" applyProtection="0"/>
    <xf numFmtId="0" fontId="47" fillId="13" borderId="0" applyNumberFormat="0" applyBorder="0" applyAlignment="0" applyProtection="0"/>
    <xf numFmtId="10" fontId="5" fillId="4" borderId="6" applyNumberFormat="0" applyBorder="0" applyAlignment="0" applyProtection="0"/>
    <xf numFmtId="0" fontId="15" fillId="14" borderId="1" applyAlignment="0">
      <protection locked="0"/>
    </xf>
    <xf numFmtId="0" fontId="10" fillId="0" borderId="0">
      <alignment/>
      <protection/>
    </xf>
    <xf numFmtId="0" fontId="52" fillId="15" borderId="7" applyNumberFormat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8">
      <alignment/>
      <protection/>
    </xf>
    <xf numFmtId="0" fontId="17" fillId="0" borderId="0" applyNumberFormat="0" applyFill="0" applyBorder="0" applyProtection="0">
      <alignment horizontal="center"/>
    </xf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7" borderId="0" applyNumberFormat="0" applyBorder="0" applyAlignment="0" applyProtection="0"/>
    <xf numFmtId="37" fontId="7" fillId="0" borderId="0">
      <alignment/>
      <protection/>
    </xf>
    <xf numFmtId="37" fontId="7" fillId="0" borderId="0">
      <alignment/>
      <protection/>
    </xf>
    <xf numFmtId="167" fontId="16" fillId="0" borderId="1">
      <alignment vertical="center"/>
      <protection locked="0"/>
    </xf>
    <xf numFmtId="0" fontId="16" fillId="0" borderId="1">
      <alignment horizontal="justify" vertical="center" wrapText="1"/>
      <protection locked="0"/>
    </xf>
    <xf numFmtId="166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Fill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167" fontId="18" fillId="14" borderId="1" applyProtection="0">
      <alignment vertical="center" wrapText="1"/>
    </xf>
    <xf numFmtId="10" fontId="4" fillId="0" borderId="0" applyFont="0" applyFill="0" applyBorder="0" applyAlignment="0" applyProtection="0"/>
    <xf numFmtId="0" fontId="16" fillId="0" borderId="1">
      <alignment vertical="center" wrapText="1"/>
      <protection locked="0"/>
    </xf>
    <xf numFmtId="0" fontId="14" fillId="0" borderId="0">
      <alignment horizontal="justify" vertical="top" wrapText="1"/>
      <protection/>
    </xf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12" applyNumberFormat="0" applyFill="0" applyAlignment="0" applyProtection="0"/>
    <xf numFmtId="3" fontId="12" fillId="0" borderId="6" applyFill="0">
      <alignment horizontal="right" vertical="center"/>
      <protection/>
    </xf>
    <xf numFmtId="0" fontId="5" fillId="0" borderId="1">
      <alignment horizontal="left" vertical="center" wrapText="1" indent="1"/>
      <protection/>
    </xf>
    <xf numFmtId="0" fontId="12" fillId="0" borderId="6">
      <alignment horizontal="left" vertical="center" wrapText="1"/>
      <protection/>
    </xf>
    <xf numFmtId="167" fontId="18" fillId="17" borderId="1" applyProtection="0">
      <alignment vertical="center"/>
    </xf>
    <xf numFmtId="0" fontId="46" fillId="6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49" fillId="7" borderId="13" applyNumberFormat="0" applyAlignment="0" applyProtection="0"/>
    <xf numFmtId="0" fontId="42" fillId="18" borderId="13" applyNumberFormat="0" applyAlignment="0" applyProtection="0"/>
    <xf numFmtId="167" fontId="19" fillId="19" borderId="1">
      <alignment horizontal="right" vertical="center"/>
      <protection locked="0"/>
    </xf>
    <xf numFmtId="0" fontId="50" fillId="18" borderId="14" applyNumberFormat="0" applyAlignment="0" applyProtection="0"/>
    <xf numFmtId="0" fontId="53" fillId="0" borderId="0" applyNumberFormat="0" applyFill="0" applyBorder="0" applyAlignment="0" applyProtection="0"/>
    <xf numFmtId="3" fontId="9" fillId="0" borderId="0">
      <alignment/>
      <protection/>
    </xf>
    <xf numFmtId="0" fontId="55" fillId="20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15" xfId="94" applyFont="1" applyBorder="1" applyAlignment="1">
      <alignment horizontal="left" vertical="center" wrapText="1"/>
      <protection/>
    </xf>
    <xf numFmtId="0" fontId="2" fillId="0" borderId="16" xfId="94" applyFont="1" applyBorder="1" applyAlignment="1">
      <alignment vertical="center" wrapText="1"/>
      <protection/>
    </xf>
    <xf numFmtId="49" fontId="24" fillId="0" borderId="0" xfId="94" applyNumberFormat="1" applyFont="1" applyAlignment="1">
      <alignment horizontal="left" vertical="center"/>
      <protection/>
    </xf>
    <xf numFmtId="0" fontId="24" fillId="0" borderId="0" xfId="94" applyFont="1" applyAlignment="1">
      <alignment horizontal="center" vertical="center"/>
      <protection/>
    </xf>
    <xf numFmtId="0" fontId="26" fillId="0" borderId="0" xfId="94" applyFont="1" applyAlignment="1">
      <alignment vertical="center"/>
      <protection/>
    </xf>
    <xf numFmtId="0" fontId="26" fillId="0" borderId="0" xfId="94" applyFont="1" applyAlignment="1">
      <alignment horizontal="center" vertical="center" wrapText="1"/>
      <protection/>
    </xf>
    <xf numFmtId="0" fontId="26" fillId="0" borderId="0" xfId="94" applyFont="1" applyAlignment="1">
      <alignment vertical="center" wrapText="1"/>
      <protection/>
    </xf>
    <xf numFmtId="3" fontId="26" fillId="0" borderId="0" xfId="94" applyNumberFormat="1" applyFont="1" applyAlignment="1">
      <alignment horizontal="center" vertical="center" wrapText="1"/>
      <protection/>
    </xf>
    <xf numFmtId="0" fontId="29" fillId="0" borderId="0" xfId="60" applyFont="1" applyAlignment="1" applyProtection="1">
      <alignment vertical="center"/>
      <protection/>
    </xf>
    <xf numFmtId="0" fontId="31" fillId="18" borderId="17" xfId="94" applyFont="1" applyFill="1" applyBorder="1" applyAlignment="1">
      <alignment horizontal="left" vertical="center" indent="1"/>
      <protection/>
    </xf>
    <xf numFmtId="0" fontId="27" fillId="0" borderId="18" xfId="94" applyFont="1" applyBorder="1" applyAlignment="1">
      <alignment horizontal="center" vertical="center"/>
      <protection/>
    </xf>
    <xf numFmtId="0" fontId="28" fillId="0" borderId="18" xfId="94" applyFont="1" applyBorder="1" applyAlignment="1">
      <alignment vertical="center"/>
      <protection/>
    </xf>
    <xf numFmtId="3" fontId="28" fillId="0" borderId="18" xfId="94" applyNumberFormat="1" applyFont="1" applyBorder="1" applyAlignment="1">
      <alignment horizontal="center" vertical="center"/>
      <protection/>
    </xf>
    <xf numFmtId="0" fontId="26" fillId="0" borderId="0" xfId="94" applyFont="1" applyAlignment="1">
      <alignment horizontal="center" vertical="center"/>
      <protection/>
    </xf>
    <xf numFmtId="3" fontId="26" fillId="0" borderId="0" xfId="94" applyNumberFormat="1" applyFont="1" applyAlignment="1">
      <alignment horizontal="center" vertical="center"/>
      <protection/>
    </xf>
    <xf numFmtId="0" fontId="26" fillId="0" borderId="19" xfId="94" applyFont="1" applyBorder="1" applyAlignment="1">
      <alignment horizontal="center" vertical="center" wrapText="1"/>
      <protection/>
    </xf>
    <xf numFmtId="0" fontId="26" fillId="0" borderId="20" xfId="94" applyFont="1" applyBorder="1" applyAlignment="1">
      <alignment horizontal="center" vertical="center" wrapText="1"/>
      <protection/>
    </xf>
    <xf numFmtId="0" fontId="26" fillId="0" borderId="15" xfId="94" applyFont="1" applyBorder="1" applyAlignment="1">
      <alignment horizontal="left" vertical="center" wrapText="1"/>
      <protection/>
    </xf>
    <xf numFmtId="0" fontId="26" fillId="0" borderId="16" xfId="94" applyFont="1" applyBorder="1" applyAlignment="1">
      <alignment vertical="center" wrapText="1"/>
      <protection/>
    </xf>
    <xf numFmtId="3" fontId="26" fillId="18" borderId="15" xfId="94" applyNumberFormat="1" applyFont="1" applyFill="1" applyBorder="1" applyAlignment="1">
      <alignment horizontal="center" vertical="center" wrapText="1"/>
      <protection/>
    </xf>
    <xf numFmtId="3" fontId="26" fillId="0" borderId="15" xfId="94" applyNumberFormat="1" applyFont="1" applyBorder="1" applyAlignment="1">
      <alignment horizontal="center" vertical="center" wrapText="1"/>
      <protection/>
    </xf>
    <xf numFmtId="4" fontId="26" fillId="0" borderId="15" xfId="94" applyNumberFormat="1" applyFont="1" applyBorder="1" applyAlignment="1">
      <alignment vertical="center" wrapText="1"/>
      <protection/>
    </xf>
    <xf numFmtId="4" fontId="32" fillId="0" borderId="15" xfId="94" applyNumberFormat="1" applyFont="1" applyBorder="1" applyAlignment="1">
      <alignment vertical="center" wrapText="1"/>
      <protection/>
    </xf>
    <xf numFmtId="4" fontId="32" fillId="18" borderId="21" xfId="94" applyNumberFormat="1" applyFont="1" applyFill="1" applyBorder="1" applyAlignment="1">
      <alignment vertical="center" wrapText="1"/>
      <protection/>
    </xf>
    <xf numFmtId="4" fontId="32" fillId="0" borderId="21" xfId="94" applyNumberFormat="1" applyFont="1" applyBorder="1" applyAlignment="1">
      <alignment vertical="center" wrapText="1"/>
      <protection/>
    </xf>
    <xf numFmtId="0" fontId="26" fillId="0" borderId="15" xfId="94" applyFont="1" applyBorder="1" applyAlignment="1">
      <alignment vertical="center" wrapText="1"/>
      <protection/>
    </xf>
    <xf numFmtId="0" fontId="34" fillId="18" borderId="0" xfId="95" applyFont="1" applyFill="1">
      <alignment/>
      <protection/>
    </xf>
    <xf numFmtId="0" fontId="34" fillId="18" borderId="0" xfId="96" applyFont="1" applyFill="1" applyAlignment="1">
      <alignment vertical="center"/>
      <protection/>
    </xf>
    <xf numFmtId="0" fontId="31" fillId="18" borderId="0" xfId="95" applyFont="1" applyFill="1" applyAlignment="1">
      <alignment horizontal="center"/>
      <protection/>
    </xf>
    <xf numFmtId="0" fontId="36" fillId="18" borderId="0" xfId="95" applyFont="1" applyFill="1">
      <alignment/>
      <protection/>
    </xf>
    <xf numFmtId="0" fontId="36" fillId="18" borderId="0" xfId="95" applyFont="1" applyFill="1" applyAlignment="1">
      <alignment vertical="center"/>
      <protection/>
    </xf>
    <xf numFmtId="49" fontId="36" fillId="18" borderId="22" xfId="95" applyNumberFormat="1" applyFont="1" applyFill="1" applyBorder="1" applyAlignment="1">
      <alignment horizontal="center" vertical="center"/>
      <protection/>
    </xf>
    <xf numFmtId="0" fontId="38" fillId="18" borderId="0" xfId="95" applyFont="1" applyFill="1">
      <alignment/>
      <protection/>
    </xf>
    <xf numFmtId="4" fontId="26" fillId="18" borderId="15" xfId="94" applyNumberFormat="1" applyFont="1" applyFill="1" applyBorder="1" applyAlignment="1">
      <alignment vertical="center" wrapText="1"/>
      <protection/>
    </xf>
    <xf numFmtId="0" fontId="35" fillId="18" borderId="0" xfId="0" applyFont="1" applyFill="1" applyAlignment="1">
      <alignment horizontal="center" vertical="center" wrapText="1"/>
    </xf>
    <xf numFmtId="0" fontId="30" fillId="0" borderId="20" xfId="94" applyFont="1" applyBorder="1" applyAlignment="1">
      <alignment horizontal="center" vertical="center" wrapText="1"/>
      <protection/>
    </xf>
    <xf numFmtId="0" fontId="30" fillId="0" borderId="15" xfId="94" applyFont="1" applyBorder="1" applyAlignment="1">
      <alignment horizontal="left" vertical="center" wrapText="1"/>
      <protection/>
    </xf>
    <xf numFmtId="0" fontId="30" fillId="0" borderId="15" xfId="94" applyFont="1" applyBorder="1" applyAlignment="1">
      <alignment vertical="center" wrapText="1"/>
      <protection/>
    </xf>
    <xf numFmtId="3" fontId="30" fillId="0" borderId="15" xfId="94" applyNumberFormat="1" applyFont="1" applyBorder="1" applyAlignment="1">
      <alignment horizontal="center" vertical="center" wrapText="1"/>
      <protection/>
    </xf>
    <xf numFmtId="4" fontId="30" fillId="0" borderId="15" xfId="94" applyNumberFormat="1" applyFont="1" applyBorder="1" applyAlignment="1">
      <alignment vertical="center" wrapText="1"/>
      <protection/>
    </xf>
    <xf numFmtId="4" fontId="33" fillId="0" borderId="15" xfId="94" applyNumberFormat="1" applyFont="1" applyBorder="1" applyAlignment="1">
      <alignment vertical="center" wrapText="1"/>
      <protection/>
    </xf>
    <xf numFmtId="4" fontId="33" fillId="0" borderId="21" xfId="94" applyNumberFormat="1" applyFont="1" applyBorder="1" applyAlignment="1">
      <alignment vertical="center" wrapText="1"/>
      <protection/>
    </xf>
    <xf numFmtId="0" fontId="30" fillId="0" borderId="0" xfId="94" applyFont="1" applyAlignment="1">
      <alignment vertical="center"/>
      <protection/>
    </xf>
    <xf numFmtId="0" fontId="30" fillId="0" borderId="15" xfId="93" applyFont="1" applyBorder="1" applyAlignment="1">
      <alignment vertical="center" wrapText="1"/>
      <protection/>
    </xf>
    <xf numFmtId="0" fontId="35" fillId="18" borderId="23" xfId="0" applyFont="1" applyFill="1" applyBorder="1" applyAlignment="1">
      <alignment horizontal="center" vertical="center" wrapText="1"/>
    </xf>
    <xf numFmtId="0" fontId="35" fillId="18" borderId="24" xfId="0" applyFont="1" applyFill="1" applyBorder="1" applyAlignment="1">
      <alignment horizontal="center" vertical="center" wrapText="1"/>
    </xf>
    <xf numFmtId="0" fontId="35" fillId="18" borderId="25" xfId="0" applyFont="1" applyFill="1" applyBorder="1" applyAlignment="1">
      <alignment horizontal="center" vertical="center" wrapText="1"/>
    </xf>
    <xf numFmtId="0" fontId="35" fillId="18" borderId="26" xfId="0" applyFont="1" applyFill="1" applyBorder="1" applyAlignment="1">
      <alignment horizontal="center" vertical="center" wrapText="1"/>
    </xf>
    <xf numFmtId="0" fontId="35" fillId="18" borderId="27" xfId="0" applyFont="1" applyFill="1" applyBorder="1" applyAlignment="1">
      <alignment horizontal="center" vertical="center" wrapText="1"/>
    </xf>
    <xf numFmtId="0" fontId="31" fillId="5" borderId="28" xfId="94" applyFont="1" applyFill="1" applyBorder="1" applyAlignment="1">
      <alignment horizontal="center" vertical="center" wrapText="1"/>
      <protection/>
    </xf>
    <xf numFmtId="0" fontId="31" fillId="5" borderId="29" xfId="94" applyFont="1" applyFill="1" applyBorder="1" applyAlignment="1">
      <alignment horizontal="center" vertical="center" wrapText="1"/>
      <protection/>
    </xf>
    <xf numFmtId="0" fontId="31" fillId="5" borderId="30" xfId="94" applyFont="1" applyFill="1" applyBorder="1" applyAlignment="1">
      <alignment horizontal="center" vertical="center" wrapText="1"/>
      <protection/>
    </xf>
    <xf numFmtId="0" fontId="31" fillId="5" borderId="17" xfId="94" applyFont="1" applyFill="1" applyBorder="1" applyAlignment="1">
      <alignment horizontal="left" vertical="center" indent="1"/>
      <protection/>
    </xf>
    <xf numFmtId="0" fontId="27" fillId="5" borderId="18" xfId="94" applyFont="1" applyFill="1" applyBorder="1" applyAlignment="1">
      <alignment horizontal="center" vertical="center"/>
      <protection/>
    </xf>
    <xf numFmtId="0" fontId="28" fillId="5" borderId="18" xfId="94" applyFont="1" applyFill="1" applyBorder="1" applyAlignment="1">
      <alignment vertical="center"/>
      <protection/>
    </xf>
    <xf numFmtId="3" fontId="28" fillId="5" borderId="18" xfId="94" applyNumberFormat="1" applyFont="1" applyFill="1" applyBorder="1" applyAlignment="1">
      <alignment horizontal="center" vertical="center"/>
      <protection/>
    </xf>
    <xf numFmtId="0" fontId="25" fillId="5" borderId="31" xfId="95" applyFont="1" applyFill="1" applyBorder="1" applyAlignment="1">
      <alignment horizontal="center" vertical="center"/>
      <protection/>
    </xf>
    <xf numFmtId="0" fontId="25" fillId="5" borderId="32" xfId="95" applyFont="1" applyFill="1" applyBorder="1" applyAlignment="1">
      <alignment horizontal="center" vertical="center"/>
      <protection/>
    </xf>
    <xf numFmtId="0" fontId="25" fillId="5" borderId="33" xfId="95" applyFont="1" applyFill="1" applyBorder="1" applyAlignment="1">
      <alignment vertical="center"/>
      <protection/>
    </xf>
    <xf numFmtId="0" fontId="24" fillId="18" borderId="0" xfId="95" applyFont="1" applyFill="1" applyAlignment="1">
      <alignment horizontal="center" vertical="center"/>
      <protection/>
    </xf>
    <xf numFmtId="0" fontId="24" fillId="18" borderId="24" xfId="95" applyFont="1" applyFill="1" applyBorder="1" applyAlignment="1">
      <alignment horizontal="center" vertical="center"/>
      <protection/>
    </xf>
    <xf numFmtId="0" fontId="35" fillId="18" borderId="34" xfId="95" applyFont="1" applyFill="1" applyBorder="1" applyAlignment="1">
      <alignment horizontal="center" vertical="center"/>
      <protection/>
    </xf>
    <xf numFmtId="0" fontId="24" fillId="18" borderId="35" xfId="95" applyFont="1" applyFill="1" applyBorder="1" applyAlignment="1">
      <alignment horizontal="right" vertical="center" indent="2"/>
      <protection/>
    </xf>
    <xf numFmtId="0" fontId="34" fillId="18" borderId="36" xfId="0" applyFont="1" applyFill="1" applyBorder="1" applyAlignment="1">
      <alignment vertical="center"/>
    </xf>
    <xf numFmtId="0" fontId="34" fillId="18" borderId="37" xfId="0" applyFont="1" applyFill="1" applyBorder="1" applyAlignment="1">
      <alignment vertical="center"/>
    </xf>
    <xf numFmtId="0" fontId="34" fillId="18" borderId="23" xfId="0" applyFont="1" applyFill="1" applyBorder="1" applyAlignment="1">
      <alignment horizontal="left" vertical="center" indent="1"/>
    </xf>
    <xf numFmtId="0" fontId="34" fillId="18" borderId="38" xfId="0" applyFont="1" applyFill="1" applyBorder="1" applyAlignment="1">
      <alignment horizontal="left" vertical="center" indent="1"/>
    </xf>
    <xf numFmtId="0" fontId="25" fillId="5" borderId="39" xfId="95" applyFont="1" applyFill="1" applyBorder="1" applyAlignment="1">
      <alignment horizontal="left" vertical="center" indent="1"/>
      <protection/>
    </xf>
    <xf numFmtId="0" fontId="34" fillId="18" borderId="40" xfId="96" applyFont="1" applyFill="1" applyBorder="1" applyAlignment="1">
      <alignment vertical="center"/>
      <protection/>
    </xf>
    <xf numFmtId="0" fontId="34" fillId="18" borderId="41" xfId="96" applyFont="1" applyFill="1" applyBorder="1" applyAlignment="1">
      <alignment vertical="center"/>
      <protection/>
    </xf>
    <xf numFmtId="0" fontId="34" fillId="18" borderId="41" xfId="0" applyFont="1" applyFill="1" applyBorder="1" applyAlignment="1">
      <alignment vertical="center"/>
    </xf>
    <xf numFmtId="0" fontId="34" fillId="18" borderId="42" xfId="0" applyFont="1" applyFill="1" applyBorder="1" applyAlignment="1">
      <alignment vertical="center"/>
    </xf>
    <xf numFmtId="0" fontId="36" fillId="18" borderId="25" xfId="95" applyFont="1" applyFill="1" applyBorder="1" applyAlignment="1">
      <alignment horizontal="left"/>
      <protection/>
    </xf>
    <xf numFmtId="0" fontId="36" fillId="18" borderId="26" xfId="95" applyFont="1" applyFill="1" applyBorder="1">
      <alignment/>
      <protection/>
    </xf>
    <xf numFmtId="0" fontId="36" fillId="18" borderId="27" xfId="95" applyFont="1" applyFill="1" applyBorder="1">
      <alignment/>
      <protection/>
    </xf>
    <xf numFmtId="0" fontId="31" fillId="18" borderId="23" xfId="95" applyFont="1" applyFill="1" applyBorder="1" applyAlignment="1">
      <alignment horizontal="center"/>
      <protection/>
    </xf>
    <xf numFmtId="0" fontId="34" fillId="18" borderId="24" xfId="95" applyFont="1" applyFill="1" applyBorder="1">
      <alignment/>
      <protection/>
    </xf>
    <xf numFmtId="0" fontId="31" fillId="18" borderId="24" xfId="95" applyFont="1" applyFill="1" applyBorder="1" applyAlignment="1">
      <alignment horizontal="center"/>
      <protection/>
    </xf>
    <xf numFmtId="0" fontId="35" fillId="18" borderId="23" xfId="95" applyFont="1" applyFill="1" applyBorder="1" applyAlignment="1">
      <alignment horizontal="left"/>
      <protection/>
    </xf>
    <xf numFmtId="0" fontId="35" fillId="18" borderId="0" xfId="95" applyFont="1" applyFill="1" applyAlignment="1">
      <alignment horizontal="left"/>
      <protection/>
    </xf>
    <xf numFmtId="0" fontId="35" fillId="18" borderId="24" xfId="95" applyFont="1" applyFill="1" applyBorder="1" applyAlignment="1">
      <alignment horizontal="left"/>
      <protection/>
    </xf>
    <xf numFmtId="0" fontId="39" fillId="0" borderId="16" xfId="94" applyFont="1" applyBorder="1" applyAlignment="1">
      <alignment vertical="center" wrapText="1"/>
      <protection/>
    </xf>
    <xf numFmtId="0" fontId="31" fillId="0" borderId="16" xfId="94" applyFont="1" applyBorder="1" applyAlignment="1">
      <alignment vertical="center" wrapText="1"/>
      <protection/>
    </xf>
    <xf numFmtId="4" fontId="26" fillId="0" borderId="0" xfId="94" applyNumberFormat="1" applyFont="1" applyAlignment="1">
      <alignment vertical="center"/>
      <protection/>
    </xf>
    <xf numFmtId="3" fontId="26" fillId="0" borderId="15" xfId="94" applyNumberFormat="1" applyFont="1" applyFill="1" applyBorder="1" applyAlignment="1">
      <alignment horizontal="center" vertical="center" wrapText="1"/>
      <protection/>
    </xf>
    <xf numFmtId="0" fontId="25" fillId="0" borderId="38" xfId="95" applyFont="1" applyFill="1" applyBorder="1" applyAlignment="1">
      <alignment horizontal="left" vertical="center" indent="1"/>
      <protection/>
    </xf>
    <xf numFmtId="0" fontId="25" fillId="0" borderId="36" xfId="95" applyFont="1" applyFill="1" applyBorder="1" applyAlignment="1">
      <alignment vertical="center"/>
      <protection/>
    </xf>
    <xf numFmtId="4" fontId="25" fillId="0" borderId="37" xfId="95" applyNumberFormat="1" applyFont="1" applyFill="1" applyBorder="1" applyAlignment="1">
      <alignment horizontal="right" vertical="center" indent="1"/>
      <protection/>
    </xf>
    <xf numFmtId="4" fontId="26" fillId="0" borderId="15" xfId="94" applyNumberFormat="1" applyFont="1" applyFill="1" applyBorder="1" applyAlignment="1">
      <alignment vertical="center" wrapText="1"/>
      <protection/>
    </xf>
    <xf numFmtId="0" fontId="32" fillId="0" borderId="0" xfId="94" applyFont="1" applyAlignment="1">
      <alignment vertical="center"/>
      <protection/>
    </xf>
    <xf numFmtId="0" fontId="39" fillId="6" borderId="16" xfId="94" applyFont="1" applyFill="1" applyBorder="1" applyAlignment="1">
      <alignment vertical="center" wrapText="1"/>
      <protection/>
    </xf>
    <xf numFmtId="4" fontId="32" fillId="18" borderId="15" xfId="94" applyNumberFormat="1" applyFont="1" applyFill="1" applyBorder="1" applyAlignment="1">
      <alignment vertical="center" wrapText="1"/>
      <protection/>
    </xf>
    <xf numFmtId="168" fontId="26" fillId="18" borderId="15" xfId="94" applyNumberFormat="1" applyFont="1" applyFill="1" applyBorder="1" applyAlignment="1">
      <alignment horizontal="center" vertical="center" wrapText="1"/>
      <protection/>
    </xf>
    <xf numFmtId="4" fontId="41" fillId="18" borderId="43" xfId="95" applyNumberFormat="1" applyFont="1" applyFill="1" applyBorder="1" applyAlignment="1">
      <alignment horizontal="right" vertical="center" indent="1"/>
      <protection/>
    </xf>
    <xf numFmtId="0" fontId="36" fillId="18" borderId="44" xfId="95" applyFont="1" applyFill="1" applyBorder="1" applyAlignment="1">
      <alignment horizontal="left" vertical="center" indent="1"/>
      <protection/>
    </xf>
    <xf numFmtId="0" fontId="36" fillId="18" borderId="45" xfId="95" applyFont="1" applyFill="1" applyBorder="1" applyAlignment="1">
      <alignment horizontal="left" vertical="center" indent="1"/>
      <protection/>
    </xf>
    <xf numFmtId="4" fontId="41" fillId="18" borderId="21" xfId="95" applyNumberFormat="1" applyFont="1" applyFill="1" applyBorder="1" applyAlignment="1">
      <alignment horizontal="right" vertical="center" indent="1"/>
      <protection/>
    </xf>
    <xf numFmtId="4" fontId="42" fillId="5" borderId="46" xfId="95" applyNumberFormat="1" applyFont="1" applyFill="1" applyBorder="1" applyAlignment="1">
      <alignment horizontal="right" vertical="center" indent="1"/>
      <protection/>
    </xf>
    <xf numFmtId="0" fontId="25" fillId="5" borderId="47" xfId="95" applyFont="1" applyFill="1" applyBorder="1" applyAlignment="1">
      <alignment horizontal="left" vertical="center" indent="1"/>
      <protection/>
    </xf>
    <xf numFmtId="0" fontId="25" fillId="5" borderId="48" xfId="95" applyFont="1" applyFill="1" applyBorder="1" applyAlignment="1">
      <alignment horizontal="left" vertical="center" indent="1"/>
      <protection/>
    </xf>
    <xf numFmtId="0" fontId="36" fillId="18" borderId="49" xfId="95" applyFont="1" applyFill="1" applyBorder="1" applyAlignment="1">
      <alignment horizontal="left" vertical="center" indent="1"/>
      <protection/>
    </xf>
    <xf numFmtId="0" fontId="35" fillId="18" borderId="23" xfId="95" applyFont="1" applyFill="1" applyBorder="1" applyAlignment="1">
      <alignment horizontal="center"/>
      <protection/>
    </xf>
    <xf numFmtId="0" fontId="35" fillId="18" borderId="0" xfId="95" applyFont="1" applyFill="1" applyAlignment="1">
      <alignment horizontal="center"/>
      <protection/>
    </xf>
    <xf numFmtId="0" fontId="35" fillId="18" borderId="24" xfId="95" applyFont="1" applyFill="1" applyBorder="1" applyAlignment="1">
      <alignment horizontal="center"/>
      <protection/>
    </xf>
    <xf numFmtId="0" fontId="34" fillId="18" borderId="23" xfId="95" applyFont="1" applyFill="1" applyBorder="1" applyAlignment="1">
      <alignment horizontal="left" vertical="top" wrapText="1" indent="1"/>
      <protection/>
    </xf>
    <xf numFmtId="0" fontId="34" fillId="18" borderId="0" xfId="95" applyFont="1" applyFill="1" applyAlignment="1">
      <alignment horizontal="left" vertical="top" wrapText="1" indent="1"/>
      <protection/>
    </xf>
    <xf numFmtId="0" fontId="34" fillId="18" borderId="24" xfId="95" applyFont="1" applyFill="1" applyBorder="1" applyAlignment="1">
      <alignment horizontal="left" vertical="top" wrapText="1" indent="1"/>
      <protection/>
    </xf>
    <xf numFmtId="0" fontId="34" fillId="18" borderId="25" xfId="95" applyFont="1" applyFill="1" applyBorder="1" applyAlignment="1">
      <alignment horizontal="left" vertical="top" wrapText="1" indent="1"/>
      <protection/>
    </xf>
    <xf numFmtId="0" fontId="34" fillId="18" borderId="26" xfId="95" applyFont="1" applyFill="1" applyBorder="1" applyAlignment="1">
      <alignment horizontal="left" vertical="top" wrapText="1" indent="1"/>
      <protection/>
    </xf>
    <xf numFmtId="0" fontId="34" fillId="18" borderId="27" xfId="95" applyFont="1" applyFill="1" applyBorder="1" applyAlignment="1">
      <alignment horizontal="left" vertical="top" wrapText="1" indent="1"/>
      <protection/>
    </xf>
    <xf numFmtId="0" fontId="25" fillId="5" borderId="50" xfId="95" applyFont="1" applyFill="1" applyBorder="1" applyAlignment="1">
      <alignment horizontal="left" vertical="center" indent="1"/>
      <protection/>
    </xf>
    <xf numFmtId="0" fontId="36" fillId="18" borderId="51" xfId="95" applyFont="1" applyFill="1" applyBorder="1" applyAlignment="1">
      <alignment horizontal="left" vertical="center" indent="1"/>
      <protection/>
    </xf>
    <xf numFmtId="0" fontId="36" fillId="18" borderId="52" xfId="95" applyFont="1" applyFill="1" applyBorder="1" applyAlignment="1">
      <alignment horizontal="left" vertical="center" indent="1"/>
      <protection/>
    </xf>
    <xf numFmtId="0" fontId="36" fillId="18" borderId="20" xfId="95" applyFont="1" applyFill="1" applyBorder="1" applyAlignment="1">
      <alignment horizontal="left" vertical="center" indent="1"/>
      <protection/>
    </xf>
    <xf numFmtId="0" fontId="37" fillId="5" borderId="40" xfId="95" applyFont="1" applyFill="1" applyBorder="1" applyAlignment="1">
      <alignment horizontal="center" vertical="center"/>
      <protection/>
    </xf>
    <xf numFmtId="0" fontId="37" fillId="5" borderId="41" xfId="95" applyFont="1" applyFill="1" applyBorder="1" applyAlignment="1">
      <alignment horizontal="center" vertical="center"/>
      <protection/>
    </xf>
    <xf numFmtId="0" fontId="37" fillId="5" borderId="42" xfId="95" applyFont="1" applyFill="1" applyBorder="1" applyAlignment="1">
      <alignment horizontal="center" vertical="center"/>
      <protection/>
    </xf>
    <xf numFmtId="0" fontId="37" fillId="5" borderId="23" xfId="95" applyFont="1" applyFill="1" applyBorder="1" applyAlignment="1">
      <alignment horizontal="center" vertical="center"/>
      <protection/>
    </xf>
    <xf numFmtId="0" fontId="37" fillId="5" borderId="0" xfId="95" applyFont="1" applyFill="1" applyAlignment="1">
      <alignment horizontal="center" vertical="center"/>
      <protection/>
    </xf>
    <xf numFmtId="0" fontId="37" fillId="5" borderId="24" xfId="95" applyFont="1" applyFill="1" applyBorder="1" applyAlignment="1">
      <alignment horizontal="center" vertical="center"/>
      <protection/>
    </xf>
    <xf numFmtId="0" fontId="31" fillId="18" borderId="23" xfId="95" applyFont="1" applyFill="1" applyBorder="1" applyAlignment="1">
      <alignment horizontal="center" vertical="center" wrapText="1"/>
      <protection/>
    </xf>
    <xf numFmtId="0" fontId="31" fillId="18" borderId="0" xfId="95" applyFont="1" applyFill="1" applyAlignment="1">
      <alignment horizontal="center" vertical="center" wrapText="1"/>
      <protection/>
    </xf>
    <xf numFmtId="0" fontId="31" fillId="18" borderId="24" xfId="95" applyFont="1" applyFill="1" applyBorder="1" applyAlignment="1">
      <alignment horizontal="center" vertical="center" wrapText="1"/>
      <protection/>
    </xf>
    <xf numFmtId="0" fontId="31" fillId="18" borderId="23" xfId="95" applyFont="1" applyFill="1" applyBorder="1" applyAlignment="1">
      <alignment horizontal="center"/>
      <protection/>
    </xf>
    <xf numFmtId="0" fontId="31" fillId="18" borderId="0" xfId="95" applyFont="1" applyFill="1" applyAlignment="1">
      <alignment horizontal="center"/>
      <protection/>
    </xf>
    <xf numFmtId="0" fontId="31" fillId="18" borderId="24" xfId="95" applyFont="1" applyFill="1" applyBorder="1" applyAlignment="1">
      <alignment horizontal="center"/>
      <protection/>
    </xf>
    <xf numFmtId="0" fontId="35" fillId="18" borderId="36" xfId="0" applyFont="1" applyFill="1" applyBorder="1" applyAlignment="1">
      <alignment horizontal="left" vertical="center" wrapText="1"/>
    </xf>
    <xf numFmtId="0" fontId="35" fillId="18" borderId="23" xfId="0" applyFont="1" applyFill="1" applyBorder="1" applyAlignment="1">
      <alignment horizontal="center" vertical="center" wrapText="1"/>
    </xf>
    <xf numFmtId="0" fontId="35" fillId="18" borderId="0" xfId="0" applyFont="1" applyFill="1" applyAlignment="1">
      <alignment horizontal="center" vertical="center" wrapText="1"/>
    </xf>
    <xf numFmtId="0" fontId="35" fillId="18" borderId="24" xfId="0" applyFont="1" applyFill="1" applyBorder="1" applyAlignment="1">
      <alignment horizontal="center" vertical="center" wrapText="1"/>
    </xf>
    <xf numFmtId="14" fontId="35" fillId="18" borderId="53" xfId="95" applyNumberFormat="1" applyFont="1" applyFill="1" applyBorder="1" applyAlignment="1">
      <alignment horizontal="left" vertical="center" indent="2"/>
      <protection/>
    </xf>
    <xf numFmtId="14" fontId="35" fillId="18" borderId="34" xfId="95" applyNumberFormat="1" applyFont="1" applyFill="1" applyBorder="1" applyAlignment="1">
      <alignment horizontal="left" vertical="center" indent="2"/>
      <protection/>
    </xf>
    <xf numFmtId="0" fontId="24" fillId="18" borderId="23" xfId="95" applyFont="1" applyFill="1" applyBorder="1" applyAlignment="1">
      <alignment horizontal="center"/>
      <protection/>
    </xf>
    <xf numFmtId="0" fontId="24" fillId="18" borderId="0" xfId="95" applyFont="1" applyFill="1" applyAlignment="1">
      <alignment horizontal="center"/>
      <protection/>
    </xf>
    <xf numFmtId="0" fontId="24" fillId="18" borderId="24" xfId="95" applyFont="1" applyFill="1" applyBorder="1" applyAlignment="1">
      <alignment horizontal="center"/>
      <protection/>
    </xf>
    <xf numFmtId="4" fontId="40" fillId="0" borderId="54" xfId="94" applyNumberFormat="1" applyFont="1" applyBorder="1" applyAlignment="1">
      <alignment horizontal="center" vertical="center"/>
      <protection/>
    </xf>
    <xf numFmtId="4" fontId="40" fillId="0" borderId="55" xfId="94" applyNumberFormat="1" applyFont="1" applyBorder="1" applyAlignment="1">
      <alignment horizontal="center" vertical="center"/>
      <protection/>
    </xf>
    <xf numFmtId="4" fontId="40" fillId="0" borderId="18" xfId="94" applyNumberFormat="1" applyFont="1" applyBorder="1" applyAlignment="1">
      <alignment horizontal="center" vertical="center"/>
      <protection/>
    </xf>
    <xf numFmtId="4" fontId="40" fillId="0" borderId="56" xfId="94" applyNumberFormat="1" applyFont="1" applyBorder="1" applyAlignment="1">
      <alignment horizontal="center" vertical="center"/>
      <protection/>
    </xf>
    <xf numFmtId="4" fontId="40" fillId="5" borderId="54" xfId="94" applyNumberFormat="1" applyFont="1" applyFill="1" applyBorder="1" applyAlignment="1">
      <alignment horizontal="center" vertical="center"/>
      <protection/>
    </xf>
    <xf numFmtId="4" fontId="40" fillId="5" borderId="18" xfId="94" applyNumberFormat="1" applyFont="1" applyFill="1" applyBorder="1" applyAlignment="1">
      <alignment horizontal="center" vertical="center"/>
      <protection/>
    </xf>
    <xf numFmtId="4" fontId="40" fillId="5" borderId="55" xfId="94" applyNumberFormat="1" applyFont="1" applyFill="1" applyBorder="1" applyAlignment="1">
      <alignment horizontal="center" vertical="center"/>
      <protection/>
    </xf>
    <xf numFmtId="4" fontId="40" fillId="5" borderId="56" xfId="94" applyNumberFormat="1" applyFont="1" applyFill="1" applyBorder="1" applyAlignment="1">
      <alignment horizontal="center" vertical="center"/>
      <protection/>
    </xf>
    <xf numFmtId="0" fontId="24" fillId="0" borderId="0" xfId="94" applyFont="1" applyAlignment="1">
      <alignment horizontal="left" vertical="center" wrapText="1"/>
      <protection/>
    </xf>
    <xf numFmtId="0" fontId="31" fillId="5" borderId="57" xfId="94" applyFont="1" applyFill="1" applyBorder="1" applyAlignment="1">
      <alignment horizontal="center" vertical="center" wrapText="1"/>
      <protection/>
    </xf>
    <xf numFmtId="0" fontId="31" fillId="5" borderId="58" xfId="94" applyFont="1" applyFill="1" applyBorder="1" applyAlignment="1">
      <alignment horizontal="center" vertical="center" wrapText="1"/>
      <protection/>
    </xf>
    <xf numFmtId="0" fontId="31" fillId="5" borderId="59" xfId="94" applyFont="1" applyFill="1" applyBorder="1" applyAlignment="1">
      <alignment horizontal="center" vertical="center" wrapText="1"/>
      <protection/>
    </xf>
    <xf numFmtId="0" fontId="31" fillId="5" borderId="29" xfId="94" applyFont="1" applyFill="1" applyBorder="1" applyAlignment="1">
      <alignment horizontal="center" vertical="center" wrapText="1"/>
      <protection/>
    </xf>
    <xf numFmtId="0" fontId="31" fillId="5" borderId="50" xfId="94" applyFont="1" applyFill="1" applyBorder="1" applyAlignment="1">
      <alignment horizontal="center" vertical="center" wrapText="1"/>
      <protection/>
    </xf>
    <xf numFmtId="0" fontId="31" fillId="5" borderId="48" xfId="94" applyFont="1" applyFill="1" applyBorder="1" applyAlignment="1">
      <alignment horizontal="center" vertical="center" wrapText="1"/>
      <protection/>
    </xf>
    <xf numFmtId="3" fontId="31" fillId="5" borderId="59" xfId="94" applyNumberFormat="1" applyFont="1" applyFill="1" applyBorder="1" applyAlignment="1">
      <alignment horizontal="center" vertical="center" wrapText="1"/>
      <protection/>
    </xf>
    <xf numFmtId="3" fontId="31" fillId="5" borderId="29" xfId="94" applyNumberFormat="1" applyFont="1" applyFill="1" applyBorder="1" applyAlignment="1">
      <alignment horizontal="center" vertical="center" wrapText="1"/>
      <protection/>
    </xf>
    <xf numFmtId="0" fontId="31" fillId="5" borderId="60" xfId="94" applyFont="1" applyFill="1" applyBorder="1" applyAlignment="1">
      <alignment horizontal="center" vertical="center" wrapText="1"/>
      <protection/>
    </xf>
  </cellXfs>
  <cellStyles count="112">
    <cellStyle name="Normal" xfId="0"/>
    <cellStyle name="_2004_04_08_komplet" xfId="15"/>
    <cellStyle name="_Inotex1" xfId="16"/>
    <cellStyle name="_Inotex1c" xfId="17"/>
    <cellStyle name="_Inotex2" xfId="18"/>
    <cellStyle name="_N020198A" xfId="19"/>
    <cellStyle name="_Np_00110a" xfId="20"/>
    <cellStyle name="_Np_00118a" xfId="21"/>
    <cellStyle name="_Np_00159" xfId="22"/>
    <cellStyle name="_Np_00164a" xfId="23"/>
    <cellStyle name="_Z_00159A" xfId="24"/>
    <cellStyle name="1 000 Kč_2004_04_08_komplet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60 % – Zvýraznění1" xfId="38"/>
    <cellStyle name="60 % – Zvýraznění2" xfId="39"/>
    <cellStyle name="60 % – Zvýraznění3" xfId="40"/>
    <cellStyle name="60 % – Zvýraznění4" xfId="41"/>
    <cellStyle name="60 % – Zvýraznění5" xfId="42"/>
    <cellStyle name="60 % – Zvýraznění6" xfId="43"/>
    <cellStyle name="balicek" xfId="44"/>
    <cellStyle name="blok_cen" xfId="45"/>
    <cellStyle name="Celkem" xfId="46"/>
    <cellStyle name="cena" xfId="47"/>
    <cellStyle name="ceník" xfId="48"/>
    <cellStyle name="Comma [0]_1995" xfId="49"/>
    <cellStyle name="Comma_1995" xfId="50"/>
    <cellStyle name="Currency [0]_1995" xfId="51"/>
    <cellStyle name="Currency_1995" xfId="52"/>
    <cellStyle name="Currency0" xfId="53"/>
    <cellStyle name="Comma" xfId="54"/>
    <cellStyle name="čárky [0]_2004_04_08_komplet" xfId="55"/>
    <cellStyle name="Comma [0]" xfId="56"/>
    <cellStyle name="Grey" xfId="57"/>
    <cellStyle name="GroupHead" xfId="58"/>
    <cellStyle name="Hlavička" xfId="59"/>
    <cellStyle name="Hyperlink" xfId="60"/>
    <cellStyle name="Chybně" xfId="61"/>
    <cellStyle name="Input [yellow]" xfId="62"/>
    <cellStyle name="KAPITOLA" xfId="63"/>
    <cellStyle name="Kategorie" xfId="64"/>
    <cellStyle name="Kontrolní buňka" xfId="65"/>
    <cellStyle name="Měna 2" xfId="66"/>
    <cellStyle name="Měna 3" xfId="67"/>
    <cellStyle name="Currency" xfId="68"/>
    <cellStyle name="Currency [0]" xfId="69"/>
    <cellStyle name="Nadpis" xfId="70"/>
    <cellStyle name="Nadpis 1" xfId="71"/>
    <cellStyle name="Nadpis 2" xfId="72"/>
    <cellStyle name="Nadpis 3" xfId="73"/>
    <cellStyle name="Nadpis 4" xfId="74"/>
    <cellStyle name="Název" xfId="75"/>
    <cellStyle name="Neutrální" xfId="76"/>
    <cellStyle name="no dec" xfId="77"/>
    <cellStyle name="no dec 2" xfId="78"/>
    <cellStyle name="nor.cena" xfId="79"/>
    <cellStyle name="normal" xfId="80"/>
    <cellStyle name="Normal - Style1" xfId="81"/>
    <cellStyle name="Normal__VZOR" xfId="82"/>
    <cellStyle name="normální 2" xfId="83"/>
    <cellStyle name="Normální 2 2" xfId="84"/>
    <cellStyle name="Normální 3" xfId="85"/>
    <cellStyle name="Normální 3 2" xfId="86"/>
    <cellStyle name="Normální 4" xfId="87"/>
    <cellStyle name="Normální 4 2" xfId="88"/>
    <cellStyle name="Normální 5" xfId="89"/>
    <cellStyle name="Normální 6" xfId="90"/>
    <cellStyle name="Normální 7" xfId="91"/>
    <cellStyle name="Normální 8" xfId="92"/>
    <cellStyle name="normální_N_02024A" xfId="93"/>
    <cellStyle name="normální_N_sitova_vzor_II" xfId="94"/>
    <cellStyle name="normální_N020198A" xfId="95"/>
    <cellStyle name="normální_Np_030038" xfId="96"/>
    <cellStyle name="NormalText" xfId="97"/>
    <cellStyle name="novinka" xfId="98"/>
    <cellStyle name="Percent [2]" xfId="99"/>
    <cellStyle name="polozka" xfId="100"/>
    <cellStyle name="Popis" xfId="101"/>
    <cellStyle name="Poznámka" xfId="102"/>
    <cellStyle name="Percent" xfId="103"/>
    <cellStyle name="Procenta 2" xfId="104"/>
    <cellStyle name="Procenta 3" xfId="105"/>
    <cellStyle name="Propojená buňka" xfId="106"/>
    <cellStyle name="R_price" xfId="107"/>
    <cellStyle name="R_text" xfId="108"/>
    <cellStyle name="R_type" xfId="109"/>
    <cellStyle name="snizeni" xfId="110"/>
    <cellStyle name="Správně" xfId="111"/>
    <cellStyle name="Styl 1" xfId="112"/>
    <cellStyle name="Text upozornění" xfId="113"/>
    <cellStyle name="Vstup" xfId="114"/>
    <cellStyle name="Výpočet" xfId="115"/>
    <cellStyle name="výprodej" xfId="116"/>
    <cellStyle name="Výstup" xfId="117"/>
    <cellStyle name="Vysvětlující text" xfId="118"/>
    <cellStyle name="Zboží" xfId="119"/>
    <cellStyle name="Zvýraznění 1" xfId="120"/>
    <cellStyle name="Zvýraznění 2" xfId="121"/>
    <cellStyle name="Zvýraznění 3" xfId="122"/>
    <cellStyle name="Zvýraznění 4" xfId="123"/>
    <cellStyle name="Zvýraznění 5" xfId="124"/>
    <cellStyle name="Zvýraznění 6" xfId="125"/>
  </cellStyles>
  <dxfs count="62"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  <dxf>
      <font>
        <b val="0"/>
        <i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>
    <tabColor rgb="FF00B050"/>
  </sheetPr>
  <dimension ref="A1:L34"/>
  <sheetViews>
    <sheetView tabSelected="1" zoomScale="130" zoomScaleNormal="130" zoomScalePageLayoutView="0" workbookViewId="0" topLeftCell="A1">
      <selection activeCell="P8" sqref="P8"/>
    </sheetView>
  </sheetViews>
  <sheetFormatPr defaultColWidth="9.125" defaultRowHeight="12.75"/>
  <cols>
    <col min="1" max="1" width="5.50390625" style="29" customWidth="1"/>
    <col min="2" max="2" width="5.00390625" style="27" customWidth="1"/>
    <col min="3" max="3" width="6.875" style="27" customWidth="1"/>
    <col min="4" max="7" width="6.625" style="27" customWidth="1"/>
    <col min="8" max="8" width="5.875" style="27" customWidth="1"/>
    <col min="9" max="10" width="6.625" style="27" customWidth="1"/>
    <col min="11" max="11" width="6.00390625" style="27" customWidth="1"/>
    <col min="12" max="12" width="16.50390625" style="27" customWidth="1"/>
    <col min="13" max="16384" width="9.125" style="27" customWidth="1"/>
  </cols>
  <sheetData>
    <row r="1" spans="1:12" ht="18.75" customHeight="1" thickTop="1">
      <c r="A1" s="115" t="s">
        <v>141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ht="18.75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s="33" customFormat="1" ht="25.5" customHeight="1">
      <c r="A3" s="131">
        <v>43709</v>
      </c>
      <c r="B3" s="132"/>
      <c r="C3" s="132"/>
      <c r="D3" s="62"/>
      <c r="E3" s="62"/>
      <c r="F3" s="62"/>
      <c r="G3" s="62"/>
      <c r="H3" s="62"/>
      <c r="I3" s="62"/>
      <c r="J3" s="62"/>
      <c r="K3" s="62"/>
      <c r="L3" s="63" t="s">
        <v>290</v>
      </c>
    </row>
    <row r="4" spans="1:12" ht="18.75" customHeight="1">
      <c r="A4" s="66" t="s">
        <v>12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1:12" ht="81.75" customHeight="1">
      <c r="A5" s="128" t="s">
        <v>291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30"/>
    </row>
    <row r="6" spans="1:12" ht="12.75" customHeight="1">
      <c r="A6" s="45"/>
      <c r="B6" s="35"/>
      <c r="C6" s="35"/>
      <c r="D6" s="35"/>
      <c r="E6" s="35"/>
      <c r="F6" s="35"/>
      <c r="G6" s="35"/>
      <c r="H6" s="35"/>
      <c r="I6" s="35"/>
      <c r="J6" s="35"/>
      <c r="K6" s="35"/>
      <c r="L6" s="46"/>
    </row>
    <row r="7" spans="1:12" s="28" customFormat="1" ht="16.5" customHeight="1">
      <c r="A7" s="67" t="s">
        <v>5</v>
      </c>
      <c r="B7" s="64"/>
      <c r="C7" s="64"/>
      <c r="D7" s="127"/>
      <c r="E7" s="127"/>
      <c r="F7" s="127"/>
      <c r="G7" s="127"/>
      <c r="H7" s="127"/>
      <c r="I7" s="127"/>
      <c r="J7" s="127"/>
      <c r="K7" s="64"/>
      <c r="L7" s="65"/>
    </row>
    <row r="8" spans="1:12" s="28" customFormat="1" ht="73.5" customHeight="1">
      <c r="A8" s="128" t="s">
        <v>292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30"/>
    </row>
    <row r="9" spans="1:12" s="28" customFormat="1" ht="17.25" customHeight="1" thickBo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</row>
    <row r="10" spans="1:12" s="28" customFormat="1" ht="9.75" customHeight="1" thickTop="1">
      <c r="A10" s="69"/>
      <c r="B10" s="70"/>
      <c r="C10" s="70"/>
      <c r="D10" s="70"/>
      <c r="E10" s="70"/>
      <c r="F10" s="71"/>
      <c r="G10" s="71"/>
      <c r="H10" s="71"/>
      <c r="I10" s="70"/>
      <c r="J10" s="71"/>
      <c r="K10" s="71"/>
      <c r="L10" s="72"/>
    </row>
    <row r="11" spans="1:12" s="30" customFormat="1" ht="19.5" customHeight="1">
      <c r="A11" s="133" t="s">
        <v>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</row>
    <row r="12" spans="1:12" s="30" customFormat="1" ht="9.75" customHeight="1" thickBot="1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</row>
    <row r="13" spans="1:12" s="31" customFormat="1" ht="19.5" customHeight="1" thickTop="1">
      <c r="A13" s="57" t="s">
        <v>6</v>
      </c>
      <c r="B13" s="111" t="s">
        <v>9</v>
      </c>
      <c r="C13" s="99"/>
      <c r="D13" s="99"/>
      <c r="E13" s="99"/>
      <c r="F13" s="99"/>
      <c r="G13" s="99"/>
      <c r="H13" s="99"/>
      <c r="I13" s="99"/>
      <c r="J13" s="99"/>
      <c r="K13" s="100"/>
      <c r="L13" s="58" t="s">
        <v>10</v>
      </c>
    </row>
    <row r="14" spans="1:12" s="31" customFormat="1" ht="19.5" customHeight="1">
      <c r="A14" s="32" t="s">
        <v>267</v>
      </c>
      <c r="B14" s="101" t="str">
        <f>'1-SKS'!C1</f>
        <v>Strukturovaná kabeláž (SKS)</v>
      </c>
      <c r="C14" s="95"/>
      <c r="D14" s="95"/>
      <c r="E14" s="95"/>
      <c r="F14" s="95"/>
      <c r="G14" s="95"/>
      <c r="H14" s="95"/>
      <c r="I14" s="95"/>
      <c r="J14" s="95"/>
      <c r="K14" s="96"/>
      <c r="L14" s="94">
        <f>'1-SKS'!L92</f>
        <v>0</v>
      </c>
    </row>
    <row r="15" spans="1:12" s="31" customFormat="1" ht="19.5" customHeight="1">
      <c r="A15" s="32" t="s">
        <v>268</v>
      </c>
      <c r="B15" s="112" t="str">
        <f>'2-AP'!C1</f>
        <v>Aktivní prvky (AP)</v>
      </c>
      <c r="C15" s="113"/>
      <c r="D15" s="113"/>
      <c r="E15" s="113"/>
      <c r="F15" s="113"/>
      <c r="G15" s="113"/>
      <c r="H15" s="113"/>
      <c r="I15" s="113"/>
      <c r="J15" s="113"/>
      <c r="K15" s="114"/>
      <c r="L15" s="97">
        <f>'2-AP'!L19</f>
        <v>0</v>
      </c>
    </row>
    <row r="16" spans="1:12" s="31" customFormat="1" ht="19.5" customHeight="1">
      <c r="A16" s="32" t="s">
        <v>269</v>
      </c>
      <c r="B16" s="112" t="str">
        <f>'3-STA'!C1</f>
        <v>Společná televizní anténa (STA)</v>
      </c>
      <c r="C16" s="113"/>
      <c r="D16" s="113"/>
      <c r="E16" s="113"/>
      <c r="F16" s="113"/>
      <c r="G16" s="113"/>
      <c r="H16" s="113"/>
      <c r="I16" s="113"/>
      <c r="J16" s="113"/>
      <c r="K16" s="114"/>
      <c r="L16" s="97">
        <f>'3-STA'!L56</f>
        <v>0</v>
      </c>
    </row>
    <row r="17" spans="1:12" s="31" customFormat="1" ht="19.5" customHeight="1">
      <c r="A17" s="32" t="s">
        <v>270</v>
      </c>
      <c r="B17" s="112" t="str">
        <f>'4-VTF'!C1</f>
        <v>Videotelefon (VTF)</v>
      </c>
      <c r="C17" s="113"/>
      <c r="D17" s="113"/>
      <c r="E17" s="113"/>
      <c r="F17" s="113"/>
      <c r="G17" s="113"/>
      <c r="H17" s="113"/>
      <c r="I17" s="113"/>
      <c r="J17" s="113"/>
      <c r="K17" s="114"/>
      <c r="L17" s="97">
        <f>'4-VTF'!L45:M45</f>
        <v>0</v>
      </c>
    </row>
    <row r="18" spans="1:12" s="31" customFormat="1" ht="19.5" customHeight="1">
      <c r="A18" s="32" t="s">
        <v>271</v>
      </c>
      <c r="B18" s="112" t="str">
        <f>'5-JC'!C1</f>
        <v>Jednotný čas (JČ)</v>
      </c>
      <c r="C18" s="113"/>
      <c r="D18" s="113"/>
      <c r="E18" s="113"/>
      <c r="F18" s="113"/>
      <c r="G18" s="113"/>
      <c r="H18" s="113"/>
      <c r="I18" s="113"/>
      <c r="J18" s="113"/>
      <c r="K18" s="114"/>
      <c r="L18" s="97">
        <f>'5-JC'!L18:M18</f>
        <v>0</v>
      </c>
    </row>
    <row r="19" spans="1:12" s="31" customFormat="1" ht="19.5" customHeight="1">
      <c r="A19" s="32" t="s">
        <v>311</v>
      </c>
      <c r="B19" s="112" t="str">
        <f>'6-ASS'!C1</f>
        <v>Systém nouzové signalizace (SNS)</v>
      </c>
      <c r="C19" s="113"/>
      <c r="D19" s="113"/>
      <c r="E19" s="113"/>
      <c r="F19" s="113"/>
      <c r="G19" s="113"/>
      <c r="H19" s="113"/>
      <c r="I19" s="113"/>
      <c r="J19" s="113"/>
      <c r="K19" s="114"/>
      <c r="L19" s="97">
        <f>'6-ASS'!L42</f>
        <v>0</v>
      </c>
    </row>
    <row r="20" spans="1:12" s="31" customFormat="1" ht="19.5" customHeight="1">
      <c r="A20" s="32" t="s">
        <v>312</v>
      </c>
      <c r="B20" s="112" t="str">
        <f>'7-PZTS'!C1</f>
        <v>Poplachový zabezpečovací a tísňový systém (PZTS)</v>
      </c>
      <c r="C20" s="113"/>
      <c r="D20" s="113"/>
      <c r="E20" s="113"/>
      <c r="F20" s="113"/>
      <c r="G20" s="113"/>
      <c r="H20" s="113"/>
      <c r="I20" s="113"/>
      <c r="J20" s="113"/>
      <c r="K20" s="114"/>
      <c r="L20" s="97">
        <f>'7-PZTS'!L70:M70</f>
        <v>0</v>
      </c>
    </row>
    <row r="21" spans="1:12" s="31" customFormat="1" ht="19.5" customHeight="1" thickBot="1">
      <c r="A21" s="68" t="s">
        <v>234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98">
        <f>SUM(L14:L20)</f>
        <v>0</v>
      </c>
    </row>
    <row r="22" spans="1:12" s="31" customFormat="1" ht="19.5" customHeight="1" thickBot="1" thickTop="1">
      <c r="A22" s="68" t="s">
        <v>167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98">
        <f>CEILING(L21*0.21,0.1)</f>
        <v>0</v>
      </c>
    </row>
    <row r="23" spans="1:12" s="31" customFormat="1" ht="19.5" customHeight="1" thickBot="1" thickTop="1">
      <c r="A23" s="68" t="s">
        <v>166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98">
        <f>ROUND(SUM(L21:L22),0)</f>
        <v>0</v>
      </c>
    </row>
    <row r="24" spans="1:12" s="31" customFormat="1" ht="10.5" customHeight="1" thickTop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ht="6" customHeight="1">
      <c r="A25" s="76"/>
      <c r="L25" s="77"/>
    </row>
    <row r="26" spans="1:12" ht="13.5">
      <c r="A26" s="124" t="s">
        <v>13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6"/>
    </row>
    <row r="27" spans="1:12" ht="5.25" customHeight="1">
      <c r="A27" s="76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78"/>
    </row>
    <row r="28" spans="1:12" ht="55.5" customHeight="1">
      <c r="A28" s="121" t="s">
        <v>16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3"/>
    </row>
    <row r="29" spans="1:12" ht="11.25" customHeight="1">
      <c r="A29" s="76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78"/>
    </row>
    <row r="30" spans="1:12" ht="15" customHeight="1">
      <c r="A30" s="102" t="s">
        <v>142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4"/>
    </row>
    <row r="31" spans="1:12" ht="9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</row>
    <row r="32" spans="1:12" ht="31.5" customHeight="1">
      <c r="A32" s="105" t="s">
        <v>17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1:12" ht="31.5" customHeight="1">
      <c r="A33" s="105" t="s">
        <v>18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7"/>
    </row>
    <row r="34" spans="1:12" ht="138.75" customHeight="1" thickBot="1">
      <c r="A34" s="108" t="s">
        <v>233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0"/>
    </row>
    <row r="35" ht="12" customHeight="1" thickTop="1"/>
    <row r="36" ht="12" customHeight="1"/>
  </sheetData>
  <sheetProtection/>
  <mergeCells count="20">
    <mergeCell ref="A1:L2"/>
    <mergeCell ref="A28:L28"/>
    <mergeCell ref="A26:L26"/>
    <mergeCell ref="D7:J7"/>
    <mergeCell ref="A5:L5"/>
    <mergeCell ref="A8:L8"/>
    <mergeCell ref="A3:C3"/>
    <mergeCell ref="A11:L11"/>
    <mergeCell ref="B16:K16"/>
    <mergeCell ref="B17:K17"/>
    <mergeCell ref="A30:L30"/>
    <mergeCell ref="A32:L32"/>
    <mergeCell ref="A34:L34"/>
    <mergeCell ref="B13:K13"/>
    <mergeCell ref="B14:K14"/>
    <mergeCell ref="B15:K15"/>
    <mergeCell ref="B18:K18"/>
    <mergeCell ref="B20:K20"/>
    <mergeCell ref="A33:L33"/>
    <mergeCell ref="B19:K19"/>
  </mergeCells>
  <printOptions horizontalCentered="1"/>
  <pageMargins left="0.51" right="0.2362204724409449" top="0.3937007874015748" bottom="0.5511811023622047" header="0.15748031496062992" footer="0.31496062992125984"/>
  <pageSetup horizontalDpi="600" verticalDpi="600" orientation="portrait" paperSize="9" r:id="rId1"/>
  <headerFooter alignWithMargins="0">
    <oddFooter xml:space="preserve">&amp;L&amp;9&amp;F&amp;R&amp;9Strana &amp;P z &amp;N stránek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>
    <tabColor rgb="FF00B050"/>
  </sheetPr>
  <dimension ref="A1:N95"/>
  <sheetViews>
    <sheetView zoomScale="115" zoomScaleNormal="115" zoomScalePageLayoutView="0" workbookViewId="0" topLeftCell="A70">
      <selection activeCell="H84" sqref="H84"/>
    </sheetView>
  </sheetViews>
  <sheetFormatPr defaultColWidth="8.875" defaultRowHeight="12.75"/>
  <cols>
    <col min="1" max="1" width="3.625" style="14" customWidth="1"/>
    <col min="2" max="2" width="4.625" style="14" bestFit="1" customWidth="1"/>
    <col min="3" max="3" width="9.625" style="5" customWidth="1"/>
    <col min="4" max="4" width="11.625" style="5" customWidth="1"/>
    <col min="5" max="5" width="34.50390625" style="5" customWidth="1"/>
    <col min="6" max="7" width="6.625" style="15" customWidth="1"/>
    <col min="8" max="8" width="10.00390625" style="5" customWidth="1"/>
    <col min="9" max="9" width="9.625" style="5" customWidth="1"/>
    <col min="10" max="10" width="10.00390625" style="5" customWidth="1"/>
    <col min="11" max="11" width="9.625" style="5" customWidth="1"/>
    <col min="12" max="12" width="10.00390625" style="5" customWidth="1"/>
    <col min="13" max="13" width="9.625" style="5" customWidth="1"/>
    <col min="14" max="14" width="10.00390625" style="5" bestFit="1" customWidth="1"/>
    <col min="15" max="16384" width="8.875" style="5" customWidth="1"/>
  </cols>
  <sheetData>
    <row r="1" spans="1:13" ht="36" customHeight="1">
      <c r="A1" s="3" t="s">
        <v>4</v>
      </c>
      <c r="B1" s="4"/>
      <c r="C1" s="144" t="s">
        <v>216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2" thickBot="1">
      <c r="A2" s="6"/>
      <c r="B2" s="6"/>
      <c r="C2" s="7"/>
      <c r="D2" s="7"/>
      <c r="E2" s="7"/>
      <c r="F2" s="8"/>
      <c r="G2" s="8"/>
      <c r="H2" s="7"/>
      <c r="I2" s="7"/>
      <c r="J2" s="7"/>
      <c r="K2" s="7"/>
      <c r="L2" s="7"/>
      <c r="M2" s="7"/>
    </row>
    <row r="3" spans="1:13" ht="32.25" customHeight="1" thickTop="1">
      <c r="A3" s="145" t="s">
        <v>6</v>
      </c>
      <c r="B3" s="147" t="s">
        <v>24</v>
      </c>
      <c r="C3" s="149" t="s">
        <v>15</v>
      </c>
      <c r="D3" s="150"/>
      <c r="E3" s="147" t="s">
        <v>1</v>
      </c>
      <c r="F3" s="151" t="s">
        <v>19</v>
      </c>
      <c r="G3" s="151" t="s">
        <v>20</v>
      </c>
      <c r="H3" s="149" t="s">
        <v>25</v>
      </c>
      <c r="I3" s="150"/>
      <c r="J3" s="149" t="s">
        <v>26</v>
      </c>
      <c r="K3" s="150"/>
      <c r="L3" s="149" t="s">
        <v>131</v>
      </c>
      <c r="M3" s="153"/>
    </row>
    <row r="4" spans="1:13" ht="27" customHeight="1" thickBot="1">
      <c r="A4" s="146"/>
      <c r="B4" s="148"/>
      <c r="C4" s="50" t="s">
        <v>14</v>
      </c>
      <c r="D4" s="50" t="s">
        <v>0</v>
      </c>
      <c r="E4" s="148"/>
      <c r="F4" s="152"/>
      <c r="G4" s="152"/>
      <c r="H4" s="51" t="s">
        <v>2</v>
      </c>
      <c r="I4" s="51" t="s">
        <v>3</v>
      </c>
      <c r="J4" s="51" t="s">
        <v>2</v>
      </c>
      <c r="K4" s="51" t="s">
        <v>3</v>
      </c>
      <c r="L4" s="51" t="s">
        <v>2</v>
      </c>
      <c r="M4" s="52" t="s">
        <v>3</v>
      </c>
    </row>
    <row r="5" spans="1:13" ht="12" thickTop="1">
      <c r="A5" s="16">
        <v>1</v>
      </c>
      <c r="B5" s="17"/>
      <c r="C5" s="18"/>
      <c r="D5" s="18"/>
      <c r="E5" s="91" t="s">
        <v>278</v>
      </c>
      <c r="F5" s="20"/>
      <c r="G5" s="21"/>
      <c r="H5" s="22"/>
      <c r="I5" s="23"/>
      <c r="J5" s="22"/>
      <c r="K5" s="23"/>
      <c r="L5" s="92"/>
      <c r="M5" s="24"/>
    </row>
    <row r="6" spans="1:13" ht="24">
      <c r="A6" s="16">
        <v>2</v>
      </c>
      <c r="B6" s="17" t="s">
        <v>27</v>
      </c>
      <c r="C6" s="18"/>
      <c r="D6" s="18"/>
      <c r="E6" s="19" t="s">
        <v>279</v>
      </c>
      <c r="F6" s="20">
        <v>1</v>
      </c>
      <c r="G6" s="21" t="s">
        <v>22</v>
      </c>
      <c r="H6" s="89"/>
      <c r="I6" s="23">
        <f aca="true" t="shared" si="0" ref="I6:I17">F6*H6</f>
        <v>0</v>
      </c>
      <c r="J6" s="22"/>
      <c r="K6" s="23">
        <f>F6*J6</f>
        <v>0</v>
      </c>
      <c r="L6" s="92">
        <f>H6+J6</f>
        <v>0</v>
      </c>
      <c r="M6" s="24">
        <f>F6*L6</f>
        <v>0</v>
      </c>
    </row>
    <row r="7" spans="1:13" ht="12">
      <c r="A7" s="16">
        <v>3</v>
      </c>
      <c r="B7" s="17" t="s">
        <v>27</v>
      </c>
      <c r="C7" s="18"/>
      <c r="D7" s="18"/>
      <c r="E7" s="19" t="s">
        <v>329</v>
      </c>
      <c r="F7" s="20">
        <v>1</v>
      </c>
      <c r="G7" s="21" t="s">
        <v>22</v>
      </c>
      <c r="H7" s="89"/>
      <c r="I7" s="23">
        <f t="shared" si="0"/>
        <v>0</v>
      </c>
      <c r="J7" s="22"/>
      <c r="K7" s="23">
        <f>F7*J7</f>
        <v>0</v>
      </c>
      <c r="L7" s="92">
        <f>H7+J7</f>
        <v>0</v>
      </c>
      <c r="M7" s="24">
        <f>F7*L7</f>
        <v>0</v>
      </c>
    </row>
    <row r="8" spans="1:13" ht="12">
      <c r="A8" s="16">
        <v>4</v>
      </c>
      <c r="B8" s="17" t="s">
        <v>27</v>
      </c>
      <c r="C8" s="18"/>
      <c r="D8" s="18"/>
      <c r="E8" s="19" t="s">
        <v>330</v>
      </c>
      <c r="F8" s="20">
        <v>1</v>
      </c>
      <c r="G8" s="21" t="s">
        <v>22</v>
      </c>
      <c r="H8" s="89"/>
      <c r="I8" s="23">
        <f t="shared" si="0"/>
        <v>0</v>
      </c>
      <c r="J8" s="22"/>
      <c r="K8" s="23">
        <f>F8*J8</f>
        <v>0</v>
      </c>
      <c r="L8" s="92">
        <f>H8+J8</f>
        <v>0</v>
      </c>
      <c r="M8" s="24">
        <f>F8*L8</f>
        <v>0</v>
      </c>
    </row>
    <row r="9" spans="1:13" ht="24">
      <c r="A9" s="16">
        <v>5</v>
      </c>
      <c r="B9" s="17" t="s">
        <v>27</v>
      </c>
      <c r="C9" s="18"/>
      <c r="D9" s="18"/>
      <c r="E9" s="19" t="s">
        <v>222</v>
      </c>
      <c r="F9" s="20">
        <v>4</v>
      </c>
      <c r="G9" s="21" t="s">
        <v>23</v>
      </c>
      <c r="H9" s="22"/>
      <c r="I9" s="23">
        <f t="shared" si="0"/>
        <v>0</v>
      </c>
      <c r="J9" s="22"/>
      <c r="K9" s="23">
        <f>F9*J9</f>
        <v>0</v>
      </c>
      <c r="L9" s="92">
        <f>H9+J9</f>
        <v>0</v>
      </c>
      <c r="M9" s="24">
        <f>F9*L9</f>
        <v>0</v>
      </c>
    </row>
    <row r="10" spans="1:13" ht="24">
      <c r="A10" s="16">
        <v>6</v>
      </c>
      <c r="B10" s="17" t="s">
        <v>28</v>
      </c>
      <c r="C10" s="18" t="s">
        <v>29</v>
      </c>
      <c r="D10" s="18" t="s">
        <v>202</v>
      </c>
      <c r="E10" s="19" t="s">
        <v>203</v>
      </c>
      <c r="F10" s="20">
        <v>1</v>
      </c>
      <c r="G10" s="21" t="s">
        <v>189</v>
      </c>
      <c r="H10" s="22"/>
      <c r="I10" s="23">
        <f t="shared" si="0"/>
        <v>0</v>
      </c>
      <c r="J10" s="22"/>
      <c r="K10" s="23">
        <f aca="true" t="shared" si="1" ref="K10:K17">F10*J10</f>
        <v>0</v>
      </c>
      <c r="L10" s="92">
        <f aca="true" t="shared" si="2" ref="L10:L50">H10+J10</f>
        <v>0</v>
      </c>
      <c r="M10" s="24">
        <f aca="true" t="shared" si="3" ref="M10:M17">F10*L10</f>
        <v>0</v>
      </c>
    </row>
    <row r="11" spans="1:13" ht="24">
      <c r="A11" s="16">
        <v>7</v>
      </c>
      <c r="B11" s="17" t="s">
        <v>27</v>
      </c>
      <c r="C11" s="18"/>
      <c r="D11" s="18"/>
      <c r="E11" s="19" t="s">
        <v>207</v>
      </c>
      <c r="F11" s="20">
        <v>1</v>
      </c>
      <c r="G11" s="21" t="s">
        <v>22</v>
      </c>
      <c r="H11" s="22"/>
      <c r="I11" s="23">
        <f t="shared" si="0"/>
        <v>0</v>
      </c>
      <c r="J11" s="22"/>
      <c r="K11" s="23">
        <f t="shared" si="1"/>
        <v>0</v>
      </c>
      <c r="L11" s="92">
        <f t="shared" si="2"/>
        <v>0</v>
      </c>
      <c r="M11" s="24">
        <f t="shared" si="3"/>
        <v>0</v>
      </c>
    </row>
    <row r="12" spans="1:13" ht="24">
      <c r="A12" s="16">
        <v>8</v>
      </c>
      <c r="B12" s="17" t="s">
        <v>27</v>
      </c>
      <c r="C12" s="18"/>
      <c r="D12" s="18"/>
      <c r="E12" s="19" t="s">
        <v>208</v>
      </c>
      <c r="F12" s="20">
        <v>1</v>
      </c>
      <c r="G12" s="21" t="s">
        <v>22</v>
      </c>
      <c r="H12" s="22"/>
      <c r="I12" s="23">
        <f>F12*H12</f>
        <v>0</v>
      </c>
      <c r="J12" s="22"/>
      <c r="K12" s="23">
        <f>F12*J12</f>
        <v>0</v>
      </c>
      <c r="L12" s="92">
        <f>H12+J12</f>
        <v>0</v>
      </c>
      <c r="M12" s="24">
        <f>F12*L12</f>
        <v>0</v>
      </c>
    </row>
    <row r="13" spans="1:14" ht="24">
      <c r="A13" s="16">
        <v>9</v>
      </c>
      <c r="B13" s="17" t="s">
        <v>28</v>
      </c>
      <c r="C13" s="18" t="s">
        <v>29</v>
      </c>
      <c r="D13" s="18" t="s">
        <v>30</v>
      </c>
      <c r="E13" s="19" t="s">
        <v>31</v>
      </c>
      <c r="F13" s="20">
        <v>2</v>
      </c>
      <c r="G13" s="21" t="s">
        <v>22</v>
      </c>
      <c r="H13" s="22"/>
      <c r="I13" s="23">
        <f t="shared" si="0"/>
        <v>0</v>
      </c>
      <c r="J13" s="22"/>
      <c r="K13" s="23">
        <f t="shared" si="1"/>
        <v>0</v>
      </c>
      <c r="L13" s="92">
        <f t="shared" si="2"/>
        <v>0</v>
      </c>
      <c r="M13" s="24">
        <f t="shared" si="3"/>
        <v>0</v>
      </c>
      <c r="N13" s="9"/>
    </row>
    <row r="14" spans="1:13" ht="24">
      <c r="A14" s="16">
        <v>10</v>
      </c>
      <c r="B14" s="17" t="s">
        <v>27</v>
      </c>
      <c r="C14" s="18"/>
      <c r="D14" s="18"/>
      <c r="E14" s="19" t="s">
        <v>136</v>
      </c>
      <c r="F14" s="20">
        <v>1</v>
      </c>
      <c r="G14" s="21" t="s">
        <v>22</v>
      </c>
      <c r="H14" s="22"/>
      <c r="I14" s="23">
        <f t="shared" si="0"/>
        <v>0</v>
      </c>
      <c r="J14" s="22"/>
      <c r="K14" s="23">
        <f t="shared" si="1"/>
        <v>0</v>
      </c>
      <c r="L14" s="92">
        <f t="shared" si="2"/>
        <v>0</v>
      </c>
      <c r="M14" s="24">
        <f t="shared" si="3"/>
        <v>0</v>
      </c>
    </row>
    <row r="15" spans="1:13" ht="24">
      <c r="A15" s="16">
        <v>11</v>
      </c>
      <c r="B15" s="17" t="s">
        <v>28</v>
      </c>
      <c r="C15" s="18" t="s">
        <v>29</v>
      </c>
      <c r="D15" s="18" t="s">
        <v>56</v>
      </c>
      <c r="E15" s="19" t="s">
        <v>57</v>
      </c>
      <c r="F15" s="20">
        <v>1</v>
      </c>
      <c r="G15" s="21" t="s">
        <v>22</v>
      </c>
      <c r="H15" s="22"/>
      <c r="I15" s="23">
        <f t="shared" si="0"/>
        <v>0</v>
      </c>
      <c r="J15" s="22"/>
      <c r="K15" s="23">
        <f t="shared" si="1"/>
        <v>0</v>
      </c>
      <c r="L15" s="92">
        <f t="shared" si="2"/>
        <v>0</v>
      </c>
      <c r="M15" s="24">
        <f t="shared" si="3"/>
        <v>0</v>
      </c>
    </row>
    <row r="16" spans="1:13" ht="24">
      <c r="A16" s="16">
        <v>12</v>
      </c>
      <c r="B16" s="17" t="s">
        <v>27</v>
      </c>
      <c r="C16" s="18"/>
      <c r="D16" s="18"/>
      <c r="E16" s="19" t="s">
        <v>223</v>
      </c>
      <c r="F16" s="20">
        <v>8</v>
      </c>
      <c r="G16" s="21" t="s">
        <v>22</v>
      </c>
      <c r="H16" s="22"/>
      <c r="I16" s="23">
        <f t="shared" si="0"/>
        <v>0</v>
      </c>
      <c r="J16" s="22"/>
      <c r="K16" s="23">
        <f t="shared" si="1"/>
        <v>0</v>
      </c>
      <c r="L16" s="92">
        <f t="shared" si="2"/>
        <v>0</v>
      </c>
      <c r="M16" s="24">
        <f t="shared" si="3"/>
        <v>0</v>
      </c>
    </row>
    <row r="17" spans="1:14" ht="24">
      <c r="A17" s="16">
        <v>13</v>
      </c>
      <c r="B17" s="17" t="s">
        <v>28</v>
      </c>
      <c r="C17" s="18" t="s">
        <v>29</v>
      </c>
      <c r="D17" s="18" t="s">
        <v>32</v>
      </c>
      <c r="E17" s="19" t="s">
        <v>33</v>
      </c>
      <c r="F17" s="20">
        <v>8</v>
      </c>
      <c r="G17" s="21" t="s">
        <v>22</v>
      </c>
      <c r="H17" s="22"/>
      <c r="I17" s="23">
        <f t="shared" si="0"/>
        <v>0</v>
      </c>
      <c r="J17" s="22"/>
      <c r="K17" s="23">
        <f t="shared" si="1"/>
        <v>0</v>
      </c>
      <c r="L17" s="92">
        <f t="shared" si="2"/>
        <v>0</v>
      </c>
      <c r="M17" s="24">
        <f t="shared" si="3"/>
        <v>0</v>
      </c>
      <c r="N17" s="9"/>
    </row>
    <row r="18" spans="1:13" ht="24">
      <c r="A18" s="16">
        <v>14</v>
      </c>
      <c r="B18" s="17" t="s">
        <v>27</v>
      </c>
      <c r="C18" s="18"/>
      <c r="D18" s="18"/>
      <c r="E18" s="19" t="s">
        <v>284</v>
      </c>
      <c r="F18" s="20">
        <v>1</v>
      </c>
      <c r="G18" s="21" t="s">
        <v>22</v>
      </c>
      <c r="H18" s="22"/>
      <c r="I18" s="23">
        <f aca="true" t="shared" si="4" ref="I18:I50">F18*H18</f>
        <v>0</v>
      </c>
      <c r="J18" s="22"/>
      <c r="K18" s="23">
        <f aca="true" t="shared" si="5" ref="K18:K50">F18*J18</f>
        <v>0</v>
      </c>
      <c r="L18" s="92">
        <f t="shared" si="2"/>
        <v>0</v>
      </c>
      <c r="M18" s="24">
        <f aca="true" t="shared" si="6" ref="M18:M50">F18*L18</f>
        <v>0</v>
      </c>
    </row>
    <row r="19" spans="1:13" ht="24">
      <c r="A19" s="16">
        <v>15</v>
      </c>
      <c r="B19" s="17" t="s">
        <v>28</v>
      </c>
      <c r="C19" s="18" t="s">
        <v>29</v>
      </c>
      <c r="D19" s="18" t="s">
        <v>34</v>
      </c>
      <c r="E19" s="19" t="s">
        <v>35</v>
      </c>
      <c r="F19" s="20">
        <v>1</v>
      </c>
      <c r="G19" s="21" t="s">
        <v>22</v>
      </c>
      <c r="H19" s="22"/>
      <c r="I19" s="23">
        <f t="shared" si="4"/>
        <v>0</v>
      </c>
      <c r="J19" s="22"/>
      <c r="K19" s="23">
        <f t="shared" si="5"/>
        <v>0</v>
      </c>
      <c r="L19" s="92">
        <f t="shared" si="2"/>
        <v>0</v>
      </c>
      <c r="M19" s="24">
        <f t="shared" si="6"/>
        <v>0</v>
      </c>
    </row>
    <row r="20" spans="1:13" ht="108">
      <c r="A20" s="16">
        <v>16</v>
      </c>
      <c r="B20" s="17" t="s">
        <v>27</v>
      </c>
      <c r="C20" s="18"/>
      <c r="D20" s="18"/>
      <c r="E20" s="19" t="s">
        <v>280</v>
      </c>
      <c r="F20" s="85">
        <v>1</v>
      </c>
      <c r="G20" s="21" t="s">
        <v>22</v>
      </c>
      <c r="H20" s="22"/>
      <c r="I20" s="23">
        <f>F20*H20</f>
        <v>0</v>
      </c>
      <c r="J20" s="22"/>
      <c r="K20" s="23">
        <f aca="true" t="shared" si="7" ref="K20:K29">F20*J20</f>
        <v>0</v>
      </c>
      <c r="L20" s="92">
        <f aca="true" t="shared" si="8" ref="L20:L29">H20+J20</f>
        <v>0</v>
      </c>
      <c r="M20" s="24">
        <f aca="true" t="shared" si="9" ref="M20:M29">F20*L20</f>
        <v>0</v>
      </c>
    </row>
    <row r="21" spans="1:13" ht="24">
      <c r="A21" s="16">
        <v>17</v>
      </c>
      <c r="B21" s="17" t="s">
        <v>28</v>
      </c>
      <c r="C21" s="18" t="s">
        <v>29</v>
      </c>
      <c r="D21" s="18" t="s">
        <v>281</v>
      </c>
      <c r="E21" s="19" t="s">
        <v>282</v>
      </c>
      <c r="F21" s="85">
        <v>1</v>
      </c>
      <c r="G21" s="21" t="s">
        <v>22</v>
      </c>
      <c r="H21" s="22"/>
      <c r="I21" s="23">
        <f>F21*H21</f>
        <v>0</v>
      </c>
      <c r="J21" s="22"/>
      <c r="K21" s="23">
        <f t="shared" si="7"/>
        <v>0</v>
      </c>
      <c r="L21" s="92">
        <f t="shared" si="8"/>
        <v>0</v>
      </c>
      <c r="M21" s="24">
        <f t="shared" si="9"/>
        <v>0</v>
      </c>
    </row>
    <row r="22" spans="1:13" ht="12">
      <c r="A22" s="16">
        <v>18</v>
      </c>
      <c r="B22" s="17" t="s">
        <v>27</v>
      </c>
      <c r="C22" s="18"/>
      <c r="D22" s="18"/>
      <c r="E22" s="19" t="s">
        <v>283</v>
      </c>
      <c r="F22" s="85">
        <v>1</v>
      </c>
      <c r="G22" s="21" t="s">
        <v>22</v>
      </c>
      <c r="H22" s="22"/>
      <c r="I22" s="23">
        <f>F22*H22</f>
        <v>0</v>
      </c>
      <c r="J22" s="22"/>
      <c r="K22" s="23">
        <f t="shared" si="7"/>
        <v>0</v>
      </c>
      <c r="L22" s="92">
        <f t="shared" si="8"/>
        <v>0</v>
      </c>
      <c r="M22" s="24">
        <f t="shared" si="9"/>
        <v>0</v>
      </c>
    </row>
    <row r="23" spans="1:13" ht="24">
      <c r="A23" s="16">
        <v>19</v>
      </c>
      <c r="B23" s="17" t="s">
        <v>27</v>
      </c>
      <c r="C23" s="18"/>
      <c r="D23" s="18"/>
      <c r="E23" s="19" t="s">
        <v>258</v>
      </c>
      <c r="F23" s="85">
        <v>1</v>
      </c>
      <c r="G23" s="21" t="s">
        <v>22</v>
      </c>
      <c r="H23" s="22"/>
      <c r="I23" s="23">
        <f>F23*H23</f>
        <v>0</v>
      </c>
      <c r="J23" s="22"/>
      <c r="K23" s="23">
        <f t="shared" si="7"/>
        <v>0</v>
      </c>
      <c r="L23" s="92">
        <f t="shared" si="8"/>
        <v>0</v>
      </c>
      <c r="M23" s="24">
        <f t="shared" si="9"/>
        <v>0</v>
      </c>
    </row>
    <row r="24" spans="1:13" ht="24">
      <c r="A24" s="16">
        <v>20</v>
      </c>
      <c r="B24" s="17" t="s">
        <v>28</v>
      </c>
      <c r="C24" s="18" t="s">
        <v>29</v>
      </c>
      <c r="D24" s="18" t="s">
        <v>153</v>
      </c>
      <c r="E24" s="19" t="s">
        <v>154</v>
      </c>
      <c r="F24" s="20">
        <v>3</v>
      </c>
      <c r="G24" s="21" t="s">
        <v>22</v>
      </c>
      <c r="H24" s="22"/>
      <c r="I24" s="23">
        <f aca="true" t="shared" si="10" ref="I24:I29">F24*H24</f>
        <v>0</v>
      </c>
      <c r="J24" s="22"/>
      <c r="K24" s="23">
        <f t="shared" si="7"/>
        <v>0</v>
      </c>
      <c r="L24" s="92">
        <f t="shared" si="8"/>
        <v>0</v>
      </c>
      <c r="M24" s="24">
        <f t="shared" si="9"/>
        <v>0</v>
      </c>
    </row>
    <row r="25" spans="1:14" ht="24">
      <c r="A25" s="16">
        <v>21</v>
      </c>
      <c r="B25" s="17" t="s">
        <v>28</v>
      </c>
      <c r="C25" s="18" t="s">
        <v>29</v>
      </c>
      <c r="D25" s="18" t="s">
        <v>192</v>
      </c>
      <c r="E25" s="19" t="s">
        <v>188</v>
      </c>
      <c r="F25" s="20">
        <v>1</v>
      </c>
      <c r="G25" s="21" t="s">
        <v>193</v>
      </c>
      <c r="H25" s="22"/>
      <c r="I25" s="23">
        <f t="shared" si="10"/>
        <v>0</v>
      </c>
      <c r="J25" s="22"/>
      <c r="K25" s="23">
        <f t="shared" si="7"/>
        <v>0</v>
      </c>
      <c r="L25" s="92">
        <f t="shared" si="8"/>
        <v>0</v>
      </c>
      <c r="M25" s="24">
        <f t="shared" si="9"/>
        <v>0</v>
      </c>
      <c r="N25" s="9"/>
    </row>
    <row r="26" spans="1:14" ht="24">
      <c r="A26" s="16">
        <v>22</v>
      </c>
      <c r="B26" s="17" t="s">
        <v>28</v>
      </c>
      <c r="C26" s="18" t="s">
        <v>29</v>
      </c>
      <c r="D26" s="18" t="s">
        <v>191</v>
      </c>
      <c r="E26" s="19" t="s">
        <v>187</v>
      </c>
      <c r="F26" s="20">
        <v>9</v>
      </c>
      <c r="G26" s="21" t="s">
        <v>193</v>
      </c>
      <c r="H26" s="22"/>
      <c r="I26" s="23">
        <f t="shared" si="10"/>
        <v>0</v>
      </c>
      <c r="J26" s="22"/>
      <c r="K26" s="23">
        <f t="shared" si="7"/>
        <v>0</v>
      </c>
      <c r="L26" s="92">
        <f t="shared" si="8"/>
        <v>0</v>
      </c>
      <c r="M26" s="24">
        <f t="shared" si="9"/>
        <v>0</v>
      </c>
      <c r="N26" s="9"/>
    </row>
    <row r="27" spans="1:14" ht="24">
      <c r="A27" s="16">
        <v>23</v>
      </c>
      <c r="B27" s="17" t="s">
        <v>28</v>
      </c>
      <c r="C27" s="18" t="s">
        <v>29</v>
      </c>
      <c r="D27" s="18" t="s">
        <v>272</v>
      </c>
      <c r="E27" s="19" t="s">
        <v>273</v>
      </c>
      <c r="F27" s="20">
        <v>1</v>
      </c>
      <c r="G27" s="21" t="s">
        <v>193</v>
      </c>
      <c r="H27" s="22"/>
      <c r="I27" s="23">
        <f t="shared" si="10"/>
        <v>0</v>
      </c>
      <c r="J27" s="22"/>
      <c r="K27" s="23">
        <f t="shared" si="7"/>
        <v>0</v>
      </c>
      <c r="L27" s="92">
        <f t="shared" si="8"/>
        <v>0</v>
      </c>
      <c r="M27" s="24">
        <f t="shared" si="9"/>
        <v>0</v>
      </c>
      <c r="N27" s="9"/>
    </row>
    <row r="28" spans="1:14" ht="24">
      <c r="A28" s="16">
        <v>24</v>
      </c>
      <c r="B28" s="17" t="s">
        <v>28</v>
      </c>
      <c r="C28" s="18" t="s">
        <v>29</v>
      </c>
      <c r="D28" s="18" t="s">
        <v>274</v>
      </c>
      <c r="E28" s="19" t="s">
        <v>273</v>
      </c>
      <c r="F28" s="20">
        <v>9</v>
      </c>
      <c r="G28" s="21" t="s">
        <v>193</v>
      </c>
      <c r="H28" s="22"/>
      <c r="I28" s="23">
        <f t="shared" si="10"/>
        <v>0</v>
      </c>
      <c r="J28" s="22"/>
      <c r="K28" s="23">
        <f t="shared" si="7"/>
        <v>0</v>
      </c>
      <c r="L28" s="92">
        <f t="shared" si="8"/>
        <v>0</v>
      </c>
      <c r="M28" s="24">
        <f t="shared" si="9"/>
        <v>0</v>
      </c>
      <c r="N28" s="9"/>
    </row>
    <row r="29" spans="1:13" ht="36">
      <c r="A29" s="16">
        <v>25</v>
      </c>
      <c r="B29" s="17" t="s">
        <v>28</v>
      </c>
      <c r="C29" s="18" t="s">
        <v>29</v>
      </c>
      <c r="D29" s="18" t="s">
        <v>190</v>
      </c>
      <c r="E29" s="19" t="s">
        <v>277</v>
      </c>
      <c r="F29" s="20">
        <v>2</v>
      </c>
      <c r="G29" s="21" t="s">
        <v>21</v>
      </c>
      <c r="H29" s="22"/>
      <c r="I29" s="23">
        <f t="shared" si="10"/>
        <v>0</v>
      </c>
      <c r="J29" s="22"/>
      <c r="K29" s="23">
        <f t="shared" si="7"/>
        <v>0</v>
      </c>
      <c r="L29" s="92">
        <f t="shared" si="8"/>
        <v>0</v>
      </c>
      <c r="M29" s="24">
        <f t="shared" si="9"/>
        <v>0</v>
      </c>
    </row>
    <row r="30" spans="1:14" ht="84">
      <c r="A30" s="16">
        <v>26</v>
      </c>
      <c r="B30" s="17" t="s">
        <v>27</v>
      </c>
      <c r="C30" s="18"/>
      <c r="D30" s="18"/>
      <c r="E30" s="19" t="s">
        <v>147</v>
      </c>
      <c r="F30" s="20">
        <v>7</v>
      </c>
      <c r="G30" s="21" t="s">
        <v>22</v>
      </c>
      <c r="H30" s="22"/>
      <c r="I30" s="23">
        <f t="shared" si="4"/>
        <v>0</v>
      </c>
      <c r="J30" s="22"/>
      <c r="K30" s="23">
        <f t="shared" si="5"/>
        <v>0</v>
      </c>
      <c r="L30" s="92">
        <f t="shared" si="2"/>
        <v>0</v>
      </c>
      <c r="M30" s="24">
        <f t="shared" si="6"/>
        <v>0</v>
      </c>
      <c r="N30" s="9"/>
    </row>
    <row r="31" spans="1:14" ht="24">
      <c r="A31" s="16">
        <v>27</v>
      </c>
      <c r="B31" s="17" t="s">
        <v>28</v>
      </c>
      <c r="C31" s="18" t="s">
        <v>29</v>
      </c>
      <c r="D31" s="18" t="s">
        <v>34</v>
      </c>
      <c r="E31" s="19" t="s">
        <v>35</v>
      </c>
      <c r="F31" s="20">
        <v>7</v>
      </c>
      <c r="G31" s="21" t="s">
        <v>22</v>
      </c>
      <c r="H31" s="22"/>
      <c r="I31" s="23">
        <f t="shared" si="4"/>
        <v>0</v>
      </c>
      <c r="J31" s="22"/>
      <c r="K31" s="23">
        <f t="shared" si="5"/>
        <v>0</v>
      </c>
      <c r="L31" s="92">
        <f t="shared" si="2"/>
        <v>0</v>
      </c>
      <c r="M31" s="24">
        <f t="shared" si="6"/>
        <v>0</v>
      </c>
      <c r="N31" s="9"/>
    </row>
    <row r="32" spans="1:13" ht="24">
      <c r="A32" s="16">
        <v>28</v>
      </c>
      <c r="B32" s="17" t="s">
        <v>28</v>
      </c>
      <c r="C32" s="18" t="s">
        <v>29</v>
      </c>
      <c r="D32" s="18" t="s">
        <v>36</v>
      </c>
      <c r="E32" s="19" t="s">
        <v>37</v>
      </c>
      <c r="F32" s="21">
        <v>165</v>
      </c>
      <c r="G32" s="21" t="s">
        <v>22</v>
      </c>
      <c r="H32" s="22"/>
      <c r="I32" s="23">
        <f t="shared" si="4"/>
        <v>0</v>
      </c>
      <c r="J32" s="22"/>
      <c r="K32" s="23">
        <f t="shared" si="5"/>
        <v>0</v>
      </c>
      <c r="L32" s="92">
        <f t="shared" si="2"/>
        <v>0</v>
      </c>
      <c r="M32" s="24">
        <f t="shared" si="6"/>
        <v>0</v>
      </c>
    </row>
    <row r="33" spans="1:13" ht="36">
      <c r="A33" s="16">
        <v>29</v>
      </c>
      <c r="B33" s="17" t="s">
        <v>28</v>
      </c>
      <c r="C33" s="18" t="s">
        <v>29</v>
      </c>
      <c r="D33" s="18" t="s">
        <v>48</v>
      </c>
      <c r="E33" s="19" t="s">
        <v>49</v>
      </c>
      <c r="F33" s="20">
        <v>165</v>
      </c>
      <c r="G33" s="21" t="s">
        <v>22</v>
      </c>
      <c r="H33" s="22"/>
      <c r="I33" s="23">
        <f t="shared" si="4"/>
        <v>0</v>
      </c>
      <c r="J33" s="22"/>
      <c r="K33" s="23">
        <f t="shared" si="5"/>
        <v>0</v>
      </c>
      <c r="L33" s="92">
        <f t="shared" si="2"/>
        <v>0</v>
      </c>
      <c r="M33" s="24">
        <f t="shared" si="6"/>
        <v>0</v>
      </c>
    </row>
    <row r="34" spans="1:13" ht="24">
      <c r="A34" s="16">
        <v>30</v>
      </c>
      <c r="B34" s="17" t="s">
        <v>28</v>
      </c>
      <c r="C34" s="18" t="s">
        <v>29</v>
      </c>
      <c r="D34" s="18" t="s">
        <v>38</v>
      </c>
      <c r="E34" s="19" t="s">
        <v>39</v>
      </c>
      <c r="F34" s="20">
        <v>165</v>
      </c>
      <c r="G34" s="21" t="s">
        <v>22</v>
      </c>
      <c r="H34" s="22"/>
      <c r="I34" s="23">
        <f t="shared" si="4"/>
        <v>0</v>
      </c>
      <c r="J34" s="22"/>
      <c r="K34" s="23">
        <f t="shared" si="5"/>
        <v>0</v>
      </c>
      <c r="L34" s="92">
        <f t="shared" si="2"/>
        <v>0</v>
      </c>
      <c r="M34" s="24">
        <f t="shared" si="6"/>
        <v>0</v>
      </c>
    </row>
    <row r="35" spans="1:13" ht="24">
      <c r="A35" s="16">
        <v>31</v>
      </c>
      <c r="B35" s="17" t="s">
        <v>27</v>
      </c>
      <c r="C35" s="18"/>
      <c r="D35" s="18"/>
      <c r="E35" s="19" t="s">
        <v>148</v>
      </c>
      <c r="F35" s="85">
        <v>25</v>
      </c>
      <c r="G35" s="21" t="s">
        <v>22</v>
      </c>
      <c r="H35" s="22"/>
      <c r="I35" s="23">
        <f>F35*H35</f>
        <v>0</v>
      </c>
      <c r="J35" s="22"/>
      <c r="K35" s="23">
        <f>F35*J35</f>
        <v>0</v>
      </c>
      <c r="L35" s="92">
        <f>H35+J35</f>
        <v>0</v>
      </c>
      <c r="M35" s="24">
        <f>F35*L35</f>
        <v>0</v>
      </c>
    </row>
    <row r="36" spans="1:13" ht="24">
      <c r="A36" s="16">
        <v>32</v>
      </c>
      <c r="B36" s="17" t="s">
        <v>27</v>
      </c>
      <c r="C36" s="18"/>
      <c r="D36" s="18"/>
      <c r="E36" s="19" t="s">
        <v>149</v>
      </c>
      <c r="F36" s="85">
        <v>25</v>
      </c>
      <c r="G36" s="21" t="s">
        <v>22</v>
      </c>
      <c r="H36" s="22"/>
      <c r="I36" s="23">
        <f t="shared" si="4"/>
        <v>0</v>
      </c>
      <c r="J36" s="22"/>
      <c r="K36" s="23">
        <f t="shared" si="5"/>
        <v>0</v>
      </c>
      <c r="L36" s="92">
        <f t="shared" si="2"/>
        <v>0</v>
      </c>
      <c r="M36" s="24">
        <f t="shared" si="6"/>
        <v>0</v>
      </c>
    </row>
    <row r="37" spans="1:13" ht="24">
      <c r="A37" s="16">
        <v>33</v>
      </c>
      <c r="B37" s="17" t="s">
        <v>27</v>
      </c>
      <c r="C37" s="18"/>
      <c r="D37" s="18"/>
      <c r="E37" s="19" t="s">
        <v>150</v>
      </c>
      <c r="F37" s="85">
        <v>40</v>
      </c>
      <c r="G37" s="21" t="s">
        <v>22</v>
      </c>
      <c r="H37" s="22"/>
      <c r="I37" s="23">
        <f t="shared" si="4"/>
        <v>0</v>
      </c>
      <c r="J37" s="22"/>
      <c r="K37" s="23">
        <f t="shared" si="5"/>
        <v>0</v>
      </c>
      <c r="L37" s="92">
        <f t="shared" si="2"/>
        <v>0</v>
      </c>
      <c r="M37" s="24">
        <f t="shared" si="6"/>
        <v>0</v>
      </c>
    </row>
    <row r="38" spans="1:14" ht="24">
      <c r="A38" s="16">
        <v>34</v>
      </c>
      <c r="B38" s="17" t="s">
        <v>27</v>
      </c>
      <c r="C38" s="18"/>
      <c r="D38" s="18"/>
      <c r="E38" s="19" t="s">
        <v>151</v>
      </c>
      <c r="F38" s="85">
        <v>10</v>
      </c>
      <c r="G38" s="21" t="s">
        <v>22</v>
      </c>
      <c r="H38" s="22"/>
      <c r="I38" s="23">
        <f t="shared" si="4"/>
        <v>0</v>
      </c>
      <c r="J38" s="22"/>
      <c r="K38" s="23">
        <f t="shared" si="5"/>
        <v>0</v>
      </c>
      <c r="L38" s="92">
        <f t="shared" si="2"/>
        <v>0</v>
      </c>
      <c r="M38" s="24">
        <f t="shared" si="6"/>
        <v>0</v>
      </c>
      <c r="N38" s="9"/>
    </row>
    <row r="39" spans="1:13" ht="24">
      <c r="A39" s="16">
        <v>35</v>
      </c>
      <c r="B39" s="17" t="s">
        <v>27</v>
      </c>
      <c r="C39" s="18"/>
      <c r="D39" s="18"/>
      <c r="E39" s="19" t="s">
        <v>209</v>
      </c>
      <c r="F39" s="85">
        <v>9520</v>
      </c>
      <c r="G39" s="21" t="s">
        <v>23</v>
      </c>
      <c r="H39" s="22"/>
      <c r="I39" s="23">
        <f t="shared" si="4"/>
        <v>0</v>
      </c>
      <c r="J39" s="22"/>
      <c r="K39" s="23">
        <f t="shared" si="5"/>
        <v>0</v>
      </c>
      <c r="L39" s="92">
        <f t="shared" si="2"/>
        <v>0</v>
      </c>
      <c r="M39" s="24">
        <f t="shared" si="6"/>
        <v>0</v>
      </c>
    </row>
    <row r="40" spans="1:14" ht="24">
      <c r="A40" s="16">
        <v>36</v>
      </c>
      <c r="B40" s="17" t="s">
        <v>28</v>
      </c>
      <c r="C40" s="18" t="s">
        <v>29</v>
      </c>
      <c r="D40" s="18" t="s">
        <v>46</v>
      </c>
      <c r="E40" s="19" t="s">
        <v>47</v>
      </c>
      <c r="F40" s="20">
        <v>990</v>
      </c>
      <c r="G40" s="21" t="s">
        <v>23</v>
      </c>
      <c r="H40" s="22"/>
      <c r="I40" s="23">
        <f t="shared" si="4"/>
        <v>0</v>
      </c>
      <c r="J40" s="22"/>
      <c r="K40" s="23">
        <f t="shared" si="5"/>
        <v>0</v>
      </c>
      <c r="L40" s="92">
        <f t="shared" si="2"/>
        <v>0</v>
      </c>
      <c r="M40" s="24">
        <f t="shared" si="6"/>
        <v>0</v>
      </c>
      <c r="N40" s="9"/>
    </row>
    <row r="41" spans="1:14" ht="24">
      <c r="A41" s="16">
        <v>37</v>
      </c>
      <c r="B41" s="17" t="s">
        <v>28</v>
      </c>
      <c r="C41" s="18" t="s">
        <v>29</v>
      </c>
      <c r="D41" s="18" t="s">
        <v>54</v>
      </c>
      <c r="E41" s="19" t="s">
        <v>55</v>
      </c>
      <c r="F41" s="20">
        <v>8530</v>
      </c>
      <c r="G41" s="21" t="s">
        <v>23</v>
      </c>
      <c r="H41" s="22"/>
      <c r="I41" s="23">
        <f t="shared" si="4"/>
        <v>0</v>
      </c>
      <c r="J41" s="22"/>
      <c r="K41" s="23">
        <f t="shared" si="5"/>
        <v>0</v>
      </c>
      <c r="L41" s="92">
        <f t="shared" si="2"/>
        <v>0</v>
      </c>
      <c r="M41" s="24">
        <f t="shared" si="6"/>
        <v>0</v>
      </c>
      <c r="N41" s="9"/>
    </row>
    <row r="42" spans="1:13" ht="60">
      <c r="A42" s="16">
        <v>38</v>
      </c>
      <c r="B42" s="17" t="s">
        <v>27</v>
      </c>
      <c r="C42" s="18"/>
      <c r="D42" s="18"/>
      <c r="E42" s="19" t="s">
        <v>152</v>
      </c>
      <c r="F42" s="20">
        <v>165</v>
      </c>
      <c r="G42" s="21" t="s">
        <v>22</v>
      </c>
      <c r="H42" s="22"/>
      <c r="I42" s="23">
        <f t="shared" si="4"/>
        <v>0</v>
      </c>
      <c r="J42" s="22"/>
      <c r="K42" s="23">
        <f t="shared" si="5"/>
        <v>0</v>
      </c>
      <c r="L42" s="92">
        <f t="shared" si="2"/>
        <v>0</v>
      </c>
      <c r="M42" s="24">
        <f t="shared" si="6"/>
        <v>0</v>
      </c>
    </row>
    <row r="43" spans="1:14" ht="36">
      <c r="A43" s="16">
        <v>39</v>
      </c>
      <c r="B43" s="17" t="s">
        <v>27</v>
      </c>
      <c r="C43" s="18"/>
      <c r="D43" s="18"/>
      <c r="E43" s="19" t="s">
        <v>376</v>
      </c>
      <c r="F43" s="20">
        <v>89</v>
      </c>
      <c r="G43" s="21" t="s">
        <v>22</v>
      </c>
      <c r="H43" s="22"/>
      <c r="I43" s="23">
        <f t="shared" si="4"/>
        <v>0</v>
      </c>
      <c r="J43" s="22"/>
      <c r="K43" s="23">
        <f t="shared" si="5"/>
        <v>0</v>
      </c>
      <c r="L43" s="92">
        <f t="shared" si="2"/>
        <v>0</v>
      </c>
      <c r="M43" s="24">
        <f t="shared" si="6"/>
        <v>0</v>
      </c>
      <c r="N43" s="9"/>
    </row>
    <row r="44" spans="1:14" ht="36">
      <c r="A44" s="16">
        <v>40</v>
      </c>
      <c r="B44" s="17" t="s">
        <v>27</v>
      </c>
      <c r="C44" s="18"/>
      <c r="D44" s="18"/>
      <c r="E44" s="19" t="s">
        <v>377</v>
      </c>
      <c r="F44" s="20">
        <v>14</v>
      </c>
      <c r="G44" s="21" t="s">
        <v>22</v>
      </c>
      <c r="H44" s="22"/>
      <c r="I44" s="23">
        <f t="shared" si="4"/>
        <v>0</v>
      </c>
      <c r="J44" s="22"/>
      <c r="K44" s="23">
        <f t="shared" si="5"/>
        <v>0</v>
      </c>
      <c r="L44" s="92">
        <f t="shared" si="2"/>
        <v>0</v>
      </c>
      <c r="M44" s="24">
        <f t="shared" si="6"/>
        <v>0</v>
      </c>
      <c r="N44" s="9"/>
    </row>
    <row r="45" spans="1:14" ht="36">
      <c r="A45" s="16">
        <v>41</v>
      </c>
      <c r="B45" s="17" t="s">
        <v>27</v>
      </c>
      <c r="C45" s="18"/>
      <c r="D45" s="18"/>
      <c r="E45" s="19" t="s">
        <v>137</v>
      </c>
      <c r="F45" s="20">
        <v>75</v>
      </c>
      <c r="G45" s="21" t="s">
        <v>22</v>
      </c>
      <c r="H45" s="22"/>
      <c r="I45" s="23">
        <f t="shared" si="4"/>
        <v>0</v>
      </c>
      <c r="J45" s="22"/>
      <c r="K45" s="23">
        <f t="shared" si="5"/>
        <v>0</v>
      </c>
      <c r="L45" s="92">
        <f t="shared" si="2"/>
        <v>0</v>
      </c>
      <c r="M45" s="24">
        <f t="shared" si="6"/>
        <v>0</v>
      </c>
      <c r="N45" s="9"/>
    </row>
    <row r="46" spans="1:14" ht="13.5">
      <c r="A46" s="16">
        <v>42</v>
      </c>
      <c r="B46" s="17" t="s">
        <v>27</v>
      </c>
      <c r="C46" s="18"/>
      <c r="D46" s="18"/>
      <c r="E46" s="19" t="s">
        <v>378</v>
      </c>
      <c r="F46" s="20">
        <v>89</v>
      </c>
      <c r="G46" s="21" t="s">
        <v>22</v>
      </c>
      <c r="H46" s="22"/>
      <c r="I46" s="23">
        <f t="shared" si="4"/>
        <v>0</v>
      </c>
      <c r="J46" s="22"/>
      <c r="K46" s="23">
        <f t="shared" si="5"/>
        <v>0</v>
      </c>
      <c r="L46" s="92">
        <f t="shared" si="2"/>
        <v>0</v>
      </c>
      <c r="M46" s="24">
        <f t="shared" si="6"/>
        <v>0</v>
      </c>
      <c r="N46" s="9"/>
    </row>
    <row r="47" spans="1:13" ht="24">
      <c r="A47" s="16">
        <v>43</v>
      </c>
      <c r="B47" s="17" t="s">
        <v>28</v>
      </c>
      <c r="C47" s="18" t="s">
        <v>29</v>
      </c>
      <c r="D47" s="18" t="s">
        <v>40</v>
      </c>
      <c r="E47" s="19" t="s">
        <v>41</v>
      </c>
      <c r="F47" s="21">
        <v>15</v>
      </c>
      <c r="G47" s="21" t="s">
        <v>22</v>
      </c>
      <c r="H47" s="22"/>
      <c r="I47" s="23">
        <f t="shared" si="4"/>
        <v>0</v>
      </c>
      <c r="J47" s="22"/>
      <c r="K47" s="23">
        <f t="shared" si="5"/>
        <v>0</v>
      </c>
      <c r="L47" s="92">
        <f t="shared" si="2"/>
        <v>0</v>
      </c>
      <c r="M47" s="24">
        <f t="shared" si="6"/>
        <v>0</v>
      </c>
    </row>
    <row r="48" spans="1:13" ht="24">
      <c r="A48" s="16">
        <v>44</v>
      </c>
      <c r="B48" s="17" t="s">
        <v>28</v>
      </c>
      <c r="C48" s="18" t="s">
        <v>29</v>
      </c>
      <c r="D48" s="18" t="s">
        <v>42</v>
      </c>
      <c r="E48" s="19" t="s">
        <v>43</v>
      </c>
      <c r="F48" s="20">
        <v>75</v>
      </c>
      <c r="G48" s="21" t="s">
        <v>22</v>
      </c>
      <c r="H48" s="22"/>
      <c r="I48" s="23">
        <f t="shared" si="4"/>
        <v>0</v>
      </c>
      <c r="J48" s="22"/>
      <c r="K48" s="23">
        <f t="shared" si="5"/>
        <v>0</v>
      </c>
      <c r="L48" s="92">
        <f t="shared" si="2"/>
        <v>0</v>
      </c>
      <c r="M48" s="24">
        <f t="shared" si="6"/>
        <v>0</v>
      </c>
    </row>
    <row r="49" spans="1:13" ht="24">
      <c r="A49" s="16">
        <v>45</v>
      </c>
      <c r="B49" s="17" t="s">
        <v>28</v>
      </c>
      <c r="C49" s="18" t="s">
        <v>29</v>
      </c>
      <c r="D49" s="18" t="s">
        <v>371</v>
      </c>
      <c r="E49" s="19" t="s">
        <v>372</v>
      </c>
      <c r="F49" s="20">
        <v>1</v>
      </c>
      <c r="G49" s="21" t="s">
        <v>22</v>
      </c>
      <c r="H49" s="22"/>
      <c r="I49" s="23">
        <f t="shared" si="4"/>
        <v>0</v>
      </c>
      <c r="J49" s="22"/>
      <c r="K49" s="23">
        <f t="shared" si="5"/>
        <v>0</v>
      </c>
      <c r="L49" s="92">
        <f t="shared" si="2"/>
        <v>0</v>
      </c>
      <c r="M49" s="24">
        <f t="shared" si="6"/>
        <v>0</v>
      </c>
    </row>
    <row r="50" spans="1:14" ht="36">
      <c r="A50" s="16">
        <v>46</v>
      </c>
      <c r="B50" s="17" t="s">
        <v>28</v>
      </c>
      <c r="C50" s="18" t="s">
        <v>29</v>
      </c>
      <c r="D50" s="18" t="s">
        <v>48</v>
      </c>
      <c r="E50" s="19" t="s">
        <v>49</v>
      </c>
      <c r="F50" s="20">
        <v>165</v>
      </c>
      <c r="G50" s="21" t="s">
        <v>22</v>
      </c>
      <c r="H50" s="22"/>
      <c r="I50" s="23">
        <f t="shared" si="4"/>
        <v>0</v>
      </c>
      <c r="J50" s="22"/>
      <c r="K50" s="23">
        <f t="shared" si="5"/>
        <v>0</v>
      </c>
      <c r="L50" s="92">
        <f t="shared" si="2"/>
        <v>0</v>
      </c>
      <c r="M50" s="24">
        <f t="shared" si="6"/>
        <v>0</v>
      </c>
      <c r="N50" s="9"/>
    </row>
    <row r="51" spans="1:13" ht="12">
      <c r="A51" s="16">
        <v>47</v>
      </c>
      <c r="B51" s="17"/>
      <c r="C51" s="18"/>
      <c r="D51" s="18"/>
      <c r="E51" s="91" t="s">
        <v>210</v>
      </c>
      <c r="F51" s="20"/>
      <c r="G51" s="21"/>
      <c r="H51" s="22"/>
      <c r="I51" s="23">
        <f>F51*H51</f>
        <v>0</v>
      </c>
      <c r="J51" s="22"/>
      <c r="K51" s="23">
        <f>F51*J51</f>
        <v>0</v>
      </c>
      <c r="L51" s="92">
        <f aca="true" t="shared" si="11" ref="L51:L57">H51+J51</f>
        <v>0</v>
      </c>
      <c r="M51" s="24">
        <f>F51*L51</f>
        <v>0</v>
      </c>
    </row>
    <row r="52" spans="1:14" ht="24">
      <c r="A52" s="16">
        <v>48</v>
      </c>
      <c r="B52" s="17" t="s">
        <v>27</v>
      </c>
      <c r="C52" s="18"/>
      <c r="D52" s="18"/>
      <c r="E52" s="19" t="s">
        <v>285</v>
      </c>
      <c r="F52" s="20">
        <v>20</v>
      </c>
      <c r="G52" s="21" t="s">
        <v>23</v>
      </c>
      <c r="H52" s="22"/>
      <c r="I52" s="23">
        <f>F52*H52</f>
        <v>0</v>
      </c>
      <c r="J52" s="22"/>
      <c r="K52" s="23">
        <f>F52*J52</f>
        <v>0</v>
      </c>
      <c r="L52" s="92">
        <f>H52+J52</f>
        <v>0</v>
      </c>
      <c r="M52" s="24">
        <f>F52*L52</f>
        <v>0</v>
      </c>
      <c r="N52" s="9"/>
    </row>
    <row r="53" spans="1:14" ht="24">
      <c r="A53" s="16">
        <v>49</v>
      </c>
      <c r="B53" s="17" t="s">
        <v>28</v>
      </c>
      <c r="C53" s="18" t="s">
        <v>29</v>
      </c>
      <c r="D53" s="18" t="s">
        <v>264</v>
      </c>
      <c r="E53" s="19" t="s">
        <v>265</v>
      </c>
      <c r="F53" s="20">
        <v>20</v>
      </c>
      <c r="G53" s="21" t="s">
        <v>23</v>
      </c>
      <c r="H53" s="22"/>
      <c r="I53" s="23">
        <f aca="true" t="shared" si="12" ref="I53:I69">F53*H53</f>
        <v>0</v>
      </c>
      <c r="J53" s="22"/>
      <c r="K53" s="23">
        <f aca="true" t="shared" si="13" ref="K53:K65">F53*J53</f>
        <v>0</v>
      </c>
      <c r="L53" s="92">
        <f t="shared" si="11"/>
        <v>0</v>
      </c>
      <c r="M53" s="24">
        <f aca="true" t="shared" si="14" ref="M53:M65">F53*L53</f>
        <v>0</v>
      </c>
      <c r="N53" s="9"/>
    </row>
    <row r="54" spans="1:14" ht="13.5">
      <c r="A54" s="16">
        <v>50</v>
      </c>
      <c r="B54" s="17" t="s">
        <v>28</v>
      </c>
      <c r="C54" s="18" t="s">
        <v>29</v>
      </c>
      <c r="D54" s="18" t="s">
        <v>196</v>
      </c>
      <c r="E54" s="19" t="s">
        <v>197</v>
      </c>
      <c r="F54" s="20">
        <v>20</v>
      </c>
      <c r="G54" s="21" t="s">
        <v>23</v>
      </c>
      <c r="H54" s="22"/>
      <c r="I54" s="23">
        <f t="shared" si="12"/>
        <v>0</v>
      </c>
      <c r="J54" s="22"/>
      <c r="K54" s="23">
        <f t="shared" si="13"/>
        <v>0</v>
      </c>
      <c r="L54" s="92">
        <f t="shared" si="11"/>
        <v>0</v>
      </c>
      <c r="M54" s="24">
        <f t="shared" si="14"/>
        <v>0</v>
      </c>
      <c r="N54" s="9"/>
    </row>
    <row r="55" spans="1:14" ht="13.5">
      <c r="A55" s="16">
        <v>51</v>
      </c>
      <c r="B55" s="17" t="s">
        <v>28</v>
      </c>
      <c r="C55" s="18" t="s">
        <v>29</v>
      </c>
      <c r="D55" s="18" t="s">
        <v>198</v>
      </c>
      <c r="E55" s="19" t="s">
        <v>199</v>
      </c>
      <c r="F55" s="20">
        <v>20</v>
      </c>
      <c r="G55" s="21" t="s">
        <v>23</v>
      </c>
      <c r="H55" s="22"/>
      <c r="I55" s="23">
        <f t="shared" si="12"/>
        <v>0</v>
      </c>
      <c r="J55" s="22"/>
      <c r="K55" s="23">
        <f t="shared" si="13"/>
        <v>0</v>
      </c>
      <c r="L55" s="92">
        <f t="shared" si="11"/>
        <v>0</v>
      </c>
      <c r="M55" s="24">
        <f t="shared" si="14"/>
        <v>0</v>
      </c>
      <c r="N55" s="9"/>
    </row>
    <row r="56" spans="1:14" ht="24">
      <c r="A56" s="16">
        <v>52</v>
      </c>
      <c r="B56" s="17" t="s">
        <v>27</v>
      </c>
      <c r="C56" s="18"/>
      <c r="D56" s="18"/>
      <c r="E56" s="19" t="s">
        <v>286</v>
      </c>
      <c r="F56" s="20">
        <v>2</v>
      </c>
      <c r="G56" s="21" t="s">
        <v>22</v>
      </c>
      <c r="H56" s="22"/>
      <c r="I56" s="23">
        <f t="shared" si="12"/>
        <v>0</v>
      </c>
      <c r="J56" s="22"/>
      <c r="K56" s="23">
        <f t="shared" si="13"/>
        <v>0</v>
      </c>
      <c r="L56" s="92">
        <f t="shared" si="11"/>
        <v>0</v>
      </c>
      <c r="M56" s="24">
        <f t="shared" si="14"/>
        <v>0</v>
      </c>
      <c r="N56" s="9"/>
    </row>
    <row r="57" spans="1:14" ht="13.5">
      <c r="A57" s="16">
        <v>53</v>
      </c>
      <c r="B57" s="17" t="s">
        <v>28</v>
      </c>
      <c r="C57" s="18" t="s">
        <v>29</v>
      </c>
      <c r="D57" s="18" t="s">
        <v>200</v>
      </c>
      <c r="E57" s="19" t="s">
        <v>201</v>
      </c>
      <c r="F57" s="20">
        <v>2</v>
      </c>
      <c r="G57" s="21" t="s">
        <v>22</v>
      </c>
      <c r="H57" s="22"/>
      <c r="I57" s="23">
        <f t="shared" si="12"/>
        <v>0</v>
      </c>
      <c r="J57" s="22"/>
      <c r="K57" s="23">
        <f t="shared" si="13"/>
        <v>0</v>
      </c>
      <c r="L57" s="92">
        <f t="shared" si="11"/>
        <v>0</v>
      </c>
      <c r="M57" s="24">
        <f t="shared" si="14"/>
        <v>0</v>
      </c>
      <c r="N57" s="9"/>
    </row>
    <row r="58" spans="1:14" ht="36">
      <c r="A58" s="16">
        <v>54</v>
      </c>
      <c r="B58" s="17" t="s">
        <v>27</v>
      </c>
      <c r="C58" s="18"/>
      <c r="D58" s="18"/>
      <c r="E58" s="19" t="s">
        <v>287</v>
      </c>
      <c r="F58" s="20">
        <v>120</v>
      </c>
      <c r="G58" s="21" t="s">
        <v>133</v>
      </c>
      <c r="H58" s="22"/>
      <c r="I58" s="23">
        <f t="shared" si="12"/>
        <v>0</v>
      </c>
      <c r="J58" s="22"/>
      <c r="K58" s="23">
        <f>F58*J58</f>
        <v>0</v>
      </c>
      <c r="L58" s="92">
        <f>H58+J58</f>
        <v>0</v>
      </c>
      <c r="M58" s="24">
        <f>F58*L58</f>
        <v>0</v>
      </c>
      <c r="N58" s="9"/>
    </row>
    <row r="59" spans="1:14" ht="36">
      <c r="A59" s="16">
        <v>55</v>
      </c>
      <c r="B59" s="17" t="s">
        <v>27</v>
      </c>
      <c r="C59" s="18"/>
      <c r="D59" s="18"/>
      <c r="E59" s="19" t="s">
        <v>288</v>
      </c>
      <c r="F59" s="20">
        <v>90</v>
      </c>
      <c r="G59" s="21" t="s">
        <v>133</v>
      </c>
      <c r="H59" s="22"/>
      <c r="I59" s="23">
        <f t="shared" si="12"/>
        <v>0</v>
      </c>
      <c r="J59" s="22"/>
      <c r="K59" s="23">
        <f>F59*J59</f>
        <v>0</v>
      </c>
      <c r="L59" s="92">
        <f>H59+J59</f>
        <v>0</v>
      </c>
      <c r="M59" s="24">
        <f>F59*L59</f>
        <v>0</v>
      </c>
      <c r="N59" s="9"/>
    </row>
    <row r="60" spans="1:14" ht="24">
      <c r="A60" s="16">
        <v>56</v>
      </c>
      <c r="B60" s="17" t="s">
        <v>28</v>
      </c>
      <c r="C60" s="18" t="s">
        <v>29</v>
      </c>
      <c r="D60" s="18" t="s">
        <v>211</v>
      </c>
      <c r="E60" s="19" t="s">
        <v>266</v>
      </c>
      <c r="F60" s="20">
        <v>90</v>
      </c>
      <c r="G60" s="21" t="s">
        <v>23</v>
      </c>
      <c r="H60" s="22"/>
      <c r="I60" s="23">
        <f t="shared" si="12"/>
        <v>0</v>
      </c>
      <c r="J60" s="22"/>
      <c r="K60" s="23">
        <f>F60*J60</f>
        <v>0</v>
      </c>
      <c r="L60" s="92">
        <f>H60+J60</f>
        <v>0</v>
      </c>
      <c r="M60" s="24">
        <f>F60*L60</f>
        <v>0</v>
      </c>
      <c r="N60" s="9"/>
    </row>
    <row r="61" spans="1:14" ht="24">
      <c r="A61" s="16">
        <v>57</v>
      </c>
      <c r="B61" s="17" t="s">
        <v>28</v>
      </c>
      <c r="C61" s="18" t="s">
        <v>29</v>
      </c>
      <c r="D61" s="18" t="s">
        <v>212</v>
      </c>
      <c r="E61" s="19" t="s">
        <v>213</v>
      </c>
      <c r="F61" s="20">
        <v>120</v>
      </c>
      <c r="G61" s="21" t="s">
        <v>23</v>
      </c>
      <c r="H61" s="22"/>
      <c r="I61" s="23">
        <f t="shared" si="12"/>
        <v>0</v>
      </c>
      <c r="J61" s="22"/>
      <c r="K61" s="23">
        <f>F61*J61</f>
        <v>0</v>
      </c>
      <c r="L61" s="92">
        <f>H61+J61</f>
        <v>0</v>
      </c>
      <c r="M61" s="24">
        <f>F61*L61</f>
        <v>0</v>
      </c>
      <c r="N61" s="9"/>
    </row>
    <row r="62" spans="1:14" ht="48">
      <c r="A62" s="16">
        <v>58</v>
      </c>
      <c r="B62" s="17" t="s">
        <v>27</v>
      </c>
      <c r="C62" s="18"/>
      <c r="D62" s="18"/>
      <c r="E62" s="19" t="s">
        <v>162</v>
      </c>
      <c r="F62" s="20">
        <v>550</v>
      </c>
      <c r="G62" s="21" t="s">
        <v>23</v>
      </c>
      <c r="H62" s="22"/>
      <c r="I62" s="23">
        <f t="shared" si="12"/>
        <v>0</v>
      </c>
      <c r="J62" s="22"/>
      <c r="K62" s="23">
        <f t="shared" si="13"/>
        <v>0</v>
      </c>
      <c r="L62" s="92">
        <f aca="true" t="shared" si="15" ref="L62:L84">H62+J62</f>
        <v>0</v>
      </c>
      <c r="M62" s="24">
        <f t="shared" si="14"/>
        <v>0</v>
      </c>
      <c r="N62" s="9"/>
    </row>
    <row r="63" spans="1:13" ht="24">
      <c r="A63" s="16">
        <v>59</v>
      </c>
      <c r="B63" s="17" t="s">
        <v>28</v>
      </c>
      <c r="C63" s="18" t="s">
        <v>29</v>
      </c>
      <c r="D63" s="18" t="s">
        <v>238</v>
      </c>
      <c r="E63" s="19" t="s">
        <v>239</v>
      </c>
      <c r="F63" s="20">
        <v>550</v>
      </c>
      <c r="G63" s="21" t="s">
        <v>23</v>
      </c>
      <c r="H63" s="22"/>
      <c r="I63" s="23">
        <f t="shared" si="12"/>
        <v>0</v>
      </c>
      <c r="J63" s="22"/>
      <c r="K63" s="23">
        <f t="shared" si="13"/>
        <v>0</v>
      </c>
      <c r="L63" s="92">
        <f t="shared" si="15"/>
        <v>0</v>
      </c>
      <c r="M63" s="24">
        <f t="shared" si="14"/>
        <v>0</v>
      </c>
    </row>
    <row r="64" spans="1:13" ht="48">
      <c r="A64" s="16">
        <v>60</v>
      </c>
      <c r="B64" s="17" t="s">
        <v>27</v>
      </c>
      <c r="C64" s="18"/>
      <c r="D64" s="18"/>
      <c r="E64" s="19" t="s">
        <v>165</v>
      </c>
      <c r="F64" s="20">
        <v>220</v>
      </c>
      <c r="G64" s="21" t="s">
        <v>23</v>
      </c>
      <c r="H64" s="22"/>
      <c r="I64" s="23">
        <f t="shared" si="12"/>
        <v>0</v>
      </c>
      <c r="J64" s="22"/>
      <c r="K64" s="23">
        <f t="shared" si="13"/>
        <v>0</v>
      </c>
      <c r="L64" s="92">
        <f t="shared" si="15"/>
        <v>0</v>
      </c>
      <c r="M64" s="24">
        <f t="shared" si="14"/>
        <v>0</v>
      </c>
    </row>
    <row r="65" spans="1:14" ht="24">
      <c r="A65" s="16">
        <v>61</v>
      </c>
      <c r="B65" s="17" t="s">
        <v>28</v>
      </c>
      <c r="C65" s="18" t="s">
        <v>29</v>
      </c>
      <c r="D65" s="18" t="s">
        <v>240</v>
      </c>
      <c r="E65" s="19" t="s">
        <v>241</v>
      </c>
      <c r="F65" s="20">
        <v>220</v>
      </c>
      <c r="G65" s="21" t="s">
        <v>23</v>
      </c>
      <c r="H65" s="22"/>
      <c r="I65" s="23">
        <f t="shared" si="12"/>
        <v>0</v>
      </c>
      <c r="J65" s="22"/>
      <c r="K65" s="23">
        <f t="shared" si="13"/>
        <v>0</v>
      </c>
      <c r="L65" s="92">
        <f t="shared" si="15"/>
        <v>0</v>
      </c>
      <c r="M65" s="24">
        <f t="shared" si="14"/>
        <v>0</v>
      </c>
      <c r="N65" s="9"/>
    </row>
    <row r="66" spans="1:14" ht="24">
      <c r="A66" s="16">
        <v>62</v>
      </c>
      <c r="B66" s="17" t="s">
        <v>27</v>
      </c>
      <c r="C66" s="18"/>
      <c r="D66" s="18"/>
      <c r="E66" s="19" t="s">
        <v>289</v>
      </c>
      <c r="F66" s="20">
        <v>60</v>
      </c>
      <c r="G66" s="21" t="s">
        <v>23</v>
      </c>
      <c r="H66" s="22"/>
      <c r="I66" s="23">
        <f t="shared" si="12"/>
        <v>0</v>
      </c>
      <c r="J66" s="22"/>
      <c r="K66" s="23">
        <f>F66*J66</f>
        <v>0</v>
      </c>
      <c r="L66" s="92">
        <f>H66+J66</f>
        <v>0</v>
      </c>
      <c r="M66" s="24">
        <f>F66*L66</f>
        <v>0</v>
      </c>
      <c r="N66" s="9"/>
    </row>
    <row r="67" spans="1:14" ht="24">
      <c r="A67" s="16">
        <v>63</v>
      </c>
      <c r="B67" s="17" t="s">
        <v>28</v>
      </c>
      <c r="C67" s="18" t="s">
        <v>29</v>
      </c>
      <c r="D67" s="18" t="s">
        <v>275</v>
      </c>
      <c r="E67" s="19" t="s">
        <v>276</v>
      </c>
      <c r="F67" s="20">
        <v>60</v>
      </c>
      <c r="G67" s="21" t="s">
        <v>23</v>
      </c>
      <c r="H67" s="22"/>
      <c r="I67" s="23">
        <f t="shared" si="12"/>
        <v>0</v>
      </c>
      <c r="J67" s="22"/>
      <c r="K67" s="23">
        <f>F67*J67</f>
        <v>0</v>
      </c>
      <c r="L67" s="92">
        <f>H67+J67</f>
        <v>0</v>
      </c>
      <c r="M67" s="24">
        <f>F67*L67</f>
        <v>0</v>
      </c>
      <c r="N67" s="9"/>
    </row>
    <row r="68" spans="1:13" ht="48">
      <c r="A68" s="16">
        <v>64</v>
      </c>
      <c r="B68" s="17" t="s">
        <v>27</v>
      </c>
      <c r="C68" s="18"/>
      <c r="D68" s="18"/>
      <c r="E68" s="19" t="s">
        <v>204</v>
      </c>
      <c r="F68" s="20">
        <v>5</v>
      </c>
      <c r="G68" s="21" t="s">
        <v>23</v>
      </c>
      <c r="H68" s="22"/>
      <c r="I68" s="23">
        <f t="shared" si="12"/>
        <v>0</v>
      </c>
      <c r="J68" s="22"/>
      <c r="K68" s="23">
        <f>F68*J68</f>
        <v>0</v>
      </c>
      <c r="L68" s="92">
        <f t="shared" si="15"/>
        <v>0</v>
      </c>
      <c r="M68" s="24">
        <f>F68*L68</f>
        <v>0</v>
      </c>
    </row>
    <row r="69" spans="1:14" ht="24">
      <c r="A69" s="16">
        <v>65</v>
      </c>
      <c r="B69" s="17" t="s">
        <v>28</v>
      </c>
      <c r="C69" s="18" t="s">
        <v>29</v>
      </c>
      <c r="D69" s="18" t="s">
        <v>168</v>
      </c>
      <c r="E69" s="19" t="s">
        <v>169</v>
      </c>
      <c r="F69" s="20">
        <v>5</v>
      </c>
      <c r="G69" s="21" t="s">
        <v>23</v>
      </c>
      <c r="H69" s="22"/>
      <c r="I69" s="23">
        <f t="shared" si="12"/>
        <v>0</v>
      </c>
      <c r="J69" s="22"/>
      <c r="K69" s="23">
        <f>F69*J69</f>
        <v>0</v>
      </c>
      <c r="L69" s="92">
        <f t="shared" si="15"/>
        <v>0</v>
      </c>
      <c r="M69" s="24">
        <f>F69*L69</f>
        <v>0</v>
      </c>
      <c r="N69" s="9"/>
    </row>
    <row r="70" spans="1:14" ht="24">
      <c r="A70" s="16">
        <v>66</v>
      </c>
      <c r="B70" s="17" t="s">
        <v>27</v>
      </c>
      <c r="C70" s="18"/>
      <c r="D70" s="18"/>
      <c r="E70" s="19" t="s">
        <v>194</v>
      </c>
      <c r="F70" s="20">
        <v>750</v>
      </c>
      <c r="G70" s="21" t="s">
        <v>22</v>
      </c>
      <c r="H70" s="22"/>
      <c r="I70" s="23">
        <f aca="true" t="shared" si="16" ref="I70:I78">F70*H70</f>
        <v>0</v>
      </c>
      <c r="J70" s="22"/>
      <c r="K70" s="23">
        <f aca="true" t="shared" si="17" ref="K70:K78">F70*J70</f>
        <v>0</v>
      </c>
      <c r="L70" s="92">
        <f t="shared" si="15"/>
        <v>0</v>
      </c>
      <c r="M70" s="24">
        <f aca="true" t="shared" si="18" ref="M70:M78">F70*L70</f>
        <v>0</v>
      </c>
      <c r="N70" s="9"/>
    </row>
    <row r="71" spans="1:14" ht="24">
      <c r="A71" s="16">
        <v>67</v>
      </c>
      <c r="B71" s="17" t="s">
        <v>28</v>
      </c>
      <c r="C71" s="18" t="s">
        <v>29</v>
      </c>
      <c r="D71" s="18" t="s">
        <v>52</v>
      </c>
      <c r="E71" s="19" t="s">
        <v>53</v>
      </c>
      <c r="F71" s="20">
        <v>750</v>
      </c>
      <c r="G71" s="21" t="s">
        <v>22</v>
      </c>
      <c r="H71" s="22"/>
      <c r="I71" s="23">
        <f t="shared" si="16"/>
        <v>0</v>
      </c>
      <c r="J71" s="22"/>
      <c r="K71" s="23">
        <f t="shared" si="17"/>
        <v>0</v>
      </c>
      <c r="L71" s="92">
        <f t="shared" si="15"/>
        <v>0</v>
      </c>
      <c r="M71" s="24">
        <f t="shared" si="18"/>
        <v>0</v>
      </c>
      <c r="N71" s="9"/>
    </row>
    <row r="72" spans="1:13" ht="24">
      <c r="A72" s="16">
        <v>68</v>
      </c>
      <c r="B72" s="17" t="s">
        <v>27</v>
      </c>
      <c r="C72" s="18"/>
      <c r="D72" s="18"/>
      <c r="E72" s="19" t="s">
        <v>195</v>
      </c>
      <c r="F72" s="20">
        <v>150</v>
      </c>
      <c r="G72" s="21" t="s">
        <v>22</v>
      </c>
      <c r="H72" s="22"/>
      <c r="I72" s="23">
        <f t="shared" si="16"/>
        <v>0</v>
      </c>
      <c r="J72" s="22"/>
      <c r="K72" s="23">
        <f t="shared" si="17"/>
        <v>0</v>
      </c>
      <c r="L72" s="92">
        <f t="shared" si="15"/>
        <v>0</v>
      </c>
      <c r="M72" s="24">
        <f t="shared" si="18"/>
        <v>0</v>
      </c>
    </row>
    <row r="73" spans="1:14" ht="24">
      <c r="A73" s="16">
        <v>69</v>
      </c>
      <c r="B73" s="17" t="s">
        <v>28</v>
      </c>
      <c r="C73" s="18" t="s">
        <v>29</v>
      </c>
      <c r="D73" s="18" t="s">
        <v>50</v>
      </c>
      <c r="E73" s="19" t="s">
        <v>51</v>
      </c>
      <c r="F73" s="20">
        <v>150</v>
      </c>
      <c r="G73" s="21" t="s">
        <v>22</v>
      </c>
      <c r="H73" s="22"/>
      <c r="I73" s="23">
        <f t="shared" si="16"/>
        <v>0</v>
      </c>
      <c r="J73" s="22"/>
      <c r="K73" s="23">
        <f t="shared" si="17"/>
        <v>0</v>
      </c>
      <c r="L73" s="92">
        <f t="shared" si="15"/>
        <v>0</v>
      </c>
      <c r="M73" s="24">
        <f t="shared" si="18"/>
        <v>0</v>
      </c>
      <c r="N73" s="9"/>
    </row>
    <row r="74" spans="1:13" ht="48">
      <c r="A74" s="16">
        <v>70</v>
      </c>
      <c r="B74" s="17" t="s">
        <v>27</v>
      </c>
      <c r="C74" s="18"/>
      <c r="D74" s="18"/>
      <c r="E74" s="19" t="s">
        <v>143</v>
      </c>
      <c r="F74" s="20">
        <v>110</v>
      </c>
      <c r="G74" s="21" t="s">
        <v>22</v>
      </c>
      <c r="H74" s="22"/>
      <c r="I74" s="23">
        <f t="shared" si="16"/>
        <v>0</v>
      </c>
      <c r="J74" s="22"/>
      <c r="K74" s="23">
        <f t="shared" si="17"/>
        <v>0</v>
      </c>
      <c r="L74" s="92">
        <f t="shared" si="15"/>
        <v>0</v>
      </c>
      <c r="M74" s="24">
        <f t="shared" si="18"/>
        <v>0</v>
      </c>
    </row>
    <row r="75" spans="1:14" ht="24">
      <c r="A75" s="16">
        <v>71</v>
      </c>
      <c r="B75" s="17" t="s">
        <v>28</v>
      </c>
      <c r="C75" s="18" t="s">
        <v>29</v>
      </c>
      <c r="D75" s="18" t="s">
        <v>144</v>
      </c>
      <c r="E75" s="19" t="s">
        <v>145</v>
      </c>
      <c r="F75" s="20">
        <v>110</v>
      </c>
      <c r="G75" s="21" t="s">
        <v>22</v>
      </c>
      <c r="H75" s="22"/>
      <c r="I75" s="23">
        <f t="shared" si="16"/>
        <v>0</v>
      </c>
      <c r="J75" s="22"/>
      <c r="K75" s="23">
        <f t="shared" si="17"/>
        <v>0</v>
      </c>
      <c r="L75" s="92">
        <f t="shared" si="15"/>
        <v>0</v>
      </c>
      <c r="M75" s="24">
        <f t="shared" si="18"/>
        <v>0</v>
      </c>
      <c r="N75" s="9"/>
    </row>
    <row r="76" spans="1:14" ht="36">
      <c r="A76" s="16">
        <v>72</v>
      </c>
      <c r="B76" s="17" t="s">
        <v>27</v>
      </c>
      <c r="C76" s="18"/>
      <c r="D76" s="18"/>
      <c r="E76" s="19" t="s">
        <v>157</v>
      </c>
      <c r="F76" s="20">
        <v>20</v>
      </c>
      <c r="G76" s="21" t="s">
        <v>22</v>
      </c>
      <c r="H76" s="22"/>
      <c r="I76" s="23">
        <f t="shared" si="16"/>
        <v>0</v>
      </c>
      <c r="J76" s="22"/>
      <c r="K76" s="23">
        <f t="shared" si="17"/>
        <v>0</v>
      </c>
      <c r="L76" s="92">
        <f t="shared" si="15"/>
        <v>0</v>
      </c>
      <c r="M76" s="24">
        <f t="shared" si="18"/>
        <v>0</v>
      </c>
      <c r="N76" s="9"/>
    </row>
    <row r="77" spans="1:14" ht="24">
      <c r="A77" s="16">
        <v>73</v>
      </c>
      <c r="B77" s="17" t="s">
        <v>28</v>
      </c>
      <c r="C77" s="18" t="s">
        <v>29</v>
      </c>
      <c r="D77" s="18" t="s">
        <v>158</v>
      </c>
      <c r="E77" s="19" t="s">
        <v>159</v>
      </c>
      <c r="F77" s="20">
        <v>20</v>
      </c>
      <c r="G77" s="21" t="s">
        <v>22</v>
      </c>
      <c r="H77" s="22"/>
      <c r="I77" s="23">
        <f t="shared" si="16"/>
        <v>0</v>
      </c>
      <c r="J77" s="22"/>
      <c r="K77" s="23">
        <f t="shared" si="17"/>
        <v>0</v>
      </c>
      <c r="L77" s="92">
        <f t="shared" si="15"/>
        <v>0</v>
      </c>
      <c r="M77" s="24">
        <f t="shared" si="18"/>
        <v>0</v>
      </c>
      <c r="N77" s="9"/>
    </row>
    <row r="78" spans="1:14" ht="24">
      <c r="A78" s="16">
        <v>74</v>
      </c>
      <c r="B78" s="17" t="s">
        <v>27</v>
      </c>
      <c r="C78" s="18"/>
      <c r="D78" s="18"/>
      <c r="E78" s="19" t="s">
        <v>160</v>
      </c>
      <c r="F78" s="20">
        <v>10</v>
      </c>
      <c r="G78" s="21" t="s">
        <v>22</v>
      </c>
      <c r="H78" s="22"/>
      <c r="I78" s="23">
        <f t="shared" si="16"/>
        <v>0</v>
      </c>
      <c r="J78" s="22"/>
      <c r="K78" s="23">
        <f t="shared" si="17"/>
        <v>0</v>
      </c>
      <c r="L78" s="92">
        <f t="shared" si="15"/>
        <v>0</v>
      </c>
      <c r="M78" s="24">
        <f t="shared" si="18"/>
        <v>0</v>
      </c>
      <c r="N78" s="9"/>
    </row>
    <row r="79" spans="1:14" ht="24">
      <c r="A79" s="16">
        <v>75</v>
      </c>
      <c r="B79" s="17" t="s">
        <v>28</v>
      </c>
      <c r="C79" s="18" t="s">
        <v>29</v>
      </c>
      <c r="D79" s="18" t="s">
        <v>158</v>
      </c>
      <c r="E79" s="19" t="s">
        <v>161</v>
      </c>
      <c r="F79" s="20">
        <v>10</v>
      </c>
      <c r="G79" s="21" t="s">
        <v>22</v>
      </c>
      <c r="H79" s="22"/>
      <c r="I79" s="23">
        <f aca="true" t="shared" si="19" ref="I79:I84">F79*H79</f>
        <v>0</v>
      </c>
      <c r="J79" s="22"/>
      <c r="K79" s="23">
        <f aca="true" t="shared" si="20" ref="K79:K84">F79*J79</f>
        <v>0</v>
      </c>
      <c r="L79" s="92">
        <f t="shared" si="15"/>
        <v>0</v>
      </c>
      <c r="M79" s="24">
        <f aca="true" t="shared" si="21" ref="M79:M84">F79*L79</f>
        <v>0</v>
      </c>
      <c r="N79" s="9"/>
    </row>
    <row r="80" spans="1:13" ht="24">
      <c r="A80" s="16">
        <v>76</v>
      </c>
      <c r="B80" s="17" t="s">
        <v>27</v>
      </c>
      <c r="C80" s="18"/>
      <c r="D80" s="18"/>
      <c r="E80" s="19" t="s">
        <v>242</v>
      </c>
      <c r="F80" s="20">
        <v>100</v>
      </c>
      <c r="G80" s="21" t="s">
        <v>22</v>
      </c>
      <c r="H80" s="22"/>
      <c r="I80" s="23">
        <f t="shared" si="19"/>
        <v>0</v>
      </c>
      <c r="J80" s="22"/>
      <c r="K80" s="23">
        <f t="shared" si="20"/>
        <v>0</v>
      </c>
      <c r="L80" s="92">
        <f t="shared" si="15"/>
        <v>0</v>
      </c>
      <c r="M80" s="24">
        <f t="shared" si="21"/>
        <v>0</v>
      </c>
    </row>
    <row r="81" spans="1:14" ht="36">
      <c r="A81" s="16">
        <v>77</v>
      </c>
      <c r="B81" s="17" t="s">
        <v>28</v>
      </c>
      <c r="C81" s="18" t="s">
        <v>29</v>
      </c>
      <c r="D81" s="18" t="s">
        <v>139</v>
      </c>
      <c r="E81" s="19" t="s">
        <v>214</v>
      </c>
      <c r="F81" s="20">
        <v>15</v>
      </c>
      <c r="G81" s="21" t="s">
        <v>21</v>
      </c>
      <c r="H81" s="22"/>
      <c r="I81" s="23">
        <f t="shared" si="19"/>
        <v>0</v>
      </c>
      <c r="J81" s="22"/>
      <c r="K81" s="23">
        <f t="shared" si="20"/>
        <v>0</v>
      </c>
      <c r="L81" s="92">
        <f t="shared" si="15"/>
        <v>0</v>
      </c>
      <c r="M81" s="24">
        <f t="shared" si="21"/>
        <v>0</v>
      </c>
      <c r="N81" s="9"/>
    </row>
    <row r="82" spans="1:13" ht="24">
      <c r="A82" s="16">
        <v>78</v>
      </c>
      <c r="B82" s="17" t="s">
        <v>27</v>
      </c>
      <c r="C82" s="18"/>
      <c r="D82" s="18"/>
      <c r="E82" s="19" t="s">
        <v>60</v>
      </c>
      <c r="F82" s="20">
        <v>1</v>
      </c>
      <c r="G82" s="21" t="s">
        <v>22</v>
      </c>
      <c r="H82" s="22"/>
      <c r="I82" s="23">
        <f t="shared" si="19"/>
        <v>0</v>
      </c>
      <c r="J82" s="22"/>
      <c r="K82" s="23">
        <f t="shared" si="20"/>
        <v>0</v>
      </c>
      <c r="L82" s="92">
        <f t="shared" si="15"/>
        <v>0</v>
      </c>
      <c r="M82" s="24">
        <f t="shared" si="21"/>
        <v>0</v>
      </c>
    </row>
    <row r="83" spans="1:13" ht="24">
      <c r="A83" s="16">
        <v>79</v>
      </c>
      <c r="B83" s="17" t="s">
        <v>28</v>
      </c>
      <c r="C83" s="18" t="s">
        <v>29</v>
      </c>
      <c r="D83" s="18" t="s">
        <v>58</v>
      </c>
      <c r="E83" s="19" t="s">
        <v>59</v>
      </c>
      <c r="F83" s="20">
        <v>10</v>
      </c>
      <c r="G83" s="21" t="s">
        <v>22</v>
      </c>
      <c r="H83" s="22"/>
      <c r="I83" s="23">
        <f t="shared" si="19"/>
        <v>0</v>
      </c>
      <c r="J83" s="22"/>
      <c r="K83" s="23">
        <f t="shared" si="20"/>
        <v>0</v>
      </c>
      <c r="L83" s="92">
        <f t="shared" si="15"/>
        <v>0</v>
      </c>
      <c r="M83" s="24">
        <f t="shared" si="21"/>
        <v>0</v>
      </c>
    </row>
    <row r="84" spans="1:14" ht="48">
      <c r="A84" s="16">
        <v>80</v>
      </c>
      <c r="B84" s="17" t="s">
        <v>27</v>
      </c>
      <c r="C84" s="18"/>
      <c r="D84" s="18"/>
      <c r="E84" s="19" t="s">
        <v>215</v>
      </c>
      <c r="F84" s="20">
        <v>2</v>
      </c>
      <c r="G84" s="21" t="s">
        <v>22</v>
      </c>
      <c r="H84" s="22"/>
      <c r="I84" s="23">
        <f t="shared" si="19"/>
        <v>0</v>
      </c>
      <c r="J84" s="22"/>
      <c r="K84" s="23">
        <f t="shared" si="20"/>
        <v>0</v>
      </c>
      <c r="L84" s="92">
        <f t="shared" si="15"/>
        <v>0</v>
      </c>
      <c r="M84" s="24">
        <f t="shared" si="21"/>
        <v>0</v>
      </c>
      <c r="N84" s="9"/>
    </row>
    <row r="85" spans="1:13" ht="12">
      <c r="A85" s="16">
        <v>81</v>
      </c>
      <c r="B85" s="17" t="s">
        <v>27</v>
      </c>
      <c r="C85" s="18"/>
      <c r="D85" s="18"/>
      <c r="E85" s="26" t="s">
        <v>61</v>
      </c>
      <c r="F85" s="21">
        <v>3</v>
      </c>
      <c r="G85" s="21" t="s">
        <v>62</v>
      </c>
      <c r="H85" s="23">
        <f>SUM(I5:I84)*F85/100</f>
        <v>0</v>
      </c>
      <c r="I85" s="23">
        <f>H85</f>
        <v>0</v>
      </c>
      <c r="J85" s="22">
        <v>0</v>
      </c>
      <c r="K85" s="23">
        <v>0</v>
      </c>
      <c r="L85" s="23">
        <f aca="true" t="shared" si="22" ref="L85:L90">H85+J85</f>
        <v>0</v>
      </c>
      <c r="M85" s="25">
        <f>L85</f>
        <v>0</v>
      </c>
    </row>
    <row r="86" spans="1:13" s="43" customFormat="1" ht="12">
      <c r="A86" s="16">
        <v>82</v>
      </c>
      <c r="B86" s="36" t="s">
        <v>28</v>
      </c>
      <c r="C86" s="37" t="s">
        <v>29</v>
      </c>
      <c r="D86" s="37" t="s">
        <v>63</v>
      </c>
      <c r="E86" s="38" t="s">
        <v>64</v>
      </c>
      <c r="F86" s="39">
        <v>1</v>
      </c>
      <c r="G86" s="39" t="s">
        <v>62</v>
      </c>
      <c r="H86" s="40">
        <v>0</v>
      </c>
      <c r="I86" s="41">
        <v>0</v>
      </c>
      <c r="J86" s="41">
        <f>SUM(K5:K85)*F86/100</f>
        <v>0</v>
      </c>
      <c r="K86" s="41">
        <f>J86</f>
        <v>0</v>
      </c>
      <c r="L86" s="41">
        <f t="shared" si="22"/>
        <v>0</v>
      </c>
      <c r="M86" s="42">
        <f>L86</f>
        <v>0</v>
      </c>
    </row>
    <row r="87" spans="1:13" s="43" customFormat="1" ht="12">
      <c r="A87" s="16">
        <v>83</v>
      </c>
      <c r="B87" s="36" t="s">
        <v>28</v>
      </c>
      <c r="C87" s="37" t="s">
        <v>29</v>
      </c>
      <c r="D87" s="37" t="s">
        <v>65</v>
      </c>
      <c r="E87" s="44" t="s">
        <v>66</v>
      </c>
      <c r="F87" s="39">
        <v>1</v>
      </c>
      <c r="G87" s="39" t="s">
        <v>67</v>
      </c>
      <c r="H87" s="40">
        <v>0</v>
      </c>
      <c r="I87" s="41">
        <v>0</v>
      </c>
      <c r="J87" s="40"/>
      <c r="K87" s="41">
        <f>F87*J87</f>
        <v>0</v>
      </c>
      <c r="L87" s="41">
        <f t="shared" si="22"/>
        <v>0</v>
      </c>
      <c r="M87" s="42">
        <f>F87*L87</f>
        <v>0</v>
      </c>
    </row>
    <row r="88" spans="1:13" s="43" customFormat="1" ht="12">
      <c r="A88" s="16">
        <v>84</v>
      </c>
      <c r="B88" s="36" t="s">
        <v>28</v>
      </c>
      <c r="C88" s="37" t="s">
        <v>29</v>
      </c>
      <c r="D88" s="37" t="s">
        <v>68</v>
      </c>
      <c r="E88" s="44" t="s">
        <v>69</v>
      </c>
      <c r="F88" s="39">
        <v>1</v>
      </c>
      <c r="G88" s="39" t="s">
        <v>70</v>
      </c>
      <c r="H88" s="40">
        <v>0</v>
      </c>
      <c r="I88" s="41">
        <v>0</v>
      </c>
      <c r="J88" s="40"/>
      <c r="K88" s="41">
        <f>F88*J88</f>
        <v>0</v>
      </c>
      <c r="L88" s="41">
        <f t="shared" si="22"/>
        <v>0</v>
      </c>
      <c r="M88" s="42">
        <f>F88*L88</f>
        <v>0</v>
      </c>
    </row>
    <row r="89" spans="1:13" s="43" customFormat="1" ht="12">
      <c r="A89" s="16">
        <v>85</v>
      </c>
      <c r="B89" s="36" t="s">
        <v>28</v>
      </c>
      <c r="C89" s="37" t="s">
        <v>29</v>
      </c>
      <c r="D89" s="37" t="s">
        <v>71</v>
      </c>
      <c r="E89" s="44" t="s">
        <v>72</v>
      </c>
      <c r="F89" s="39">
        <v>1</v>
      </c>
      <c r="G89" s="39" t="s">
        <v>70</v>
      </c>
      <c r="H89" s="40">
        <v>0</v>
      </c>
      <c r="I89" s="41">
        <v>0</v>
      </c>
      <c r="J89" s="40"/>
      <c r="K89" s="41">
        <f>F89*J89</f>
        <v>0</v>
      </c>
      <c r="L89" s="41">
        <f t="shared" si="22"/>
        <v>0</v>
      </c>
      <c r="M89" s="42">
        <f>F89*L89</f>
        <v>0</v>
      </c>
    </row>
    <row r="90" spans="1:13" s="43" customFormat="1" ht="24" thickBot="1">
      <c r="A90" s="16">
        <v>86</v>
      </c>
      <c r="B90" s="36" t="s">
        <v>28</v>
      </c>
      <c r="C90" s="37" t="s">
        <v>29</v>
      </c>
      <c r="D90" s="37" t="s">
        <v>73</v>
      </c>
      <c r="E90" s="44" t="s">
        <v>146</v>
      </c>
      <c r="F90" s="39">
        <v>1</v>
      </c>
      <c r="G90" s="39" t="s">
        <v>70</v>
      </c>
      <c r="H90" s="40">
        <v>0</v>
      </c>
      <c r="I90" s="41">
        <v>0</v>
      </c>
      <c r="J90" s="40"/>
      <c r="K90" s="41">
        <f>F90*J90</f>
        <v>0</v>
      </c>
      <c r="L90" s="41">
        <f t="shared" si="22"/>
        <v>0</v>
      </c>
      <c r="M90" s="42">
        <f>F90*L90</f>
        <v>0</v>
      </c>
    </row>
    <row r="91" spans="1:13" ht="18" customHeight="1" thickBot="1" thickTop="1">
      <c r="A91" s="10" t="s">
        <v>3</v>
      </c>
      <c r="B91" s="11"/>
      <c r="C91" s="12"/>
      <c r="D91" s="12"/>
      <c r="E91" s="12"/>
      <c r="F91" s="13"/>
      <c r="G91" s="13"/>
      <c r="H91" s="136">
        <f>SUM(I5:I90)</f>
        <v>0</v>
      </c>
      <c r="I91" s="137"/>
      <c r="J91" s="136">
        <f>SUM(K5:K90)</f>
        <v>0</v>
      </c>
      <c r="K91" s="137"/>
      <c r="L91" s="138">
        <f>SUM(M5:M90)</f>
        <v>0</v>
      </c>
      <c r="M91" s="139"/>
    </row>
    <row r="92" spans="1:13" ht="18" customHeight="1" thickBot="1" thickTop="1">
      <c r="A92" s="53" t="s">
        <v>74</v>
      </c>
      <c r="B92" s="54"/>
      <c r="C92" s="55"/>
      <c r="D92" s="55"/>
      <c r="E92" s="55"/>
      <c r="F92" s="56"/>
      <c r="G92" s="56"/>
      <c r="H92" s="140">
        <f>H91+J91</f>
        <v>0</v>
      </c>
      <c r="I92" s="141"/>
      <c r="J92" s="141"/>
      <c r="K92" s="142"/>
      <c r="L92" s="141">
        <f>L91</f>
        <v>0</v>
      </c>
      <c r="M92" s="143"/>
    </row>
    <row r="93" ht="12" thickTop="1"/>
    <row r="95" ht="12">
      <c r="K95" s="84"/>
    </row>
  </sheetData>
  <sheetProtection/>
  <mergeCells count="15">
    <mergeCell ref="C1:M1"/>
    <mergeCell ref="A3:A4"/>
    <mergeCell ref="B3:B4"/>
    <mergeCell ref="C3:D3"/>
    <mergeCell ref="E3:E4"/>
    <mergeCell ref="F3:F4"/>
    <mergeCell ref="G3:G4"/>
    <mergeCell ref="H3:I3"/>
    <mergeCell ref="J3:K3"/>
    <mergeCell ref="L3:M3"/>
    <mergeCell ref="H91:I91"/>
    <mergeCell ref="J91:K91"/>
    <mergeCell ref="L91:M91"/>
    <mergeCell ref="H92:K92"/>
    <mergeCell ref="L92:M92"/>
  </mergeCells>
  <conditionalFormatting sqref="B70:K72 B76:K77 B85:M90 M76:M77 M70:M72 B51:D51 F51:M51 L64 B81:M81 L62 B36:M50 B52:M61 B66:M67 M79 B79:K79 A5:M7 B13:M34 B8:M11 A8:A90 L82:L84 L68:L79">
    <cfRule type="expression" priority="125" dxfId="0">
      <formula>$B5="M"</formula>
    </cfRule>
  </conditionalFormatting>
  <conditionalFormatting sqref="E51">
    <cfRule type="expression" priority="109" dxfId="0">
      <formula>$B51="M"</formula>
    </cfRule>
  </conditionalFormatting>
  <conditionalFormatting sqref="B78:K78 M78">
    <cfRule type="expression" priority="105" dxfId="0">
      <formula>$B78="M"</formula>
    </cfRule>
  </conditionalFormatting>
  <conditionalFormatting sqref="B62:K62 M62 M64 B64:K64">
    <cfRule type="expression" priority="104" dxfId="0">
      <formula>$B62="M"</formula>
    </cfRule>
  </conditionalFormatting>
  <conditionalFormatting sqref="M84 B84:K84">
    <cfRule type="expression" priority="98" dxfId="0">
      <formula>$B84="M"</formula>
    </cfRule>
  </conditionalFormatting>
  <conditionalFormatting sqref="B73:K75 M73:M75">
    <cfRule type="expression" priority="96" dxfId="0">
      <formula>$B73="M"</formula>
    </cfRule>
  </conditionalFormatting>
  <conditionalFormatting sqref="B83:K83 M83">
    <cfRule type="expression" priority="34" dxfId="0">
      <formula>$B83="M"</formula>
    </cfRule>
  </conditionalFormatting>
  <conditionalFormatting sqref="B35:M35">
    <cfRule type="expression" priority="16" dxfId="0">
      <formula>$B35="M"</formula>
    </cfRule>
  </conditionalFormatting>
  <conditionalFormatting sqref="B63:M63">
    <cfRule type="expression" priority="8" dxfId="0">
      <formula>$B63="M"</formula>
    </cfRule>
  </conditionalFormatting>
  <conditionalFormatting sqref="B65:M65">
    <cfRule type="expression" priority="7" dxfId="0">
      <formula>$B65="M"</formula>
    </cfRule>
  </conditionalFormatting>
  <conditionalFormatting sqref="B80:M80">
    <cfRule type="expression" priority="5" dxfId="0">
      <formula>$B80="M"</formula>
    </cfRule>
  </conditionalFormatting>
  <conditionalFormatting sqref="B68:K68 M68">
    <cfRule type="expression" priority="3" dxfId="0">
      <formula>$B68="M"</formula>
    </cfRule>
  </conditionalFormatting>
  <conditionalFormatting sqref="B69:K69 M69">
    <cfRule type="expression" priority="2" dxfId="0">
      <formula>$B69="M"</formula>
    </cfRule>
  </conditionalFormatting>
  <conditionalFormatting sqref="B12:M12">
    <cfRule type="expression" priority="1" dxfId="0">
      <formula>$B12="M"</formula>
    </cfRule>
  </conditionalFormatting>
  <conditionalFormatting sqref="B82:K82 M82">
    <cfRule type="expression" priority="36" dxfId="0">
      <formula>#REF!="M"</formula>
    </cfRule>
  </conditionalFormatting>
  <printOptions horizontalCentered="1"/>
  <pageMargins left="0.3937007874015748" right="0.2362204724409449" top="0.5511811023622047" bottom="0.7480314960629921" header="0.35433070866141736" footer="0.31496062992125984"/>
  <pageSetup horizontalDpi="600" verticalDpi="600" orientation="landscape" paperSize="9" r:id="rId1"/>
  <headerFooter alignWithMargins="0">
    <oddFooter xml:space="preserve">&amp;L&amp;9&amp;F&amp;R&amp;9Strana &amp;P z &amp;N stránek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0">
    <tabColor rgb="FF00B050"/>
  </sheetPr>
  <dimension ref="A1:N20"/>
  <sheetViews>
    <sheetView zoomScale="115" zoomScaleNormal="115" zoomScalePageLayoutView="0" workbookViewId="0" topLeftCell="A9">
      <selection activeCell="E22" sqref="E22"/>
    </sheetView>
  </sheetViews>
  <sheetFormatPr defaultColWidth="8.875" defaultRowHeight="12.75"/>
  <cols>
    <col min="1" max="1" width="3.625" style="14" customWidth="1"/>
    <col min="2" max="2" width="4.625" style="14" bestFit="1" customWidth="1"/>
    <col min="3" max="3" width="9.625" style="5" customWidth="1"/>
    <col min="4" max="4" width="11.625" style="5" customWidth="1"/>
    <col min="5" max="5" width="34.50390625" style="5" customWidth="1"/>
    <col min="6" max="7" width="6.625" style="15" customWidth="1"/>
    <col min="8" max="8" width="10.00390625" style="5" customWidth="1"/>
    <col min="9" max="9" width="9.625" style="5" customWidth="1"/>
    <col min="10" max="10" width="10.00390625" style="5" customWidth="1"/>
    <col min="11" max="11" width="9.625" style="5" customWidth="1"/>
    <col min="12" max="12" width="10.00390625" style="5" customWidth="1"/>
    <col min="13" max="13" width="9.625" style="5" customWidth="1"/>
    <col min="14" max="16384" width="8.875" style="5" customWidth="1"/>
  </cols>
  <sheetData>
    <row r="1" spans="1:13" ht="36" customHeight="1">
      <c r="A1" s="3" t="s">
        <v>7</v>
      </c>
      <c r="B1" s="4"/>
      <c r="C1" s="144" t="s">
        <v>259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2" thickBot="1">
      <c r="A2" s="6"/>
      <c r="B2" s="6"/>
      <c r="C2" s="7"/>
      <c r="D2" s="7"/>
      <c r="E2" s="7"/>
      <c r="F2" s="8"/>
      <c r="G2" s="8"/>
      <c r="H2" s="7"/>
      <c r="I2" s="7"/>
      <c r="J2" s="7"/>
      <c r="K2" s="7"/>
      <c r="L2" s="7"/>
      <c r="M2" s="7"/>
    </row>
    <row r="3" spans="1:13" ht="32.25" customHeight="1" thickTop="1">
      <c r="A3" s="145" t="s">
        <v>6</v>
      </c>
      <c r="B3" s="147" t="s">
        <v>24</v>
      </c>
      <c r="C3" s="149" t="s">
        <v>15</v>
      </c>
      <c r="D3" s="150"/>
      <c r="E3" s="147" t="s">
        <v>1</v>
      </c>
      <c r="F3" s="151" t="s">
        <v>19</v>
      </c>
      <c r="G3" s="151" t="s">
        <v>20</v>
      </c>
      <c r="H3" s="149" t="s">
        <v>25</v>
      </c>
      <c r="I3" s="150"/>
      <c r="J3" s="149" t="s">
        <v>26</v>
      </c>
      <c r="K3" s="150"/>
      <c r="L3" s="149" t="s">
        <v>131</v>
      </c>
      <c r="M3" s="153"/>
    </row>
    <row r="4" spans="1:13" ht="27" customHeight="1" thickBot="1">
      <c r="A4" s="146"/>
      <c r="B4" s="148"/>
      <c r="C4" s="50" t="s">
        <v>14</v>
      </c>
      <c r="D4" s="50" t="s">
        <v>0</v>
      </c>
      <c r="E4" s="148"/>
      <c r="F4" s="152"/>
      <c r="G4" s="152"/>
      <c r="H4" s="51" t="s">
        <v>2</v>
      </c>
      <c r="I4" s="51" t="s">
        <v>3</v>
      </c>
      <c r="J4" s="51" t="s">
        <v>2</v>
      </c>
      <c r="K4" s="51" t="s">
        <v>3</v>
      </c>
      <c r="L4" s="51" t="s">
        <v>2</v>
      </c>
      <c r="M4" s="52" t="s">
        <v>3</v>
      </c>
    </row>
    <row r="5" spans="1:13" ht="14.25" thickTop="1">
      <c r="A5" s="16">
        <v>1</v>
      </c>
      <c r="B5" s="17"/>
      <c r="C5" s="18"/>
      <c r="D5" s="18"/>
      <c r="E5" s="83" t="s">
        <v>260</v>
      </c>
      <c r="F5" s="20"/>
      <c r="G5" s="21"/>
      <c r="H5" s="22"/>
      <c r="I5" s="23"/>
      <c r="J5" s="22"/>
      <c r="K5" s="23"/>
      <c r="L5" s="34"/>
      <c r="M5" s="24"/>
    </row>
    <row r="6" spans="1:13" ht="216">
      <c r="A6" s="16">
        <v>2</v>
      </c>
      <c r="B6" s="17" t="s">
        <v>27</v>
      </c>
      <c r="C6" s="18"/>
      <c r="D6" s="18"/>
      <c r="E6" s="19" t="s">
        <v>370</v>
      </c>
      <c r="F6" s="20">
        <v>2</v>
      </c>
      <c r="G6" s="21" t="s">
        <v>22</v>
      </c>
      <c r="H6" s="22"/>
      <c r="I6" s="23">
        <f aca="true" t="shared" si="0" ref="I6:I13">F6*H6</f>
        <v>0</v>
      </c>
      <c r="J6" s="22"/>
      <c r="K6" s="23">
        <f aca="true" t="shared" si="1" ref="K6:K13">F6*J6</f>
        <v>0</v>
      </c>
      <c r="L6" s="92">
        <f aca="true" t="shared" si="2" ref="L6:L17">H6+J6</f>
        <v>0</v>
      </c>
      <c r="M6" s="24">
        <f aca="true" t="shared" si="3" ref="M6:M13">F6*L6</f>
        <v>0</v>
      </c>
    </row>
    <row r="7" spans="1:13" ht="24">
      <c r="A7" s="16">
        <v>3</v>
      </c>
      <c r="B7" s="17" t="s">
        <v>28</v>
      </c>
      <c r="C7" s="18" t="s">
        <v>29</v>
      </c>
      <c r="D7" s="18" t="s">
        <v>261</v>
      </c>
      <c r="E7" s="19" t="s">
        <v>262</v>
      </c>
      <c r="F7" s="20">
        <v>1</v>
      </c>
      <c r="G7" s="21" t="s">
        <v>22</v>
      </c>
      <c r="H7" s="22"/>
      <c r="I7" s="23">
        <f t="shared" si="0"/>
        <v>0</v>
      </c>
      <c r="J7" s="22"/>
      <c r="K7" s="23">
        <f t="shared" si="1"/>
        <v>0</v>
      </c>
      <c r="L7" s="92">
        <f t="shared" si="2"/>
        <v>0</v>
      </c>
      <c r="M7" s="24">
        <f t="shared" si="3"/>
        <v>0</v>
      </c>
    </row>
    <row r="8" spans="1:13" ht="192">
      <c r="A8" s="16">
        <v>4</v>
      </c>
      <c r="B8" s="17"/>
      <c r="C8" s="18"/>
      <c r="D8" s="18"/>
      <c r="E8" s="19" t="s">
        <v>334</v>
      </c>
      <c r="F8" s="85">
        <v>1</v>
      </c>
      <c r="G8" s="21" t="s">
        <v>22</v>
      </c>
      <c r="H8" s="22"/>
      <c r="I8" s="23">
        <f t="shared" si="0"/>
        <v>0</v>
      </c>
      <c r="J8" s="22"/>
      <c r="K8" s="23">
        <f t="shared" si="1"/>
        <v>0</v>
      </c>
      <c r="L8" s="92">
        <f t="shared" si="2"/>
        <v>0</v>
      </c>
      <c r="M8" s="24">
        <f t="shared" si="3"/>
        <v>0</v>
      </c>
    </row>
    <row r="9" spans="1:13" ht="192">
      <c r="A9" s="16">
        <v>5</v>
      </c>
      <c r="B9" s="17"/>
      <c r="C9" s="18"/>
      <c r="D9" s="18"/>
      <c r="E9" s="19" t="s">
        <v>335</v>
      </c>
      <c r="F9" s="85">
        <v>7</v>
      </c>
      <c r="G9" s="21" t="s">
        <v>22</v>
      </c>
      <c r="H9" s="22"/>
      <c r="I9" s="23">
        <f t="shared" si="0"/>
        <v>0</v>
      </c>
      <c r="J9" s="22"/>
      <c r="K9" s="23">
        <f t="shared" si="1"/>
        <v>0</v>
      </c>
      <c r="L9" s="92">
        <f t="shared" si="2"/>
        <v>0</v>
      </c>
      <c r="M9" s="24">
        <f t="shared" si="3"/>
        <v>0</v>
      </c>
    </row>
    <row r="10" spans="1:14" ht="24">
      <c r="A10" s="16">
        <v>6</v>
      </c>
      <c r="B10" s="17" t="s">
        <v>28</v>
      </c>
      <c r="C10" s="18" t="s">
        <v>29</v>
      </c>
      <c r="D10" s="18" t="s">
        <v>263</v>
      </c>
      <c r="E10" s="19" t="s">
        <v>182</v>
      </c>
      <c r="F10" s="20">
        <v>8</v>
      </c>
      <c r="G10" s="21" t="s">
        <v>67</v>
      </c>
      <c r="H10" s="22"/>
      <c r="I10" s="23">
        <f t="shared" si="0"/>
        <v>0</v>
      </c>
      <c r="J10" s="22"/>
      <c r="K10" s="23">
        <f t="shared" si="1"/>
        <v>0</v>
      </c>
      <c r="L10" s="34">
        <f t="shared" si="2"/>
        <v>0</v>
      </c>
      <c r="M10" s="24">
        <f t="shared" si="3"/>
        <v>0</v>
      </c>
      <c r="N10" s="9"/>
    </row>
    <row r="11" spans="1:14" ht="24">
      <c r="A11" s="16">
        <v>7</v>
      </c>
      <c r="B11" s="17" t="s">
        <v>28</v>
      </c>
      <c r="C11" s="18"/>
      <c r="D11" s="18"/>
      <c r="E11" s="19" t="s">
        <v>336</v>
      </c>
      <c r="F11" s="20">
        <v>0</v>
      </c>
      <c r="G11" s="21" t="s">
        <v>67</v>
      </c>
      <c r="H11" s="22">
        <v>0</v>
      </c>
      <c r="I11" s="23">
        <f t="shared" si="0"/>
        <v>0</v>
      </c>
      <c r="J11" s="22">
        <v>0</v>
      </c>
      <c r="K11" s="23">
        <f t="shared" si="1"/>
        <v>0</v>
      </c>
      <c r="L11" s="34">
        <f t="shared" si="2"/>
        <v>0</v>
      </c>
      <c r="M11" s="24">
        <f t="shared" si="3"/>
        <v>0</v>
      </c>
      <c r="N11" s="9"/>
    </row>
    <row r="12" spans="1:13" ht="84">
      <c r="A12" s="16">
        <v>8</v>
      </c>
      <c r="B12" s="17" t="s">
        <v>27</v>
      </c>
      <c r="C12" s="18"/>
      <c r="D12" s="18"/>
      <c r="E12" s="19" t="s">
        <v>333</v>
      </c>
      <c r="F12" s="85">
        <v>1</v>
      </c>
      <c r="G12" s="21" t="s">
        <v>22</v>
      </c>
      <c r="H12" s="22"/>
      <c r="I12" s="23">
        <f t="shared" si="0"/>
        <v>0</v>
      </c>
      <c r="J12" s="22"/>
      <c r="K12" s="23">
        <f t="shared" si="1"/>
        <v>0</v>
      </c>
      <c r="L12" s="92">
        <f t="shared" si="2"/>
        <v>0</v>
      </c>
      <c r="M12" s="24">
        <f t="shared" si="3"/>
        <v>0</v>
      </c>
    </row>
    <row r="13" spans="1:13" ht="24">
      <c r="A13" s="16">
        <v>9</v>
      </c>
      <c r="B13" s="17" t="s">
        <v>28</v>
      </c>
      <c r="C13" s="18" t="s">
        <v>29</v>
      </c>
      <c r="D13" s="18" t="s">
        <v>331</v>
      </c>
      <c r="E13" s="19" t="s">
        <v>332</v>
      </c>
      <c r="F13" s="85">
        <v>1</v>
      </c>
      <c r="G13" s="21" t="s">
        <v>22</v>
      </c>
      <c r="H13" s="22"/>
      <c r="I13" s="23">
        <f t="shared" si="0"/>
        <v>0</v>
      </c>
      <c r="J13" s="22"/>
      <c r="K13" s="23">
        <f t="shared" si="1"/>
        <v>0</v>
      </c>
      <c r="L13" s="92">
        <f t="shared" si="2"/>
        <v>0</v>
      </c>
      <c r="M13" s="24">
        <f t="shared" si="3"/>
        <v>0</v>
      </c>
    </row>
    <row r="14" spans="1:13" s="43" customFormat="1" ht="12">
      <c r="A14" s="16">
        <v>10</v>
      </c>
      <c r="B14" s="36" t="s">
        <v>28</v>
      </c>
      <c r="C14" s="37" t="s">
        <v>29</v>
      </c>
      <c r="D14" s="37" t="s">
        <v>63</v>
      </c>
      <c r="E14" s="38" t="s">
        <v>64</v>
      </c>
      <c r="F14" s="39">
        <v>1</v>
      </c>
      <c r="G14" s="39" t="s">
        <v>62</v>
      </c>
      <c r="H14" s="40">
        <v>0</v>
      </c>
      <c r="I14" s="41">
        <v>0</v>
      </c>
      <c r="J14" s="41">
        <f>SUM(K6:K13)*F14/100</f>
        <v>0</v>
      </c>
      <c r="K14" s="41">
        <f>J14</f>
        <v>0</v>
      </c>
      <c r="L14" s="41">
        <f t="shared" si="2"/>
        <v>0</v>
      </c>
      <c r="M14" s="42">
        <f>L14</f>
        <v>0</v>
      </c>
    </row>
    <row r="15" spans="1:13" s="43" customFormat="1" ht="12">
      <c r="A15" s="16">
        <v>11</v>
      </c>
      <c r="B15" s="36" t="s">
        <v>28</v>
      </c>
      <c r="C15" s="37" t="s">
        <v>29</v>
      </c>
      <c r="D15" s="37" t="s">
        <v>65</v>
      </c>
      <c r="E15" s="44" t="s">
        <v>66</v>
      </c>
      <c r="F15" s="39">
        <v>1</v>
      </c>
      <c r="G15" s="39" t="s">
        <v>67</v>
      </c>
      <c r="H15" s="40">
        <v>0</v>
      </c>
      <c r="I15" s="41">
        <v>0</v>
      </c>
      <c r="J15" s="40"/>
      <c r="K15" s="41">
        <f>F15*J15</f>
        <v>0</v>
      </c>
      <c r="L15" s="41">
        <f t="shared" si="2"/>
        <v>0</v>
      </c>
      <c r="M15" s="42">
        <f>F15*L15</f>
        <v>0</v>
      </c>
    </row>
    <row r="16" spans="1:13" s="43" customFormat="1" ht="12">
      <c r="A16" s="16">
        <v>12</v>
      </c>
      <c r="B16" s="36" t="s">
        <v>28</v>
      </c>
      <c r="C16" s="37" t="s">
        <v>29</v>
      </c>
      <c r="D16" s="37" t="s">
        <v>68</v>
      </c>
      <c r="E16" s="44" t="s">
        <v>69</v>
      </c>
      <c r="F16" s="39">
        <v>1</v>
      </c>
      <c r="G16" s="39" t="s">
        <v>70</v>
      </c>
      <c r="H16" s="40">
        <v>0</v>
      </c>
      <c r="I16" s="41">
        <v>0</v>
      </c>
      <c r="J16" s="40"/>
      <c r="K16" s="41">
        <f>F16*J16</f>
        <v>0</v>
      </c>
      <c r="L16" s="41">
        <f t="shared" si="2"/>
        <v>0</v>
      </c>
      <c r="M16" s="42">
        <f>F16*L16</f>
        <v>0</v>
      </c>
    </row>
    <row r="17" spans="1:13" s="43" customFormat="1" ht="12" thickBot="1">
      <c r="A17" s="16">
        <v>13</v>
      </c>
      <c r="B17" s="36" t="s">
        <v>28</v>
      </c>
      <c r="C17" s="37" t="s">
        <v>29</v>
      </c>
      <c r="D17" s="37" t="s">
        <v>71</v>
      </c>
      <c r="E17" s="44" t="s">
        <v>72</v>
      </c>
      <c r="F17" s="39">
        <v>1</v>
      </c>
      <c r="G17" s="39" t="s">
        <v>70</v>
      </c>
      <c r="H17" s="40">
        <v>0</v>
      </c>
      <c r="I17" s="41">
        <v>0</v>
      </c>
      <c r="J17" s="40"/>
      <c r="K17" s="41">
        <f>F17*J17</f>
        <v>0</v>
      </c>
      <c r="L17" s="41">
        <f t="shared" si="2"/>
        <v>0</v>
      </c>
      <c r="M17" s="42">
        <f>F17*L17</f>
        <v>0</v>
      </c>
    </row>
    <row r="18" spans="1:13" ht="18" customHeight="1" thickBot="1" thickTop="1">
      <c r="A18" s="10" t="s">
        <v>3</v>
      </c>
      <c r="B18" s="11"/>
      <c r="C18" s="12"/>
      <c r="D18" s="12"/>
      <c r="E18" s="12"/>
      <c r="F18" s="13"/>
      <c r="G18" s="13"/>
      <c r="H18" s="136">
        <f>SUM(I6:I17)</f>
        <v>0</v>
      </c>
      <c r="I18" s="137"/>
      <c r="J18" s="136">
        <f>SUM(K6:K17)</f>
        <v>0</v>
      </c>
      <c r="K18" s="137"/>
      <c r="L18" s="138">
        <f>SUM(M6:M17)</f>
        <v>0</v>
      </c>
      <c r="M18" s="139"/>
    </row>
    <row r="19" spans="1:13" ht="18" customHeight="1" thickBot="1" thickTop="1">
      <c r="A19" s="53" t="s">
        <v>74</v>
      </c>
      <c r="B19" s="54"/>
      <c r="C19" s="55"/>
      <c r="D19" s="55"/>
      <c r="E19" s="55"/>
      <c r="F19" s="56"/>
      <c r="G19" s="56"/>
      <c r="H19" s="140">
        <f>H18+J18</f>
        <v>0</v>
      </c>
      <c r="I19" s="141"/>
      <c r="J19" s="141"/>
      <c r="K19" s="142"/>
      <c r="L19" s="141">
        <f>L18</f>
        <v>0</v>
      </c>
      <c r="M19" s="143"/>
    </row>
    <row r="20" spans="3:14" s="14" customFormat="1" ht="12" thickTop="1">
      <c r="C20" s="5"/>
      <c r="D20" s="5"/>
      <c r="E20" s="5"/>
      <c r="F20" s="15"/>
      <c r="G20" s="15"/>
      <c r="H20" s="5"/>
      <c r="I20" s="5"/>
      <c r="J20" s="5"/>
      <c r="K20" s="5"/>
      <c r="L20" s="5"/>
      <c r="M20" s="5"/>
      <c r="N20" s="5"/>
    </row>
  </sheetData>
  <sheetProtection/>
  <mergeCells count="15">
    <mergeCell ref="H18:I18"/>
    <mergeCell ref="J18:K18"/>
    <mergeCell ref="L18:M18"/>
    <mergeCell ref="H19:K19"/>
    <mergeCell ref="L19:M19"/>
    <mergeCell ref="C1:M1"/>
    <mergeCell ref="A3:A4"/>
    <mergeCell ref="B3:B4"/>
    <mergeCell ref="C3:D3"/>
    <mergeCell ref="E3:E4"/>
    <mergeCell ref="F3:F4"/>
    <mergeCell ref="G3:G4"/>
    <mergeCell ref="H3:I3"/>
    <mergeCell ref="J3:K3"/>
    <mergeCell ref="L3:M3"/>
  </mergeCells>
  <conditionalFormatting sqref="A6:M17">
    <cfRule type="expression" priority="4" dxfId="0">
      <formula>$B6="M"</formula>
    </cfRule>
  </conditionalFormatting>
  <conditionalFormatting sqref="A5:M5">
    <cfRule type="expression" priority="3" dxfId="0">
      <formula>$B5="M"</formula>
    </cfRule>
  </conditionalFormatting>
  <printOptions horizontalCentered="1"/>
  <pageMargins left="0.3937007874015748" right="0.2362204724409449" top="0.5511811023622047" bottom="0.7480314960629921" header="0.35433070866141736" footer="0.31496062992125984"/>
  <pageSetup horizontalDpi="600" verticalDpi="600" orientation="landscape" paperSize="9" r:id="rId1"/>
  <headerFooter alignWithMargins="0">
    <oddFooter xml:space="preserve">&amp;L&amp;9&amp;F&amp;R&amp;9Strana &amp;P z &amp;N stránek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7">
    <tabColor rgb="FF00B050"/>
  </sheetPr>
  <dimension ref="A1:N57"/>
  <sheetViews>
    <sheetView zoomScale="115" zoomScaleNormal="115" zoomScalePageLayoutView="0" workbookViewId="0" topLeftCell="A33">
      <selection activeCell="E45" sqref="E45"/>
    </sheetView>
  </sheetViews>
  <sheetFormatPr defaultColWidth="8.875" defaultRowHeight="12.75"/>
  <cols>
    <col min="1" max="1" width="3.625" style="14" customWidth="1"/>
    <col min="2" max="2" width="4.625" style="14" bestFit="1" customWidth="1"/>
    <col min="3" max="3" width="9.625" style="5" customWidth="1"/>
    <col min="4" max="4" width="11.625" style="5" customWidth="1"/>
    <col min="5" max="5" width="34.50390625" style="5" customWidth="1"/>
    <col min="6" max="7" width="6.625" style="15" customWidth="1"/>
    <col min="8" max="8" width="10.00390625" style="5" customWidth="1"/>
    <col min="9" max="9" width="9.625" style="5" customWidth="1"/>
    <col min="10" max="10" width="10.00390625" style="5" customWidth="1"/>
    <col min="11" max="11" width="9.625" style="5" customWidth="1"/>
    <col min="12" max="12" width="10.00390625" style="5" customWidth="1"/>
    <col min="13" max="13" width="9.625" style="5" customWidth="1"/>
    <col min="14" max="16384" width="8.875" style="5" customWidth="1"/>
  </cols>
  <sheetData>
    <row r="1" spans="1:13" ht="36" customHeight="1">
      <c r="A1" s="3" t="s">
        <v>11</v>
      </c>
      <c r="B1" s="4"/>
      <c r="C1" s="144" t="s">
        <v>100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2" thickBot="1">
      <c r="A2" s="6"/>
      <c r="B2" s="6"/>
      <c r="C2" s="7"/>
      <c r="D2" s="7"/>
      <c r="E2" s="7"/>
      <c r="F2" s="8"/>
      <c r="G2" s="8"/>
      <c r="H2" s="7"/>
      <c r="I2" s="7"/>
      <c r="J2" s="7"/>
      <c r="K2" s="7"/>
      <c r="L2" s="7"/>
      <c r="M2" s="7"/>
    </row>
    <row r="3" spans="1:13" ht="32.25" customHeight="1" thickTop="1">
      <c r="A3" s="145" t="s">
        <v>6</v>
      </c>
      <c r="B3" s="147" t="s">
        <v>24</v>
      </c>
      <c r="C3" s="149" t="s">
        <v>15</v>
      </c>
      <c r="D3" s="150"/>
      <c r="E3" s="147" t="s">
        <v>1</v>
      </c>
      <c r="F3" s="151" t="s">
        <v>19</v>
      </c>
      <c r="G3" s="151" t="s">
        <v>20</v>
      </c>
      <c r="H3" s="149" t="s">
        <v>25</v>
      </c>
      <c r="I3" s="150"/>
      <c r="J3" s="149" t="s">
        <v>26</v>
      </c>
      <c r="K3" s="150"/>
      <c r="L3" s="149" t="s">
        <v>131</v>
      </c>
      <c r="M3" s="153"/>
    </row>
    <row r="4" spans="1:13" ht="27" customHeight="1" thickBot="1">
      <c r="A4" s="146"/>
      <c r="B4" s="148"/>
      <c r="C4" s="50" t="s">
        <v>14</v>
      </c>
      <c r="D4" s="50" t="s">
        <v>0</v>
      </c>
      <c r="E4" s="148"/>
      <c r="F4" s="152"/>
      <c r="G4" s="152"/>
      <c r="H4" s="51" t="s">
        <v>2</v>
      </c>
      <c r="I4" s="51" t="s">
        <v>3</v>
      </c>
      <c r="J4" s="51" t="s">
        <v>2</v>
      </c>
      <c r="K4" s="51" t="s">
        <v>3</v>
      </c>
      <c r="L4" s="51" t="s">
        <v>2</v>
      </c>
      <c r="M4" s="52" t="s">
        <v>3</v>
      </c>
    </row>
    <row r="5" spans="1:13" ht="24" thickTop="1">
      <c r="A5" s="16">
        <v>1</v>
      </c>
      <c r="B5" s="17" t="s">
        <v>27</v>
      </c>
      <c r="C5" s="18"/>
      <c r="D5" s="18"/>
      <c r="E5" s="19" t="s">
        <v>297</v>
      </c>
      <c r="F5" s="21">
        <v>1</v>
      </c>
      <c r="G5" s="21" t="s">
        <v>22</v>
      </c>
      <c r="H5" s="22"/>
      <c r="I5" s="23">
        <f aca="true" t="shared" si="0" ref="I5:I48">F5*H5</f>
        <v>0</v>
      </c>
      <c r="J5" s="22"/>
      <c r="K5" s="23">
        <f aca="true" t="shared" si="1" ref="K5:K48">F5*J5</f>
        <v>0</v>
      </c>
      <c r="L5" s="92">
        <f>H5+J5</f>
        <v>0</v>
      </c>
      <c r="M5" s="24">
        <f>F5*L5</f>
        <v>0</v>
      </c>
    </row>
    <row r="6" spans="1:14" ht="24">
      <c r="A6" s="16">
        <v>2</v>
      </c>
      <c r="B6" s="17" t="s">
        <v>28</v>
      </c>
      <c r="C6" s="18" t="s">
        <v>29</v>
      </c>
      <c r="D6" s="18" t="s">
        <v>228</v>
      </c>
      <c r="E6" s="19" t="s">
        <v>229</v>
      </c>
      <c r="F6" s="20">
        <v>1</v>
      </c>
      <c r="G6" s="21" t="s">
        <v>22</v>
      </c>
      <c r="H6" s="22"/>
      <c r="I6" s="23">
        <f t="shared" si="0"/>
        <v>0</v>
      </c>
      <c r="J6" s="22"/>
      <c r="K6" s="23">
        <f t="shared" si="1"/>
        <v>0</v>
      </c>
      <c r="L6" s="92">
        <f aca="true" t="shared" si="2" ref="L6:L54">H6+J6</f>
        <v>0</v>
      </c>
      <c r="M6" s="24">
        <f>F6*L6</f>
        <v>0</v>
      </c>
      <c r="N6" s="9"/>
    </row>
    <row r="7" spans="1:13" ht="24">
      <c r="A7" s="16">
        <v>3</v>
      </c>
      <c r="B7" s="17" t="s">
        <v>28</v>
      </c>
      <c r="C7" s="18" t="s">
        <v>29</v>
      </c>
      <c r="D7" s="18" t="s">
        <v>44</v>
      </c>
      <c r="E7" s="19" t="s">
        <v>45</v>
      </c>
      <c r="F7" s="20">
        <v>1</v>
      </c>
      <c r="G7" s="21" t="s">
        <v>22</v>
      </c>
      <c r="H7" s="22"/>
      <c r="I7" s="23">
        <f t="shared" si="0"/>
        <v>0</v>
      </c>
      <c r="J7" s="22"/>
      <c r="K7" s="23">
        <f t="shared" si="1"/>
        <v>0</v>
      </c>
      <c r="L7" s="92">
        <f t="shared" si="2"/>
        <v>0</v>
      </c>
      <c r="M7" s="24">
        <f aca="true" t="shared" si="3" ref="M7:M48">F7*L7</f>
        <v>0</v>
      </c>
    </row>
    <row r="8" spans="1:13" ht="72">
      <c r="A8" s="16">
        <v>4</v>
      </c>
      <c r="B8" s="17" t="s">
        <v>27</v>
      </c>
      <c r="C8" s="18"/>
      <c r="D8" s="18"/>
      <c r="E8" s="19" t="s">
        <v>170</v>
      </c>
      <c r="F8" s="20">
        <v>3</v>
      </c>
      <c r="G8" s="21" t="s">
        <v>22</v>
      </c>
      <c r="H8" s="22"/>
      <c r="I8" s="23">
        <f t="shared" si="0"/>
        <v>0</v>
      </c>
      <c r="J8" s="22"/>
      <c r="K8" s="23">
        <f t="shared" si="1"/>
        <v>0</v>
      </c>
      <c r="L8" s="92">
        <f t="shared" si="2"/>
        <v>0</v>
      </c>
      <c r="M8" s="24">
        <f t="shared" si="3"/>
        <v>0</v>
      </c>
    </row>
    <row r="9" spans="1:13" ht="24">
      <c r="A9" s="16">
        <v>5</v>
      </c>
      <c r="B9" s="17" t="s">
        <v>28</v>
      </c>
      <c r="C9" s="18" t="s">
        <v>29</v>
      </c>
      <c r="D9" s="18" t="s">
        <v>92</v>
      </c>
      <c r="E9" s="19" t="s">
        <v>93</v>
      </c>
      <c r="F9" s="20">
        <v>3</v>
      </c>
      <c r="G9" s="21" t="s">
        <v>22</v>
      </c>
      <c r="H9" s="22"/>
      <c r="I9" s="23">
        <f t="shared" si="0"/>
        <v>0</v>
      </c>
      <c r="J9" s="22"/>
      <c r="K9" s="23">
        <f t="shared" si="1"/>
        <v>0</v>
      </c>
      <c r="L9" s="92">
        <f t="shared" si="2"/>
        <v>0</v>
      </c>
      <c r="M9" s="24">
        <f t="shared" si="3"/>
        <v>0</v>
      </c>
    </row>
    <row r="10" spans="1:13" ht="24">
      <c r="A10" s="16">
        <v>6</v>
      </c>
      <c r="B10" s="17" t="s">
        <v>27</v>
      </c>
      <c r="C10" s="18"/>
      <c r="D10" s="18"/>
      <c r="E10" s="19" t="s">
        <v>171</v>
      </c>
      <c r="F10" s="20">
        <v>6</v>
      </c>
      <c r="G10" s="21" t="s">
        <v>22</v>
      </c>
      <c r="H10" s="22"/>
      <c r="I10" s="23">
        <f t="shared" si="0"/>
        <v>0</v>
      </c>
      <c r="J10" s="22"/>
      <c r="K10" s="23">
        <f t="shared" si="1"/>
        <v>0</v>
      </c>
      <c r="L10" s="92">
        <f t="shared" si="2"/>
        <v>0</v>
      </c>
      <c r="M10" s="24">
        <f t="shared" si="3"/>
        <v>0</v>
      </c>
    </row>
    <row r="11" spans="1:14" ht="24">
      <c r="A11" s="16">
        <v>7</v>
      </c>
      <c r="B11" s="17" t="s">
        <v>28</v>
      </c>
      <c r="C11" s="18" t="s">
        <v>29</v>
      </c>
      <c r="D11" s="18" t="s">
        <v>94</v>
      </c>
      <c r="E11" s="19" t="s">
        <v>95</v>
      </c>
      <c r="F11" s="20">
        <v>6</v>
      </c>
      <c r="G11" s="21" t="s">
        <v>22</v>
      </c>
      <c r="H11" s="22"/>
      <c r="I11" s="23">
        <f t="shared" si="0"/>
        <v>0</v>
      </c>
      <c r="J11" s="22"/>
      <c r="K11" s="23">
        <f t="shared" si="1"/>
        <v>0</v>
      </c>
      <c r="L11" s="92">
        <f t="shared" si="2"/>
        <v>0</v>
      </c>
      <c r="M11" s="24">
        <f t="shared" si="3"/>
        <v>0</v>
      </c>
      <c r="N11" s="9"/>
    </row>
    <row r="12" spans="1:14" ht="36">
      <c r="A12" s="16">
        <v>8</v>
      </c>
      <c r="B12" s="17" t="s">
        <v>27</v>
      </c>
      <c r="C12" s="18"/>
      <c r="D12" s="18"/>
      <c r="E12" s="19" t="s">
        <v>177</v>
      </c>
      <c r="F12" s="20">
        <v>10</v>
      </c>
      <c r="G12" s="21" t="s">
        <v>23</v>
      </c>
      <c r="H12" s="22"/>
      <c r="I12" s="23">
        <f t="shared" si="0"/>
        <v>0</v>
      </c>
      <c r="J12" s="22"/>
      <c r="K12" s="23">
        <f t="shared" si="1"/>
        <v>0</v>
      </c>
      <c r="L12" s="92">
        <f t="shared" si="2"/>
        <v>0</v>
      </c>
      <c r="M12" s="24">
        <f t="shared" si="3"/>
        <v>0</v>
      </c>
      <c r="N12" s="9"/>
    </row>
    <row r="13" spans="1:14" ht="24">
      <c r="A13" s="16">
        <v>9</v>
      </c>
      <c r="B13" s="17" t="s">
        <v>28</v>
      </c>
      <c r="C13" s="18" t="s">
        <v>29</v>
      </c>
      <c r="D13" s="18" t="s">
        <v>178</v>
      </c>
      <c r="E13" s="19" t="s">
        <v>179</v>
      </c>
      <c r="F13" s="20">
        <v>10</v>
      </c>
      <c r="G13" s="21" t="s">
        <v>23</v>
      </c>
      <c r="H13" s="22"/>
      <c r="I13" s="23">
        <f t="shared" si="0"/>
        <v>0</v>
      </c>
      <c r="J13" s="22"/>
      <c r="K13" s="23">
        <f t="shared" si="1"/>
        <v>0</v>
      </c>
      <c r="L13" s="92">
        <f t="shared" si="2"/>
        <v>0</v>
      </c>
      <c r="M13" s="24">
        <f t="shared" si="3"/>
        <v>0</v>
      </c>
      <c r="N13" s="9"/>
    </row>
    <row r="14" spans="1:13" ht="60">
      <c r="A14" s="16">
        <v>10</v>
      </c>
      <c r="B14" s="17" t="s">
        <v>27</v>
      </c>
      <c r="C14" s="18"/>
      <c r="D14" s="18"/>
      <c r="E14" s="19" t="s">
        <v>301</v>
      </c>
      <c r="F14" s="20">
        <v>1</v>
      </c>
      <c r="G14" s="21" t="s">
        <v>22</v>
      </c>
      <c r="H14" s="22"/>
      <c r="I14" s="23">
        <f t="shared" si="0"/>
        <v>0</v>
      </c>
      <c r="J14" s="22"/>
      <c r="K14" s="23">
        <f t="shared" si="1"/>
        <v>0</v>
      </c>
      <c r="L14" s="92">
        <f t="shared" si="2"/>
        <v>0</v>
      </c>
      <c r="M14" s="24">
        <f t="shared" si="3"/>
        <v>0</v>
      </c>
    </row>
    <row r="15" spans="1:13" ht="24">
      <c r="A15" s="16">
        <v>11</v>
      </c>
      <c r="B15" s="17" t="s">
        <v>28</v>
      </c>
      <c r="C15" s="18" t="s">
        <v>29</v>
      </c>
      <c r="D15" s="18" t="s">
        <v>82</v>
      </c>
      <c r="E15" s="19" t="s">
        <v>83</v>
      </c>
      <c r="F15" s="20">
        <v>1</v>
      </c>
      <c r="G15" s="21" t="s">
        <v>22</v>
      </c>
      <c r="H15" s="22"/>
      <c r="I15" s="23">
        <f t="shared" si="0"/>
        <v>0</v>
      </c>
      <c r="J15" s="22"/>
      <c r="K15" s="23">
        <f t="shared" si="1"/>
        <v>0</v>
      </c>
      <c r="L15" s="92">
        <f t="shared" si="2"/>
        <v>0</v>
      </c>
      <c r="M15" s="24">
        <f t="shared" si="3"/>
        <v>0</v>
      </c>
    </row>
    <row r="16" spans="1:14" ht="24">
      <c r="A16" s="16">
        <v>12</v>
      </c>
      <c r="B16" s="17" t="s">
        <v>28</v>
      </c>
      <c r="C16" s="18" t="s">
        <v>29</v>
      </c>
      <c r="D16" s="18" t="s">
        <v>90</v>
      </c>
      <c r="E16" s="19" t="s">
        <v>91</v>
      </c>
      <c r="F16" s="20">
        <v>1</v>
      </c>
      <c r="G16" s="21" t="s">
        <v>22</v>
      </c>
      <c r="H16" s="22"/>
      <c r="I16" s="23">
        <f t="shared" si="0"/>
        <v>0</v>
      </c>
      <c r="J16" s="22"/>
      <c r="K16" s="23">
        <f t="shared" si="1"/>
        <v>0</v>
      </c>
      <c r="L16" s="92">
        <f t="shared" si="2"/>
        <v>0</v>
      </c>
      <c r="M16" s="24">
        <f t="shared" si="3"/>
        <v>0</v>
      </c>
      <c r="N16" s="9"/>
    </row>
    <row r="17" spans="1:13" ht="24">
      <c r="A17" s="16">
        <v>13</v>
      </c>
      <c r="B17" s="17" t="s">
        <v>28</v>
      </c>
      <c r="C17" s="18" t="s">
        <v>29</v>
      </c>
      <c r="D17" s="18" t="s">
        <v>84</v>
      </c>
      <c r="E17" s="19" t="s">
        <v>85</v>
      </c>
      <c r="F17" s="20">
        <v>3</v>
      </c>
      <c r="G17" s="21" t="s">
        <v>22</v>
      </c>
      <c r="H17" s="22"/>
      <c r="I17" s="23">
        <f t="shared" si="0"/>
        <v>0</v>
      </c>
      <c r="J17" s="22"/>
      <c r="K17" s="23">
        <f t="shared" si="1"/>
        <v>0</v>
      </c>
      <c r="L17" s="92">
        <f t="shared" si="2"/>
        <v>0</v>
      </c>
      <c r="M17" s="24">
        <f t="shared" si="3"/>
        <v>0</v>
      </c>
    </row>
    <row r="18" spans="1:14" ht="24">
      <c r="A18" s="16">
        <v>14</v>
      </c>
      <c r="B18" s="17" t="s">
        <v>28</v>
      </c>
      <c r="C18" s="18" t="s">
        <v>29</v>
      </c>
      <c r="D18" s="18" t="s">
        <v>86</v>
      </c>
      <c r="E18" s="19" t="s">
        <v>87</v>
      </c>
      <c r="F18" s="20">
        <v>1</v>
      </c>
      <c r="G18" s="21" t="s">
        <v>22</v>
      </c>
      <c r="H18" s="22"/>
      <c r="I18" s="23">
        <f t="shared" si="0"/>
        <v>0</v>
      </c>
      <c r="J18" s="22"/>
      <c r="K18" s="23">
        <f t="shared" si="1"/>
        <v>0</v>
      </c>
      <c r="L18" s="92">
        <f t="shared" si="2"/>
        <v>0</v>
      </c>
      <c r="M18" s="24">
        <f t="shared" si="3"/>
        <v>0</v>
      </c>
      <c r="N18" s="9"/>
    </row>
    <row r="19" spans="1:14" ht="84">
      <c r="A19" s="16">
        <v>15</v>
      </c>
      <c r="B19" s="17" t="s">
        <v>27</v>
      </c>
      <c r="C19" s="18"/>
      <c r="D19" s="18" t="s">
        <v>302</v>
      </c>
      <c r="E19" s="19" t="s">
        <v>298</v>
      </c>
      <c r="F19" s="20">
        <v>0</v>
      </c>
      <c r="G19" s="21" t="s">
        <v>22</v>
      </c>
      <c r="H19" s="22"/>
      <c r="I19" s="23">
        <f t="shared" si="0"/>
        <v>0</v>
      </c>
      <c r="J19" s="22"/>
      <c r="K19" s="23">
        <f t="shared" si="1"/>
        <v>0</v>
      </c>
      <c r="L19" s="92">
        <f t="shared" si="2"/>
        <v>0</v>
      </c>
      <c r="M19" s="24">
        <f t="shared" si="3"/>
        <v>0</v>
      </c>
      <c r="N19" s="9"/>
    </row>
    <row r="20" spans="1:13" ht="24">
      <c r="A20" s="16">
        <v>16</v>
      </c>
      <c r="B20" s="17" t="s">
        <v>27</v>
      </c>
      <c r="C20" s="18"/>
      <c r="D20" s="18"/>
      <c r="E20" s="19" t="s">
        <v>299</v>
      </c>
      <c r="F20" s="21">
        <v>1</v>
      </c>
      <c r="G20" s="21" t="s">
        <v>22</v>
      </c>
      <c r="H20" s="22"/>
      <c r="I20" s="23">
        <f t="shared" si="0"/>
        <v>0</v>
      </c>
      <c r="J20" s="22"/>
      <c r="K20" s="23">
        <f t="shared" si="1"/>
        <v>0</v>
      </c>
      <c r="L20" s="92">
        <f t="shared" si="2"/>
        <v>0</v>
      </c>
      <c r="M20" s="24">
        <f t="shared" si="3"/>
        <v>0</v>
      </c>
    </row>
    <row r="21" spans="1:14" ht="24">
      <c r="A21" s="16">
        <v>17</v>
      </c>
      <c r="B21" s="17" t="s">
        <v>28</v>
      </c>
      <c r="C21" s="18" t="s">
        <v>29</v>
      </c>
      <c r="D21" s="18" t="s">
        <v>76</v>
      </c>
      <c r="E21" s="19" t="s">
        <v>77</v>
      </c>
      <c r="F21" s="20">
        <v>1</v>
      </c>
      <c r="G21" s="21" t="s">
        <v>22</v>
      </c>
      <c r="H21" s="22"/>
      <c r="I21" s="23">
        <f t="shared" si="0"/>
        <v>0</v>
      </c>
      <c r="J21" s="22"/>
      <c r="K21" s="23">
        <f t="shared" si="1"/>
        <v>0</v>
      </c>
      <c r="L21" s="92">
        <f t="shared" si="2"/>
        <v>0</v>
      </c>
      <c r="M21" s="24">
        <f t="shared" si="3"/>
        <v>0</v>
      </c>
      <c r="N21" s="9"/>
    </row>
    <row r="22" spans="1:13" ht="12">
      <c r="A22" s="16">
        <v>18</v>
      </c>
      <c r="B22" s="17" t="s">
        <v>27</v>
      </c>
      <c r="C22" s="18"/>
      <c r="D22" s="18"/>
      <c r="E22" s="19" t="s">
        <v>300</v>
      </c>
      <c r="F22" s="20">
        <v>2</v>
      </c>
      <c r="G22" s="21" t="s">
        <v>22</v>
      </c>
      <c r="H22" s="22"/>
      <c r="I22" s="23">
        <f t="shared" si="0"/>
        <v>0</v>
      </c>
      <c r="J22" s="22"/>
      <c r="K22" s="23">
        <f t="shared" si="1"/>
        <v>0</v>
      </c>
      <c r="L22" s="92">
        <f t="shared" si="2"/>
        <v>0</v>
      </c>
      <c r="M22" s="24">
        <f t="shared" si="3"/>
        <v>0</v>
      </c>
    </row>
    <row r="23" spans="1:13" ht="24">
      <c r="A23" s="16">
        <v>19</v>
      </c>
      <c r="B23" s="17" t="s">
        <v>28</v>
      </c>
      <c r="C23" s="18" t="s">
        <v>29</v>
      </c>
      <c r="D23" s="18" t="s">
        <v>80</v>
      </c>
      <c r="E23" s="19" t="s">
        <v>81</v>
      </c>
      <c r="F23" s="20">
        <v>2</v>
      </c>
      <c r="G23" s="21" t="s">
        <v>22</v>
      </c>
      <c r="H23" s="22"/>
      <c r="I23" s="23">
        <f t="shared" si="0"/>
        <v>0</v>
      </c>
      <c r="J23" s="22"/>
      <c r="K23" s="23">
        <f t="shared" si="1"/>
        <v>0</v>
      </c>
      <c r="L23" s="92">
        <f t="shared" si="2"/>
        <v>0</v>
      </c>
      <c r="M23" s="24">
        <f t="shared" si="3"/>
        <v>0</v>
      </c>
    </row>
    <row r="24" spans="1:13" ht="24">
      <c r="A24" s="16">
        <v>20</v>
      </c>
      <c r="B24" s="17" t="s">
        <v>27</v>
      </c>
      <c r="C24" s="18"/>
      <c r="D24" s="18"/>
      <c r="E24" s="19" t="s">
        <v>176</v>
      </c>
      <c r="F24" s="20">
        <v>1</v>
      </c>
      <c r="G24" s="21" t="s">
        <v>22</v>
      </c>
      <c r="H24" s="22"/>
      <c r="I24" s="23">
        <f t="shared" si="0"/>
        <v>0</v>
      </c>
      <c r="J24" s="22"/>
      <c r="K24" s="23">
        <f t="shared" si="1"/>
        <v>0</v>
      </c>
      <c r="L24" s="92">
        <f t="shared" si="2"/>
        <v>0</v>
      </c>
      <c r="M24" s="24">
        <f t="shared" si="3"/>
        <v>0</v>
      </c>
    </row>
    <row r="25" spans="1:13" ht="24">
      <c r="A25" s="16">
        <v>21</v>
      </c>
      <c r="B25" s="17" t="s">
        <v>28</v>
      </c>
      <c r="C25" s="18" t="s">
        <v>29</v>
      </c>
      <c r="D25" s="18" t="s">
        <v>78</v>
      </c>
      <c r="E25" s="19" t="s">
        <v>79</v>
      </c>
      <c r="F25" s="20">
        <v>1</v>
      </c>
      <c r="G25" s="21" t="s">
        <v>22</v>
      </c>
      <c r="H25" s="22"/>
      <c r="I25" s="23">
        <f t="shared" si="0"/>
        <v>0</v>
      </c>
      <c r="J25" s="22"/>
      <c r="K25" s="23">
        <f t="shared" si="1"/>
        <v>0</v>
      </c>
      <c r="L25" s="92">
        <f t="shared" si="2"/>
        <v>0</v>
      </c>
      <c r="M25" s="24">
        <f t="shared" si="3"/>
        <v>0</v>
      </c>
    </row>
    <row r="26" spans="1:13" ht="24">
      <c r="A26" s="16">
        <v>22</v>
      </c>
      <c r="B26" s="17" t="s">
        <v>27</v>
      </c>
      <c r="C26" s="18"/>
      <c r="D26" s="18"/>
      <c r="E26" s="19" t="s">
        <v>303</v>
      </c>
      <c r="F26" s="20">
        <v>6</v>
      </c>
      <c r="G26" s="21" t="s">
        <v>22</v>
      </c>
      <c r="H26" s="22"/>
      <c r="I26" s="23">
        <f t="shared" si="0"/>
        <v>0</v>
      </c>
      <c r="J26" s="22"/>
      <c r="K26" s="23">
        <f t="shared" si="1"/>
        <v>0</v>
      </c>
      <c r="L26" s="92">
        <f t="shared" si="2"/>
        <v>0</v>
      </c>
      <c r="M26" s="24">
        <f>F26*L26</f>
        <v>0</v>
      </c>
    </row>
    <row r="27" spans="1:13" ht="24">
      <c r="A27" s="16">
        <v>23</v>
      </c>
      <c r="B27" s="17" t="s">
        <v>27</v>
      </c>
      <c r="C27" s="18"/>
      <c r="D27" s="18"/>
      <c r="E27" s="19" t="s">
        <v>304</v>
      </c>
      <c r="F27" s="20">
        <v>1</v>
      </c>
      <c r="G27" s="21" t="s">
        <v>22</v>
      </c>
      <c r="H27" s="22"/>
      <c r="I27" s="23">
        <f t="shared" si="0"/>
        <v>0</v>
      </c>
      <c r="J27" s="22"/>
      <c r="K27" s="23">
        <f t="shared" si="1"/>
        <v>0</v>
      </c>
      <c r="L27" s="92">
        <f t="shared" si="2"/>
        <v>0</v>
      </c>
      <c r="M27" s="24">
        <f>F27*L27</f>
        <v>0</v>
      </c>
    </row>
    <row r="28" spans="1:13" ht="24">
      <c r="A28" s="16">
        <v>24</v>
      </c>
      <c r="B28" s="17" t="s">
        <v>28</v>
      </c>
      <c r="C28" s="18" t="s">
        <v>29</v>
      </c>
      <c r="D28" s="18" t="s">
        <v>235</v>
      </c>
      <c r="E28" s="19" t="s">
        <v>236</v>
      </c>
      <c r="F28" s="20">
        <v>7</v>
      </c>
      <c r="G28" s="21" t="s">
        <v>22</v>
      </c>
      <c r="H28" s="22"/>
      <c r="I28" s="23">
        <f t="shared" si="0"/>
        <v>0</v>
      </c>
      <c r="J28" s="22"/>
      <c r="K28" s="23">
        <f t="shared" si="1"/>
        <v>0</v>
      </c>
      <c r="L28" s="92">
        <f t="shared" si="2"/>
        <v>0</v>
      </c>
      <c r="M28" s="24">
        <f t="shared" si="3"/>
        <v>0</v>
      </c>
    </row>
    <row r="29" spans="1:14" ht="13.5">
      <c r="A29" s="16">
        <v>25</v>
      </c>
      <c r="B29" s="17" t="s">
        <v>27</v>
      </c>
      <c r="C29" s="18"/>
      <c r="D29" s="18"/>
      <c r="E29" s="19" t="s">
        <v>305</v>
      </c>
      <c r="F29" s="20">
        <v>33</v>
      </c>
      <c r="G29" s="21" t="s">
        <v>22</v>
      </c>
      <c r="H29" s="22"/>
      <c r="I29" s="23">
        <f t="shared" si="0"/>
        <v>0</v>
      </c>
      <c r="J29" s="22"/>
      <c r="K29" s="23">
        <f t="shared" si="1"/>
        <v>0</v>
      </c>
      <c r="L29" s="92">
        <f t="shared" si="2"/>
        <v>0</v>
      </c>
      <c r="M29" s="24">
        <f t="shared" si="3"/>
        <v>0</v>
      </c>
      <c r="N29" s="9"/>
    </row>
    <row r="30" spans="1:14" ht="24">
      <c r="A30" s="16">
        <v>26</v>
      </c>
      <c r="B30" s="17" t="s">
        <v>27</v>
      </c>
      <c r="C30" s="18"/>
      <c r="D30" s="18"/>
      <c r="E30" s="19" t="s">
        <v>379</v>
      </c>
      <c r="F30" s="20">
        <v>33</v>
      </c>
      <c r="G30" s="21" t="s">
        <v>22</v>
      </c>
      <c r="H30" s="22"/>
      <c r="I30" s="23">
        <f t="shared" si="0"/>
        <v>0</v>
      </c>
      <c r="J30" s="22"/>
      <c r="K30" s="23">
        <f t="shared" si="1"/>
        <v>0</v>
      </c>
      <c r="L30" s="92">
        <f t="shared" si="2"/>
        <v>0</v>
      </c>
      <c r="M30" s="24">
        <f t="shared" si="3"/>
        <v>0</v>
      </c>
      <c r="N30" s="9"/>
    </row>
    <row r="31" spans="1:13" ht="12">
      <c r="A31" s="16">
        <v>27</v>
      </c>
      <c r="B31" s="17" t="s">
        <v>27</v>
      </c>
      <c r="C31" s="18"/>
      <c r="D31" s="18"/>
      <c r="E31" s="19" t="s">
        <v>378</v>
      </c>
      <c r="F31" s="20">
        <v>33</v>
      </c>
      <c r="G31" s="21" t="s">
        <v>22</v>
      </c>
      <c r="H31" s="22"/>
      <c r="I31" s="23">
        <f t="shared" si="0"/>
        <v>0</v>
      </c>
      <c r="J31" s="22"/>
      <c r="K31" s="23">
        <f t="shared" si="1"/>
        <v>0</v>
      </c>
      <c r="L31" s="92">
        <f t="shared" si="2"/>
        <v>0</v>
      </c>
      <c r="M31" s="24">
        <f t="shared" si="3"/>
        <v>0</v>
      </c>
    </row>
    <row r="32" spans="1:14" ht="24">
      <c r="A32" s="16">
        <v>28</v>
      </c>
      <c r="B32" s="17" t="s">
        <v>28</v>
      </c>
      <c r="C32" s="18" t="s">
        <v>29</v>
      </c>
      <c r="D32" s="18" t="s">
        <v>174</v>
      </c>
      <c r="E32" s="19" t="s">
        <v>175</v>
      </c>
      <c r="F32" s="20">
        <v>33</v>
      </c>
      <c r="G32" s="21" t="s">
        <v>22</v>
      </c>
      <c r="H32" s="22"/>
      <c r="I32" s="23">
        <f t="shared" si="0"/>
        <v>0</v>
      </c>
      <c r="J32" s="22"/>
      <c r="K32" s="23">
        <f t="shared" si="1"/>
        <v>0</v>
      </c>
      <c r="L32" s="92">
        <f t="shared" si="2"/>
        <v>0</v>
      </c>
      <c r="M32" s="24">
        <f t="shared" si="3"/>
        <v>0</v>
      </c>
      <c r="N32" s="9"/>
    </row>
    <row r="33" spans="1:14" ht="24">
      <c r="A33" s="16">
        <v>29</v>
      </c>
      <c r="B33" s="17" t="s">
        <v>28</v>
      </c>
      <c r="C33" s="18" t="s">
        <v>29</v>
      </c>
      <c r="D33" s="18" t="s">
        <v>88</v>
      </c>
      <c r="E33" s="19" t="s">
        <v>89</v>
      </c>
      <c r="F33" s="20">
        <v>33</v>
      </c>
      <c r="G33" s="21" t="s">
        <v>22</v>
      </c>
      <c r="H33" s="22"/>
      <c r="I33" s="23">
        <f t="shared" si="0"/>
        <v>0</v>
      </c>
      <c r="J33" s="22"/>
      <c r="K33" s="23">
        <f t="shared" si="1"/>
        <v>0</v>
      </c>
      <c r="L33" s="92">
        <f t="shared" si="2"/>
        <v>0</v>
      </c>
      <c r="M33" s="24">
        <f t="shared" si="3"/>
        <v>0</v>
      </c>
      <c r="N33" s="9"/>
    </row>
    <row r="34" spans="1:13" ht="12">
      <c r="A34" s="16">
        <v>30</v>
      </c>
      <c r="B34" s="17" t="s">
        <v>27</v>
      </c>
      <c r="C34" s="18"/>
      <c r="D34" s="18"/>
      <c r="E34" s="19" t="s">
        <v>237</v>
      </c>
      <c r="F34" s="21">
        <v>70</v>
      </c>
      <c r="G34" s="21" t="s">
        <v>22</v>
      </c>
      <c r="H34" s="22"/>
      <c r="I34" s="23">
        <f t="shared" si="0"/>
        <v>0</v>
      </c>
      <c r="J34" s="22"/>
      <c r="K34" s="23">
        <f t="shared" si="1"/>
        <v>0</v>
      </c>
      <c r="L34" s="92">
        <f t="shared" si="2"/>
        <v>0</v>
      </c>
      <c r="M34" s="24">
        <f t="shared" si="3"/>
        <v>0</v>
      </c>
    </row>
    <row r="35" spans="1:13" ht="24">
      <c r="A35" s="16">
        <v>31</v>
      </c>
      <c r="B35" s="17" t="s">
        <v>28</v>
      </c>
      <c r="C35" s="18" t="s">
        <v>29</v>
      </c>
      <c r="D35" s="18" t="s">
        <v>172</v>
      </c>
      <c r="E35" s="19" t="s">
        <v>173</v>
      </c>
      <c r="F35" s="21">
        <v>70</v>
      </c>
      <c r="G35" s="21" t="s">
        <v>22</v>
      </c>
      <c r="H35" s="22"/>
      <c r="I35" s="23">
        <f t="shared" si="0"/>
        <v>0</v>
      </c>
      <c r="J35" s="22"/>
      <c r="K35" s="23">
        <f t="shared" si="1"/>
        <v>0</v>
      </c>
      <c r="L35" s="92">
        <f t="shared" si="2"/>
        <v>0</v>
      </c>
      <c r="M35" s="24">
        <f t="shared" si="3"/>
        <v>0</v>
      </c>
    </row>
    <row r="36" spans="1:13" ht="24">
      <c r="A36" s="16">
        <v>32</v>
      </c>
      <c r="B36" s="17" t="s">
        <v>27</v>
      </c>
      <c r="C36" s="18"/>
      <c r="D36" s="18"/>
      <c r="E36" s="19" t="s">
        <v>135</v>
      </c>
      <c r="F36" s="21">
        <v>1320</v>
      </c>
      <c r="G36" s="21" t="s">
        <v>23</v>
      </c>
      <c r="H36" s="22"/>
      <c r="I36" s="23">
        <f t="shared" si="0"/>
        <v>0</v>
      </c>
      <c r="J36" s="22"/>
      <c r="K36" s="23">
        <f t="shared" si="1"/>
        <v>0</v>
      </c>
      <c r="L36" s="92">
        <f t="shared" si="2"/>
        <v>0</v>
      </c>
      <c r="M36" s="24">
        <f t="shared" si="3"/>
        <v>0</v>
      </c>
    </row>
    <row r="37" spans="1:13" ht="24">
      <c r="A37" s="16">
        <v>33</v>
      </c>
      <c r="B37" s="17" t="s">
        <v>27</v>
      </c>
      <c r="C37" s="18"/>
      <c r="D37" s="18"/>
      <c r="E37" s="19" t="s">
        <v>134</v>
      </c>
      <c r="F37" s="20">
        <v>50</v>
      </c>
      <c r="G37" s="21" t="s">
        <v>23</v>
      </c>
      <c r="H37" s="22"/>
      <c r="I37" s="23">
        <f t="shared" si="0"/>
        <v>0</v>
      </c>
      <c r="J37" s="22"/>
      <c r="K37" s="23">
        <f t="shared" si="1"/>
        <v>0</v>
      </c>
      <c r="L37" s="92">
        <f t="shared" si="2"/>
        <v>0</v>
      </c>
      <c r="M37" s="24">
        <f t="shared" si="3"/>
        <v>0</v>
      </c>
    </row>
    <row r="38" spans="1:13" ht="24">
      <c r="A38" s="16">
        <v>34</v>
      </c>
      <c r="B38" s="17" t="s">
        <v>28</v>
      </c>
      <c r="C38" s="18" t="s">
        <v>29</v>
      </c>
      <c r="D38" s="18" t="s">
        <v>96</v>
      </c>
      <c r="E38" s="19" t="s">
        <v>97</v>
      </c>
      <c r="F38" s="20">
        <v>350</v>
      </c>
      <c r="G38" s="21" t="s">
        <v>23</v>
      </c>
      <c r="H38" s="22"/>
      <c r="I38" s="23">
        <f t="shared" si="0"/>
        <v>0</v>
      </c>
      <c r="J38" s="22"/>
      <c r="K38" s="23">
        <f t="shared" si="1"/>
        <v>0</v>
      </c>
      <c r="L38" s="92">
        <f t="shared" si="2"/>
        <v>0</v>
      </c>
      <c r="M38" s="24">
        <f t="shared" si="3"/>
        <v>0</v>
      </c>
    </row>
    <row r="39" spans="1:13" ht="24">
      <c r="A39" s="16">
        <v>35</v>
      </c>
      <c r="B39" s="17" t="s">
        <v>28</v>
      </c>
      <c r="C39" s="18" t="s">
        <v>29</v>
      </c>
      <c r="D39" s="18" t="s">
        <v>98</v>
      </c>
      <c r="E39" s="19" t="s">
        <v>99</v>
      </c>
      <c r="F39" s="20">
        <v>1020</v>
      </c>
      <c r="G39" s="21" t="s">
        <v>23</v>
      </c>
      <c r="H39" s="22"/>
      <c r="I39" s="23">
        <f t="shared" si="0"/>
        <v>0</v>
      </c>
      <c r="J39" s="22"/>
      <c r="K39" s="23">
        <f t="shared" si="1"/>
        <v>0</v>
      </c>
      <c r="L39" s="92">
        <f t="shared" si="2"/>
        <v>0</v>
      </c>
      <c r="M39" s="24">
        <f t="shared" si="3"/>
        <v>0</v>
      </c>
    </row>
    <row r="40" spans="1:14" ht="48">
      <c r="A40" s="16">
        <v>36</v>
      </c>
      <c r="B40" s="17" t="s">
        <v>27</v>
      </c>
      <c r="C40" s="18"/>
      <c r="D40" s="18"/>
      <c r="E40" s="19" t="s">
        <v>143</v>
      </c>
      <c r="F40" s="20">
        <v>40</v>
      </c>
      <c r="G40" s="21" t="s">
        <v>22</v>
      </c>
      <c r="H40" s="22"/>
      <c r="I40" s="23">
        <f t="shared" si="0"/>
        <v>0</v>
      </c>
      <c r="J40" s="22"/>
      <c r="K40" s="23">
        <f t="shared" si="1"/>
        <v>0</v>
      </c>
      <c r="L40" s="92">
        <f t="shared" si="2"/>
        <v>0</v>
      </c>
      <c r="M40" s="24">
        <f t="shared" si="3"/>
        <v>0</v>
      </c>
      <c r="N40" s="9"/>
    </row>
    <row r="41" spans="1:13" ht="24">
      <c r="A41" s="16">
        <v>37</v>
      </c>
      <c r="B41" s="17" t="s">
        <v>28</v>
      </c>
      <c r="C41" s="18" t="s">
        <v>29</v>
      </c>
      <c r="D41" s="18" t="s">
        <v>155</v>
      </c>
      <c r="E41" s="19" t="s">
        <v>156</v>
      </c>
      <c r="F41" s="21">
        <v>40</v>
      </c>
      <c r="G41" s="21" t="s">
        <v>22</v>
      </c>
      <c r="H41" s="22"/>
      <c r="I41" s="23">
        <f t="shared" si="0"/>
        <v>0</v>
      </c>
      <c r="J41" s="22"/>
      <c r="K41" s="23">
        <f t="shared" si="1"/>
        <v>0</v>
      </c>
      <c r="L41" s="92">
        <f t="shared" si="2"/>
        <v>0</v>
      </c>
      <c r="M41" s="24">
        <f t="shared" si="3"/>
        <v>0</v>
      </c>
    </row>
    <row r="42" spans="1:13" ht="48">
      <c r="A42" s="16">
        <v>38</v>
      </c>
      <c r="B42" s="17" t="s">
        <v>27</v>
      </c>
      <c r="C42" s="18"/>
      <c r="D42" s="18"/>
      <c r="E42" s="19" t="s">
        <v>162</v>
      </c>
      <c r="F42" s="20">
        <v>220</v>
      </c>
      <c r="G42" s="21" t="s">
        <v>23</v>
      </c>
      <c r="H42" s="22"/>
      <c r="I42" s="23">
        <f t="shared" si="0"/>
        <v>0</v>
      </c>
      <c r="J42" s="22"/>
      <c r="K42" s="23">
        <f t="shared" si="1"/>
        <v>0</v>
      </c>
      <c r="L42" s="92">
        <f t="shared" si="2"/>
        <v>0</v>
      </c>
      <c r="M42" s="24">
        <f t="shared" si="3"/>
        <v>0</v>
      </c>
    </row>
    <row r="43" spans="1:13" ht="24">
      <c r="A43" s="16">
        <v>39</v>
      </c>
      <c r="B43" s="17" t="s">
        <v>28</v>
      </c>
      <c r="C43" s="18" t="s">
        <v>29</v>
      </c>
      <c r="D43" s="18" t="s">
        <v>238</v>
      </c>
      <c r="E43" s="19" t="s">
        <v>239</v>
      </c>
      <c r="F43" s="20">
        <v>220</v>
      </c>
      <c r="G43" s="21" t="s">
        <v>23</v>
      </c>
      <c r="H43" s="22"/>
      <c r="I43" s="23">
        <f t="shared" si="0"/>
        <v>0</v>
      </c>
      <c r="J43" s="22"/>
      <c r="K43" s="23">
        <f t="shared" si="1"/>
        <v>0</v>
      </c>
      <c r="L43" s="92">
        <f t="shared" si="2"/>
        <v>0</v>
      </c>
      <c r="M43" s="24">
        <f t="shared" si="3"/>
        <v>0</v>
      </c>
    </row>
    <row r="44" spans="1:14" ht="24">
      <c r="A44" s="16">
        <v>40</v>
      </c>
      <c r="B44" s="17" t="s">
        <v>27</v>
      </c>
      <c r="C44" s="18"/>
      <c r="D44" s="18"/>
      <c r="E44" s="19" t="s">
        <v>194</v>
      </c>
      <c r="F44" s="20">
        <v>150</v>
      </c>
      <c r="G44" s="21" t="s">
        <v>22</v>
      </c>
      <c r="H44" s="22"/>
      <c r="I44" s="23">
        <f t="shared" si="0"/>
        <v>0</v>
      </c>
      <c r="J44" s="22"/>
      <c r="K44" s="23">
        <f t="shared" si="1"/>
        <v>0</v>
      </c>
      <c r="L44" s="92">
        <f t="shared" si="2"/>
        <v>0</v>
      </c>
      <c r="M44" s="24">
        <f t="shared" si="3"/>
        <v>0</v>
      </c>
      <c r="N44" s="9"/>
    </row>
    <row r="45" spans="1:14" ht="24">
      <c r="A45" s="16">
        <v>41</v>
      </c>
      <c r="B45" s="17" t="s">
        <v>28</v>
      </c>
      <c r="C45" s="18" t="s">
        <v>29</v>
      </c>
      <c r="D45" s="18" t="s">
        <v>52</v>
      </c>
      <c r="E45" s="19" t="s">
        <v>53</v>
      </c>
      <c r="F45" s="20">
        <v>150</v>
      </c>
      <c r="G45" s="21" t="s">
        <v>22</v>
      </c>
      <c r="H45" s="22"/>
      <c r="I45" s="23">
        <f t="shared" si="0"/>
        <v>0</v>
      </c>
      <c r="J45" s="22"/>
      <c r="K45" s="23">
        <f t="shared" si="1"/>
        <v>0</v>
      </c>
      <c r="L45" s="92">
        <f t="shared" si="2"/>
        <v>0</v>
      </c>
      <c r="M45" s="24">
        <f t="shared" si="3"/>
        <v>0</v>
      </c>
      <c r="N45" s="9"/>
    </row>
    <row r="46" spans="1:14" ht="24">
      <c r="A46" s="16">
        <v>42</v>
      </c>
      <c r="B46" s="17" t="s">
        <v>28</v>
      </c>
      <c r="C46" s="18" t="s">
        <v>29</v>
      </c>
      <c r="D46" s="18" t="s">
        <v>139</v>
      </c>
      <c r="E46" s="19" t="s">
        <v>243</v>
      </c>
      <c r="F46" s="20">
        <v>8</v>
      </c>
      <c r="G46" s="21" t="s">
        <v>21</v>
      </c>
      <c r="H46" s="22"/>
      <c r="I46" s="23">
        <f t="shared" si="0"/>
        <v>0</v>
      </c>
      <c r="J46" s="22"/>
      <c r="K46" s="23">
        <f t="shared" si="1"/>
        <v>0</v>
      </c>
      <c r="L46" s="92">
        <f t="shared" si="2"/>
        <v>0</v>
      </c>
      <c r="M46" s="24">
        <f t="shared" si="3"/>
        <v>0</v>
      </c>
      <c r="N46" s="9"/>
    </row>
    <row r="47" spans="1:13" ht="24">
      <c r="A47" s="16">
        <v>43</v>
      </c>
      <c r="B47" s="17" t="s">
        <v>27</v>
      </c>
      <c r="C47" s="18"/>
      <c r="D47" s="18"/>
      <c r="E47" s="19" t="s">
        <v>60</v>
      </c>
      <c r="F47" s="20">
        <v>1</v>
      </c>
      <c r="G47" s="21" t="s">
        <v>22</v>
      </c>
      <c r="H47" s="22"/>
      <c r="I47" s="23">
        <f t="shared" si="0"/>
        <v>0</v>
      </c>
      <c r="J47" s="22"/>
      <c r="K47" s="23">
        <f t="shared" si="1"/>
        <v>0</v>
      </c>
      <c r="L47" s="92">
        <f t="shared" si="2"/>
        <v>0</v>
      </c>
      <c r="M47" s="24">
        <f t="shared" si="3"/>
        <v>0</v>
      </c>
    </row>
    <row r="48" spans="1:13" ht="24">
      <c r="A48" s="16">
        <v>44</v>
      </c>
      <c r="B48" s="17" t="s">
        <v>28</v>
      </c>
      <c r="C48" s="18" t="s">
        <v>29</v>
      </c>
      <c r="D48" s="18" t="s">
        <v>58</v>
      </c>
      <c r="E48" s="19" t="s">
        <v>59</v>
      </c>
      <c r="F48" s="20">
        <v>10</v>
      </c>
      <c r="G48" s="21" t="s">
        <v>22</v>
      </c>
      <c r="H48" s="22"/>
      <c r="I48" s="23">
        <f t="shared" si="0"/>
        <v>0</v>
      </c>
      <c r="J48" s="22"/>
      <c r="K48" s="23">
        <f t="shared" si="1"/>
        <v>0</v>
      </c>
      <c r="L48" s="92">
        <f t="shared" si="2"/>
        <v>0</v>
      </c>
      <c r="M48" s="24">
        <f t="shared" si="3"/>
        <v>0</v>
      </c>
    </row>
    <row r="49" spans="1:13" ht="12">
      <c r="A49" s="16">
        <v>45</v>
      </c>
      <c r="B49" s="17" t="s">
        <v>27</v>
      </c>
      <c r="C49" s="18"/>
      <c r="D49" s="18"/>
      <c r="E49" s="26" t="s">
        <v>61</v>
      </c>
      <c r="F49" s="21">
        <v>3</v>
      </c>
      <c r="G49" s="21" t="s">
        <v>62</v>
      </c>
      <c r="H49" s="23">
        <f>SUM(I5:I48)*F49/100</f>
        <v>0</v>
      </c>
      <c r="I49" s="23">
        <f>H49</f>
        <v>0</v>
      </c>
      <c r="J49" s="22">
        <v>0</v>
      </c>
      <c r="K49" s="23">
        <v>0</v>
      </c>
      <c r="L49" s="92">
        <f t="shared" si="2"/>
        <v>0</v>
      </c>
      <c r="M49" s="25">
        <f>L49</f>
        <v>0</v>
      </c>
    </row>
    <row r="50" spans="1:13" s="43" customFormat="1" ht="12">
      <c r="A50" s="16">
        <v>46</v>
      </c>
      <c r="B50" s="36" t="s">
        <v>28</v>
      </c>
      <c r="C50" s="37" t="s">
        <v>29</v>
      </c>
      <c r="D50" s="37" t="s">
        <v>63</v>
      </c>
      <c r="E50" s="38" t="s">
        <v>64</v>
      </c>
      <c r="F50" s="39">
        <v>1</v>
      </c>
      <c r="G50" s="39" t="s">
        <v>62</v>
      </c>
      <c r="H50" s="40">
        <v>0</v>
      </c>
      <c r="I50" s="41">
        <v>0</v>
      </c>
      <c r="J50" s="41">
        <f>SUM(K5:K49)*F50/100</f>
        <v>0</v>
      </c>
      <c r="K50" s="41">
        <f>J50</f>
        <v>0</v>
      </c>
      <c r="L50" s="92">
        <f t="shared" si="2"/>
        <v>0</v>
      </c>
      <c r="M50" s="42">
        <f>L50</f>
        <v>0</v>
      </c>
    </row>
    <row r="51" spans="1:13" s="43" customFormat="1" ht="12">
      <c r="A51" s="16">
        <v>47</v>
      </c>
      <c r="B51" s="36" t="s">
        <v>28</v>
      </c>
      <c r="C51" s="37" t="s">
        <v>29</v>
      </c>
      <c r="D51" s="37" t="s">
        <v>65</v>
      </c>
      <c r="E51" s="44" t="s">
        <v>66</v>
      </c>
      <c r="F51" s="39">
        <v>1</v>
      </c>
      <c r="G51" s="39" t="s">
        <v>67</v>
      </c>
      <c r="H51" s="40">
        <v>0</v>
      </c>
      <c r="I51" s="41">
        <v>0</v>
      </c>
      <c r="J51" s="40"/>
      <c r="K51" s="41">
        <f>F51*J51</f>
        <v>0</v>
      </c>
      <c r="L51" s="92">
        <f t="shared" si="2"/>
        <v>0</v>
      </c>
      <c r="M51" s="42">
        <f>F51*L51</f>
        <v>0</v>
      </c>
    </row>
    <row r="52" spans="1:13" s="43" customFormat="1" ht="12">
      <c r="A52" s="16">
        <v>48</v>
      </c>
      <c r="B52" s="36" t="s">
        <v>28</v>
      </c>
      <c r="C52" s="37" t="s">
        <v>29</v>
      </c>
      <c r="D52" s="37" t="s">
        <v>68</v>
      </c>
      <c r="E52" s="44" t="s">
        <v>69</v>
      </c>
      <c r="F52" s="39">
        <v>1</v>
      </c>
      <c r="G52" s="39" t="s">
        <v>70</v>
      </c>
      <c r="H52" s="40">
        <v>0</v>
      </c>
      <c r="I52" s="41">
        <v>0</v>
      </c>
      <c r="J52" s="40"/>
      <c r="K52" s="41">
        <f>F52*J52</f>
        <v>0</v>
      </c>
      <c r="L52" s="92">
        <f t="shared" si="2"/>
        <v>0</v>
      </c>
      <c r="M52" s="42">
        <f>F52*L52</f>
        <v>0</v>
      </c>
    </row>
    <row r="53" spans="1:13" s="43" customFormat="1" ht="12">
      <c r="A53" s="16">
        <v>49</v>
      </c>
      <c r="B53" s="36" t="s">
        <v>28</v>
      </c>
      <c r="C53" s="37" t="s">
        <v>29</v>
      </c>
      <c r="D53" s="37" t="s">
        <v>71</v>
      </c>
      <c r="E53" s="44" t="s">
        <v>72</v>
      </c>
      <c r="F53" s="39">
        <v>1</v>
      </c>
      <c r="G53" s="39" t="s">
        <v>70</v>
      </c>
      <c r="H53" s="40">
        <v>0</v>
      </c>
      <c r="I53" s="41">
        <v>0</v>
      </c>
      <c r="J53" s="40"/>
      <c r="K53" s="41">
        <f>F53*J53</f>
        <v>0</v>
      </c>
      <c r="L53" s="92">
        <f t="shared" si="2"/>
        <v>0</v>
      </c>
      <c r="M53" s="42">
        <f>F53*L53</f>
        <v>0</v>
      </c>
    </row>
    <row r="54" spans="1:13" s="43" customFormat="1" ht="24" thickBot="1">
      <c r="A54" s="16">
        <v>50</v>
      </c>
      <c r="B54" s="36" t="s">
        <v>28</v>
      </c>
      <c r="C54" s="37" t="s">
        <v>29</v>
      </c>
      <c r="D54" s="37" t="s">
        <v>73</v>
      </c>
      <c r="E54" s="44" t="s">
        <v>146</v>
      </c>
      <c r="F54" s="39">
        <v>1</v>
      </c>
      <c r="G54" s="39" t="s">
        <v>70</v>
      </c>
      <c r="H54" s="40">
        <v>0</v>
      </c>
      <c r="I54" s="41">
        <v>0</v>
      </c>
      <c r="J54" s="40"/>
      <c r="K54" s="41">
        <f>F54*J54</f>
        <v>0</v>
      </c>
      <c r="L54" s="92">
        <f t="shared" si="2"/>
        <v>0</v>
      </c>
      <c r="M54" s="42">
        <f>F54*L54</f>
        <v>0</v>
      </c>
    </row>
    <row r="55" spans="1:13" ht="18" customHeight="1" thickBot="1" thickTop="1">
      <c r="A55" s="10" t="s">
        <v>3</v>
      </c>
      <c r="B55" s="11"/>
      <c r="C55" s="12"/>
      <c r="D55" s="12"/>
      <c r="E55" s="12"/>
      <c r="F55" s="13"/>
      <c r="G55" s="13"/>
      <c r="H55" s="136">
        <f>SUM(I5:I54)</f>
        <v>0</v>
      </c>
      <c r="I55" s="137"/>
      <c r="J55" s="136">
        <f>SUM(K5:K54)</f>
        <v>0</v>
      </c>
      <c r="K55" s="137"/>
      <c r="L55" s="138">
        <f>SUM(M5:M54)</f>
        <v>0</v>
      </c>
      <c r="M55" s="139"/>
    </row>
    <row r="56" spans="1:13" ht="18" customHeight="1" thickBot="1" thickTop="1">
      <c r="A56" s="53" t="s">
        <v>74</v>
      </c>
      <c r="B56" s="54"/>
      <c r="C56" s="55"/>
      <c r="D56" s="55"/>
      <c r="E56" s="55"/>
      <c r="F56" s="56"/>
      <c r="G56" s="56"/>
      <c r="H56" s="140">
        <f>H55+J55</f>
        <v>0</v>
      </c>
      <c r="I56" s="141"/>
      <c r="J56" s="141"/>
      <c r="K56" s="142"/>
      <c r="L56" s="141">
        <f>L55</f>
        <v>0</v>
      </c>
      <c r="M56" s="143"/>
    </row>
    <row r="57" spans="3:14" s="14" customFormat="1" ht="12" thickTop="1">
      <c r="C57" s="5"/>
      <c r="D57" s="5"/>
      <c r="E57" s="5"/>
      <c r="F57" s="15"/>
      <c r="G57" s="15"/>
      <c r="H57" s="5"/>
      <c r="I57" s="5"/>
      <c r="J57" s="5"/>
      <c r="K57" s="5"/>
      <c r="L57" s="5"/>
      <c r="M57" s="5"/>
      <c r="N57" s="5"/>
    </row>
  </sheetData>
  <sheetProtection/>
  <mergeCells count="15">
    <mergeCell ref="H55:I55"/>
    <mergeCell ref="J55:K55"/>
    <mergeCell ref="L55:M55"/>
    <mergeCell ref="H56:K56"/>
    <mergeCell ref="L56:M56"/>
    <mergeCell ref="C1:M1"/>
    <mergeCell ref="A3:A4"/>
    <mergeCell ref="B3:B4"/>
    <mergeCell ref="C3:D3"/>
    <mergeCell ref="E3:E4"/>
    <mergeCell ref="F3:F4"/>
    <mergeCell ref="G3:G4"/>
    <mergeCell ref="H3:I3"/>
    <mergeCell ref="J3:K3"/>
    <mergeCell ref="L3:M3"/>
  </mergeCells>
  <conditionalFormatting sqref="B41:H42 M41:M42 M36:M39 B36:H39 A7 B50:K54 B29:H33 M29:M33 B8:H27 J8:J27 J29:J33 J36:J39 J41:J42 M8:M27 M49:M54 A9 A11 A13 A15 A17 A19 A21 A23 A25 A27 A29 A31 A33 A35 A37 A39 A41 A43 A45 A47 A49:J49 A51 A53">
    <cfRule type="expression" priority="24" dxfId="0">
      <formula>$B7="M"</formula>
    </cfRule>
  </conditionalFormatting>
  <conditionalFormatting sqref="B40:H40 M40 J40">
    <cfRule type="expression" priority="23" dxfId="0">
      <formula>$B40="M"</formula>
    </cfRule>
  </conditionalFormatting>
  <conditionalFormatting sqref="B46:H46 M46 J46">
    <cfRule type="expression" priority="22" dxfId="0">
      <formula>$B46="M"</formula>
    </cfRule>
  </conditionalFormatting>
  <conditionalFormatting sqref="B7:H7 M7 J7">
    <cfRule type="expression" priority="21" dxfId="0">
      <formula>$B7="M"</formula>
    </cfRule>
  </conditionalFormatting>
  <conditionalFormatting sqref="M28 B28:H28 J28">
    <cfRule type="expression" priority="19" dxfId="0">
      <formula>$B28="M"</formula>
    </cfRule>
  </conditionalFormatting>
  <conditionalFormatting sqref="B34:H35 J34:J35 M34:M35">
    <cfRule type="expression" priority="18" dxfId="0">
      <formula>$B34="M"</formula>
    </cfRule>
  </conditionalFormatting>
  <conditionalFormatting sqref="B43:H43 J43 M43">
    <cfRule type="expression" priority="17" dxfId="0">
      <formula>$B43="M"</formula>
    </cfRule>
  </conditionalFormatting>
  <conditionalFormatting sqref="A6:H6 J6 M6 L5:L54 A8 A10 A12 A14 A16 A18 A20 A22 A24 A26 A28 A30 A32 A34 A36 A38 A40 A42 A44 A46 A48 A50 A52 A54">
    <cfRule type="expression" priority="13" dxfId="0">
      <formula>$B5="M"</formula>
    </cfRule>
  </conditionalFormatting>
  <conditionalFormatting sqref="B48:H48 M48 J48">
    <cfRule type="expression" priority="7" dxfId="0">
      <formula>$B48="M"</formula>
    </cfRule>
  </conditionalFormatting>
  <conditionalFormatting sqref="B45:H45 M45 J45">
    <cfRule type="expression" priority="3" dxfId="0">
      <formula>$B45="M"</formula>
    </cfRule>
  </conditionalFormatting>
  <conditionalFormatting sqref="A5:K5 I6:I48 K6:K49 M5">
    <cfRule type="expression" priority="2" dxfId="0">
      <formula>$B5="M"</formula>
    </cfRule>
  </conditionalFormatting>
  <conditionalFormatting sqref="B47:H47 M47 J47">
    <cfRule type="expression" priority="9" dxfId="0">
      <formula>#REF!="M"</formula>
    </cfRule>
  </conditionalFormatting>
  <printOptions horizontalCentered="1"/>
  <pageMargins left="0.3937007874015748" right="0.2362204724409449" top="0.5511811023622047" bottom="0.7480314960629921" header="0.35433070866141736" footer="0.31496062992125984"/>
  <pageSetup horizontalDpi="600" verticalDpi="600" orientation="landscape" paperSize="9" r:id="rId1"/>
  <headerFooter alignWithMargins="0">
    <oddFooter xml:space="preserve">&amp;L&amp;9&amp;F&amp;R&amp;9Strana &amp;P z &amp;N stránek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4">
    <tabColor rgb="FF00B050"/>
  </sheetPr>
  <dimension ref="A1:N46"/>
  <sheetViews>
    <sheetView zoomScale="115" zoomScaleNormal="115" zoomScalePageLayoutView="0" workbookViewId="0" topLeftCell="A22">
      <selection activeCell="G38" sqref="G38"/>
    </sheetView>
  </sheetViews>
  <sheetFormatPr defaultColWidth="8.875" defaultRowHeight="12.75"/>
  <cols>
    <col min="1" max="1" width="3.625" style="14" customWidth="1"/>
    <col min="2" max="2" width="4.625" style="14" bestFit="1" customWidth="1"/>
    <col min="3" max="3" width="9.625" style="5" customWidth="1"/>
    <col min="4" max="4" width="11.625" style="5" customWidth="1"/>
    <col min="5" max="5" width="34.50390625" style="5" customWidth="1"/>
    <col min="6" max="7" width="6.625" style="15" customWidth="1"/>
    <col min="8" max="8" width="10.00390625" style="5" customWidth="1"/>
    <col min="9" max="9" width="9.625" style="5" customWidth="1"/>
    <col min="10" max="10" width="10.00390625" style="5" customWidth="1"/>
    <col min="11" max="11" width="9.625" style="5" customWidth="1"/>
    <col min="12" max="12" width="10.00390625" style="5" customWidth="1"/>
    <col min="13" max="13" width="9.625" style="5" customWidth="1"/>
    <col min="14" max="16384" width="8.875" style="5" customWidth="1"/>
  </cols>
  <sheetData>
    <row r="1" spans="1:13" ht="36" customHeight="1">
      <c r="A1" s="3" t="s">
        <v>138</v>
      </c>
      <c r="B1" s="4"/>
      <c r="C1" s="144" t="s">
        <v>314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2" thickBot="1">
      <c r="A2" s="6"/>
      <c r="B2" s="6"/>
      <c r="C2" s="7"/>
      <c r="D2" s="7"/>
      <c r="E2" s="7"/>
      <c r="F2" s="8"/>
      <c r="G2" s="8"/>
      <c r="H2" s="7"/>
      <c r="I2" s="7"/>
      <c r="J2" s="7"/>
      <c r="K2" s="7"/>
      <c r="L2" s="7"/>
      <c r="M2" s="7"/>
    </row>
    <row r="3" spans="1:13" ht="32.25" customHeight="1" thickTop="1">
      <c r="A3" s="145" t="s">
        <v>6</v>
      </c>
      <c r="B3" s="147" t="s">
        <v>24</v>
      </c>
      <c r="C3" s="149" t="s">
        <v>15</v>
      </c>
      <c r="D3" s="150"/>
      <c r="E3" s="147" t="s">
        <v>1</v>
      </c>
      <c r="F3" s="151" t="s">
        <v>19</v>
      </c>
      <c r="G3" s="151" t="s">
        <v>20</v>
      </c>
      <c r="H3" s="149" t="s">
        <v>25</v>
      </c>
      <c r="I3" s="150"/>
      <c r="J3" s="149" t="s">
        <v>26</v>
      </c>
      <c r="K3" s="150"/>
      <c r="L3" s="149" t="s">
        <v>131</v>
      </c>
      <c r="M3" s="153"/>
    </row>
    <row r="4" spans="1:13" ht="27" customHeight="1" thickBot="1">
      <c r="A4" s="146"/>
      <c r="B4" s="148"/>
      <c r="C4" s="50" t="s">
        <v>14</v>
      </c>
      <c r="D4" s="50" t="s">
        <v>0</v>
      </c>
      <c r="E4" s="148"/>
      <c r="F4" s="152"/>
      <c r="G4" s="152"/>
      <c r="H4" s="51" t="s">
        <v>2</v>
      </c>
      <c r="I4" s="51" t="s">
        <v>3</v>
      </c>
      <c r="J4" s="51" t="s">
        <v>2</v>
      </c>
      <c r="K4" s="51" t="s">
        <v>3</v>
      </c>
      <c r="L4" s="51" t="s">
        <v>2</v>
      </c>
      <c r="M4" s="52" t="s">
        <v>3</v>
      </c>
    </row>
    <row r="5" spans="1:13" ht="12" thickTop="1">
      <c r="A5" s="16">
        <v>1</v>
      </c>
      <c r="B5" s="17"/>
      <c r="C5" s="18"/>
      <c r="D5" s="18"/>
      <c r="E5" s="82" t="s">
        <v>306</v>
      </c>
      <c r="F5" s="21"/>
      <c r="G5" s="21"/>
      <c r="H5" s="22"/>
      <c r="I5" s="23"/>
      <c r="J5" s="22"/>
      <c r="K5" s="23"/>
      <c r="L5" s="34"/>
      <c r="M5" s="24"/>
    </row>
    <row r="6" spans="1:13" ht="72">
      <c r="A6" s="16">
        <v>2</v>
      </c>
      <c r="B6" s="17" t="s">
        <v>27</v>
      </c>
      <c r="C6" s="18"/>
      <c r="D6" s="18"/>
      <c r="E6" s="19" t="s">
        <v>315</v>
      </c>
      <c r="F6" s="20">
        <v>6</v>
      </c>
      <c r="G6" s="21" t="s">
        <v>22</v>
      </c>
      <c r="H6" s="22"/>
      <c r="I6" s="23">
        <f aca="true" t="shared" si="0" ref="I6:I43">F6*H6</f>
        <v>0</v>
      </c>
      <c r="J6" s="22"/>
      <c r="K6" s="23">
        <f aca="true" t="shared" si="1" ref="K6:K43">F6*J6</f>
        <v>0</v>
      </c>
      <c r="L6" s="23">
        <f>J6+H6</f>
        <v>0</v>
      </c>
      <c r="M6" s="24">
        <f aca="true" t="shared" si="2" ref="M6:M43">F6*L6</f>
        <v>0</v>
      </c>
    </row>
    <row r="7" spans="1:13" ht="12">
      <c r="A7" s="16">
        <v>3</v>
      </c>
      <c r="B7" s="17" t="s">
        <v>27</v>
      </c>
      <c r="C7" s="18"/>
      <c r="D7" s="18"/>
      <c r="E7" s="19" t="s">
        <v>316</v>
      </c>
      <c r="F7" s="20">
        <v>2</v>
      </c>
      <c r="G7" s="21" t="s">
        <v>22</v>
      </c>
      <c r="H7" s="22"/>
      <c r="I7" s="23">
        <f t="shared" si="0"/>
        <v>0</v>
      </c>
      <c r="J7" s="22"/>
      <c r="K7" s="23">
        <f t="shared" si="1"/>
        <v>0</v>
      </c>
      <c r="L7" s="23">
        <f aca="true" t="shared" si="3" ref="L7:L37">J7+H7</f>
        <v>0</v>
      </c>
      <c r="M7" s="24">
        <f t="shared" si="2"/>
        <v>0</v>
      </c>
    </row>
    <row r="8" spans="1:13" ht="12">
      <c r="A8" s="16">
        <v>4</v>
      </c>
      <c r="B8" s="17" t="s">
        <v>27</v>
      </c>
      <c r="C8" s="18"/>
      <c r="D8" s="18"/>
      <c r="E8" s="19" t="s">
        <v>317</v>
      </c>
      <c r="F8" s="20">
        <v>4</v>
      </c>
      <c r="G8" s="21" t="s">
        <v>22</v>
      </c>
      <c r="H8" s="22"/>
      <c r="I8" s="23">
        <f t="shared" si="0"/>
        <v>0</v>
      </c>
      <c r="J8" s="22"/>
      <c r="K8" s="23">
        <f t="shared" si="1"/>
        <v>0</v>
      </c>
      <c r="L8" s="23">
        <f t="shared" si="3"/>
        <v>0</v>
      </c>
      <c r="M8" s="24">
        <f t="shared" si="2"/>
        <v>0</v>
      </c>
    </row>
    <row r="9" spans="1:13" ht="12">
      <c r="A9" s="16">
        <v>5</v>
      </c>
      <c r="B9" s="17" t="s">
        <v>27</v>
      </c>
      <c r="C9" s="18"/>
      <c r="D9" s="18"/>
      <c r="E9" s="19" t="s">
        <v>318</v>
      </c>
      <c r="F9" s="20">
        <v>1</v>
      </c>
      <c r="G9" s="21" t="s">
        <v>22</v>
      </c>
      <c r="H9" s="22"/>
      <c r="I9" s="23">
        <f t="shared" si="0"/>
        <v>0</v>
      </c>
      <c r="J9" s="22"/>
      <c r="K9" s="23">
        <f t="shared" si="1"/>
        <v>0</v>
      </c>
      <c r="L9" s="23">
        <f t="shared" si="3"/>
        <v>0</v>
      </c>
      <c r="M9" s="24">
        <f t="shared" si="2"/>
        <v>0</v>
      </c>
    </row>
    <row r="10" spans="1:13" ht="24">
      <c r="A10" s="16">
        <v>6</v>
      </c>
      <c r="B10" s="17" t="s">
        <v>27</v>
      </c>
      <c r="C10" s="18"/>
      <c r="D10" s="18"/>
      <c r="E10" s="19" t="s">
        <v>320</v>
      </c>
      <c r="F10" s="20">
        <v>2</v>
      </c>
      <c r="G10" s="21" t="s">
        <v>22</v>
      </c>
      <c r="H10" s="22"/>
      <c r="I10" s="23">
        <f t="shared" si="0"/>
        <v>0</v>
      </c>
      <c r="J10" s="22"/>
      <c r="K10" s="23">
        <f t="shared" si="1"/>
        <v>0</v>
      </c>
      <c r="L10" s="23">
        <f t="shared" si="3"/>
        <v>0</v>
      </c>
      <c r="M10" s="24">
        <f t="shared" si="2"/>
        <v>0</v>
      </c>
    </row>
    <row r="11" spans="1:13" ht="24">
      <c r="A11" s="16">
        <v>7</v>
      </c>
      <c r="B11" s="17" t="s">
        <v>27</v>
      </c>
      <c r="C11" s="18"/>
      <c r="D11" s="18"/>
      <c r="E11" s="19" t="s">
        <v>322</v>
      </c>
      <c r="F11" s="20">
        <v>1</v>
      </c>
      <c r="G11" s="21" t="s">
        <v>22</v>
      </c>
      <c r="H11" s="22"/>
      <c r="I11" s="23">
        <f t="shared" si="0"/>
        <v>0</v>
      </c>
      <c r="J11" s="22"/>
      <c r="K11" s="23">
        <f t="shared" si="1"/>
        <v>0</v>
      </c>
      <c r="L11" s="23">
        <f t="shared" si="3"/>
        <v>0</v>
      </c>
      <c r="M11" s="24">
        <f t="shared" si="2"/>
        <v>0</v>
      </c>
    </row>
    <row r="12" spans="1:13" ht="12">
      <c r="A12" s="16">
        <v>8</v>
      </c>
      <c r="B12" s="17" t="s">
        <v>27</v>
      </c>
      <c r="C12" s="18"/>
      <c r="D12" s="18"/>
      <c r="E12" s="19" t="s">
        <v>328</v>
      </c>
      <c r="F12" s="20">
        <v>1</v>
      </c>
      <c r="G12" s="21" t="s">
        <v>22</v>
      </c>
      <c r="H12" s="22"/>
      <c r="I12" s="23">
        <f t="shared" si="0"/>
        <v>0</v>
      </c>
      <c r="J12" s="22"/>
      <c r="K12" s="23">
        <f t="shared" si="1"/>
        <v>0</v>
      </c>
      <c r="L12" s="23">
        <f t="shared" si="3"/>
        <v>0</v>
      </c>
      <c r="M12" s="24">
        <f t="shared" si="2"/>
        <v>0</v>
      </c>
    </row>
    <row r="13" spans="1:13" ht="72">
      <c r="A13" s="16">
        <v>9</v>
      </c>
      <c r="B13" s="17" t="s">
        <v>27</v>
      </c>
      <c r="C13" s="18"/>
      <c r="D13" s="18"/>
      <c r="E13" s="19" t="s">
        <v>321</v>
      </c>
      <c r="F13" s="20">
        <v>1</v>
      </c>
      <c r="G13" s="21" t="s">
        <v>22</v>
      </c>
      <c r="H13" s="22"/>
      <c r="I13" s="23">
        <f t="shared" si="0"/>
        <v>0</v>
      </c>
      <c r="J13" s="22"/>
      <c r="K13" s="23">
        <f t="shared" si="1"/>
        <v>0</v>
      </c>
      <c r="L13" s="23">
        <f t="shared" si="3"/>
        <v>0</v>
      </c>
      <c r="M13" s="24">
        <f t="shared" si="2"/>
        <v>0</v>
      </c>
    </row>
    <row r="14" spans="1:13" ht="12">
      <c r="A14" s="16">
        <v>10</v>
      </c>
      <c r="B14" s="17" t="s">
        <v>27</v>
      </c>
      <c r="C14" s="18"/>
      <c r="D14" s="18"/>
      <c r="E14" s="19" t="s">
        <v>323</v>
      </c>
      <c r="F14" s="20">
        <v>1</v>
      </c>
      <c r="G14" s="21" t="s">
        <v>22</v>
      </c>
      <c r="H14" s="22"/>
      <c r="I14" s="23">
        <f t="shared" si="0"/>
        <v>0</v>
      </c>
      <c r="J14" s="22"/>
      <c r="K14" s="23">
        <f t="shared" si="1"/>
        <v>0</v>
      </c>
      <c r="L14" s="23">
        <f t="shared" si="3"/>
        <v>0</v>
      </c>
      <c r="M14" s="24">
        <f t="shared" si="2"/>
        <v>0</v>
      </c>
    </row>
    <row r="15" spans="1:13" ht="12">
      <c r="A15" s="16">
        <v>11</v>
      </c>
      <c r="B15" s="17" t="s">
        <v>27</v>
      </c>
      <c r="C15" s="18"/>
      <c r="D15" s="18"/>
      <c r="E15" s="19" t="s">
        <v>324</v>
      </c>
      <c r="F15" s="20">
        <v>1</v>
      </c>
      <c r="G15" s="21" t="s">
        <v>22</v>
      </c>
      <c r="H15" s="22"/>
      <c r="I15" s="23">
        <f t="shared" si="0"/>
        <v>0</v>
      </c>
      <c r="J15" s="22"/>
      <c r="K15" s="23">
        <f t="shared" si="1"/>
        <v>0</v>
      </c>
      <c r="L15" s="23">
        <f t="shared" si="3"/>
        <v>0</v>
      </c>
      <c r="M15" s="24">
        <f t="shared" si="2"/>
        <v>0</v>
      </c>
    </row>
    <row r="16" spans="1:13" ht="12">
      <c r="A16" s="16">
        <v>12</v>
      </c>
      <c r="B16" s="17" t="s">
        <v>27</v>
      </c>
      <c r="C16" s="18"/>
      <c r="D16" s="18"/>
      <c r="E16" s="19" t="s">
        <v>325</v>
      </c>
      <c r="F16" s="20">
        <v>1</v>
      </c>
      <c r="G16" s="21" t="s">
        <v>22</v>
      </c>
      <c r="H16" s="22"/>
      <c r="I16" s="23">
        <f t="shared" si="0"/>
        <v>0</v>
      </c>
      <c r="J16" s="22"/>
      <c r="K16" s="23">
        <f t="shared" si="1"/>
        <v>0</v>
      </c>
      <c r="L16" s="23">
        <f t="shared" si="3"/>
        <v>0</v>
      </c>
      <c r="M16" s="24">
        <f t="shared" si="2"/>
        <v>0</v>
      </c>
    </row>
    <row r="17" spans="1:13" ht="12">
      <c r="A17" s="16">
        <v>13</v>
      </c>
      <c r="B17" s="17" t="s">
        <v>27</v>
      </c>
      <c r="C17" s="18"/>
      <c r="D17" s="18"/>
      <c r="E17" s="19" t="s">
        <v>101</v>
      </c>
      <c r="F17" s="20">
        <v>1</v>
      </c>
      <c r="G17" s="21" t="s">
        <v>22</v>
      </c>
      <c r="H17" s="22"/>
      <c r="I17" s="23">
        <f t="shared" si="0"/>
        <v>0</v>
      </c>
      <c r="J17" s="22"/>
      <c r="K17" s="23">
        <f t="shared" si="1"/>
        <v>0</v>
      </c>
      <c r="L17" s="23">
        <f t="shared" si="3"/>
        <v>0</v>
      </c>
      <c r="M17" s="24">
        <f t="shared" si="2"/>
        <v>0</v>
      </c>
    </row>
    <row r="18" spans="1:13" ht="12">
      <c r="A18" s="16">
        <v>14</v>
      </c>
      <c r="B18" s="17" t="s">
        <v>27</v>
      </c>
      <c r="C18" s="18"/>
      <c r="D18" s="18"/>
      <c r="E18" s="19" t="s">
        <v>102</v>
      </c>
      <c r="F18" s="20">
        <v>1</v>
      </c>
      <c r="G18" s="21" t="s">
        <v>22</v>
      </c>
      <c r="H18" s="22"/>
      <c r="I18" s="23">
        <f t="shared" si="0"/>
        <v>0</v>
      </c>
      <c r="J18" s="22"/>
      <c r="K18" s="23">
        <f t="shared" si="1"/>
        <v>0</v>
      </c>
      <c r="L18" s="23">
        <f t="shared" si="3"/>
        <v>0</v>
      </c>
      <c r="M18" s="24">
        <f t="shared" si="2"/>
        <v>0</v>
      </c>
    </row>
    <row r="19" spans="1:13" ht="12">
      <c r="A19" s="16">
        <v>15</v>
      </c>
      <c r="B19" s="17" t="s">
        <v>27</v>
      </c>
      <c r="C19" s="18"/>
      <c r="D19" s="18"/>
      <c r="E19" s="19" t="s">
        <v>103</v>
      </c>
      <c r="F19" s="20">
        <v>1</v>
      </c>
      <c r="G19" s="21" t="s">
        <v>22</v>
      </c>
      <c r="H19" s="22"/>
      <c r="I19" s="23">
        <f t="shared" si="0"/>
        <v>0</v>
      </c>
      <c r="J19" s="22"/>
      <c r="K19" s="23">
        <f t="shared" si="1"/>
        <v>0</v>
      </c>
      <c r="L19" s="23">
        <f t="shared" si="3"/>
        <v>0</v>
      </c>
      <c r="M19" s="24">
        <f t="shared" si="2"/>
        <v>0</v>
      </c>
    </row>
    <row r="20" spans="1:13" ht="12">
      <c r="A20" s="16">
        <v>16</v>
      </c>
      <c r="B20" s="17" t="s">
        <v>27</v>
      </c>
      <c r="C20" s="18"/>
      <c r="D20" s="18"/>
      <c r="E20" s="19" t="s">
        <v>104</v>
      </c>
      <c r="F20" s="20">
        <v>1</v>
      </c>
      <c r="G20" s="21" t="s">
        <v>22</v>
      </c>
      <c r="H20" s="22"/>
      <c r="I20" s="23">
        <f t="shared" si="0"/>
        <v>0</v>
      </c>
      <c r="J20" s="22"/>
      <c r="K20" s="23">
        <f t="shared" si="1"/>
        <v>0</v>
      </c>
      <c r="L20" s="23">
        <f t="shared" si="3"/>
        <v>0</v>
      </c>
      <c r="M20" s="24">
        <f t="shared" si="2"/>
        <v>0</v>
      </c>
    </row>
    <row r="21" spans="1:13" ht="12">
      <c r="A21" s="16">
        <v>17</v>
      </c>
      <c r="B21" s="17" t="s">
        <v>27</v>
      </c>
      <c r="C21" s="18"/>
      <c r="D21" s="18"/>
      <c r="E21" s="19" t="s">
        <v>327</v>
      </c>
      <c r="F21" s="20">
        <v>1</v>
      </c>
      <c r="G21" s="21" t="s">
        <v>22</v>
      </c>
      <c r="H21" s="22"/>
      <c r="I21" s="23">
        <f t="shared" si="0"/>
        <v>0</v>
      </c>
      <c r="J21" s="22"/>
      <c r="K21" s="23">
        <f t="shared" si="1"/>
        <v>0</v>
      </c>
      <c r="L21" s="23">
        <f t="shared" si="3"/>
        <v>0</v>
      </c>
      <c r="M21" s="24">
        <f t="shared" si="2"/>
        <v>0</v>
      </c>
    </row>
    <row r="22" spans="1:13" ht="12">
      <c r="A22" s="16">
        <v>18</v>
      </c>
      <c r="B22" s="17" t="s">
        <v>27</v>
      </c>
      <c r="C22" s="18"/>
      <c r="D22" s="18"/>
      <c r="E22" s="19" t="s">
        <v>326</v>
      </c>
      <c r="F22" s="20">
        <v>1</v>
      </c>
      <c r="G22" s="21" t="s">
        <v>22</v>
      </c>
      <c r="H22" s="22"/>
      <c r="I22" s="23">
        <f t="shared" si="0"/>
        <v>0</v>
      </c>
      <c r="J22" s="22"/>
      <c r="K22" s="23">
        <f t="shared" si="1"/>
        <v>0</v>
      </c>
      <c r="L22" s="23">
        <f t="shared" si="3"/>
        <v>0</v>
      </c>
      <c r="M22" s="24">
        <f t="shared" si="2"/>
        <v>0</v>
      </c>
    </row>
    <row r="23" spans="1:13" ht="24">
      <c r="A23" s="16">
        <v>19</v>
      </c>
      <c r="B23" s="17" t="s">
        <v>27</v>
      </c>
      <c r="C23" s="18"/>
      <c r="D23" s="18"/>
      <c r="E23" s="19" t="s">
        <v>319</v>
      </c>
      <c r="F23" s="20">
        <v>1</v>
      </c>
      <c r="G23" s="21" t="s">
        <v>22</v>
      </c>
      <c r="H23" s="22"/>
      <c r="I23" s="23">
        <f t="shared" si="0"/>
        <v>0</v>
      </c>
      <c r="J23" s="22"/>
      <c r="K23" s="23">
        <f t="shared" si="1"/>
        <v>0</v>
      </c>
      <c r="L23" s="23">
        <f t="shared" si="3"/>
        <v>0</v>
      </c>
      <c r="M23" s="24">
        <f t="shared" si="2"/>
        <v>0</v>
      </c>
    </row>
    <row r="24" spans="1:13" ht="24">
      <c r="A24" s="16">
        <v>20</v>
      </c>
      <c r="B24" s="17" t="s">
        <v>28</v>
      </c>
      <c r="C24" s="18" t="s">
        <v>29</v>
      </c>
      <c r="D24" s="18" t="s">
        <v>107</v>
      </c>
      <c r="E24" s="19" t="s">
        <v>108</v>
      </c>
      <c r="F24" s="20">
        <v>1</v>
      </c>
      <c r="G24" s="21" t="s">
        <v>22</v>
      </c>
      <c r="H24" s="22"/>
      <c r="I24" s="23">
        <f t="shared" si="0"/>
        <v>0</v>
      </c>
      <c r="J24" s="22"/>
      <c r="K24" s="23">
        <f t="shared" si="1"/>
        <v>0</v>
      </c>
      <c r="L24" s="23">
        <f t="shared" si="3"/>
        <v>0</v>
      </c>
      <c r="M24" s="24">
        <f t="shared" si="2"/>
        <v>0</v>
      </c>
    </row>
    <row r="25" spans="1:13" ht="24">
      <c r="A25" s="16">
        <v>21</v>
      </c>
      <c r="B25" s="17" t="s">
        <v>28</v>
      </c>
      <c r="C25" s="18" t="s">
        <v>29</v>
      </c>
      <c r="D25" s="18" t="s">
        <v>307</v>
      </c>
      <c r="E25" s="19" t="s">
        <v>308</v>
      </c>
      <c r="F25" s="20">
        <v>6</v>
      </c>
      <c r="G25" s="21" t="s">
        <v>22</v>
      </c>
      <c r="H25" s="22"/>
      <c r="I25" s="23">
        <f t="shared" si="0"/>
        <v>0</v>
      </c>
      <c r="J25" s="22"/>
      <c r="K25" s="23">
        <f t="shared" si="1"/>
        <v>0</v>
      </c>
      <c r="L25" s="23">
        <f t="shared" si="3"/>
        <v>0</v>
      </c>
      <c r="M25" s="24">
        <f t="shared" si="2"/>
        <v>0</v>
      </c>
    </row>
    <row r="26" spans="1:13" ht="24">
      <c r="A26" s="16">
        <v>22</v>
      </c>
      <c r="B26" s="17" t="s">
        <v>28</v>
      </c>
      <c r="C26" s="18" t="s">
        <v>29</v>
      </c>
      <c r="D26" s="18" t="s">
        <v>105</v>
      </c>
      <c r="E26" s="19" t="s">
        <v>106</v>
      </c>
      <c r="F26" s="20">
        <v>1</v>
      </c>
      <c r="G26" s="21" t="s">
        <v>22</v>
      </c>
      <c r="H26" s="22"/>
      <c r="I26" s="23">
        <f t="shared" si="0"/>
        <v>0</v>
      </c>
      <c r="J26" s="22"/>
      <c r="K26" s="23">
        <f t="shared" si="1"/>
        <v>0</v>
      </c>
      <c r="L26" s="23">
        <f t="shared" si="3"/>
        <v>0</v>
      </c>
      <c r="M26" s="24">
        <f t="shared" si="2"/>
        <v>0</v>
      </c>
    </row>
    <row r="27" spans="1:14" ht="24">
      <c r="A27" s="16">
        <v>23</v>
      </c>
      <c r="B27" s="17" t="s">
        <v>28</v>
      </c>
      <c r="C27" s="18" t="s">
        <v>29</v>
      </c>
      <c r="D27" s="18" t="s">
        <v>309</v>
      </c>
      <c r="E27" s="19" t="s">
        <v>310</v>
      </c>
      <c r="F27" s="20">
        <v>16</v>
      </c>
      <c r="G27" s="21" t="s">
        <v>75</v>
      </c>
      <c r="H27" s="22"/>
      <c r="I27" s="23">
        <f t="shared" si="0"/>
        <v>0</v>
      </c>
      <c r="J27" s="22"/>
      <c r="K27" s="23">
        <f t="shared" si="1"/>
        <v>0</v>
      </c>
      <c r="L27" s="23">
        <f t="shared" si="3"/>
        <v>0</v>
      </c>
      <c r="M27" s="24">
        <f t="shared" si="2"/>
        <v>0</v>
      </c>
      <c r="N27" s="9"/>
    </row>
    <row r="28" spans="1:13" ht="36">
      <c r="A28" s="16">
        <v>24</v>
      </c>
      <c r="B28" s="17" t="s">
        <v>27</v>
      </c>
      <c r="C28" s="18"/>
      <c r="D28" s="18"/>
      <c r="E28" s="19" t="s">
        <v>251</v>
      </c>
      <c r="F28" s="20">
        <v>1</v>
      </c>
      <c r="G28" s="21" t="s">
        <v>22</v>
      </c>
      <c r="H28" s="22"/>
      <c r="I28" s="23">
        <f t="shared" si="0"/>
        <v>0</v>
      </c>
      <c r="J28" s="22"/>
      <c r="K28" s="23">
        <f t="shared" si="1"/>
        <v>0</v>
      </c>
      <c r="L28" s="23">
        <f t="shared" si="3"/>
        <v>0</v>
      </c>
      <c r="M28" s="24">
        <f t="shared" si="2"/>
        <v>0</v>
      </c>
    </row>
    <row r="29" spans="1:13" ht="24">
      <c r="A29" s="16">
        <v>25</v>
      </c>
      <c r="B29" s="17" t="s">
        <v>28</v>
      </c>
      <c r="C29" s="18" t="s">
        <v>29</v>
      </c>
      <c r="D29" s="18" t="s">
        <v>109</v>
      </c>
      <c r="E29" s="19" t="s">
        <v>110</v>
      </c>
      <c r="F29" s="20">
        <v>1</v>
      </c>
      <c r="G29" s="21" t="s">
        <v>22</v>
      </c>
      <c r="H29" s="22"/>
      <c r="I29" s="23">
        <f t="shared" si="0"/>
        <v>0</v>
      </c>
      <c r="J29" s="22"/>
      <c r="K29" s="23">
        <f t="shared" si="1"/>
        <v>0</v>
      </c>
      <c r="L29" s="23">
        <f t="shared" si="3"/>
        <v>0</v>
      </c>
      <c r="M29" s="24">
        <f t="shared" si="2"/>
        <v>0</v>
      </c>
    </row>
    <row r="30" spans="1:13" ht="24">
      <c r="A30" s="16">
        <v>26</v>
      </c>
      <c r="B30" s="17" t="s">
        <v>28</v>
      </c>
      <c r="C30" s="18" t="s">
        <v>29</v>
      </c>
      <c r="D30" s="18" t="s">
        <v>44</v>
      </c>
      <c r="E30" s="19" t="s">
        <v>45</v>
      </c>
      <c r="F30" s="20">
        <v>1</v>
      </c>
      <c r="G30" s="21" t="s">
        <v>22</v>
      </c>
      <c r="H30" s="22"/>
      <c r="I30" s="23">
        <f t="shared" si="0"/>
        <v>0</v>
      </c>
      <c r="J30" s="22"/>
      <c r="K30" s="23">
        <f t="shared" si="1"/>
        <v>0</v>
      </c>
      <c r="L30" s="23">
        <f t="shared" si="3"/>
        <v>0</v>
      </c>
      <c r="M30" s="24">
        <f t="shared" si="2"/>
        <v>0</v>
      </c>
    </row>
    <row r="31" spans="1:13" ht="12">
      <c r="A31" s="16">
        <v>27</v>
      </c>
      <c r="B31" s="17" t="s">
        <v>27</v>
      </c>
      <c r="C31" s="18"/>
      <c r="D31" s="18"/>
      <c r="E31" s="19" t="s">
        <v>111</v>
      </c>
      <c r="F31" s="20">
        <v>330</v>
      </c>
      <c r="G31" s="21" t="s">
        <v>23</v>
      </c>
      <c r="H31" s="22"/>
      <c r="I31" s="23">
        <f t="shared" si="0"/>
        <v>0</v>
      </c>
      <c r="J31" s="22"/>
      <c r="K31" s="23">
        <f t="shared" si="1"/>
        <v>0</v>
      </c>
      <c r="L31" s="23">
        <f t="shared" si="3"/>
        <v>0</v>
      </c>
      <c r="M31" s="24">
        <f t="shared" si="2"/>
        <v>0</v>
      </c>
    </row>
    <row r="32" spans="1:13" ht="24">
      <c r="A32" s="16">
        <v>28</v>
      </c>
      <c r="B32" s="17" t="s">
        <v>28</v>
      </c>
      <c r="C32" s="18" t="s">
        <v>29</v>
      </c>
      <c r="D32" s="18" t="s">
        <v>112</v>
      </c>
      <c r="E32" s="19" t="s">
        <v>113</v>
      </c>
      <c r="F32" s="20">
        <v>330</v>
      </c>
      <c r="G32" s="21" t="s">
        <v>23</v>
      </c>
      <c r="H32" s="22"/>
      <c r="I32" s="23">
        <f t="shared" si="0"/>
        <v>0</v>
      </c>
      <c r="J32" s="22"/>
      <c r="K32" s="23">
        <f t="shared" si="1"/>
        <v>0</v>
      </c>
      <c r="L32" s="23">
        <f t="shared" si="3"/>
        <v>0</v>
      </c>
      <c r="M32" s="24">
        <f t="shared" si="2"/>
        <v>0</v>
      </c>
    </row>
    <row r="33" spans="1:14" ht="24">
      <c r="A33" s="16">
        <v>29</v>
      </c>
      <c r="B33" s="17" t="s">
        <v>27</v>
      </c>
      <c r="C33" s="18"/>
      <c r="D33" s="18"/>
      <c r="E33" s="19" t="s">
        <v>194</v>
      </c>
      <c r="F33" s="20">
        <v>90</v>
      </c>
      <c r="G33" s="21" t="s">
        <v>22</v>
      </c>
      <c r="H33" s="22"/>
      <c r="I33" s="23">
        <f t="shared" si="0"/>
        <v>0</v>
      </c>
      <c r="J33" s="22"/>
      <c r="K33" s="23">
        <f t="shared" si="1"/>
        <v>0</v>
      </c>
      <c r="L33" s="23">
        <f t="shared" si="3"/>
        <v>0</v>
      </c>
      <c r="M33" s="24">
        <f t="shared" si="2"/>
        <v>0</v>
      </c>
      <c r="N33" s="9"/>
    </row>
    <row r="34" spans="1:14" ht="24">
      <c r="A34" s="16">
        <v>30</v>
      </c>
      <c r="B34" s="17" t="s">
        <v>28</v>
      </c>
      <c r="C34" s="18" t="s">
        <v>29</v>
      </c>
      <c r="D34" s="18" t="s">
        <v>52</v>
      </c>
      <c r="E34" s="19" t="s">
        <v>53</v>
      </c>
      <c r="F34" s="20">
        <v>90</v>
      </c>
      <c r="G34" s="21" t="s">
        <v>22</v>
      </c>
      <c r="H34" s="22"/>
      <c r="I34" s="23">
        <f t="shared" si="0"/>
        <v>0</v>
      </c>
      <c r="J34" s="22"/>
      <c r="K34" s="23">
        <f t="shared" si="1"/>
        <v>0</v>
      </c>
      <c r="L34" s="23">
        <f t="shared" si="3"/>
        <v>0</v>
      </c>
      <c r="M34" s="24">
        <f t="shared" si="2"/>
        <v>0</v>
      </c>
      <c r="N34" s="9"/>
    </row>
    <row r="35" spans="1:13" ht="48">
      <c r="A35" s="16">
        <v>31</v>
      </c>
      <c r="B35" s="17" t="s">
        <v>27</v>
      </c>
      <c r="C35" s="18"/>
      <c r="D35" s="18"/>
      <c r="E35" s="19" t="s">
        <v>162</v>
      </c>
      <c r="F35" s="20">
        <v>80</v>
      </c>
      <c r="G35" s="21" t="s">
        <v>23</v>
      </c>
      <c r="H35" s="22"/>
      <c r="I35" s="23">
        <f t="shared" si="0"/>
        <v>0</v>
      </c>
      <c r="J35" s="22"/>
      <c r="K35" s="23">
        <f t="shared" si="1"/>
        <v>0</v>
      </c>
      <c r="L35" s="23">
        <f t="shared" si="3"/>
        <v>0</v>
      </c>
      <c r="M35" s="24">
        <f t="shared" si="2"/>
        <v>0</v>
      </c>
    </row>
    <row r="36" spans="1:13" ht="24">
      <c r="A36" s="16">
        <v>32</v>
      </c>
      <c r="B36" s="17" t="s">
        <v>28</v>
      </c>
      <c r="C36" s="18" t="s">
        <v>29</v>
      </c>
      <c r="D36" s="18" t="s">
        <v>238</v>
      </c>
      <c r="E36" s="19" t="s">
        <v>239</v>
      </c>
      <c r="F36" s="20">
        <v>80</v>
      </c>
      <c r="G36" s="21" t="s">
        <v>23</v>
      </c>
      <c r="H36" s="22"/>
      <c r="I36" s="23">
        <f t="shared" si="0"/>
        <v>0</v>
      </c>
      <c r="J36" s="22"/>
      <c r="K36" s="23">
        <f t="shared" si="1"/>
        <v>0</v>
      </c>
      <c r="L36" s="23">
        <f t="shared" si="3"/>
        <v>0</v>
      </c>
      <c r="M36" s="24">
        <f t="shared" si="2"/>
        <v>0</v>
      </c>
    </row>
    <row r="37" spans="1:14" ht="24">
      <c r="A37" s="16">
        <v>33</v>
      </c>
      <c r="B37" s="17" t="s">
        <v>28</v>
      </c>
      <c r="C37" s="18" t="s">
        <v>29</v>
      </c>
      <c r="D37" s="18" t="s">
        <v>139</v>
      </c>
      <c r="E37" s="19" t="s">
        <v>243</v>
      </c>
      <c r="F37" s="20">
        <v>6</v>
      </c>
      <c r="G37" s="21" t="s">
        <v>21</v>
      </c>
      <c r="H37" s="22"/>
      <c r="I37" s="23">
        <f t="shared" si="0"/>
        <v>0</v>
      </c>
      <c r="J37" s="22"/>
      <c r="K37" s="23">
        <f t="shared" si="1"/>
        <v>0</v>
      </c>
      <c r="L37" s="23">
        <f t="shared" si="3"/>
        <v>0</v>
      </c>
      <c r="M37" s="24">
        <f t="shared" si="2"/>
        <v>0</v>
      </c>
      <c r="N37" s="9"/>
    </row>
    <row r="38" spans="1:13" ht="12">
      <c r="A38" s="16">
        <v>34</v>
      </c>
      <c r="B38" s="17" t="s">
        <v>27</v>
      </c>
      <c r="C38" s="18"/>
      <c r="D38" s="18"/>
      <c r="E38" s="26" t="s">
        <v>61</v>
      </c>
      <c r="F38" s="21">
        <v>3</v>
      </c>
      <c r="G38" s="21" t="s">
        <v>62</v>
      </c>
      <c r="H38" s="23">
        <f>SUM(I5:I37)*F38/100</f>
        <v>0</v>
      </c>
      <c r="I38" s="23">
        <f>H38</f>
        <v>0</v>
      </c>
      <c r="J38" s="22">
        <v>0</v>
      </c>
      <c r="K38" s="23">
        <v>0</v>
      </c>
      <c r="L38" s="23">
        <f aca="true" t="shared" si="4" ref="L38:L43">H38+J38</f>
        <v>0</v>
      </c>
      <c r="M38" s="24">
        <f>L38</f>
        <v>0</v>
      </c>
    </row>
    <row r="39" spans="1:13" s="43" customFormat="1" ht="12">
      <c r="A39" s="16">
        <v>35</v>
      </c>
      <c r="B39" s="36" t="s">
        <v>28</v>
      </c>
      <c r="C39" s="37" t="s">
        <v>29</v>
      </c>
      <c r="D39" s="37" t="s">
        <v>63</v>
      </c>
      <c r="E39" s="38" t="s">
        <v>64</v>
      </c>
      <c r="F39" s="39">
        <v>1</v>
      </c>
      <c r="G39" s="39" t="s">
        <v>62</v>
      </c>
      <c r="H39" s="40">
        <v>0</v>
      </c>
      <c r="I39" s="23">
        <f t="shared" si="0"/>
        <v>0</v>
      </c>
      <c r="J39" s="41">
        <f>SUM(K5:K38)*F39/100</f>
        <v>0</v>
      </c>
      <c r="K39" s="23">
        <f>J39</f>
        <v>0</v>
      </c>
      <c r="L39" s="41">
        <f t="shared" si="4"/>
        <v>0</v>
      </c>
      <c r="M39" s="24">
        <f>L39</f>
        <v>0</v>
      </c>
    </row>
    <row r="40" spans="1:13" s="43" customFormat="1" ht="12">
      <c r="A40" s="16">
        <v>36</v>
      </c>
      <c r="B40" s="36" t="s">
        <v>28</v>
      </c>
      <c r="C40" s="37" t="s">
        <v>29</v>
      </c>
      <c r="D40" s="37" t="s">
        <v>65</v>
      </c>
      <c r="E40" s="44" t="s">
        <v>66</v>
      </c>
      <c r="F40" s="39">
        <v>1</v>
      </c>
      <c r="G40" s="39" t="s">
        <v>67</v>
      </c>
      <c r="H40" s="40">
        <v>0</v>
      </c>
      <c r="I40" s="23">
        <f t="shared" si="0"/>
        <v>0</v>
      </c>
      <c r="J40" s="40"/>
      <c r="K40" s="23">
        <f t="shared" si="1"/>
        <v>0</v>
      </c>
      <c r="L40" s="41">
        <f t="shared" si="4"/>
        <v>0</v>
      </c>
      <c r="M40" s="24">
        <f t="shared" si="2"/>
        <v>0</v>
      </c>
    </row>
    <row r="41" spans="1:13" s="43" customFormat="1" ht="12">
      <c r="A41" s="16">
        <v>37</v>
      </c>
      <c r="B41" s="36" t="s">
        <v>28</v>
      </c>
      <c r="C41" s="37" t="s">
        <v>29</v>
      </c>
      <c r="D41" s="37" t="s">
        <v>68</v>
      </c>
      <c r="E41" s="44" t="s">
        <v>69</v>
      </c>
      <c r="F41" s="39">
        <v>1</v>
      </c>
      <c r="G41" s="39" t="s">
        <v>70</v>
      </c>
      <c r="H41" s="40">
        <v>0</v>
      </c>
      <c r="I41" s="23">
        <f t="shared" si="0"/>
        <v>0</v>
      </c>
      <c r="J41" s="40"/>
      <c r="K41" s="23">
        <f t="shared" si="1"/>
        <v>0</v>
      </c>
      <c r="L41" s="41">
        <f t="shared" si="4"/>
        <v>0</v>
      </c>
      <c r="M41" s="24">
        <f t="shared" si="2"/>
        <v>0</v>
      </c>
    </row>
    <row r="42" spans="1:13" s="43" customFormat="1" ht="12">
      <c r="A42" s="16">
        <v>38</v>
      </c>
      <c r="B42" s="36" t="s">
        <v>28</v>
      </c>
      <c r="C42" s="37" t="s">
        <v>29</v>
      </c>
      <c r="D42" s="37" t="s">
        <v>71</v>
      </c>
      <c r="E42" s="44" t="s">
        <v>72</v>
      </c>
      <c r="F42" s="39">
        <v>1</v>
      </c>
      <c r="G42" s="39" t="s">
        <v>70</v>
      </c>
      <c r="H42" s="40">
        <v>0</v>
      </c>
      <c r="I42" s="23">
        <f t="shared" si="0"/>
        <v>0</v>
      </c>
      <c r="J42" s="40"/>
      <c r="K42" s="23">
        <f t="shared" si="1"/>
        <v>0</v>
      </c>
      <c r="L42" s="41">
        <f t="shared" si="4"/>
        <v>0</v>
      </c>
      <c r="M42" s="24">
        <f t="shared" si="2"/>
        <v>0</v>
      </c>
    </row>
    <row r="43" spans="1:13" s="43" customFormat="1" ht="24" thickBot="1">
      <c r="A43" s="16">
        <v>39</v>
      </c>
      <c r="B43" s="36" t="s">
        <v>28</v>
      </c>
      <c r="C43" s="37" t="s">
        <v>29</v>
      </c>
      <c r="D43" s="37" t="s">
        <v>73</v>
      </c>
      <c r="E43" s="44" t="s">
        <v>146</v>
      </c>
      <c r="F43" s="39">
        <v>1</v>
      </c>
      <c r="G43" s="39" t="s">
        <v>70</v>
      </c>
      <c r="H43" s="40">
        <v>0</v>
      </c>
      <c r="I43" s="23">
        <f t="shared" si="0"/>
        <v>0</v>
      </c>
      <c r="J43" s="40"/>
      <c r="K43" s="23">
        <f t="shared" si="1"/>
        <v>0</v>
      </c>
      <c r="L43" s="41">
        <f t="shared" si="4"/>
        <v>0</v>
      </c>
      <c r="M43" s="24">
        <f t="shared" si="2"/>
        <v>0</v>
      </c>
    </row>
    <row r="44" spans="1:13" ht="18" customHeight="1" thickBot="1" thickTop="1">
      <c r="A44" s="10" t="s">
        <v>3</v>
      </c>
      <c r="B44" s="11"/>
      <c r="C44" s="12"/>
      <c r="D44" s="12"/>
      <c r="E44" s="12"/>
      <c r="F44" s="13"/>
      <c r="G44" s="13"/>
      <c r="H44" s="136">
        <f>SUM(I5:I43)</f>
        <v>0</v>
      </c>
      <c r="I44" s="137"/>
      <c r="J44" s="136">
        <f>SUM(K5:K43)</f>
        <v>0</v>
      </c>
      <c r="K44" s="137"/>
      <c r="L44" s="138">
        <f>SUM(M5:M43)</f>
        <v>0</v>
      </c>
      <c r="M44" s="139"/>
    </row>
    <row r="45" spans="1:13" ht="18" customHeight="1" thickBot="1" thickTop="1">
      <c r="A45" s="53" t="s">
        <v>74</v>
      </c>
      <c r="B45" s="54"/>
      <c r="C45" s="55"/>
      <c r="D45" s="55"/>
      <c r="E45" s="55"/>
      <c r="F45" s="56"/>
      <c r="G45" s="56"/>
      <c r="H45" s="140">
        <f>H44+J44</f>
        <v>0</v>
      </c>
      <c r="I45" s="141"/>
      <c r="J45" s="141"/>
      <c r="K45" s="142"/>
      <c r="L45" s="141">
        <f>L44</f>
        <v>0</v>
      </c>
      <c r="M45" s="143"/>
    </row>
    <row r="46" spans="3:14" s="14" customFormat="1" ht="12" thickTop="1">
      <c r="C46" s="5"/>
      <c r="D46" s="5"/>
      <c r="E46" s="5"/>
      <c r="F46" s="15"/>
      <c r="G46" s="15"/>
      <c r="H46" s="5"/>
      <c r="I46" s="5"/>
      <c r="J46" s="5"/>
      <c r="K46" s="5"/>
      <c r="L46" s="5"/>
      <c r="M46" s="5"/>
      <c r="N46" s="5"/>
    </row>
  </sheetData>
  <sheetProtection/>
  <mergeCells count="15">
    <mergeCell ref="H44:I44"/>
    <mergeCell ref="J44:K44"/>
    <mergeCell ref="L44:M44"/>
    <mergeCell ref="H45:K45"/>
    <mergeCell ref="L45:M45"/>
    <mergeCell ref="C1:M1"/>
    <mergeCell ref="A3:A4"/>
    <mergeCell ref="B3:B4"/>
    <mergeCell ref="C3:D3"/>
    <mergeCell ref="E3:E4"/>
    <mergeCell ref="F3:F4"/>
    <mergeCell ref="G3:G4"/>
    <mergeCell ref="H3:I3"/>
    <mergeCell ref="J3:K3"/>
    <mergeCell ref="L3:M3"/>
  </mergeCells>
  <conditionalFormatting sqref="B38:H43 A5:M6 B19:H19 B23:H32 B35:H35 A7:H7 K7:M43 J7:J16 J35 J23:J32 J19 J38:J43 I7:I43 B8:H16 A8:A43">
    <cfRule type="expression" priority="21" dxfId="0">
      <formula>$B5="M"</formula>
    </cfRule>
  </conditionalFormatting>
  <conditionalFormatting sqref="B22:H22 J22">
    <cfRule type="expression" priority="8" dxfId="0">
      <formula>$B22="M"</formula>
    </cfRule>
  </conditionalFormatting>
  <conditionalFormatting sqref="B37:H37 J37">
    <cfRule type="expression" priority="13" dxfId="0">
      <formula>$B37="M"</formula>
    </cfRule>
  </conditionalFormatting>
  <conditionalFormatting sqref="B17:H17 J17">
    <cfRule type="expression" priority="12" dxfId="0">
      <formula>$B17="M"</formula>
    </cfRule>
  </conditionalFormatting>
  <conditionalFormatting sqref="B18:H18 J18">
    <cfRule type="expression" priority="11" dxfId="0">
      <formula>$B18="M"</formula>
    </cfRule>
  </conditionalFormatting>
  <conditionalFormatting sqref="B20:H20 J20">
    <cfRule type="expression" priority="10" dxfId="0">
      <formula>$B20="M"</formula>
    </cfRule>
  </conditionalFormatting>
  <conditionalFormatting sqref="B21:H21 J21">
    <cfRule type="expression" priority="9" dxfId="0">
      <formula>$B21="M"</formula>
    </cfRule>
  </conditionalFormatting>
  <conditionalFormatting sqref="B34:H34 J34">
    <cfRule type="expression" priority="3" dxfId="0">
      <formula>$B34="M"</formula>
    </cfRule>
  </conditionalFormatting>
  <conditionalFormatting sqref="B36:H36 J36">
    <cfRule type="expression" priority="2" dxfId="0">
      <formula>$B36="M"</formula>
    </cfRule>
  </conditionalFormatting>
  <printOptions horizontalCentered="1"/>
  <pageMargins left="0.3937007874015748" right="0.2362204724409449" top="0.5511811023622047" bottom="0.7480314960629921" header="0.35433070866141736" footer="0.31496062992125984"/>
  <pageSetup horizontalDpi="600" verticalDpi="600" orientation="landscape" paperSize="9" r:id="rId1"/>
  <headerFooter alignWithMargins="0">
    <oddFooter xml:space="preserve">&amp;L&amp;9&amp;F&amp;R&amp;9Strana &amp;P z &amp;N stránek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>
    <tabColor rgb="FF00B050"/>
  </sheetPr>
  <dimension ref="A1:N19"/>
  <sheetViews>
    <sheetView zoomScale="115" zoomScaleNormal="115" zoomScalePageLayoutView="0" workbookViewId="0" topLeftCell="A1">
      <selection activeCell="G16" sqref="G16"/>
    </sheetView>
  </sheetViews>
  <sheetFormatPr defaultColWidth="8.875" defaultRowHeight="12.75"/>
  <cols>
    <col min="1" max="1" width="3.625" style="14" customWidth="1"/>
    <col min="2" max="2" width="4.625" style="14" bestFit="1" customWidth="1"/>
    <col min="3" max="3" width="9.625" style="5" customWidth="1"/>
    <col min="4" max="4" width="11.625" style="5" customWidth="1"/>
    <col min="5" max="5" width="34.50390625" style="5" customWidth="1"/>
    <col min="6" max="7" width="6.625" style="15" customWidth="1"/>
    <col min="8" max="8" width="10.00390625" style="5" customWidth="1"/>
    <col min="9" max="9" width="9.625" style="5" customWidth="1"/>
    <col min="10" max="10" width="10.00390625" style="5" customWidth="1"/>
    <col min="11" max="11" width="9.625" style="5" customWidth="1"/>
    <col min="12" max="12" width="10.00390625" style="5" customWidth="1"/>
    <col min="13" max="13" width="9.625" style="5" customWidth="1"/>
    <col min="14" max="16384" width="8.875" style="5" customWidth="1"/>
  </cols>
  <sheetData>
    <row r="1" spans="1:13" ht="36" customHeight="1">
      <c r="A1" s="3" t="s">
        <v>132</v>
      </c>
      <c r="B1" s="4"/>
      <c r="C1" s="144" t="s">
        <v>217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2" thickBot="1">
      <c r="A2" s="6"/>
      <c r="B2" s="6"/>
      <c r="C2" s="7"/>
      <c r="D2" s="7"/>
      <c r="E2" s="7"/>
      <c r="F2" s="8"/>
      <c r="G2" s="8"/>
      <c r="H2" s="7"/>
      <c r="I2" s="7"/>
      <c r="J2" s="7"/>
      <c r="K2" s="7"/>
      <c r="L2" s="7"/>
      <c r="M2" s="7"/>
    </row>
    <row r="3" spans="1:13" ht="32.25" customHeight="1" thickTop="1">
      <c r="A3" s="145" t="s">
        <v>6</v>
      </c>
      <c r="B3" s="147" t="s">
        <v>24</v>
      </c>
      <c r="C3" s="149" t="s">
        <v>15</v>
      </c>
      <c r="D3" s="150"/>
      <c r="E3" s="147" t="s">
        <v>1</v>
      </c>
      <c r="F3" s="151" t="s">
        <v>19</v>
      </c>
      <c r="G3" s="151" t="s">
        <v>20</v>
      </c>
      <c r="H3" s="149" t="s">
        <v>25</v>
      </c>
      <c r="I3" s="150"/>
      <c r="J3" s="149" t="s">
        <v>26</v>
      </c>
      <c r="K3" s="150"/>
      <c r="L3" s="149" t="s">
        <v>131</v>
      </c>
      <c r="M3" s="153"/>
    </row>
    <row r="4" spans="1:13" ht="27" customHeight="1" thickBot="1">
      <c r="A4" s="146"/>
      <c r="B4" s="148"/>
      <c r="C4" s="50" t="s">
        <v>14</v>
      </c>
      <c r="D4" s="50" t="s">
        <v>0</v>
      </c>
      <c r="E4" s="148"/>
      <c r="F4" s="152"/>
      <c r="G4" s="152"/>
      <c r="H4" s="51" t="s">
        <v>2</v>
      </c>
      <c r="I4" s="51" t="s">
        <v>3</v>
      </c>
      <c r="J4" s="51" t="s">
        <v>2</v>
      </c>
      <c r="K4" s="51" t="s">
        <v>3</v>
      </c>
      <c r="L4" s="51" t="s">
        <v>2</v>
      </c>
      <c r="M4" s="52" t="s">
        <v>3</v>
      </c>
    </row>
    <row r="5" spans="1:13" ht="14.25" thickTop="1">
      <c r="A5" s="16">
        <v>1</v>
      </c>
      <c r="B5" s="17"/>
      <c r="C5" s="18"/>
      <c r="D5" s="18"/>
      <c r="E5" s="83" t="s">
        <v>224</v>
      </c>
      <c r="F5" s="20"/>
      <c r="G5" s="21"/>
      <c r="H5" s="22"/>
      <c r="I5" s="23"/>
      <c r="J5" s="22"/>
      <c r="K5" s="23"/>
      <c r="L5" s="34"/>
      <c r="M5" s="24"/>
    </row>
    <row r="6" spans="1:13" ht="60">
      <c r="A6" s="16">
        <v>2</v>
      </c>
      <c r="B6" s="17" t="s">
        <v>27</v>
      </c>
      <c r="C6" s="18"/>
      <c r="D6" s="18"/>
      <c r="E6" s="19" t="s">
        <v>218</v>
      </c>
      <c r="F6" s="20">
        <v>12</v>
      </c>
      <c r="G6" s="21" t="s">
        <v>22</v>
      </c>
      <c r="H6" s="22"/>
      <c r="I6" s="23">
        <f>F6*H6</f>
        <v>0</v>
      </c>
      <c r="J6" s="22"/>
      <c r="K6" s="23">
        <f>F6*J6</f>
        <v>0</v>
      </c>
      <c r="L6" s="92">
        <f>H6+J6</f>
        <v>0</v>
      </c>
      <c r="M6" s="24">
        <f>F6*L6</f>
        <v>0</v>
      </c>
    </row>
    <row r="7" spans="1:13" ht="12">
      <c r="A7" s="16">
        <v>3</v>
      </c>
      <c r="B7" s="17" t="s">
        <v>28</v>
      </c>
      <c r="C7" s="18"/>
      <c r="D7" s="18"/>
      <c r="E7" s="19" t="s">
        <v>219</v>
      </c>
      <c r="F7" s="20">
        <v>12</v>
      </c>
      <c r="G7" s="21" t="s">
        <v>189</v>
      </c>
      <c r="H7" s="22"/>
      <c r="I7" s="23">
        <f>F7*H7</f>
        <v>0</v>
      </c>
      <c r="J7" s="22"/>
      <c r="K7" s="23">
        <f>F7*J7</f>
        <v>0</v>
      </c>
      <c r="L7" s="92">
        <f aca="true" t="shared" si="0" ref="L7:L16">H7+J7</f>
        <v>0</v>
      </c>
      <c r="M7" s="24">
        <f>F7*L7</f>
        <v>0</v>
      </c>
    </row>
    <row r="8" spans="1:13" ht="48">
      <c r="A8" s="16">
        <v>4</v>
      </c>
      <c r="B8" s="17" t="s">
        <v>27</v>
      </c>
      <c r="C8" s="18"/>
      <c r="D8" s="18"/>
      <c r="E8" s="19" t="s">
        <v>293</v>
      </c>
      <c r="F8" s="20">
        <v>12</v>
      </c>
      <c r="G8" s="21" t="s">
        <v>22</v>
      </c>
      <c r="H8" s="22"/>
      <c r="I8" s="23">
        <f>F8*H8</f>
        <v>0</v>
      </c>
      <c r="J8" s="22"/>
      <c r="K8" s="23">
        <f>F8*J8</f>
        <v>0</v>
      </c>
      <c r="L8" s="92">
        <f>H8+J8</f>
        <v>0</v>
      </c>
      <c r="M8" s="24">
        <f>F8*L8</f>
        <v>0</v>
      </c>
    </row>
    <row r="9" spans="1:14" ht="13.5">
      <c r="A9" s="16">
        <v>5</v>
      </c>
      <c r="B9" s="17" t="s">
        <v>28</v>
      </c>
      <c r="C9" s="18"/>
      <c r="D9" s="18"/>
      <c r="E9" s="19" t="s">
        <v>220</v>
      </c>
      <c r="F9" s="20">
        <v>12</v>
      </c>
      <c r="G9" s="21" t="s">
        <v>22</v>
      </c>
      <c r="H9" s="22"/>
      <c r="I9" s="23">
        <f>F9*H9</f>
        <v>0</v>
      </c>
      <c r="J9" s="22"/>
      <c r="K9" s="23">
        <f>F9*J9</f>
        <v>0</v>
      </c>
      <c r="L9" s="92">
        <f t="shared" si="0"/>
        <v>0</v>
      </c>
      <c r="M9" s="24">
        <f>F9*L9</f>
        <v>0</v>
      </c>
      <c r="N9" s="9"/>
    </row>
    <row r="10" spans="1:14" ht="24">
      <c r="A10" s="16">
        <v>6</v>
      </c>
      <c r="B10" s="17" t="s">
        <v>28</v>
      </c>
      <c r="C10" s="18" t="s">
        <v>29</v>
      </c>
      <c r="D10" s="18" t="s">
        <v>205</v>
      </c>
      <c r="E10" s="19" t="s">
        <v>206</v>
      </c>
      <c r="F10" s="20">
        <v>8</v>
      </c>
      <c r="G10" s="21" t="s">
        <v>21</v>
      </c>
      <c r="H10" s="22"/>
      <c r="I10" s="23">
        <f>F10*H10</f>
        <v>0</v>
      </c>
      <c r="J10" s="22"/>
      <c r="K10" s="23">
        <f>F10*J10</f>
        <v>0</v>
      </c>
      <c r="L10" s="92">
        <f t="shared" si="0"/>
        <v>0</v>
      </c>
      <c r="M10" s="24">
        <f>F10*L10</f>
        <v>0</v>
      </c>
      <c r="N10" s="9"/>
    </row>
    <row r="11" spans="1:13" ht="12">
      <c r="A11" s="16">
        <v>7</v>
      </c>
      <c r="B11" s="17" t="s">
        <v>27</v>
      </c>
      <c r="C11" s="18"/>
      <c r="D11" s="18"/>
      <c r="E11" s="26" t="s">
        <v>61</v>
      </c>
      <c r="F11" s="21">
        <v>3</v>
      </c>
      <c r="G11" s="21" t="s">
        <v>62</v>
      </c>
      <c r="H11" s="23">
        <f>SUM(I6:I10)*F11/100</f>
        <v>0</v>
      </c>
      <c r="I11" s="23">
        <f>H11</f>
        <v>0</v>
      </c>
      <c r="J11" s="22">
        <v>0</v>
      </c>
      <c r="K11" s="23">
        <v>0</v>
      </c>
      <c r="L11" s="23">
        <f t="shared" si="0"/>
        <v>0</v>
      </c>
      <c r="M11" s="25">
        <f>L11</f>
        <v>0</v>
      </c>
    </row>
    <row r="12" spans="1:13" s="43" customFormat="1" ht="12">
      <c r="A12" s="16">
        <v>8</v>
      </c>
      <c r="B12" s="36" t="s">
        <v>28</v>
      </c>
      <c r="C12" s="37" t="s">
        <v>29</v>
      </c>
      <c r="D12" s="37" t="s">
        <v>63</v>
      </c>
      <c r="E12" s="38" t="s">
        <v>64</v>
      </c>
      <c r="F12" s="39">
        <v>1</v>
      </c>
      <c r="G12" s="39" t="s">
        <v>62</v>
      </c>
      <c r="H12" s="40">
        <v>0</v>
      </c>
      <c r="I12" s="41">
        <v>0</v>
      </c>
      <c r="J12" s="41">
        <f>SUM(K6:K11)*F12/100</f>
        <v>0</v>
      </c>
      <c r="K12" s="41">
        <f>J12</f>
        <v>0</v>
      </c>
      <c r="L12" s="41">
        <f t="shared" si="0"/>
        <v>0</v>
      </c>
      <c r="M12" s="42">
        <f>L12</f>
        <v>0</v>
      </c>
    </row>
    <row r="13" spans="1:13" s="43" customFormat="1" ht="12">
      <c r="A13" s="16">
        <v>9</v>
      </c>
      <c r="B13" s="36" t="s">
        <v>28</v>
      </c>
      <c r="C13" s="37" t="s">
        <v>29</v>
      </c>
      <c r="D13" s="37" t="s">
        <v>65</v>
      </c>
      <c r="E13" s="44" t="s">
        <v>66</v>
      </c>
      <c r="F13" s="39">
        <v>1</v>
      </c>
      <c r="G13" s="39" t="s">
        <v>67</v>
      </c>
      <c r="H13" s="40">
        <v>0</v>
      </c>
      <c r="I13" s="41">
        <v>0</v>
      </c>
      <c r="J13" s="40"/>
      <c r="K13" s="41">
        <f>F13*J13</f>
        <v>0</v>
      </c>
      <c r="L13" s="41">
        <f t="shared" si="0"/>
        <v>0</v>
      </c>
      <c r="M13" s="42">
        <f>F13*L13</f>
        <v>0</v>
      </c>
    </row>
    <row r="14" spans="1:13" s="43" customFormat="1" ht="12">
      <c r="A14" s="16">
        <v>10</v>
      </c>
      <c r="B14" s="36" t="s">
        <v>28</v>
      </c>
      <c r="C14" s="37" t="s">
        <v>29</v>
      </c>
      <c r="D14" s="37" t="s">
        <v>68</v>
      </c>
      <c r="E14" s="44" t="s">
        <v>69</v>
      </c>
      <c r="F14" s="39">
        <v>1</v>
      </c>
      <c r="G14" s="39" t="s">
        <v>70</v>
      </c>
      <c r="H14" s="40">
        <v>0</v>
      </c>
      <c r="I14" s="41">
        <v>0</v>
      </c>
      <c r="J14" s="40"/>
      <c r="K14" s="41">
        <f>F14*J14</f>
        <v>0</v>
      </c>
      <c r="L14" s="41">
        <f t="shared" si="0"/>
        <v>0</v>
      </c>
      <c r="M14" s="42">
        <f>F14*L14</f>
        <v>0</v>
      </c>
    </row>
    <row r="15" spans="1:13" s="43" customFormat="1" ht="12">
      <c r="A15" s="16">
        <v>11</v>
      </c>
      <c r="B15" s="36" t="s">
        <v>28</v>
      </c>
      <c r="C15" s="37" t="s">
        <v>29</v>
      </c>
      <c r="D15" s="37" t="s">
        <v>71</v>
      </c>
      <c r="E15" s="44" t="s">
        <v>72</v>
      </c>
      <c r="F15" s="39">
        <v>1</v>
      </c>
      <c r="G15" s="39" t="s">
        <v>70</v>
      </c>
      <c r="H15" s="40">
        <v>0</v>
      </c>
      <c r="I15" s="41">
        <v>0</v>
      </c>
      <c r="J15" s="40"/>
      <c r="K15" s="41">
        <f>F15*J15</f>
        <v>0</v>
      </c>
      <c r="L15" s="41">
        <f t="shared" si="0"/>
        <v>0</v>
      </c>
      <c r="M15" s="42">
        <f>F15*L15</f>
        <v>0</v>
      </c>
    </row>
    <row r="16" spans="1:13" s="43" customFormat="1" ht="24" thickBot="1">
      <c r="A16" s="16">
        <v>12</v>
      </c>
      <c r="B16" s="36" t="s">
        <v>28</v>
      </c>
      <c r="C16" s="37" t="s">
        <v>29</v>
      </c>
      <c r="D16" s="37" t="s">
        <v>73</v>
      </c>
      <c r="E16" s="44" t="s">
        <v>146</v>
      </c>
      <c r="F16" s="39">
        <v>1</v>
      </c>
      <c r="G16" s="39" t="s">
        <v>70</v>
      </c>
      <c r="H16" s="40">
        <v>0</v>
      </c>
      <c r="I16" s="41">
        <v>0</v>
      </c>
      <c r="J16" s="40"/>
      <c r="K16" s="41">
        <f>F16*J16</f>
        <v>0</v>
      </c>
      <c r="L16" s="41">
        <f t="shared" si="0"/>
        <v>0</v>
      </c>
      <c r="M16" s="42">
        <f>F16*L16</f>
        <v>0</v>
      </c>
    </row>
    <row r="17" spans="1:13" ht="18" customHeight="1" thickBot="1" thickTop="1">
      <c r="A17" s="10" t="s">
        <v>3</v>
      </c>
      <c r="B17" s="11"/>
      <c r="C17" s="12"/>
      <c r="D17" s="12"/>
      <c r="E17" s="12"/>
      <c r="F17" s="13"/>
      <c r="G17" s="13"/>
      <c r="H17" s="136">
        <f>SUM(I6:I16)</f>
        <v>0</v>
      </c>
      <c r="I17" s="137"/>
      <c r="J17" s="136">
        <f>SUM(K6:K16)</f>
        <v>0</v>
      </c>
      <c r="K17" s="137"/>
      <c r="L17" s="138">
        <f>SUM(M6:M16)</f>
        <v>0</v>
      </c>
      <c r="M17" s="139"/>
    </row>
    <row r="18" spans="1:13" ht="18" customHeight="1" thickBot="1" thickTop="1">
      <c r="A18" s="53" t="s">
        <v>74</v>
      </c>
      <c r="B18" s="54"/>
      <c r="C18" s="55"/>
      <c r="D18" s="55"/>
      <c r="E18" s="55"/>
      <c r="F18" s="56"/>
      <c r="G18" s="56"/>
      <c r="H18" s="140">
        <f>H17+J17</f>
        <v>0</v>
      </c>
      <c r="I18" s="141"/>
      <c r="J18" s="141"/>
      <c r="K18" s="142"/>
      <c r="L18" s="141">
        <f>L17</f>
        <v>0</v>
      </c>
      <c r="M18" s="143"/>
    </row>
    <row r="19" spans="3:14" s="14" customFormat="1" ht="12" thickTop="1">
      <c r="C19" s="5"/>
      <c r="D19" s="5"/>
      <c r="E19" s="5"/>
      <c r="F19" s="15"/>
      <c r="G19" s="15"/>
      <c r="H19" s="5"/>
      <c r="I19" s="5"/>
      <c r="J19" s="5"/>
      <c r="K19" s="5"/>
      <c r="L19" s="5"/>
      <c r="M19" s="5"/>
      <c r="N19" s="5"/>
    </row>
  </sheetData>
  <sheetProtection/>
  <mergeCells count="15">
    <mergeCell ref="H17:I17"/>
    <mergeCell ref="J17:K17"/>
    <mergeCell ref="L17:M17"/>
    <mergeCell ref="H18:K18"/>
    <mergeCell ref="L18:M18"/>
    <mergeCell ref="C1:M1"/>
    <mergeCell ref="A3:A4"/>
    <mergeCell ref="B3:B4"/>
    <mergeCell ref="C3:D3"/>
    <mergeCell ref="E3:E4"/>
    <mergeCell ref="F3:F4"/>
    <mergeCell ref="G3:G4"/>
    <mergeCell ref="H3:I3"/>
    <mergeCell ref="J3:K3"/>
    <mergeCell ref="L3:M3"/>
  </mergeCells>
  <conditionalFormatting sqref="A6:M16">
    <cfRule type="expression" priority="15" dxfId="0">
      <formula>$B6="M"</formula>
    </cfRule>
  </conditionalFormatting>
  <conditionalFormatting sqref="A5:M5">
    <cfRule type="expression" priority="14" dxfId="0">
      <formula>$B5="M"</formula>
    </cfRule>
  </conditionalFormatting>
  <printOptions horizontalCentered="1"/>
  <pageMargins left="0.3937007874015748" right="0.2362204724409449" top="0.5511811023622047" bottom="0.7480314960629921" header="0.35433070866141736" footer="0.31496062992125984"/>
  <pageSetup horizontalDpi="600" verticalDpi="600" orientation="landscape" paperSize="9" r:id="rId1"/>
  <headerFooter alignWithMargins="0">
    <oddFooter xml:space="preserve">&amp;L&amp;9&amp;F&amp;R&amp;9Strana &amp;P z &amp;N stránek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9">
    <tabColor rgb="FF00B050"/>
  </sheetPr>
  <dimension ref="A1:N43"/>
  <sheetViews>
    <sheetView zoomScale="115" zoomScaleNormal="115" zoomScalePageLayoutView="0" workbookViewId="0" topLeftCell="A1">
      <selection activeCell="F37" sqref="F37"/>
    </sheetView>
  </sheetViews>
  <sheetFormatPr defaultColWidth="8.875" defaultRowHeight="12.75"/>
  <cols>
    <col min="1" max="1" width="3.625" style="14" customWidth="1"/>
    <col min="2" max="2" width="4.625" style="14" bestFit="1" customWidth="1"/>
    <col min="3" max="3" width="9.625" style="5" customWidth="1"/>
    <col min="4" max="4" width="11.625" style="5" customWidth="1"/>
    <col min="5" max="5" width="34.50390625" style="5" customWidth="1"/>
    <col min="6" max="7" width="6.625" style="15" customWidth="1"/>
    <col min="8" max="8" width="10.00390625" style="5" customWidth="1"/>
    <col min="9" max="9" width="9.625" style="5" customWidth="1"/>
    <col min="10" max="10" width="10.00390625" style="5" customWidth="1"/>
    <col min="11" max="11" width="9.625" style="5" customWidth="1"/>
    <col min="12" max="12" width="10.00390625" style="5" customWidth="1"/>
    <col min="13" max="13" width="9.625" style="5" customWidth="1"/>
    <col min="14" max="16384" width="8.875" style="5" customWidth="1"/>
  </cols>
  <sheetData>
    <row r="1" spans="1:13" ht="36" customHeight="1">
      <c r="A1" s="3" t="s">
        <v>140</v>
      </c>
      <c r="B1" s="4"/>
      <c r="C1" s="144" t="s">
        <v>294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2" thickBot="1">
      <c r="A2" s="6"/>
      <c r="B2" s="6"/>
      <c r="C2" s="7"/>
      <c r="D2" s="7"/>
      <c r="E2" s="7"/>
      <c r="F2" s="8"/>
      <c r="G2" s="8"/>
      <c r="H2" s="7"/>
      <c r="I2" s="7"/>
      <c r="J2" s="7"/>
      <c r="K2" s="7"/>
      <c r="L2" s="7"/>
      <c r="M2" s="7"/>
    </row>
    <row r="3" spans="1:13" ht="32.25" customHeight="1" thickTop="1">
      <c r="A3" s="145" t="s">
        <v>6</v>
      </c>
      <c r="B3" s="147" t="s">
        <v>24</v>
      </c>
      <c r="C3" s="149" t="s">
        <v>15</v>
      </c>
      <c r="D3" s="150"/>
      <c r="E3" s="147" t="s">
        <v>1</v>
      </c>
      <c r="F3" s="151" t="s">
        <v>19</v>
      </c>
      <c r="G3" s="151" t="s">
        <v>20</v>
      </c>
      <c r="H3" s="149" t="s">
        <v>25</v>
      </c>
      <c r="I3" s="150"/>
      <c r="J3" s="149" t="s">
        <v>26</v>
      </c>
      <c r="K3" s="150"/>
      <c r="L3" s="149" t="s">
        <v>131</v>
      </c>
      <c r="M3" s="153"/>
    </row>
    <row r="4" spans="1:13" ht="27" customHeight="1" thickBot="1">
      <c r="A4" s="146"/>
      <c r="B4" s="148"/>
      <c r="C4" s="50" t="s">
        <v>14</v>
      </c>
      <c r="D4" s="50" t="s">
        <v>0</v>
      </c>
      <c r="E4" s="148"/>
      <c r="F4" s="152"/>
      <c r="G4" s="152"/>
      <c r="H4" s="51" t="s">
        <v>2</v>
      </c>
      <c r="I4" s="51" t="s">
        <v>3</v>
      </c>
      <c r="J4" s="51" t="s">
        <v>2</v>
      </c>
      <c r="K4" s="51" t="s">
        <v>3</v>
      </c>
      <c r="L4" s="51" t="s">
        <v>2</v>
      </c>
      <c r="M4" s="52" t="s">
        <v>3</v>
      </c>
    </row>
    <row r="5" spans="1:13" ht="14.25" thickTop="1">
      <c r="A5" s="16">
        <v>1</v>
      </c>
      <c r="B5" s="17"/>
      <c r="C5" s="18"/>
      <c r="D5" s="18"/>
      <c r="E5" s="83" t="s">
        <v>295</v>
      </c>
      <c r="F5" s="20"/>
      <c r="G5" s="21"/>
      <c r="H5" s="22"/>
      <c r="I5" s="23"/>
      <c r="J5" s="22"/>
      <c r="K5" s="23"/>
      <c r="L5" s="34"/>
      <c r="M5" s="24"/>
    </row>
    <row r="6" spans="1:13" ht="24">
      <c r="A6" s="16">
        <v>2</v>
      </c>
      <c r="B6" s="17" t="s">
        <v>27</v>
      </c>
      <c r="C6" s="18"/>
      <c r="D6" s="18"/>
      <c r="E6" s="19" t="s">
        <v>244</v>
      </c>
      <c r="F6" s="20">
        <v>1</v>
      </c>
      <c r="G6" s="21" t="s">
        <v>22</v>
      </c>
      <c r="H6" s="22"/>
      <c r="I6" s="23">
        <f aca="true" t="shared" si="0" ref="I6:I34">F6*H6</f>
        <v>0</v>
      </c>
      <c r="J6" s="22"/>
      <c r="K6" s="23">
        <f>F6*J6</f>
        <v>0</v>
      </c>
      <c r="L6" s="92">
        <f>H6+J6</f>
        <v>0</v>
      </c>
      <c r="M6" s="24">
        <f>F6*L6</f>
        <v>0</v>
      </c>
    </row>
    <row r="7" spans="1:13" ht="12">
      <c r="A7" s="16">
        <v>3</v>
      </c>
      <c r="B7" s="17" t="s">
        <v>27</v>
      </c>
      <c r="C7" s="18"/>
      <c r="D7" s="18"/>
      <c r="E7" s="19" t="s">
        <v>245</v>
      </c>
      <c r="F7" s="20">
        <v>1</v>
      </c>
      <c r="G7" s="21" t="s">
        <v>22</v>
      </c>
      <c r="H7" s="22"/>
      <c r="I7" s="23">
        <f t="shared" si="0"/>
        <v>0</v>
      </c>
      <c r="J7" s="22"/>
      <c r="K7" s="23">
        <f aca="true" t="shared" si="1" ref="K7:K12">F7*J7</f>
        <v>0</v>
      </c>
      <c r="L7" s="92">
        <f aca="true" t="shared" si="2" ref="L7:L12">H7+J7</f>
        <v>0</v>
      </c>
      <c r="M7" s="24">
        <f aca="true" t="shared" si="3" ref="M7:M12">F7*L7</f>
        <v>0</v>
      </c>
    </row>
    <row r="8" spans="1:13" ht="12">
      <c r="A8" s="16">
        <v>4</v>
      </c>
      <c r="B8" s="17" t="s">
        <v>27</v>
      </c>
      <c r="C8" s="18"/>
      <c r="D8" s="18"/>
      <c r="E8" s="19" t="s">
        <v>246</v>
      </c>
      <c r="F8" s="20">
        <v>1</v>
      </c>
      <c r="G8" s="21" t="s">
        <v>22</v>
      </c>
      <c r="H8" s="22"/>
      <c r="I8" s="23">
        <f t="shared" si="0"/>
        <v>0</v>
      </c>
      <c r="J8" s="22"/>
      <c r="K8" s="23">
        <f t="shared" si="1"/>
        <v>0</v>
      </c>
      <c r="L8" s="92">
        <f t="shared" si="2"/>
        <v>0</v>
      </c>
      <c r="M8" s="24">
        <f t="shared" si="3"/>
        <v>0</v>
      </c>
    </row>
    <row r="9" spans="1:13" ht="12">
      <c r="A9" s="16">
        <v>5</v>
      </c>
      <c r="B9" s="17" t="s">
        <v>27</v>
      </c>
      <c r="C9" s="18"/>
      <c r="D9" s="18"/>
      <c r="E9" s="19" t="s">
        <v>247</v>
      </c>
      <c r="F9" s="20">
        <v>6</v>
      </c>
      <c r="G9" s="21" t="s">
        <v>22</v>
      </c>
      <c r="H9" s="22"/>
      <c r="I9" s="23">
        <f t="shared" si="0"/>
        <v>0</v>
      </c>
      <c r="J9" s="22"/>
      <c r="K9" s="23">
        <f t="shared" si="1"/>
        <v>0</v>
      </c>
      <c r="L9" s="92">
        <f t="shared" si="2"/>
        <v>0</v>
      </c>
      <c r="M9" s="24">
        <f t="shared" si="3"/>
        <v>0</v>
      </c>
    </row>
    <row r="10" spans="1:13" ht="12">
      <c r="A10" s="16">
        <v>6</v>
      </c>
      <c r="B10" s="17" t="s">
        <v>27</v>
      </c>
      <c r="C10" s="18"/>
      <c r="D10" s="18"/>
      <c r="E10" s="19" t="s">
        <v>248</v>
      </c>
      <c r="F10" s="20">
        <v>6</v>
      </c>
      <c r="G10" s="21" t="s">
        <v>22</v>
      </c>
      <c r="H10" s="22"/>
      <c r="I10" s="23">
        <f t="shared" si="0"/>
        <v>0</v>
      </c>
      <c r="J10" s="22"/>
      <c r="K10" s="23">
        <f t="shared" si="1"/>
        <v>0</v>
      </c>
      <c r="L10" s="92">
        <f t="shared" si="2"/>
        <v>0</v>
      </c>
      <c r="M10" s="24">
        <f t="shared" si="3"/>
        <v>0</v>
      </c>
    </row>
    <row r="11" spans="1:13" ht="12">
      <c r="A11" s="16">
        <v>7</v>
      </c>
      <c r="B11" s="17" t="s">
        <v>27</v>
      </c>
      <c r="C11" s="18"/>
      <c r="D11" s="18"/>
      <c r="E11" s="19" t="s">
        <v>249</v>
      </c>
      <c r="F11" s="20">
        <v>3</v>
      </c>
      <c r="G11" s="21" t="s">
        <v>22</v>
      </c>
      <c r="H11" s="22"/>
      <c r="I11" s="23">
        <f t="shared" si="0"/>
        <v>0</v>
      </c>
      <c r="J11" s="22"/>
      <c r="K11" s="23">
        <f t="shared" si="1"/>
        <v>0</v>
      </c>
      <c r="L11" s="92">
        <f t="shared" si="2"/>
        <v>0</v>
      </c>
      <c r="M11" s="24">
        <f t="shared" si="3"/>
        <v>0</v>
      </c>
    </row>
    <row r="12" spans="1:13" ht="12">
      <c r="A12" s="16">
        <v>8</v>
      </c>
      <c r="B12" s="17" t="s">
        <v>27</v>
      </c>
      <c r="C12" s="18"/>
      <c r="D12" s="18"/>
      <c r="E12" s="19" t="s">
        <v>250</v>
      </c>
      <c r="F12" s="20">
        <v>3</v>
      </c>
      <c r="G12" s="21" t="s">
        <v>22</v>
      </c>
      <c r="H12" s="22"/>
      <c r="I12" s="23">
        <f t="shared" si="0"/>
        <v>0</v>
      </c>
      <c r="J12" s="22"/>
      <c r="K12" s="23">
        <f t="shared" si="1"/>
        <v>0</v>
      </c>
      <c r="L12" s="92">
        <f t="shared" si="2"/>
        <v>0</v>
      </c>
      <c r="M12" s="24">
        <f t="shared" si="3"/>
        <v>0</v>
      </c>
    </row>
    <row r="13" spans="1:13" ht="24">
      <c r="A13" s="16">
        <v>9</v>
      </c>
      <c r="B13" s="17" t="s">
        <v>27</v>
      </c>
      <c r="C13" s="18"/>
      <c r="D13" s="18"/>
      <c r="E13" s="19" t="s">
        <v>296</v>
      </c>
      <c r="F13" s="20">
        <v>1</v>
      </c>
      <c r="G13" s="21" t="s">
        <v>67</v>
      </c>
      <c r="H13" s="22"/>
      <c r="I13" s="23">
        <f t="shared" si="0"/>
        <v>0</v>
      </c>
      <c r="J13" s="22"/>
      <c r="K13" s="23">
        <f>F13*J13</f>
        <v>0</v>
      </c>
      <c r="L13" s="92">
        <f>H13+J13</f>
        <v>0</v>
      </c>
      <c r="M13" s="24">
        <f>F13*L13</f>
        <v>0</v>
      </c>
    </row>
    <row r="14" spans="1:13" ht="24">
      <c r="A14" s="16">
        <v>10</v>
      </c>
      <c r="B14" s="17" t="s">
        <v>28</v>
      </c>
      <c r="C14" s="18" t="s">
        <v>29</v>
      </c>
      <c r="D14" s="18" t="s">
        <v>44</v>
      </c>
      <c r="E14" s="19" t="s">
        <v>45</v>
      </c>
      <c r="F14" s="20">
        <v>1</v>
      </c>
      <c r="G14" s="21" t="s">
        <v>22</v>
      </c>
      <c r="H14" s="22"/>
      <c r="I14" s="23">
        <f t="shared" si="0"/>
        <v>0</v>
      </c>
      <c r="J14" s="22"/>
      <c r="K14" s="23">
        <f aca="true" t="shared" si="4" ref="K14:K34">F14*J14</f>
        <v>0</v>
      </c>
      <c r="L14" s="92">
        <f aca="true" t="shared" si="5" ref="L14:L34">H14+J14</f>
        <v>0</v>
      </c>
      <c r="M14" s="24">
        <f aca="true" t="shared" si="6" ref="M14:M34">F14*L14</f>
        <v>0</v>
      </c>
    </row>
    <row r="15" spans="1:13" ht="24">
      <c r="A15" s="16">
        <v>11</v>
      </c>
      <c r="B15" s="17" t="s">
        <v>28</v>
      </c>
      <c r="C15" s="18" t="s">
        <v>29</v>
      </c>
      <c r="D15" s="18" t="s">
        <v>252</v>
      </c>
      <c r="E15" s="19" t="s">
        <v>253</v>
      </c>
      <c r="F15" s="20">
        <v>1</v>
      </c>
      <c r="G15" s="21" t="s">
        <v>22</v>
      </c>
      <c r="H15" s="22"/>
      <c r="I15" s="23">
        <f t="shared" si="0"/>
        <v>0</v>
      </c>
      <c r="J15" s="22"/>
      <c r="K15" s="23">
        <f t="shared" si="4"/>
        <v>0</v>
      </c>
      <c r="L15" s="92">
        <f t="shared" si="5"/>
        <v>0</v>
      </c>
      <c r="M15" s="24">
        <f t="shared" si="6"/>
        <v>0</v>
      </c>
    </row>
    <row r="16" spans="1:13" ht="24">
      <c r="A16" s="16">
        <v>12</v>
      </c>
      <c r="B16" s="17" t="s">
        <v>28</v>
      </c>
      <c r="C16" s="18" t="s">
        <v>29</v>
      </c>
      <c r="D16" s="18" t="s">
        <v>230</v>
      </c>
      <c r="E16" s="19" t="s">
        <v>231</v>
      </c>
      <c r="F16" s="20">
        <v>12</v>
      </c>
      <c r="G16" s="21" t="s">
        <v>22</v>
      </c>
      <c r="H16" s="22"/>
      <c r="I16" s="23">
        <f t="shared" si="0"/>
        <v>0</v>
      </c>
      <c r="J16" s="22"/>
      <c r="K16" s="23">
        <f t="shared" si="4"/>
        <v>0</v>
      </c>
      <c r="L16" s="92">
        <f t="shared" si="5"/>
        <v>0</v>
      </c>
      <c r="M16" s="24">
        <f t="shared" si="6"/>
        <v>0</v>
      </c>
    </row>
    <row r="17" spans="1:13" ht="24">
      <c r="A17" s="16">
        <v>13</v>
      </c>
      <c r="B17" s="17" t="s">
        <v>28</v>
      </c>
      <c r="C17" s="18" t="s">
        <v>29</v>
      </c>
      <c r="D17" s="18" t="s">
        <v>254</v>
      </c>
      <c r="E17" s="19" t="s">
        <v>255</v>
      </c>
      <c r="F17" s="20">
        <v>3</v>
      </c>
      <c r="G17" s="21" t="s">
        <v>22</v>
      </c>
      <c r="H17" s="22"/>
      <c r="I17" s="23">
        <f t="shared" si="0"/>
        <v>0</v>
      </c>
      <c r="J17" s="22"/>
      <c r="K17" s="23">
        <f t="shared" si="4"/>
        <v>0</v>
      </c>
      <c r="L17" s="92">
        <f t="shared" si="5"/>
        <v>0</v>
      </c>
      <c r="M17" s="24">
        <f t="shared" si="6"/>
        <v>0</v>
      </c>
    </row>
    <row r="18" spans="1:13" ht="24">
      <c r="A18" s="16">
        <v>14</v>
      </c>
      <c r="B18" s="17" t="s">
        <v>28</v>
      </c>
      <c r="C18" s="18" t="s">
        <v>29</v>
      </c>
      <c r="D18" s="18" t="s">
        <v>256</v>
      </c>
      <c r="E18" s="19" t="s">
        <v>257</v>
      </c>
      <c r="F18" s="20">
        <v>3</v>
      </c>
      <c r="G18" s="21" t="s">
        <v>22</v>
      </c>
      <c r="H18" s="22"/>
      <c r="I18" s="23">
        <f t="shared" si="0"/>
        <v>0</v>
      </c>
      <c r="J18" s="22"/>
      <c r="K18" s="23">
        <f t="shared" si="4"/>
        <v>0</v>
      </c>
      <c r="L18" s="92">
        <f t="shared" si="5"/>
        <v>0</v>
      </c>
      <c r="M18" s="24">
        <f t="shared" si="6"/>
        <v>0</v>
      </c>
    </row>
    <row r="19" spans="1:14" ht="24">
      <c r="A19" s="16">
        <v>15</v>
      </c>
      <c r="B19" s="17" t="s">
        <v>28</v>
      </c>
      <c r="C19" s="18" t="s">
        <v>29</v>
      </c>
      <c r="D19" s="18" t="s">
        <v>205</v>
      </c>
      <c r="E19" s="19" t="s">
        <v>206</v>
      </c>
      <c r="F19" s="20">
        <v>12</v>
      </c>
      <c r="G19" s="21" t="s">
        <v>21</v>
      </c>
      <c r="H19" s="22"/>
      <c r="I19" s="23">
        <f t="shared" si="0"/>
        <v>0</v>
      </c>
      <c r="J19" s="22"/>
      <c r="K19" s="23">
        <f t="shared" si="4"/>
        <v>0</v>
      </c>
      <c r="L19" s="92">
        <f t="shared" si="5"/>
        <v>0</v>
      </c>
      <c r="M19" s="24">
        <f t="shared" si="6"/>
        <v>0</v>
      </c>
      <c r="N19" s="9"/>
    </row>
    <row r="20" spans="1:14" ht="24">
      <c r="A20" s="16">
        <v>16</v>
      </c>
      <c r="B20" s="17" t="s">
        <v>27</v>
      </c>
      <c r="C20" s="18"/>
      <c r="D20" s="18"/>
      <c r="E20" s="19" t="s">
        <v>221</v>
      </c>
      <c r="F20" s="20">
        <v>180</v>
      </c>
      <c r="G20" s="21" t="s">
        <v>23</v>
      </c>
      <c r="H20" s="22"/>
      <c r="I20" s="23">
        <f t="shared" si="0"/>
        <v>0</v>
      </c>
      <c r="J20" s="22"/>
      <c r="K20" s="23">
        <f t="shared" si="4"/>
        <v>0</v>
      </c>
      <c r="L20" s="92">
        <f t="shared" si="5"/>
        <v>0</v>
      </c>
      <c r="M20" s="24">
        <f t="shared" si="6"/>
        <v>0</v>
      </c>
      <c r="N20" s="90"/>
    </row>
    <row r="21" spans="1:14" ht="24">
      <c r="A21" s="16">
        <v>17</v>
      </c>
      <c r="B21" s="17" t="s">
        <v>28</v>
      </c>
      <c r="C21" s="18" t="s">
        <v>29</v>
      </c>
      <c r="D21" s="18" t="s">
        <v>46</v>
      </c>
      <c r="E21" s="19" t="s">
        <v>47</v>
      </c>
      <c r="F21" s="20">
        <v>60</v>
      </c>
      <c r="G21" s="21" t="s">
        <v>23</v>
      </c>
      <c r="H21" s="22"/>
      <c r="I21" s="23">
        <f t="shared" si="0"/>
        <v>0</v>
      </c>
      <c r="J21" s="22"/>
      <c r="K21" s="23">
        <f t="shared" si="4"/>
        <v>0</v>
      </c>
      <c r="L21" s="92">
        <f t="shared" si="5"/>
        <v>0</v>
      </c>
      <c r="M21" s="24">
        <f t="shared" si="6"/>
        <v>0</v>
      </c>
      <c r="N21" s="9"/>
    </row>
    <row r="22" spans="1:14" ht="24">
      <c r="A22" s="16">
        <v>18</v>
      </c>
      <c r="B22" s="17" t="s">
        <v>28</v>
      </c>
      <c r="C22" s="18" t="s">
        <v>29</v>
      </c>
      <c r="D22" s="18" t="s">
        <v>54</v>
      </c>
      <c r="E22" s="19" t="s">
        <v>55</v>
      </c>
      <c r="F22" s="20">
        <v>120</v>
      </c>
      <c r="G22" s="21" t="s">
        <v>23</v>
      </c>
      <c r="H22" s="22"/>
      <c r="I22" s="23">
        <f t="shared" si="0"/>
        <v>0</v>
      </c>
      <c r="J22" s="22"/>
      <c r="K22" s="23">
        <f t="shared" si="4"/>
        <v>0</v>
      </c>
      <c r="L22" s="92">
        <f t="shared" si="5"/>
        <v>0</v>
      </c>
      <c r="M22" s="24">
        <f t="shared" si="6"/>
        <v>0</v>
      </c>
      <c r="N22" s="9"/>
    </row>
    <row r="23" spans="1:14" ht="13.5">
      <c r="A23" s="16">
        <v>19</v>
      </c>
      <c r="B23" s="17" t="s">
        <v>27</v>
      </c>
      <c r="C23" s="18"/>
      <c r="D23" s="18"/>
      <c r="E23" s="19" t="s">
        <v>232</v>
      </c>
      <c r="F23" s="20">
        <v>50</v>
      </c>
      <c r="G23" s="21" t="s">
        <v>23</v>
      </c>
      <c r="H23" s="22"/>
      <c r="I23" s="23">
        <f t="shared" si="0"/>
        <v>0</v>
      </c>
      <c r="J23" s="22"/>
      <c r="K23" s="23">
        <f t="shared" si="4"/>
        <v>0</v>
      </c>
      <c r="L23" s="92">
        <f t="shared" si="5"/>
        <v>0</v>
      </c>
      <c r="M23" s="24">
        <f t="shared" si="6"/>
        <v>0</v>
      </c>
      <c r="N23" s="9"/>
    </row>
    <row r="24" spans="1:14" ht="24">
      <c r="A24" s="16">
        <v>20</v>
      </c>
      <c r="B24" s="17" t="s">
        <v>28</v>
      </c>
      <c r="C24" s="18" t="s">
        <v>29</v>
      </c>
      <c r="D24" s="18" t="s">
        <v>225</v>
      </c>
      <c r="E24" s="19" t="s">
        <v>226</v>
      </c>
      <c r="F24" s="20">
        <v>50</v>
      </c>
      <c r="G24" s="21" t="s">
        <v>23</v>
      </c>
      <c r="H24" s="22"/>
      <c r="I24" s="23">
        <f t="shared" si="0"/>
        <v>0</v>
      </c>
      <c r="J24" s="22"/>
      <c r="K24" s="23">
        <f t="shared" si="4"/>
        <v>0</v>
      </c>
      <c r="L24" s="92">
        <f t="shared" si="5"/>
        <v>0</v>
      </c>
      <c r="M24" s="24">
        <f t="shared" si="6"/>
        <v>0</v>
      </c>
      <c r="N24" s="9"/>
    </row>
    <row r="25" spans="1:13" ht="48">
      <c r="A25" s="16">
        <v>21</v>
      </c>
      <c r="B25" s="17" t="s">
        <v>27</v>
      </c>
      <c r="C25" s="18"/>
      <c r="D25" s="18"/>
      <c r="E25" s="19" t="s">
        <v>143</v>
      </c>
      <c r="F25" s="20">
        <v>20</v>
      </c>
      <c r="G25" s="21" t="s">
        <v>22</v>
      </c>
      <c r="H25" s="22"/>
      <c r="I25" s="23">
        <f t="shared" si="0"/>
        <v>0</v>
      </c>
      <c r="J25" s="22"/>
      <c r="K25" s="23">
        <f t="shared" si="4"/>
        <v>0</v>
      </c>
      <c r="L25" s="92">
        <f t="shared" si="5"/>
        <v>0</v>
      </c>
      <c r="M25" s="24">
        <f t="shared" si="6"/>
        <v>0</v>
      </c>
    </row>
    <row r="26" spans="1:13" ht="24">
      <c r="A26" s="16">
        <v>22</v>
      </c>
      <c r="B26" s="17" t="s">
        <v>28</v>
      </c>
      <c r="C26" s="18" t="s">
        <v>29</v>
      </c>
      <c r="D26" s="18" t="s">
        <v>155</v>
      </c>
      <c r="E26" s="19" t="s">
        <v>156</v>
      </c>
      <c r="F26" s="20">
        <v>20</v>
      </c>
      <c r="G26" s="21" t="s">
        <v>22</v>
      </c>
      <c r="H26" s="22"/>
      <c r="I26" s="23">
        <f t="shared" si="0"/>
        <v>0</v>
      </c>
      <c r="J26" s="22"/>
      <c r="K26" s="23">
        <f t="shared" si="4"/>
        <v>0</v>
      </c>
      <c r="L26" s="92">
        <f t="shared" si="5"/>
        <v>0</v>
      </c>
      <c r="M26" s="24">
        <f t="shared" si="6"/>
        <v>0</v>
      </c>
    </row>
    <row r="27" spans="1:14" ht="24">
      <c r="A27" s="16">
        <v>23</v>
      </c>
      <c r="B27" s="17" t="s">
        <v>27</v>
      </c>
      <c r="C27" s="18"/>
      <c r="D27" s="18"/>
      <c r="E27" s="19" t="s">
        <v>194</v>
      </c>
      <c r="F27" s="20">
        <v>65</v>
      </c>
      <c r="G27" s="21" t="s">
        <v>22</v>
      </c>
      <c r="H27" s="22"/>
      <c r="I27" s="23">
        <f t="shared" si="0"/>
        <v>0</v>
      </c>
      <c r="J27" s="22"/>
      <c r="K27" s="23">
        <f t="shared" si="4"/>
        <v>0</v>
      </c>
      <c r="L27" s="92">
        <f t="shared" si="5"/>
        <v>0</v>
      </c>
      <c r="M27" s="24">
        <f t="shared" si="6"/>
        <v>0</v>
      </c>
      <c r="N27" s="9"/>
    </row>
    <row r="28" spans="1:14" ht="24">
      <c r="A28" s="16">
        <v>24</v>
      </c>
      <c r="B28" s="17" t="s">
        <v>28</v>
      </c>
      <c r="C28" s="18" t="s">
        <v>29</v>
      </c>
      <c r="D28" s="18" t="s">
        <v>52</v>
      </c>
      <c r="E28" s="19" t="s">
        <v>53</v>
      </c>
      <c r="F28" s="20">
        <v>65</v>
      </c>
      <c r="G28" s="21" t="s">
        <v>22</v>
      </c>
      <c r="H28" s="22"/>
      <c r="I28" s="23">
        <f t="shared" si="0"/>
        <v>0</v>
      </c>
      <c r="J28" s="22"/>
      <c r="K28" s="23">
        <f t="shared" si="4"/>
        <v>0</v>
      </c>
      <c r="L28" s="92">
        <f t="shared" si="5"/>
        <v>0</v>
      </c>
      <c r="M28" s="24">
        <f t="shared" si="6"/>
        <v>0</v>
      </c>
      <c r="N28" s="9"/>
    </row>
    <row r="29" spans="1:13" ht="48">
      <c r="A29" s="16">
        <v>25</v>
      </c>
      <c r="B29" s="17" t="s">
        <v>27</v>
      </c>
      <c r="C29" s="18"/>
      <c r="D29" s="18"/>
      <c r="E29" s="19" t="s">
        <v>162</v>
      </c>
      <c r="F29" s="20">
        <v>60</v>
      </c>
      <c r="G29" s="21" t="s">
        <v>23</v>
      </c>
      <c r="H29" s="22"/>
      <c r="I29" s="23">
        <f t="shared" si="0"/>
        <v>0</v>
      </c>
      <c r="J29" s="22"/>
      <c r="K29" s="23">
        <f t="shared" si="4"/>
        <v>0</v>
      </c>
      <c r="L29" s="92">
        <f t="shared" si="5"/>
        <v>0</v>
      </c>
      <c r="M29" s="24">
        <f t="shared" si="6"/>
        <v>0</v>
      </c>
    </row>
    <row r="30" spans="1:13" ht="24">
      <c r="A30" s="16">
        <v>26</v>
      </c>
      <c r="B30" s="17" t="s">
        <v>28</v>
      </c>
      <c r="C30" s="18" t="s">
        <v>29</v>
      </c>
      <c r="D30" s="18" t="s">
        <v>163</v>
      </c>
      <c r="E30" s="19" t="s">
        <v>164</v>
      </c>
      <c r="F30" s="20">
        <v>60</v>
      </c>
      <c r="G30" s="21" t="s">
        <v>23</v>
      </c>
      <c r="H30" s="22"/>
      <c r="I30" s="23">
        <f t="shared" si="0"/>
        <v>0</v>
      </c>
      <c r="J30" s="22"/>
      <c r="K30" s="23">
        <f t="shared" si="4"/>
        <v>0</v>
      </c>
      <c r="L30" s="92">
        <f t="shared" si="5"/>
        <v>0</v>
      </c>
      <c r="M30" s="24">
        <f t="shared" si="6"/>
        <v>0</v>
      </c>
    </row>
    <row r="31" spans="1:13" ht="36">
      <c r="A31" s="16">
        <v>27</v>
      </c>
      <c r="B31" s="17" t="s">
        <v>27</v>
      </c>
      <c r="C31" s="18"/>
      <c r="D31" s="18"/>
      <c r="E31" s="19" t="s">
        <v>227</v>
      </c>
      <c r="F31" s="20">
        <v>0</v>
      </c>
      <c r="G31" s="21" t="s">
        <v>23</v>
      </c>
      <c r="H31" s="22"/>
      <c r="I31" s="23">
        <f t="shared" si="0"/>
        <v>0</v>
      </c>
      <c r="J31" s="22"/>
      <c r="K31" s="23">
        <f t="shared" si="4"/>
        <v>0</v>
      </c>
      <c r="L31" s="92">
        <f t="shared" si="5"/>
        <v>0</v>
      </c>
      <c r="M31" s="24">
        <f t="shared" si="6"/>
        <v>0</v>
      </c>
    </row>
    <row r="32" spans="1:14" ht="36">
      <c r="A32" s="16">
        <v>28</v>
      </c>
      <c r="B32" s="17" t="s">
        <v>28</v>
      </c>
      <c r="C32" s="18" t="s">
        <v>29</v>
      </c>
      <c r="D32" s="18" t="s">
        <v>139</v>
      </c>
      <c r="E32" s="19" t="s">
        <v>214</v>
      </c>
      <c r="F32" s="20">
        <v>6</v>
      </c>
      <c r="G32" s="21" t="s">
        <v>21</v>
      </c>
      <c r="H32" s="22"/>
      <c r="I32" s="23">
        <f t="shared" si="0"/>
        <v>0</v>
      </c>
      <c r="J32" s="22"/>
      <c r="K32" s="23">
        <f t="shared" si="4"/>
        <v>0</v>
      </c>
      <c r="L32" s="92">
        <f t="shared" si="5"/>
        <v>0</v>
      </c>
      <c r="M32" s="24">
        <f t="shared" si="6"/>
        <v>0</v>
      </c>
      <c r="N32" s="9"/>
    </row>
    <row r="33" spans="1:13" ht="24">
      <c r="A33" s="16">
        <v>29</v>
      </c>
      <c r="B33" s="17" t="s">
        <v>27</v>
      </c>
      <c r="C33" s="18"/>
      <c r="D33" s="18"/>
      <c r="E33" s="19" t="s">
        <v>60</v>
      </c>
      <c r="F33" s="93">
        <v>0.5</v>
      </c>
      <c r="G33" s="21" t="s">
        <v>22</v>
      </c>
      <c r="H33" s="22"/>
      <c r="I33" s="23">
        <f t="shared" si="0"/>
        <v>0</v>
      </c>
      <c r="J33" s="22"/>
      <c r="K33" s="23">
        <f t="shared" si="4"/>
        <v>0</v>
      </c>
      <c r="L33" s="92">
        <f t="shared" si="5"/>
        <v>0</v>
      </c>
      <c r="M33" s="24">
        <f t="shared" si="6"/>
        <v>0</v>
      </c>
    </row>
    <row r="34" spans="1:13" ht="24">
      <c r="A34" s="16">
        <v>30</v>
      </c>
      <c r="B34" s="17" t="s">
        <v>28</v>
      </c>
      <c r="C34" s="18" t="s">
        <v>29</v>
      </c>
      <c r="D34" s="18" t="s">
        <v>58</v>
      </c>
      <c r="E34" s="19" t="s">
        <v>59</v>
      </c>
      <c r="F34" s="20">
        <v>5</v>
      </c>
      <c r="G34" s="21" t="s">
        <v>22</v>
      </c>
      <c r="H34" s="22"/>
      <c r="I34" s="23">
        <f t="shared" si="0"/>
        <v>0</v>
      </c>
      <c r="J34" s="22"/>
      <c r="K34" s="23">
        <f t="shared" si="4"/>
        <v>0</v>
      </c>
      <c r="L34" s="92">
        <f t="shared" si="5"/>
        <v>0</v>
      </c>
      <c r="M34" s="24">
        <f t="shared" si="6"/>
        <v>0</v>
      </c>
    </row>
    <row r="35" spans="1:13" ht="12">
      <c r="A35" s="16">
        <v>31</v>
      </c>
      <c r="B35" s="17" t="s">
        <v>27</v>
      </c>
      <c r="C35" s="18"/>
      <c r="D35" s="18"/>
      <c r="E35" s="26" t="s">
        <v>61</v>
      </c>
      <c r="F35" s="21">
        <v>3</v>
      </c>
      <c r="G35" s="21" t="s">
        <v>62</v>
      </c>
      <c r="H35" s="23">
        <f>SUM(I6:I34)*F35/100</f>
        <v>0</v>
      </c>
      <c r="I35" s="23">
        <f>H35</f>
        <v>0</v>
      </c>
      <c r="J35" s="22">
        <v>0</v>
      </c>
      <c r="K35" s="23">
        <v>0</v>
      </c>
      <c r="L35" s="23">
        <f aca="true" t="shared" si="7" ref="L35:L40">H35+J35</f>
        <v>0</v>
      </c>
      <c r="M35" s="25">
        <f>L35</f>
        <v>0</v>
      </c>
    </row>
    <row r="36" spans="1:13" s="43" customFormat="1" ht="12">
      <c r="A36" s="16">
        <v>32</v>
      </c>
      <c r="B36" s="36" t="s">
        <v>28</v>
      </c>
      <c r="C36" s="37" t="s">
        <v>29</v>
      </c>
      <c r="D36" s="37" t="s">
        <v>63</v>
      </c>
      <c r="E36" s="38" t="s">
        <v>64</v>
      </c>
      <c r="F36" s="39">
        <v>1</v>
      </c>
      <c r="G36" s="39" t="s">
        <v>62</v>
      </c>
      <c r="H36" s="40">
        <v>0</v>
      </c>
      <c r="I36" s="41">
        <v>0</v>
      </c>
      <c r="J36" s="41">
        <f>SUM(K6:K35)*F36/100</f>
        <v>0</v>
      </c>
      <c r="K36" s="41">
        <f>J36</f>
        <v>0</v>
      </c>
      <c r="L36" s="41">
        <f t="shared" si="7"/>
        <v>0</v>
      </c>
      <c r="M36" s="42">
        <f>L36</f>
        <v>0</v>
      </c>
    </row>
    <row r="37" spans="1:13" s="43" customFormat="1" ht="12">
      <c r="A37" s="16">
        <v>33</v>
      </c>
      <c r="B37" s="36" t="s">
        <v>28</v>
      </c>
      <c r="C37" s="37" t="s">
        <v>29</v>
      </c>
      <c r="D37" s="37" t="s">
        <v>65</v>
      </c>
      <c r="E37" s="44" t="s">
        <v>66</v>
      </c>
      <c r="F37" s="39">
        <v>1</v>
      </c>
      <c r="G37" s="39" t="s">
        <v>67</v>
      </c>
      <c r="H37" s="40">
        <v>0</v>
      </c>
      <c r="I37" s="41">
        <v>0</v>
      </c>
      <c r="J37" s="40"/>
      <c r="K37" s="41">
        <f>F37*J37</f>
        <v>0</v>
      </c>
      <c r="L37" s="41">
        <f t="shared" si="7"/>
        <v>0</v>
      </c>
      <c r="M37" s="42">
        <f>F37*L37</f>
        <v>0</v>
      </c>
    </row>
    <row r="38" spans="1:13" s="43" customFormat="1" ht="12">
      <c r="A38" s="16">
        <v>34</v>
      </c>
      <c r="B38" s="36" t="s">
        <v>28</v>
      </c>
      <c r="C38" s="37" t="s">
        <v>29</v>
      </c>
      <c r="D38" s="37" t="s">
        <v>68</v>
      </c>
      <c r="E38" s="44" t="s">
        <v>69</v>
      </c>
      <c r="F38" s="39">
        <v>1</v>
      </c>
      <c r="G38" s="39" t="s">
        <v>70</v>
      </c>
      <c r="H38" s="40">
        <v>0</v>
      </c>
      <c r="I38" s="41">
        <v>0</v>
      </c>
      <c r="J38" s="40"/>
      <c r="K38" s="41">
        <f>F38*J38</f>
        <v>0</v>
      </c>
      <c r="L38" s="41">
        <f t="shared" si="7"/>
        <v>0</v>
      </c>
      <c r="M38" s="42">
        <f>F38*L38</f>
        <v>0</v>
      </c>
    </row>
    <row r="39" spans="1:13" s="43" customFormat="1" ht="12">
      <c r="A39" s="16">
        <v>35</v>
      </c>
      <c r="B39" s="36" t="s">
        <v>28</v>
      </c>
      <c r="C39" s="37" t="s">
        <v>29</v>
      </c>
      <c r="D39" s="37" t="s">
        <v>71</v>
      </c>
      <c r="E39" s="44" t="s">
        <v>72</v>
      </c>
      <c r="F39" s="39">
        <v>1</v>
      </c>
      <c r="G39" s="39" t="s">
        <v>70</v>
      </c>
      <c r="H39" s="40">
        <v>0</v>
      </c>
      <c r="I39" s="41">
        <v>0</v>
      </c>
      <c r="J39" s="40"/>
      <c r="K39" s="41">
        <f>F39*J39</f>
        <v>0</v>
      </c>
      <c r="L39" s="41">
        <f t="shared" si="7"/>
        <v>0</v>
      </c>
      <c r="M39" s="42">
        <f>F39*L39</f>
        <v>0</v>
      </c>
    </row>
    <row r="40" spans="1:13" s="43" customFormat="1" ht="24" thickBot="1">
      <c r="A40" s="16">
        <v>36</v>
      </c>
      <c r="B40" s="36" t="s">
        <v>28</v>
      </c>
      <c r="C40" s="37" t="s">
        <v>29</v>
      </c>
      <c r="D40" s="37" t="s">
        <v>73</v>
      </c>
      <c r="E40" s="44" t="s">
        <v>146</v>
      </c>
      <c r="F40" s="39">
        <v>1</v>
      </c>
      <c r="G40" s="39" t="s">
        <v>70</v>
      </c>
      <c r="H40" s="40">
        <v>0</v>
      </c>
      <c r="I40" s="41">
        <v>0</v>
      </c>
      <c r="J40" s="40"/>
      <c r="K40" s="41">
        <f>F40*J40</f>
        <v>0</v>
      </c>
      <c r="L40" s="41">
        <f t="shared" si="7"/>
        <v>0</v>
      </c>
      <c r="M40" s="42">
        <f>F40*L40</f>
        <v>0</v>
      </c>
    </row>
    <row r="41" spans="1:13" ht="18" customHeight="1" thickBot="1" thickTop="1">
      <c r="A41" s="10" t="s">
        <v>3</v>
      </c>
      <c r="B41" s="11"/>
      <c r="C41" s="12"/>
      <c r="D41" s="12"/>
      <c r="E41" s="12"/>
      <c r="F41" s="13"/>
      <c r="G41" s="13"/>
      <c r="H41" s="136">
        <f>SUM(I6:I40)</f>
        <v>0</v>
      </c>
      <c r="I41" s="137"/>
      <c r="J41" s="136">
        <f>SUM(K6:K40)</f>
        <v>0</v>
      </c>
      <c r="K41" s="137"/>
      <c r="L41" s="138">
        <f>SUM(M6:M40)</f>
        <v>0</v>
      </c>
      <c r="M41" s="139"/>
    </row>
    <row r="42" spans="1:13" ht="18" customHeight="1" thickBot="1" thickTop="1">
      <c r="A42" s="53" t="s">
        <v>74</v>
      </c>
      <c r="B42" s="54"/>
      <c r="C42" s="55"/>
      <c r="D42" s="55"/>
      <c r="E42" s="55"/>
      <c r="F42" s="56"/>
      <c r="G42" s="56"/>
      <c r="H42" s="140">
        <f>H41+J41</f>
        <v>0</v>
      </c>
      <c r="I42" s="141"/>
      <c r="J42" s="141"/>
      <c r="K42" s="142"/>
      <c r="L42" s="141">
        <f>L41</f>
        <v>0</v>
      </c>
      <c r="M42" s="143"/>
    </row>
    <row r="43" spans="3:14" s="14" customFormat="1" ht="12" thickTop="1">
      <c r="C43" s="5"/>
      <c r="D43" s="5"/>
      <c r="E43" s="5"/>
      <c r="F43" s="15"/>
      <c r="G43" s="15"/>
      <c r="H43" s="5"/>
      <c r="I43" s="5"/>
      <c r="J43" s="5"/>
      <c r="K43" s="5"/>
      <c r="L43" s="5"/>
      <c r="M43" s="5"/>
      <c r="N43" s="5"/>
    </row>
  </sheetData>
  <sheetProtection/>
  <mergeCells count="15">
    <mergeCell ref="C1:M1"/>
    <mergeCell ref="A3:A4"/>
    <mergeCell ref="B3:B4"/>
    <mergeCell ref="C3:D3"/>
    <mergeCell ref="E3:E4"/>
    <mergeCell ref="F3:F4"/>
    <mergeCell ref="G3:G4"/>
    <mergeCell ref="H3:I3"/>
    <mergeCell ref="J3:K3"/>
    <mergeCell ref="L3:M3"/>
    <mergeCell ref="H41:I41"/>
    <mergeCell ref="J41:K41"/>
    <mergeCell ref="L41:M41"/>
    <mergeCell ref="H42:K42"/>
    <mergeCell ref="L42:M42"/>
  </mergeCells>
  <conditionalFormatting sqref="A6:M7 B35:M40 L20:L22 B25:K30 M25:M30 B8:M19 L25:L34 A8:A23 A25:A40">
    <cfRule type="expression" priority="20" dxfId="0">
      <formula>$B6="M"</formula>
    </cfRule>
  </conditionalFormatting>
  <conditionalFormatting sqref="A5:M5">
    <cfRule type="expression" priority="19" dxfId="0">
      <formula>$B5="M"</formula>
    </cfRule>
  </conditionalFormatting>
  <conditionalFormatting sqref="M20:M22 B20:K22 B31:K32 M31:M32">
    <cfRule type="expression" priority="14" dxfId="0">
      <formula>$B20="M"</formula>
    </cfRule>
  </conditionalFormatting>
  <conditionalFormatting sqref="B34:K34 M34">
    <cfRule type="expression" priority="8" dxfId="0">
      <formula>$B34="M"</formula>
    </cfRule>
  </conditionalFormatting>
  <conditionalFormatting sqref="L23">
    <cfRule type="expression" priority="5" dxfId="0">
      <formula>$B23="M"</formula>
    </cfRule>
  </conditionalFormatting>
  <conditionalFormatting sqref="L24 A24">
    <cfRule type="expression" priority="2" dxfId="0">
      <formula>$B24="M"</formula>
    </cfRule>
  </conditionalFormatting>
  <conditionalFormatting sqref="M24 B24:K24">
    <cfRule type="expression" priority="1" dxfId="0">
      <formula>$B24="M"</formula>
    </cfRule>
  </conditionalFormatting>
  <conditionalFormatting sqref="B33:K33 M33">
    <cfRule type="expression" priority="10" dxfId="0">
      <formula>#REF!="M"</formula>
    </cfRule>
  </conditionalFormatting>
  <conditionalFormatting sqref="B23:K23 M23">
    <cfRule type="expression" priority="6" dxfId="0">
      <formula>#REF!="M"</formula>
    </cfRule>
  </conditionalFormatting>
  <printOptions horizontalCentered="1"/>
  <pageMargins left="0.3937007874015748" right="0.2362204724409449" top="0.5511811023622047" bottom="0.7480314960629921" header="0.35433070866141736" footer="0.31496062992125984"/>
  <pageSetup horizontalDpi="600" verticalDpi="600" orientation="landscape" paperSize="9" r:id="rId1"/>
  <headerFooter alignWithMargins="0">
    <oddFooter xml:space="preserve">&amp;L&amp;9&amp;F&amp;R&amp;9Strana &amp;P z &amp;N stránek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0">
    <tabColor rgb="FF00B050"/>
  </sheetPr>
  <dimension ref="A1:M70"/>
  <sheetViews>
    <sheetView zoomScale="115" zoomScaleNormal="115" zoomScalePageLayoutView="0" workbookViewId="0" topLeftCell="A52">
      <selection activeCell="I64" sqref="I64"/>
    </sheetView>
  </sheetViews>
  <sheetFormatPr defaultColWidth="8.875" defaultRowHeight="12.75"/>
  <cols>
    <col min="1" max="1" width="3.625" style="14" customWidth="1"/>
    <col min="2" max="2" width="4.625" style="14" bestFit="1" customWidth="1"/>
    <col min="3" max="3" width="9.625" style="5" customWidth="1"/>
    <col min="4" max="4" width="11.625" style="5" customWidth="1"/>
    <col min="5" max="5" width="34.50390625" style="5" customWidth="1"/>
    <col min="6" max="7" width="6.625" style="15" customWidth="1"/>
    <col min="8" max="8" width="10.00390625" style="5" customWidth="1"/>
    <col min="9" max="9" width="9.625" style="5" customWidth="1"/>
    <col min="10" max="10" width="10.00390625" style="5" customWidth="1"/>
    <col min="11" max="11" width="9.625" style="5" customWidth="1"/>
    <col min="12" max="12" width="10.00390625" style="5" customWidth="1"/>
    <col min="13" max="13" width="9.625" style="5" customWidth="1"/>
    <col min="14" max="16384" width="8.875" style="5" customWidth="1"/>
  </cols>
  <sheetData>
    <row r="1" spans="1:13" ht="36" customHeight="1">
      <c r="A1" s="3" t="s">
        <v>313</v>
      </c>
      <c r="B1" s="4"/>
      <c r="C1" s="144" t="s">
        <v>114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2" thickBot="1">
      <c r="A2" s="6"/>
      <c r="B2" s="6"/>
      <c r="C2" s="7"/>
      <c r="D2" s="7"/>
      <c r="E2" s="7"/>
      <c r="F2" s="8"/>
      <c r="G2" s="8"/>
      <c r="H2" s="7"/>
      <c r="I2" s="7"/>
      <c r="J2" s="7"/>
      <c r="K2" s="7"/>
      <c r="L2" s="7"/>
      <c r="M2" s="7"/>
    </row>
    <row r="3" spans="1:13" ht="32.25" customHeight="1" thickTop="1">
      <c r="A3" s="145" t="s">
        <v>6</v>
      </c>
      <c r="B3" s="147" t="s">
        <v>24</v>
      </c>
      <c r="C3" s="149" t="s">
        <v>15</v>
      </c>
      <c r="D3" s="150"/>
      <c r="E3" s="147" t="s">
        <v>1</v>
      </c>
      <c r="F3" s="151" t="s">
        <v>19</v>
      </c>
      <c r="G3" s="151" t="s">
        <v>20</v>
      </c>
      <c r="H3" s="149" t="s">
        <v>25</v>
      </c>
      <c r="I3" s="150"/>
      <c r="J3" s="149" t="s">
        <v>26</v>
      </c>
      <c r="K3" s="150"/>
      <c r="L3" s="149" t="s">
        <v>131</v>
      </c>
      <c r="M3" s="153"/>
    </row>
    <row r="4" spans="1:13" ht="27" customHeight="1" thickBot="1">
      <c r="A4" s="146"/>
      <c r="B4" s="148"/>
      <c r="C4" s="50" t="s">
        <v>14</v>
      </c>
      <c r="D4" s="50" t="s">
        <v>0</v>
      </c>
      <c r="E4" s="148"/>
      <c r="F4" s="152"/>
      <c r="G4" s="152"/>
      <c r="H4" s="51" t="s">
        <v>2</v>
      </c>
      <c r="I4" s="51" t="s">
        <v>3</v>
      </c>
      <c r="J4" s="51" t="s">
        <v>2</v>
      </c>
      <c r="K4" s="51" t="s">
        <v>3</v>
      </c>
      <c r="L4" s="51" t="s">
        <v>2</v>
      </c>
      <c r="M4" s="52" t="s">
        <v>3</v>
      </c>
    </row>
    <row r="5" spans="1:13" ht="123" thickTop="1">
      <c r="A5" s="16">
        <v>1</v>
      </c>
      <c r="B5" s="17" t="s">
        <v>27</v>
      </c>
      <c r="C5" s="1"/>
      <c r="D5" s="1"/>
      <c r="E5" s="2" t="s">
        <v>337</v>
      </c>
      <c r="F5" s="20">
        <v>1</v>
      </c>
      <c r="G5" s="21" t="s">
        <v>22</v>
      </c>
      <c r="H5" s="22"/>
      <c r="I5" s="23">
        <f aca="true" t="shared" si="0" ref="I5:I60">F5*H5</f>
        <v>0</v>
      </c>
      <c r="J5" s="22"/>
      <c r="K5" s="23">
        <f aca="true" t="shared" si="1" ref="K5:K42">F5*J5</f>
        <v>0</v>
      </c>
      <c r="L5" s="92">
        <f aca="true" t="shared" si="2" ref="L5:L42">H5+J5</f>
        <v>0</v>
      </c>
      <c r="M5" s="24">
        <f aca="true" t="shared" si="3" ref="M5:M42">F5*L5</f>
        <v>0</v>
      </c>
    </row>
    <row r="6" spans="1:13" ht="24">
      <c r="A6" s="16">
        <v>2</v>
      </c>
      <c r="B6" s="17" t="s">
        <v>28</v>
      </c>
      <c r="C6" s="18" t="s">
        <v>29</v>
      </c>
      <c r="D6" s="18" t="s">
        <v>366</v>
      </c>
      <c r="E6" s="19" t="s">
        <v>367</v>
      </c>
      <c r="F6" s="20">
        <v>1</v>
      </c>
      <c r="G6" s="21" t="s">
        <v>22</v>
      </c>
      <c r="H6" s="22"/>
      <c r="I6" s="23">
        <f>F6*H6</f>
        <v>0</v>
      </c>
      <c r="J6" s="22"/>
      <c r="K6" s="23">
        <f>F6*J6</f>
        <v>0</v>
      </c>
      <c r="L6" s="92">
        <f>H6+J6</f>
        <v>0</v>
      </c>
      <c r="M6" s="24">
        <f>F6*L6</f>
        <v>0</v>
      </c>
    </row>
    <row r="7" spans="1:13" ht="24">
      <c r="A7" s="16">
        <v>3</v>
      </c>
      <c r="B7" s="17" t="s">
        <v>28</v>
      </c>
      <c r="C7" s="18" t="s">
        <v>29</v>
      </c>
      <c r="D7" s="18" t="s">
        <v>180</v>
      </c>
      <c r="E7" s="19" t="s">
        <v>181</v>
      </c>
      <c r="F7" s="20">
        <v>16</v>
      </c>
      <c r="G7" s="21" t="s">
        <v>21</v>
      </c>
      <c r="H7" s="22"/>
      <c r="I7" s="23">
        <f>F7*H7</f>
        <v>0</v>
      </c>
      <c r="J7" s="22"/>
      <c r="K7" s="23">
        <f>F7*J7</f>
        <v>0</v>
      </c>
      <c r="L7" s="92">
        <f>H7+J7</f>
        <v>0</v>
      </c>
      <c r="M7" s="24">
        <f>F7*L7</f>
        <v>0</v>
      </c>
    </row>
    <row r="8" spans="1:13" ht="24">
      <c r="A8" s="16">
        <v>4</v>
      </c>
      <c r="B8" s="17" t="s">
        <v>28</v>
      </c>
      <c r="C8" s="18" t="s">
        <v>29</v>
      </c>
      <c r="D8" s="18" t="s">
        <v>185</v>
      </c>
      <c r="E8" s="19" t="s">
        <v>186</v>
      </c>
      <c r="F8" s="20">
        <v>16</v>
      </c>
      <c r="G8" s="21" t="s">
        <v>21</v>
      </c>
      <c r="H8" s="22"/>
      <c r="I8" s="23">
        <f>F8*H8</f>
        <v>0</v>
      </c>
      <c r="J8" s="22"/>
      <c r="K8" s="23">
        <f>F8*J8</f>
        <v>0</v>
      </c>
      <c r="L8" s="92">
        <f>H8+J8</f>
        <v>0</v>
      </c>
      <c r="M8" s="24">
        <f>F8*L8</f>
        <v>0</v>
      </c>
    </row>
    <row r="9" spans="1:13" ht="96">
      <c r="A9" s="16">
        <v>5</v>
      </c>
      <c r="B9" s="17" t="s">
        <v>27</v>
      </c>
      <c r="C9" s="18"/>
      <c r="D9" s="18"/>
      <c r="E9" s="19" t="s">
        <v>184</v>
      </c>
      <c r="F9" s="20">
        <v>1</v>
      </c>
      <c r="G9" s="21" t="s">
        <v>22</v>
      </c>
      <c r="H9" s="22"/>
      <c r="I9" s="23">
        <f>F9*H9</f>
        <v>0</v>
      </c>
      <c r="J9" s="22"/>
      <c r="K9" s="23">
        <f>F9*J9</f>
        <v>0</v>
      </c>
      <c r="L9" s="92">
        <f>H9+J9</f>
        <v>0</v>
      </c>
      <c r="M9" s="24">
        <f>F9*L9</f>
        <v>0</v>
      </c>
    </row>
    <row r="10" spans="1:13" ht="24">
      <c r="A10" s="16">
        <v>6</v>
      </c>
      <c r="B10" s="17" t="s">
        <v>28</v>
      </c>
      <c r="C10" s="18" t="s">
        <v>29</v>
      </c>
      <c r="D10" s="18" t="s">
        <v>115</v>
      </c>
      <c r="E10" s="19" t="s">
        <v>116</v>
      </c>
      <c r="F10" s="20">
        <v>1</v>
      </c>
      <c r="G10" s="21" t="s">
        <v>22</v>
      </c>
      <c r="H10" s="22"/>
      <c r="I10" s="23">
        <f>F10*H10</f>
        <v>0</v>
      </c>
      <c r="J10" s="22"/>
      <c r="K10" s="23">
        <f>F10*J10</f>
        <v>0</v>
      </c>
      <c r="L10" s="92">
        <f>H10+J10</f>
        <v>0</v>
      </c>
      <c r="M10" s="24">
        <f>F10*L10</f>
        <v>0</v>
      </c>
    </row>
    <row r="11" spans="1:13" ht="40.5">
      <c r="A11" s="16">
        <v>7</v>
      </c>
      <c r="B11" s="17" t="s">
        <v>27</v>
      </c>
      <c r="C11" s="1"/>
      <c r="D11" s="1"/>
      <c r="E11" s="2" t="s">
        <v>338</v>
      </c>
      <c r="F11" s="20">
        <v>2</v>
      </c>
      <c r="G11" s="21" t="s">
        <v>22</v>
      </c>
      <c r="H11" s="22"/>
      <c r="I11" s="23">
        <f t="shared" si="0"/>
        <v>0</v>
      </c>
      <c r="J11" s="22"/>
      <c r="K11" s="23">
        <f t="shared" si="1"/>
        <v>0</v>
      </c>
      <c r="L11" s="92">
        <f t="shared" si="2"/>
        <v>0</v>
      </c>
      <c r="M11" s="24">
        <f t="shared" si="3"/>
        <v>0</v>
      </c>
    </row>
    <row r="12" spans="1:13" ht="20.25">
      <c r="A12" s="16">
        <v>8</v>
      </c>
      <c r="B12" s="17" t="s">
        <v>27</v>
      </c>
      <c r="C12" s="1"/>
      <c r="D12" s="1"/>
      <c r="E12" s="2" t="s">
        <v>339</v>
      </c>
      <c r="F12" s="20">
        <v>2</v>
      </c>
      <c r="G12" s="21" t="s">
        <v>22</v>
      </c>
      <c r="H12" s="22"/>
      <c r="I12" s="23">
        <f t="shared" si="0"/>
        <v>0</v>
      </c>
      <c r="J12" s="22"/>
      <c r="K12" s="23">
        <f t="shared" si="1"/>
        <v>0</v>
      </c>
      <c r="L12" s="92">
        <f t="shared" si="2"/>
        <v>0</v>
      </c>
      <c r="M12" s="24">
        <f t="shared" si="3"/>
        <v>0</v>
      </c>
    </row>
    <row r="13" spans="1:13" ht="24">
      <c r="A13" s="16">
        <v>9</v>
      </c>
      <c r="B13" s="17" t="s">
        <v>28</v>
      </c>
      <c r="C13" s="18" t="s">
        <v>29</v>
      </c>
      <c r="D13" s="18" t="s">
        <v>358</v>
      </c>
      <c r="E13" s="19" t="s">
        <v>359</v>
      </c>
      <c r="F13" s="20">
        <v>2</v>
      </c>
      <c r="G13" s="21" t="s">
        <v>22</v>
      </c>
      <c r="H13" s="22"/>
      <c r="I13" s="23">
        <f t="shared" si="0"/>
        <v>0</v>
      </c>
      <c r="J13" s="22"/>
      <c r="K13" s="23">
        <f t="shared" si="1"/>
        <v>0</v>
      </c>
      <c r="L13" s="92">
        <f t="shared" si="2"/>
        <v>0</v>
      </c>
      <c r="M13" s="24">
        <f t="shared" si="3"/>
        <v>0</v>
      </c>
    </row>
    <row r="14" spans="1:13" ht="60.75">
      <c r="A14" s="16">
        <v>10</v>
      </c>
      <c r="B14" s="17" t="s">
        <v>27</v>
      </c>
      <c r="C14" s="1"/>
      <c r="D14" s="1"/>
      <c r="E14" s="2" t="s">
        <v>346</v>
      </c>
      <c r="F14" s="20">
        <v>1</v>
      </c>
      <c r="G14" s="21" t="s">
        <v>22</v>
      </c>
      <c r="H14" s="22"/>
      <c r="I14" s="23">
        <f aca="true" t="shared" si="4" ref="I14:I20">F14*H14</f>
        <v>0</v>
      </c>
      <c r="J14" s="22"/>
      <c r="K14" s="23">
        <f aca="true" t="shared" si="5" ref="K14:K20">F14*J14</f>
        <v>0</v>
      </c>
      <c r="L14" s="92">
        <f aca="true" t="shared" si="6" ref="L14:L20">H14+J14</f>
        <v>0</v>
      </c>
      <c r="M14" s="24">
        <f aca="true" t="shared" si="7" ref="M14:M20">F14*L14</f>
        <v>0</v>
      </c>
    </row>
    <row r="15" spans="1:13" ht="12">
      <c r="A15" s="16">
        <v>11</v>
      </c>
      <c r="B15" s="17" t="s">
        <v>27</v>
      </c>
      <c r="C15" s="1"/>
      <c r="D15" s="1"/>
      <c r="E15" s="2" t="s">
        <v>347</v>
      </c>
      <c r="F15" s="20">
        <v>1</v>
      </c>
      <c r="G15" s="21" t="s">
        <v>22</v>
      </c>
      <c r="H15" s="22"/>
      <c r="I15" s="23">
        <f t="shared" si="4"/>
        <v>0</v>
      </c>
      <c r="J15" s="22"/>
      <c r="K15" s="23">
        <f t="shared" si="5"/>
        <v>0</v>
      </c>
      <c r="L15" s="92">
        <f t="shared" si="6"/>
        <v>0</v>
      </c>
      <c r="M15" s="24">
        <f t="shared" si="7"/>
        <v>0</v>
      </c>
    </row>
    <row r="16" spans="1:13" ht="51">
      <c r="A16" s="16">
        <v>12</v>
      </c>
      <c r="B16" s="17" t="s">
        <v>27</v>
      </c>
      <c r="C16" s="1"/>
      <c r="D16" s="1"/>
      <c r="E16" s="2" t="s">
        <v>368</v>
      </c>
      <c r="F16" s="20">
        <v>1</v>
      </c>
      <c r="G16" s="21" t="s">
        <v>22</v>
      </c>
      <c r="H16" s="22"/>
      <c r="I16" s="23">
        <f t="shared" si="4"/>
        <v>0</v>
      </c>
      <c r="J16" s="22"/>
      <c r="K16" s="23">
        <f t="shared" si="5"/>
        <v>0</v>
      </c>
      <c r="L16" s="92">
        <f t="shared" si="6"/>
        <v>0</v>
      </c>
      <c r="M16" s="24">
        <f t="shared" si="7"/>
        <v>0</v>
      </c>
    </row>
    <row r="17" spans="1:13" ht="24">
      <c r="A17" s="16">
        <v>13</v>
      </c>
      <c r="B17" s="17" t="s">
        <v>28</v>
      </c>
      <c r="C17" s="18" t="s">
        <v>29</v>
      </c>
      <c r="D17" s="18" t="s">
        <v>119</v>
      </c>
      <c r="E17" s="19" t="s">
        <v>120</v>
      </c>
      <c r="F17" s="21">
        <v>2</v>
      </c>
      <c r="G17" s="21" t="s">
        <v>22</v>
      </c>
      <c r="H17" s="22"/>
      <c r="I17" s="23">
        <f t="shared" si="4"/>
        <v>0</v>
      </c>
      <c r="J17" s="22"/>
      <c r="K17" s="23">
        <f t="shared" si="5"/>
        <v>0</v>
      </c>
      <c r="L17" s="92">
        <f t="shared" si="6"/>
        <v>0</v>
      </c>
      <c r="M17" s="24">
        <f t="shared" si="7"/>
        <v>0</v>
      </c>
    </row>
    <row r="18" spans="1:13" ht="12">
      <c r="A18" s="16">
        <v>14</v>
      </c>
      <c r="B18" s="17" t="s">
        <v>27</v>
      </c>
      <c r="C18" s="1"/>
      <c r="D18" s="1"/>
      <c r="E18" s="2" t="s">
        <v>348</v>
      </c>
      <c r="F18" s="20">
        <v>2</v>
      </c>
      <c r="G18" s="21" t="s">
        <v>22</v>
      </c>
      <c r="H18" s="22"/>
      <c r="I18" s="23">
        <f t="shared" si="4"/>
        <v>0</v>
      </c>
      <c r="J18" s="22"/>
      <c r="K18" s="23">
        <f t="shared" si="5"/>
        <v>0</v>
      </c>
      <c r="L18" s="92">
        <f t="shared" si="6"/>
        <v>0</v>
      </c>
      <c r="M18" s="24">
        <f t="shared" si="7"/>
        <v>0</v>
      </c>
    </row>
    <row r="19" spans="1:13" ht="51">
      <c r="A19" s="16">
        <v>15</v>
      </c>
      <c r="B19" s="17" t="s">
        <v>27</v>
      </c>
      <c r="C19" s="1"/>
      <c r="D19" s="1"/>
      <c r="E19" s="2" t="s">
        <v>369</v>
      </c>
      <c r="F19" s="20">
        <v>2</v>
      </c>
      <c r="G19" s="21" t="s">
        <v>22</v>
      </c>
      <c r="H19" s="22"/>
      <c r="I19" s="23">
        <f t="shared" si="4"/>
        <v>0</v>
      </c>
      <c r="J19" s="22"/>
      <c r="K19" s="23">
        <f t="shared" si="5"/>
        <v>0</v>
      </c>
      <c r="L19" s="92">
        <f t="shared" si="6"/>
        <v>0</v>
      </c>
      <c r="M19" s="24">
        <f t="shared" si="7"/>
        <v>0</v>
      </c>
    </row>
    <row r="20" spans="1:13" ht="24">
      <c r="A20" s="16">
        <v>16</v>
      </c>
      <c r="B20" s="17" t="s">
        <v>28</v>
      </c>
      <c r="C20" s="18" t="s">
        <v>29</v>
      </c>
      <c r="D20" s="18" t="s">
        <v>121</v>
      </c>
      <c r="E20" s="19" t="s">
        <v>122</v>
      </c>
      <c r="F20" s="20">
        <v>4</v>
      </c>
      <c r="G20" s="21" t="s">
        <v>22</v>
      </c>
      <c r="H20" s="22"/>
      <c r="I20" s="23">
        <f t="shared" si="4"/>
        <v>0</v>
      </c>
      <c r="J20" s="22"/>
      <c r="K20" s="23">
        <f t="shared" si="5"/>
        <v>0</v>
      </c>
      <c r="L20" s="92">
        <f t="shared" si="6"/>
        <v>0</v>
      </c>
      <c r="M20" s="24">
        <f t="shared" si="7"/>
        <v>0</v>
      </c>
    </row>
    <row r="21" spans="1:13" ht="20.25">
      <c r="A21" s="16">
        <v>17</v>
      </c>
      <c r="B21" s="17" t="s">
        <v>27</v>
      </c>
      <c r="C21" s="1"/>
      <c r="D21" s="1"/>
      <c r="E21" s="2" t="s">
        <v>340</v>
      </c>
      <c r="F21" s="20">
        <v>3</v>
      </c>
      <c r="G21" s="21" t="s">
        <v>22</v>
      </c>
      <c r="H21" s="22"/>
      <c r="I21" s="23">
        <f t="shared" si="0"/>
        <v>0</v>
      </c>
      <c r="J21" s="22"/>
      <c r="K21" s="23">
        <f t="shared" si="1"/>
        <v>0</v>
      </c>
      <c r="L21" s="92">
        <f t="shared" si="2"/>
        <v>0</v>
      </c>
      <c r="M21" s="24">
        <f t="shared" si="3"/>
        <v>0</v>
      </c>
    </row>
    <row r="22" spans="1:13" ht="20.25">
      <c r="A22" s="16">
        <v>18</v>
      </c>
      <c r="B22" s="17" t="s">
        <v>27</v>
      </c>
      <c r="C22" s="1"/>
      <c r="D22" s="1"/>
      <c r="E22" s="2" t="s">
        <v>341</v>
      </c>
      <c r="F22" s="20">
        <v>12</v>
      </c>
      <c r="G22" s="21" t="s">
        <v>22</v>
      </c>
      <c r="H22" s="22"/>
      <c r="I22" s="23">
        <f t="shared" si="0"/>
        <v>0</v>
      </c>
      <c r="J22" s="22"/>
      <c r="K22" s="23">
        <f t="shared" si="1"/>
        <v>0</v>
      </c>
      <c r="L22" s="92">
        <f t="shared" si="2"/>
        <v>0</v>
      </c>
      <c r="M22" s="24">
        <f t="shared" si="3"/>
        <v>0</v>
      </c>
    </row>
    <row r="23" spans="1:13" ht="24">
      <c r="A23" s="16">
        <v>19</v>
      </c>
      <c r="B23" s="17" t="s">
        <v>28</v>
      </c>
      <c r="C23" s="18" t="s">
        <v>29</v>
      </c>
      <c r="D23" s="18" t="s">
        <v>125</v>
      </c>
      <c r="E23" s="19" t="s">
        <v>126</v>
      </c>
      <c r="F23" s="20">
        <v>3</v>
      </c>
      <c r="G23" s="21" t="s">
        <v>22</v>
      </c>
      <c r="H23" s="22"/>
      <c r="I23" s="23">
        <f>F23*H23</f>
        <v>0</v>
      </c>
      <c r="J23" s="22"/>
      <c r="K23" s="23">
        <f>F23*J23</f>
        <v>0</v>
      </c>
      <c r="L23" s="92">
        <f>H23+J23</f>
        <v>0</v>
      </c>
      <c r="M23" s="24">
        <f>F23*L23</f>
        <v>0</v>
      </c>
    </row>
    <row r="24" spans="1:13" ht="51">
      <c r="A24" s="16">
        <v>20</v>
      </c>
      <c r="B24" s="17" t="s">
        <v>27</v>
      </c>
      <c r="C24" s="1"/>
      <c r="D24" s="1"/>
      <c r="E24" s="2" t="s">
        <v>342</v>
      </c>
      <c r="F24" s="20">
        <v>2</v>
      </c>
      <c r="G24" s="21" t="s">
        <v>22</v>
      </c>
      <c r="H24" s="22"/>
      <c r="I24" s="23">
        <f t="shared" si="0"/>
        <v>0</v>
      </c>
      <c r="J24" s="22"/>
      <c r="K24" s="23">
        <f t="shared" si="1"/>
        <v>0</v>
      </c>
      <c r="L24" s="92">
        <f t="shared" si="2"/>
        <v>0</v>
      </c>
      <c r="M24" s="24">
        <f t="shared" si="3"/>
        <v>0</v>
      </c>
    </row>
    <row r="25" spans="1:13" ht="24">
      <c r="A25" s="16">
        <v>21</v>
      </c>
      <c r="B25" s="17" t="s">
        <v>28</v>
      </c>
      <c r="C25" s="18" t="s">
        <v>29</v>
      </c>
      <c r="D25" s="18" t="s">
        <v>123</v>
      </c>
      <c r="E25" s="19" t="s">
        <v>124</v>
      </c>
      <c r="F25" s="20">
        <v>2</v>
      </c>
      <c r="G25" s="21" t="s">
        <v>22</v>
      </c>
      <c r="H25" s="22"/>
      <c r="I25" s="23">
        <f>F25*H25</f>
        <v>0</v>
      </c>
      <c r="J25" s="22"/>
      <c r="K25" s="23">
        <f>F25*J25</f>
        <v>0</v>
      </c>
      <c r="L25" s="92">
        <f>H25+J25</f>
        <v>0</v>
      </c>
      <c r="M25" s="24">
        <f>F25*L25</f>
        <v>0</v>
      </c>
    </row>
    <row r="26" spans="1:13" ht="40.5">
      <c r="A26" s="16">
        <v>22</v>
      </c>
      <c r="B26" s="17" t="s">
        <v>27</v>
      </c>
      <c r="C26" s="1"/>
      <c r="D26" s="1"/>
      <c r="E26" s="2" t="s">
        <v>343</v>
      </c>
      <c r="F26" s="20">
        <v>7</v>
      </c>
      <c r="G26" s="21" t="s">
        <v>22</v>
      </c>
      <c r="H26" s="22"/>
      <c r="I26" s="23">
        <f t="shared" si="0"/>
        <v>0</v>
      </c>
      <c r="J26" s="22"/>
      <c r="K26" s="23">
        <f t="shared" si="1"/>
        <v>0</v>
      </c>
      <c r="L26" s="92">
        <f t="shared" si="2"/>
        <v>0</v>
      </c>
      <c r="M26" s="24">
        <f t="shared" si="3"/>
        <v>0</v>
      </c>
    </row>
    <row r="27" spans="1:13" ht="20.25">
      <c r="A27" s="16">
        <v>23</v>
      </c>
      <c r="B27" s="17" t="s">
        <v>27</v>
      </c>
      <c r="C27" s="1"/>
      <c r="D27" s="1"/>
      <c r="E27" s="2" t="s">
        <v>344</v>
      </c>
      <c r="F27" s="20">
        <v>7</v>
      </c>
      <c r="G27" s="21" t="s">
        <v>22</v>
      </c>
      <c r="H27" s="22"/>
      <c r="I27" s="23">
        <f t="shared" si="0"/>
        <v>0</v>
      </c>
      <c r="J27" s="22"/>
      <c r="K27" s="23">
        <f t="shared" si="1"/>
        <v>0</v>
      </c>
      <c r="L27" s="92">
        <f t="shared" si="2"/>
        <v>0</v>
      </c>
      <c r="M27" s="24">
        <f t="shared" si="3"/>
        <v>0</v>
      </c>
    </row>
    <row r="28" spans="1:13" ht="24">
      <c r="A28" s="16">
        <v>24</v>
      </c>
      <c r="B28" s="17" t="s">
        <v>28</v>
      </c>
      <c r="C28" s="18" t="s">
        <v>29</v>
      </c>
      <c r="D28" s="18" t="s">
        <v>360</v>
      </c>
      <c r="E28" s="19" t="s">
        <v>361</v>
      </c>
      <c r="F28" s="20">
        <v>7</v>
      </c>
      <c r="G28" s="21" t="s">
        <v>22</v>
      </c>
      <c r="H28" s="22"/>
      <c r="I28" s="23">
        <f t="shared" si="0"/>
        <v>0</v>
      </c>
      <c r="J28" s="22"/>
      <c r="K28" s="23">
        <f t="shared" si="1"/>
        <v>0</v>
      </c>
      <c r="L28" s="92">
        <f t="shared" si="2"/>
        <v>0</v>
      </c>
      <c r="M28" s="24">
        <f t="shared" si="3"/>
        <v>0</v>
      </c>
    </row>
    <row r="29" spans="1:13" ht="51">
      <c r="A29" s="16">
        <v>25</v>
      </c>
      <c r="B29" s="17" t="s">
        <v>27</v>
      </c>
      <c r="C29" s="1"/>
      <c r="D29" s="1"/>
      <c r="E29" s="2" t="s">
        <v>345</v>
      </c>
      <c r="F29" s="20">
        <v>2</v>
      </c>
      <c r="G29" s="21" t="s">
        <v>22</v>
      </c>
      <c r="H29" s="22"/>
      <c r="I29" s="23">
        <f t="shared" si="0"/>
        <v>0</v>
      </c>
      <c r="J29" s="22"/>
      <c r="K29" s="23">
        <f t="shared" si="1"/>
        <v>0</v>
      </c>
      <c r="L29" s="92">
        <f t="shared" si="2"/>
        <v>0</v>
      </c>
      <c r="M29" s="24">
        <f t="shared" si="3"/>
        <v>0</v>
      </c>
    </row>
    <row r="30" spans="1:13" ht="24">
      <c r="A30" s="16">
        <v>26</v>
      </c>
      <c r="B30" s="17" t="s">
        <v>28</v>
      </c>
      <c r="C30" s="18" t="s">
        <v>29</v>
      </c>
      <c r="D30" s="18" t="s">
        <v>127</v>
      </c>
      <c r="E30" s="19" t="s">
        <v>128</v>
      </c>
      <c r="F30" s="20">
        <v>2</v>
      </c>
      <c r="G30" s="21" t="s">
        <v>22</v>
      </c>
      <c r="H30" s="22"/>
      <c r="I30" s="23">
        <f>F30*H30</f>
        <v>0</v>
      </c>
      <c r="J30" s="22"/>
      <c r="K30" s="23">
        <f>F30*J30</f>
        <v>0</v>
      </c>
      <c r="L30" s="92">
        <f>H30+J30</f>
        <v>0</v>
      </c>
      <c r="M30" s="24">
        <f>F30*L30</f>
        <v>0</v>
      </c>
    </row>
    <row r="31" spans="1:13" ht="20.25">
      <c r="A31" s="16">
        <v>27</v>
      </c>
      <c r="B31" s="17" t="s">
        <v>27</v>
      </c>
      <c r="C31" s="1"/>
      <c r="D31" s="1"/>
      <c r="E31" s="2" t="s">
        <v>349</v>
      </c>
      <c r="F31" s="20">
        <v>1</v>
      </c>
      <c r="G31" s="21" t="s">
        <v>22</v>
      </c>
      <c r="H31" s="22"/>
      <c r="I31" s="23">
        <f t="shared" si="0"/>
        <v>0</v>
      </c>
      <c r="J31" s="22"/>
      <c r="K31" s="23">
        <f t="shared" si="1"/>
        <v>0</v>
      </c>
      <c r="L31" s="92">
        <f t="shared" si="2"/>
        <v>0</v>
      </c>
      <c r="M31" s="24">
        <f t="shared" si="3"/>
        <v>0</v>
      </c>
    </row>
    <row r="32" spans="1:13" ht="24">
      <c r="A32" s="16">
        <v>28</v>
      </c>
      <c r="B32" s="17" t="s">
        <v>28</v>
      </c>
      <c r="C32" s="18" t="s">
        <v>29</v>
      </c>
      <c r="D32" s="18" t="s">
        <v>123</v>
      </c>
      <c r="E32" s="19" t="s">
        <v>124</v>
      </c>
      <c r="F32" s="20">
        <v>1</v>
      </c>
      <c r="G32" s="21" t="s">
        <v>22</v>
      </c>
      <c r="H32" s="22"/>
      <c r="I32" s="23">
        <f>F32*H32</f>
        <v>0</v>
      </c>
      <c r="J32" s="22"/>
      <c r="K32" s="23">
        <f>F32*J32</f>
        <v>0</v>
      </c>
      <c r="L32" s="92">
        <f>H32+J32</f>
        <v>0</v>
      </c>
      <c r="M32" s="24">
        <f>F32*L32</f>
        <v>0</v>
      </c>
    </row>
    <row r="33" spans="1:13" ht="51">
      <c r="A33" s="16">
        <v>29</v>
      </c>
      <c r="B33" s="17" t="s">
        <v>27</v>
      </c>
      <c r="C33" s="1"/>
      <c r="D33" s="1"/>
      <c r="E33" s="2" t="s">
        <v>350</v>
      </c>
      <c r="F33" s="20">
        <v>5</v>
      </c>
      <c r="G33" s="21" t="s">
        <v>22</v>
      </c>
      <c r="H33" s="22"/>
      <c r="I33" s="23">
        <f t="shared" si="0"/>
        <v>0</v>
      </c>
      <c r="J33" s="22"/>
      <c r="K33" s="23">
        <f t="shared" si="1"/>
        <v>0</v>
      </c>
      <c r="L33" s="92">
        <f t="shared" si="2"/>
        <v>0</v>
      </c>
      <c r="M33" s="24">
        <f t="shared" si="3"/>
        <v>0</v>
      </c>
    </row>
    <row r="34" spans="1:13" ht="12">
      <c r="A34" s="16">
        <v>30</v>
      </c>
      <c r="B34" s="17" t="s">
        <v>27</v>
      </c>
      <c r="C34" s="1"/>
      <c r="D34" s="1"/>
      <c r="E34" s="2" t="s">
        <v>351</v>
      </c>
      <c r="F34" s="20">
        <v>5</v>
      </c>
      <c r="G34" s="21" t="s">
        <v>22</v>
      </c>
      <c r="H34" s="22"/>
      <c r="I34" s="23">
        <f t="shared" si="0"/>
        <v>0</v>
      </c>
      <c r="J34" s="22"/>
      <c r="K34" s="23">
        <f t="shared" si="1"/>
        <v>0</v>
      </c>
      <c r="L34" s="92">
        <f t="shared" si="2"/>
        <v>0</v>
      </c>
      <c r="M34" s="24">
        <f t="shared" si="3"/>
        <v>0</v>
      </c>
    </row>
    <row r="35" spans="1:13" ht="20.25">
      <c r="A35" s="16">
        <v>31</v>
      </c>
      <c r="B35" s="17" t="s">
        <v>27</v>
      </c>
      <c r="C35" s="1"/>
      <c r="D35" s="1"/>
      <c r="E35" s="2" t="s">
        <v>352</v>
      </c>
      <c r="F35" s="20">
        <v>30</v>
      </c>
      <c r="G35" s="21" t="s">
        <v>22</v>
      </c>
      <c r="H35" s="22"/>
      <c r="I35" s="23">
        <f t="shared" si="0"/>
        <v>0</v>
      </c>
      <c r="J35" s="22"/>
      <c r="K35" s="23">
        <f t="shared" si="1"/>
        <v>0</v>
      </c>
      <c r="L35" s="92">
        <f t="shared" si="2"/>
        <v>0</v>
      </c>
      <c r="M35" s="24">
        <f t="shared" si="3"/>
        <v>0</v>
      </c>
    </row>
    <row r="36" spans="1:13" ht="71.25">
      <c r="A36" s="16">
        <v>32</v>
      </c>
      <c r="B36" s="17" t="s">
        <v>27</v>
      </c>
      <c r="C36" s="1"/>
      <c r="D36" s="1"/>
      <c r="E36" s="2" t="s">
        <v>353</v>
      </c>
      <c r="F36" s="20">
        <v>2</v>
      </c>
      <c r="G36" s="21" t="s">
        <v>22</v>
      </c>
      <c r="H36" s="22"/>
      <c r="I36" s="23">
        <f t="shared" si="0"/>
        <v>0</v>
      </c>
      <c r="J36" s="22"/>
      <c r="K36" s="23">
        <f t="shared" si="1"/>
        <v>0</v>
      </c>
      <c r="L36" s="92">
        <f t="shared" si="2"/>
        <v>0</v>
      </c>
      <c r="M36" s="24">
        <f t="shared" si="3"/>
        <v>0</v>
      </c>
    </row>
    <row r="37" spans="1:13" ht="24">
      <c r="A37" s="16">
        <v>33</v>
      </c>
      <c r="B37" s="17" t="s">
        <v>28</v>
      </c>
      <c r="C37" s="18" t="s">
        <v>29</v>
      </c>
      <c r="D37" s="18" t="s">
        <v>117</v>
      </c>
      <c r="E37" s="19" t="s">
        <v>118</v>
      </c>
      <c r="F37" s="20">
        <v>2</v>
      </c>
      <c r="G37" s="21" t="s">
        <v>22</v>
      </c>
      <c r="H37" s="22"/>
      <c r="I37" s="23">
        <f>F37*H37</f>
        <v>0</v>
      </c>
      <c r="J37" s="22"/>
      <c r="K37" s="23">
        <f>F37*J37</f>
        <v>0</v>
      </c>
      <c r="L37" s="92">
        <f>H37+J37</f>
        <v>0</v>
      </c>
      <c r="M37" s="24">
        <f>F37*L37</f>
        <v>0</v>
      </c>
    </row>
    <row r="38" spans="1:13" ht="51">
      <c r="A38" s="16">
        <v>34</v>
      </c>
      <c r="B38" s="17" t="s">
        <v>27</v>
      </c>
      <c r="C38" s="1"/>
      <c r="D38" s="1"/>
      <c r="E38" s="2" t="s">
        <v>354</v>
      </c>
      <c r="F38" s="20">
        <v>45</v>
      </c>
      <c r="G38" s="21" t="s">
        <v>22</v>
      </c>
      <c r="H38" s="22"/>
      <c r="I38" s="23">
        <f t="shared" si="0"/>
        <v>0</v>
      </c>
      <c r="J38" s="22"/>
      <c r="K38" s="23">
        <f t="shared" si="1"/>
        <v>0</v>
      </c>
      <c r="L38" s="92">
        <f t="shared" si="2"/>
        <v>0</v>
      </c>
      <c r="M38" s="24">
        <f t="shared" si="3"/>
        <v>0</v>
      </c>
    </row>
    <row r="39" spans="1:13" ht="24">
      <c r="A39" s="16">
        <v>35</v>
      </c>
      <c r="B39" s="17" t="s">
        <v>28</v>
      </c>
      <c r="C39" s="18" t="s">
        <v>29</v>
      </c>
      <c r="D39" s="18" t="s">
        <v>127</v>
      </c>
      <c r="E39" s="19" t="s">
        <v>128</v>
      </c>
      <c r="F39" s="20">
        <v>45</v>
      </c>
      <c r="G39" s="21" t="s">
        <v>22</v>
      </c>
      <c r="H39" s="22"/>
      <c r="I39" s="23">
        <f>F39*H39</f>
        <v>0</v>
      </c>
      <c r="J39" s="22"/>
      <c r="K39" s="23">
        <f>F39*J39</f>
        <v>0</v>
      </c>
      <c r="L39" s="92">
        <f>H39+J39</f>
        <v>0</v>
      </c>
      <c r="M39" s="24">
        <f>F39*L39</f>
        <v>0</v>
      </c>
    </row>
    <row r="40" spans="1:13" ht="60.75">
      <c r="A40" s="16">
        <v>36</v>
      </c>
      <c r="B40" s="17" t="s">
        <v>27</v>
      </c>
      <c r="C40" s="1"/>
      <c r="D40" s="1"/>
      <c r="E40" s="2" t="s">
        <v>355</v>
      </c>
      <c r="F40" s="20">
        <v>1</v>
      </c>
      <c r="G40" s="21" t="s">
        <v>22</v>
      </c>
      <c r="H40" s="22"/>
      <c r="I40" s="23">
        <f t="shared" si="0"/>
        <v>0</v>
      </c>
      <c r="J40" s="22"/>
      <c r="K40" s="23">
        <f t="shared" si="1"/>
        <v>0</v>
      </c>
      <c r="L40" s="92">
        <f t="shared" si="2"/>
        <v>0</v>
      </c>
      <c r="M40" s="24">
        <f t="shared" si="3"/>
        <v>0</v>
      </c>
    </row>
    <row r="41" spans="1:13" ht="24">
      <c r="A41" s="16">
        <v>37</v>
      </c>
      <c r="B41" s="17" t="s">
        <v>28</v>
      </c>
      <c r="C41" s="18" t="s">
        <v>29</v>
      </c>
      <c r="D41" s="18" t="s">
        <v>123</v>
      </c>
      <c r="E41" s="19" t="s">
        <v>124</v>
      </c>
      <c r="F41" s="20">
        <v>1</v>
      </c>
      <c r="G41" s="21" t="s">
        <v>22</v>
      </c>
      <c r="H41" s="22"/>
      <c r="I41" s="23">
        <f>F41*H41</f>
        <v>0</v>
      </c>
      <c r="J41" s="22"/>
      <c r="K41" s="23">
        <f>F41*J41</f>
        <v>0</v>
      </c>
      <c r="L41" s="92">
        <f>H41+J41</f>
        <v>0</v>
      </c>
      <c r="M41" s="24">
        <f>F41*L41</f>
        <v>0</v>
      </c>
    </row>
    <row r="42" spans="1:13" ht="30">
      <c r="A42" s="16">
        <v>38</v>
      </c>
      <c r="B42" s="17" t="s">
        <v>27</v>
      </c>
      <c r="C42" s="1"/>
      <c r="D42" s="1"/>
      <c r="E42" s="2" t="s">
        <v>356</v>
      </c>
      <c r="F42" s="20">
        <v>3</v>
      </c>
      <c r="G42" s="21" t="s">
        <v>22</v>
      </c>
      <c r="H42" s="22"/>
      <c r="I42" s="23">
        <f t="shared" si="0"/>
        <v>0</v>
      </c>
      <c r="J42" s="22"/>
      <c r="K42" s="23">
        <f t="shared" si="1"/>
        <v>0</v>
      </c>
      <c r="L42" s="92">
        <f t="shared" si="2"/>
        <v>0</v>
      </c>
      <c r="M42" s="24">
        <f t="shared" si="3"/>
        <v>0</v>
      </c>
    </row>
    <row r="43" spans="1:13" ht="24">
      <c r="A43" s="16">
        <v>39</v>
      </c>
      <c r="B43" s="17" t="s">
        <v>28</v>
      </c>
      <c r="C43" s="18" t="s">
        <v>29</v>
      </c>
      <c r="D43" s="18" t="s">
        <v>129</v>
      </c>
      <c r="E43" s="19" t="s">
        <v>182</v>
      </c>
      <c r="F43" s="20">
        <v>3</v>
      </c>
      <c r="G43" s="21" t="s">
        <v>22</v>
      </c>
      <c r="H43" s="22"/>
      <c r="I43" s="23">
        <f>F43*H43</f>
        <v>0</v>
      </c>
      <c r="J43" s="22"/>
      <c r="K43" s="23">
        <f>F43*J43</f>
        <v>0</v>
      </c>
      <c r="L43" s="92">
        <f>H43+J43</f>
        <v>0</v>
      </c>
      <c r="M43" s="24">
        <f>F43*L43</f>
        <v>0</v>
      </c>
    </row>
    <row r="44" spans="1:13" ht="24">
      <c r="A44" s="16">
        <v>40</v>
      </c>
      <c r="B44" s="17" t="s">
        <v>27</v>
      </c>
      <c r="C44" s="18"/>
      <c r="D44" s="18"/>
      <c r="E44" s="19" t="s">
        <v>363</v>
      </c>
      <c r="F44" s="20">
        <v>3</v>
      </c>
      <c r="G44" s="21" t="s">
        <v>22</v>
      </c>
      <c r="H44" s="22"/>
      <c r="I44" s="23">
        <f t="shared" si="0"/>
        <v>0</v>
      </c>
      <c r="J44" s="22"/>
      <c r="K44" s="23">
        <f aca="true" t="shared" si="8" ref="K44:K62">F44*J44</f>
        <v>0</v>
      </c>
      <c r="L44" s="92">
        <f aca="true" t="shared" si="9" ref="L44:L62">H44+J44</f>
        <v>0</v>
      </c>
      <c r="M44" s="24">
        <f aca="true" t="shared" si="10" ref="M44:M62">F44*L44</f>
        <v>0</v>
      </c>
    </row>
    <row r="45" spans="1:13" ht="24">
      <c r="A45" s="16">
        <v>41</v>
      </c>
      <c r="B45" s="17" t="s">
        <v>27</v>
      </c>
      <c r="C45" s="18"/>
      <c r="D45" s="18"/>
      <c r="E45" s="19" t="s">
        <v>364</v>
      </c>
      <c r="F45" s="20">
        <v>3</v>
      </c>
      <c r="G45" s="21" t="s">
        <v>22</v>
      </c>
      <c r="H45" s="22"/>
      <c r="I45" s="23">
        <f t="shared" si="0"/>
        <v>0</v>
      </c>
      <c r="J45" s="22"/>
      <c r="K45" s="23">
        <f t="shared" si="8"/>
        <v>0</v>
      </c>
      <c r="L45" s="92">
        <f t="shared" si="9"/>
        <v>0</v>
      </c>
      <c r="M45" s="24">
        <f t="shared" si="10"/>
        <v>0</v>
      </c>
    </row>
    <row r="46" spans="1:13" ht="12">
      <c r="A46" s="16">
        <v>42</v>
      </c>
      <c r="B46" s="17" t="s">
        <v>27</v>
      </c>
      <c r="C46" s="18"/>
      <c r="D46" s="18"/>
      <c r="E46" s="19" t="s">
        <v>365</v>
      </c>
      <c r="F46" s="20">
        <v>10</v>
      </c>
      <c r="G46" s="21" t="s">
        <v>22</v>
      </c>
      <c r="H46" s="22"/>
      <c r="I46" s="23">
        <f t="shared" si="0"/>
        <v>0</v>
      </c>
      <c r="J46" s="22"/>
      <c r="K46" s="23">
        <f t="shared" si="8"/>
        <v>0</v>
      </c>
      <c r="L46" s="92">
        <f t="shared" si="9"/>
        <v>0</v>
      </c>
      <c r="M46" s="24">
        <f t="shared" si="10"/>
        <v>0</v>
      </c>
    </row>
    <row r="47" spans="1:13" ht="24">
      <c r="A47" s="16">
        <v>43</v>
      </c>
      <c r="B47" s="17" t="s">
        <v>28</v>
      </c>
      <c r="C47" s="18" t="s">
        <v>29</v>
      </c>
      <c r="D47" s="18" t="s">
        <v>230</v>
      </c>
      <c r="E47" s="19" t="s">
        <v>231</v>
      </c>
      <c r="F47" s="20">
        <v>3</v>
      </c>
      <c r="G47" s="21" t="s">
        <v>22</v>
      </c>
      <c r="H47" s="22"/>
      <c r="I47" s="23">
        <f t="shared" si="0"/>
        <v>0</v>
      </c>
      <c r="J47" s="22"/>
      <c r="K47" s="23">
        <f t="shared" si="8"/>
        <v>0</v>
      </c>
      <c r="L47" s="92">
        <f t="shared" si="9"/>
        <v>0</v>
      </c>
      <c r="M47" s="24">
        <f t="shared" si="10"/>
        <v>0</v>
      </c>
    </row>
    <row r="48" spans="1:13" ht="24">
      <c r="A48" s="16">
        <v>44</v>
      </c>
      <c r="B48" s="17" t="s">
        <v>27</v>
      </c>
      <c r="C48" s="18"/>
      <c r="D48" s="18" t="s">
        <v>302</v>
      </c>
      <c r="E48" s="19" t="s">
        <v>374</v>
      </c>
      <c r="F48" s="20">
        <v>0</v>
      </c>
      <c r="G48" s="21" t="s">
        <v>22</v>
      </c>
      <c r="H48" s="22"/>
      <c r="I48" s="23">
        <f t="shared" si="0"/>
        <v>0</v>
      </c>
      <c r="J48" s="22"/>
      <c r="K48" s="23">
        <f t="shared" si="8"/>
        <v>0</v>
      </c>
      <c r="L48" s="92">
        <f t="shared" si="9"/>
        <v>0</v>
      </c>
      <c r="M48" s="24">
        <f t="shared" si="10"/>
        <v>0</v>
      </c>
    </row>
    <row r="49" spans="1:13" ht="36">
      <c r="A49" s="16">
        <v>45</v>
      </c>
      <c r="B49" s="17" t="s">
        <v>28</v>
      </c>
      <c r="C49" s="18" t="s">
        <v>29</v>
      </c>
      <c r="D49" s="18" t="s">
        <v>362</v>
      </c>
      <c r="E49" s="19" t="s">
        <v>375</v>
      </c>
      <c r="F49" s="20">
        <v>3</v>
      </c>
      <c r="G49" s="21" t="s">
        <v>22</v>
      </c>
      <c r="H49" s="22"/>
      <c r="I49" s="23">
        <f t="shared" si="0"/>
        <v>0</v>
      </c>
      <c r="J49" s="22"/>
      <c r="K49" s="23">
        <f t="shared" si="8"/>
        <v>0</v>
      </c>
      <c r="L49" s="92">
        <f t="shared" si="9"/>
        <v>0</v>
      </c>
      <c r="M49" s="24">
        <f t="shared" si="10"/>
        <v>0</v>
      </c>
    </row>
    <row r="50" spans="1:13" ht="20.25">
      <c r="A50" s="16">
        <v>46</v>
      </c>
      <c r="B50" s="17" t="s">
        <v>27</v>
      </c>
      <c r="C50" s="1"/>
      <c r="D50" s="1"/>
      <c r="E50" s="2" t="s">
        <v>373</v>
      </c>
      <c r="F50" s="20">
        <v>880</v>
      </c>
      <c r="G50" s="21" t="s">
        <v>23</v>
      </c>
      <c r="H50" s="22"/>
      <c r="I50" s="23">
        <f t="shared" si="0"/>
        <v>0</v>
      </c>
      <c r="J50" s="22"/>
      <c r="K50" s="23">
        <f>F50*J50</f>
        <v>0</v>
      </c>
      <c r="L50" s="92">
        <f>H50+J50</f>
        <v>0</v>
      </c>
      <c r="M50" s="24">
        <f>F50*L50</f>
        <v>0</v>
      </c>
    </row>
    <row r="51" spans="1:13" ht="24">
      <c r="A51" s="16">
        <v>47</v>
      </c>
      <c r="B51" s="17" t="s">
        <v>28</v>
      </c>
      <c r="C51" s="18" t="s">
        <v>29</v>
      </c>
      <c r="D51" s="18" t="s">
        <v>130</v>
      </c>
      <c r="E51" s="19" t="s">
        <v>183</v>
      </c>
      <c r="F51" s="20">
        <v>880</v>
      </c>
      <c r="G51" s="21" t="s">
        <v>23</v>
      </c>
      <c r="H51" s="22"/>
      <c r="I51" s="23">
        <f t="shared" si="0"/>
        <v>0</v>
      </c>
      <c r="J51" s="22"/>
      <c r="K51" s="23">
        <f>F51*J51</f>
        <v>0</v>
      </c>
      <c r="L51" s="92">
        <f>H51+J51</f>
        <v>0</v>
      </c>
      <c r="M51" s="24">
        <f>F51*L51</f>
        <v>0</v>
      </c>
    </row>
    <row r="52" spans="1:13" ht="12">
      <c r="A52" s="16">
        <v>48</v>
      </c>
      <c r="B52" s="17" t="s">
        <v>27</v>
      </c>
      <c r="C52" s="18"/>
      <c r="D52" s="18"/>
      <c r="E52" s="19" t="s">
        <v>357</v>
      </c>
      <c r="F52" s="20">
        <v>150</v>
      </c>
      <c r="G52" s="21" t="s">
        <v>23</v>
      </c>
      <c r="H52" s="22"/>
      <c r="I52" s="23">
        <f t="shared" si="0"/>
        <v>0</v>
      </c>
      <c r="J52" s="22"/>
      <c r="K52" s="23">
        <f t="shared" si="8"/>
        <v>0</v>
      </c>
      <c r="L52" s="92">
        <f t="shared" si="9"/>
        <v>0</v>
      </c>
      <c r="M52" s="24">
        <f t="shared" si="10"/>
        <v>0</v>
      </c>
    </row>
    <row r="53" spans="1:13" ht="24">
      <c r="A53" s="16">
        <v>49</v>
      </c>
      <c r="B53" s="17" t="s">
        <v>28</v>
      </c>
      <c r="C53" s="18" t="s">
        <v>29</v>
      </c>
      <c r="D53" s="18" t="s">
        <v>225</v>
      </c>
      <c r="E53" s="19" t="s">
        <v>226</v>
      </c>
      <c r="F53" s="20">
        <v>150</v>
      </c>
      <c r="G53" s="21" t="s">
        <v>23</v>
      </c>
      <c r="H53" s="22"/>
      <c r="I53" s="23">
        <f t="shared" si="0"/>
        <v>0</v>
      </c>
      <c r="J53" s="22"/>
      <c r="K53" s="23">
        <f t="shared" si="8"/>
        <v>0</v>
      </c>
      <c r="L53" s="92">
        <f t="shared" si="9"/>
        <v>0</v>
      </c>
      <c r="M53" s="24">
        <f t="shared" si="10"/>
        <v>0</v>
      </c>
    </row>
    <row r="54" spans="1:13" ht="48">
      <c r="A54" s="16">
        <v>50</v>
      </c>
      <c r="B54" s="17" t="s">
        <v>27</v>
      </c>
      <c r="C54" s="18"/>
      <c r="D54" s="18"/>
      <c r="E54" s="19" t="s">
        <v>143</v>
      </c>
      <c r="F54" s="20">
        <v>20</v>
      </c>
      <c r="G54" s="21" t="s">
        <v>22</v>
      </c>
      <c r="H54" s="22"/>
      <c r="I54" s="23">
        <f t="shared" si="0"/>
        <v>0</v>
      </c>
      <c r="J54" s="22"/>
      <c r="K54" s="23">
        <f t="shared" si="8"/>
        <v>0</v>
      </c>
      <c r="L54" s="92">
        <f t="shared" si="9"/>
        <v>0</v>
      </c>
      <c r="M54" s="24">
        <f t="shared" si="10"/>
        <v>0</v>
      </c>
    </row>
    <row r="55" spans="1:13" ht="24">
      <c r="A55" s="16">
        <v>51</v>
      </c>
      <c r="B55" s="17" t="s">
        <v>28</v>
      </c>
      <c r="C55" s="18" t="s">
        <v>29</v>
      </c>
      <c r="D55" s="18" t="s">
        <v>155</v>
      </c>
      <c r="E55" s="19" t="s">
        <v>156</v>
      </c>
      <c r="F55" s="20">
        <v>20</v>
      </c>
      <c r="G55" s="21" t="s">
        <v>22</v>
      </c>
      <c r="H55" s="22"/>
      <c r="I55" s="23">
        <f t="shared" si="0"/>
        <v>0</v>
      </c>
      <c r="J55" s="22"/>
      <c r="K55" s="23">
        <f t="shared" si="8"/>
        <v>0</v>
      </c>
      <c r="L55" s="92">
        <f t="shared" si="9"/>
        <v>0</v>
      </c>
      <c r="M55" s="24">
        <f t="shared" si="10"/>
        <v>0</v>
      </c>
    </row>
    <row r="56" spans="1:13" ht="24">
      <c r="A56" s="16">
        <v>52</v>
      </c>
      <c r="B56" s="17" t="s">
        <v>27</v>
      </c>
      <c r="C56" s="18"/>
      <c r="D56" s="18"/>
      <c r="E56" s="19" t="s">
        <v>194</v>
      </c>
      <c r="F56" s="20">
        <v>120</v>
      </c>
      <c r="G56" s="21" t="s">
        <v>22</v>
      </c>
      <c r="H56" s="22"/>
      <c r="I56" s="23">
        <f t="shared" si="0"/>
        <v>0</v>
      </c>
      <c r="J56" s="22"/>
      <c r="K56" s="23">
        <f t="shared" si="8"/>
        <v>0</v>
      </c>
      <c r="L56" s="92">
        <f t="shared" si="9"/>
        <v>0</v>
      </c>
      <c r="M56" s="24">
        <f t="shared" si="10"/>
        <v>0</v>
      </c>
    </row>
    <row r="57" spans="1:13" ht="24">
      <c r="A57" s="16">
        <v>53</v>
      </c>
      <c r="B57" s="17" t="s">
        <v>28</v>
      </c>
      <c r="C57" s="18" t="s">
        <v>29</v>
      </c>
      <c r="D57" s="18" t="s">
        <v>52</v>
      </c>
      <c r="E57" s="19" t="s">
        <v>53</v>
      </c>
      <c r="F57" s="20">
        <v>120</v>
      </c>
      <c r="G57" s="21" t="s">
        <v>22</v>
      </c>
      <c r="H57" s="22"/>
      <c r="I57" s="23">
        <f t="shared" si="0"/>
        <v>0</v>
      </c>
      <c r="J57" s="22"/>
      <c r="K57" s="23">
        <f t="shared" si="8"/>
        <v>0</v>
      </c>
      <c r="L57" s="92">
        <f t="shared" si="9"/>
        <v>0</v>
      </c>
      <c r="M57" s="24">
        <f t="shared" si="10"/>
        <v>0</v>
      </c>
    </row>
    <row r="58" spans="1:13" ht="48">
      <c r="A58" s="16">
        <v>54</v>
      </c>
      <c r="B58" s="17" t="s">
        <v>27</v>
      </c>
      <c r="C58" s="18"/>
      <c r="D58" s="18"/>
      <c r="E58" s="19" t="s">
        <v>162</v>
      </c>
      <c r="F58" s="20">
        <v>80</v>
      </c>
      <c r="G58" s="21" t="s">
        <v>23</v>
      </c>
      <c r="H58" s="22"/>
      <c r="I58" s="23">
        <f t="shared" si="0"/>
        <v>0</v>
      </c>
      <c r="J58" s="22"/>
      <c r="K58" s="23">
        <f t="shared" si="8"/>
        <v>0</v>
      </c>
      <c r="L58" s="92">
        <f t="shared" si="9"/>
        <v>0</v>
      </c>
      <c r="M58" s="24">
        <f t="shared" si="10"/>
        <v>0</v>
      </c>
    </row>
    <row r="59" spans="1:13" ht="24">
      <c r="A59" s="16">
        <v>55</v>
      </c>
      <c r="B59" s="17" t="s">
        <v>28</v>
      </c>
      <c r="C59" s="18" t="s">
        <v>29</v>
      </c>
      <c r="D59" s="18" t="s">
        <v>238</v>
      </c>
      <c r="E59" s="19" t="s">
        <v>239</v>
      </c>
      <c r="F59" s="20">
        <v>80</v>
      </c>
      <c r="G59" s="21" t="s">
        <v>23</v>
      </c>
      <c r="H59" s="22"/>
      <c r="I59" s="23">
        <f t="shared" si="0"/>
        <v>0</v>
      </c>
      <c r="J59" s="22"/>
      <c r="K59" s="23">
        <f t="shared" si="8"/>
        <v>0</v>
      </c>
      <c r="L59" s="92">
        <f t="shared" si="9"/>
        <v>0</v>
      </c>
      <c r="M59" s="24">
        <f t="shared" si="10"/>
        <v>0</v>
      </c>
    </row>
    <row r="60" spans="1:13" ht="24">
      <c r="A60" s="16">
        <v>56</v>
      </c>
      <c r="B60" s="17" t="s">
        <v>27</v>
      </c>
      <c r="C60" s="18"/>
      <c r="D60" s="18"/>
      <c r="E60" s="19" t="s">
        <v>60</v>
      </c>
      <c r="F60" s="20">
        <v>0.5</v>
      </c>
      <c r="G60" s="21" t="s">
        <v>22</v>
      </c>
      <c r="H60" s="22"/>
      <c r="I60" s="23">
        <f t="shared" si="0"/>
        <v>0</v>
      </c>
      <c r="J60" s="22"/>
      <c r="K60" s="23">
        <f t="shared" si="8"/>
        <v>0</v>
      </c>
      <c r="L60" s="92">
        <f t="shared" si="9"/>
        <v>0</v>
      </c>
      <c r="M60" s="24">
        <f t="shared" si="10"/>
        <v>0</v>
      </c>
    </row>
    <row r="61" spans="1:13" ht="24">
      <c r="A61" s="16">
        <v>57</v>
      </c>
      <c r="B61" s="17" t="s">
        <v>28</v>
      </c>
      <c r="C61" s="18" t="s">
        <v>29</v>
      </c>
      <c r="D61" s="18" t="s">
        <v>58</v>
      </c>
      <c r="E61" s="19" t="s">
        <v>59</v>
      </c>
      <c r="F61" s="20">
        <v>10</v>
      </c>
      <c r="G61" s="21" t="s">
        <v>22</v>
      </c>
      <c r="H61" s="22"/>
      <c r="I61" s="23">
        <f>F61*H61</f>
        <v>0</v>
      </c>
      <c r="J61" s="22"/>
      <c r="K61" s="23">
        <f t="shared" si="8"/>
        <v>0</v>
      </c>
      <c r="L61" s="92">
        <f t="shared" si="9"/>
        <v>0</v>
      </c>
      <c r="M61" s="24">
        <f t="shared" si="10"/>
        <v>0</v>
      </c>
    </row>
    <row r="62" spans="1:13" ht="36">
      <c r="A62" s="16">
        <v>58</v>
      </c>
      <c r="B62" s="17" t="s">
        <v>28</v>
      </c>
      <c r="C62" s="18" t="s">
        <v>29</v>
      </c>
      <c r="D62" s="18" t="s">
        <v>139</v>
      </c>
      <c r="E62" s="19" t="s">
        <v>214</v>
      </c>
      <c r="F62" s="20">
        <v>8</v>
      </c>
      <c r="G62" s="21" t="s">
        <v>21</v>
      </c>
      <c r="H62" s="22"/>
      <c r="I62" s="23">
        <f>F62*H62</f>
        <v>0</v>
      </c>
      <c r="J62" s="22"/>
      <c r="K62" s="23">
        <f t="shared" si="8"/>
        <v>0</v>
      </c>
      <c r="L62" s="92">
        <f t="shared" si="9"/>
        <v>0</v>
      </c>
      <c r="M62" s="24">
        <f t="shared" si="10"/>
        <v>0</v>
      </c>
    </row>
    <row r="63" spans="1:13" ht="12">
      <c r="A63" s="16">
        <v>59</v>
      </c>
      <c r="B63" s="17" t="s">
        <v>27</v>
      </c>
      <c r="C63" s="18"/>
      <c r="D63" s="18"/>
      <c r="E63" s="26" t="s">
        <v>61</v>
      </c>
      <c r="F63" s="21">
        <v>3</v>
      </c>
      <c r="G63" s="21" t="s">
        <v>62</v>
      </c>
      <c r="H63" s="23">
        <f>SUM(I5:I62)*F63/100</f>
        <v>0</v>
      </c>
      <c r="I63" s="23">
        <f>H63</f>
        <v>0</v>
      </c>
      <c r="J63" s="22">
        <v>0</v>
      </c>
      <c r="K63" s="23">
        <v>0</v>
      </c>
      <c r="L63" s="23">
        <f aca="true" t="shared" si="11" ref="L63:L68">H63+J63</f>
        <v>0</v>
      </c>
      <c r="M63" s="25">
        <f>L63</f>
        <v>0</v>
      </c>
    </row>
    <row r="64" spans="1:13" s="43" customFormat="1" ht="12">
      <c r="A64" s="16">
        <v>60</v>
      </c>
      <c r="B64" s="36" t="s">
        <v>28</v>
      </c>
      <c r="C64" s="37" t="s">
        <v>29</v>
      </c>
      <c r="D64" s="37" t="s">
        <v>63</v>
      </c>
      <c r="E64" s="38" t="s">
        <v>64</v>
      </c>
      <c r="F64" s="39">
        <v>1</v>
      </c>
      <c r="G64" s="39" t="s">
        <v>62</v>
      </c>
      <c r="H64" s="40">
        <v>0</v>
      </c>
      <c r="I64" s="41">
        <v>0</v>
      </c>
      <c r="J64" s="41">
        <f>SUM(K5:K63)*F64/100</f>
        <v>0</v>
      </c>
      <c r="K64" s="41">
        <f>J64</f>
        <v>0</v>
      </c>
      <c r="L64" s="41">
        <f t="shared" si="11"/>
        <v>0</v>
      </c>
      <c r="M64" s="42">
        <f>L64</f>
        <v>0</v>
      </c>
    </row>
    <row r="65" spans="1:13" s="43" customFormat="1" ht="12">
      <c r="A65" s="16">
        <v>61</v>
      </c>
      <c r="B65" s="36" t="s">
        <v>28</v>
      </c>
      <c r="C65" s="37" t="s">
        <v>29</v>
      </c>
      <c r="D65" s="37" t="s">
        <v>65</v>
      </c>
      <c r="E65" s="44" t="s">
        <v>66</v>
      </c>
      <c r="F65" s="39">
        <v>1</v>
      </c>
      <c r="G65" s="39" t="s">
        <v>67</v>
      </c>
      <c r="H65" s="40">
        <v>0</v>
      </c>
      <c r="I65" s="41">
        <v>0</v>
      </c>
      <c r="J65" s="40"/>
      <c r="K65" s="41">
        <f>F65*J65</f>
        <v>0</v>
      </c>
      <c r="L65" s="41">
        <f t="shared" si="11"/>
        <v>0</v>
      </c>
      <c r="M65" s="42">
        <f>F65*L65</f>
        <v>0</v>
      </c>
    </row>
    <row r="66" spans="1:13" s="43" customFormat="1" ht="12">
      <c r="A66" s="16">
        <v>62</v>
      </c>
      <c r="B66" s="36" t="s">
        <v>28</v>
      </c>
      <c r="C66" s="37" t="s">
        <v>29</v>
      </c>
      <c r="D66" s="37" t="s">
        <v>68</v>
      </c>
      <c r="E66" s="44" t="s">
        <v>69</v>
      </c>
      <c r="F66" s="39">
        <v>1</v>
      </c>
      <c r="G66" s="39" t="s">
        <v>70</v>
      </c>
      <c r="H66" s="40">
        <v>0</v>
      </c>
      <c r="I66" s="41">
        <v>0</v>
      </c>
      <c r="J66" s="40"/>
      <c r="K66" s="41">
        <f>F66*J66</f>
        <v>0</v>
      </c>
      <c r="L66" s="41">
        <f t="shared" si="11"/>
        <v>0</v>
      </c>
      <c r="M66" s="42">
        <f>F66*L66</f>
        <v>0</v>
      </c>
    </row>
    <row r="67" spans="1:13" s="43" customFormat="1" ht="12">
      <c r="A67" s="16">
        <v>63</v>
      </c>
      <c r="B67" s="36" t="s">
        <v>28</v>
      </c>
      <c r="C67" s="37" t="s">
        <v>29</v>
      </c>
      <c r="D67" s="37" t="s">
        <v>71</v>
      </c>
      <c r="E67" s="44" t="s">
        <v>72</v>
      </c>
      <c r="F67" s="39">
        <v>1</v>
      </c>
      <c r="G67" s="39" t="s">
        <v>70</v>
      </c>
      <c r="H67" s="40">
        <v>0</v>
      </c>
      <c r="I67" s="41">
        <v>0</v>
      </c>
      <c r="J67" s="40"/>
      <c r="K67" s="41">
        <f>F67*J67</f>
        <v>0</v>
      </c>
      <c r="L67" s="41">
        <f t="shared" si="11"/>
        <v>0</v>
      </c>
      <c r="M67" s="42">
        <f>F67*L67</f>
        <v>0</v>
      </c>
    </row>
    <row r="68" spans="1:13" s="43" customFormat="1" ht="24" thickBot="1">
      <c r="A68" s="16">
        <v>64</v>
      </c>
      <c r="B68" s="36" t="s">
        <v>28</v>
      </c>
      <c r="C68" s="37" t="s">
        <v>29</v>
      </c>
      <c r="D68" s="37" t="s">
        <v>73</v>
      </c>
      <c r="E68" s="44" t="s">
        <v>146</v>
      </c>
      <c r="F68" s="39">
        <v>1</v>
      </c>
      <c r="G68" s="39" t="s">
        <v>70</v>
      </c>
      <c r="H68" s="40">
        <v>0</v>
      </c>
      <c r="I68" s="41">
        <v>0</v>
      </c>
      <c r="J68" s="40"/>
      <c r="K68" s="41">
        <f>F68*J68</f>
        <v>0</v>
      </c>
      <c r="L68" s="41">
        <f t="shared" si="11"/>
        <v>0</v>
      </c>
      <c r="M68" s="42">
        <f>F68*L68</f>
        <v>0</v>
      </c>
    </row>
    <row r="69" spans="1:13" ht="18" customHeight="1" thickBot="1" thickTop="1">
      <c r="A69" s="10" t="s">
        <v>3</v>
      </c>
      <c r="B69" s="11"/>
      <c r="C69" s="12"/>
      <c r="D69" s="12"/>
      <c r="E69" s="12"/>
      <c r="F69" s="13"/>
      <c r="G69" s="13"/>
      <c r="H69" s="136">
        <f>SUM(I5:I68)</f>
        <v>0</v>
      </c>
      <c r="I69" s="137"/>
      <c r="J69" s="136">
        <f>SUM(K5:K68)</f>
        <v>0</v>
      </c>
      <c r="K69" s="137"/>
      <c r="L69" s="138">
        <f>SUM(M5:M68)</f>
        <v>0</v>
      </c>
      <c r="M69" s="139"/>
    </row>
    <row r="70" spans="1:13" ht="18" customHeight="1" thickBot="1" thickTop="1">
      <c r="A70" s="53" t="s">
        <v>74</v>
      </c>
      <c r="B70" s="54"/>
      <c r="C70" s="55"/>
      <c r="D70" s="55"/>
      <c r="E70" s="55"/>
      <c r="F70" s="56"/>
      <c r="G70" s="56"/>
      <c r="H70" s="140">
        <f>H69+J69</f>
        <v>0</v>
      </c>
      <c r="I70" s="141"/>
      <c r="J70" s="141"/>
      <c r="K70" s="142"/>
      <c r="L70" s="141">
        <f>L69</f>
        <v>0</v>
      </c>
      <c r="M70" s="143"/>
    </row>
    <row r="71" ht="12" thickTop="1"/>
  </sheetData>
  <sheetProtection/>
  <mergeCells count="15">
    <mergeCell ref="C1:M1"/>
    <mergeCell ref="A3:A4"/>
    <mergeCell ref="B3:B4"/>
    <mergeCell ref="C3:D3"/>
    <mergeCell ref="E3:E4"/>
    <mergeCell ref="F3:F4"/>
    <mergeCell ref="G3:G4"/>
    <mergeCell ref="H3:I3"/>
    <mergeCell ref="J3:K3"/>
    <mergeCell ref="L3:M3"/>
    <mergeCell ref="H69:I69"/>
    <mergeCell ref="J69:K69"/>
    <mergeCell ref="L69:M69"/>
    <mergeCell ref="H70:K70"/>
    <mergeCell ref="L70:M70"/>
  </mergeCells>
  <conditionalFormatting sqref="B58:H58 B63:M68 A5:B5 B11:B12 F5:M5 F11:M12 B13:M13 A6:M7 F14:M16 B14:B16 B17:M17 F18:M19 B18:B19 B20:M20 F21:M22 B21:B22 B23:M23 F24:M24 F26:M27 B24 B26:B27 B25:M25 B29 B31 F29:M29 F31:M31 B30:M30 B37:M37 F33:M36 F38:M38 B33:B36 B38 B40 F40:M40 B43:M43 B42 F42:M42 F50:H50 B50 K44:M49 B51:H51 B49:H49 J49 B54:H55 K52:M52 K60:M62 J54:J55 J50:M51 J58 I44:I52 B8:M10 A8:A52 A54:A68 I54:I60 K54:M58">
    <cfRule type="expression" priority="36" dxfId="0">
      <formula>$B5="M"</formula>
    </cfRule>
  </conditionalFormatting>
  <conditionalFormatting sqref="B62:J62">
    <cfRule type="expression" priority="35" dxfId="0">
      <formula>$B62="M"</formula>
    </cfRule>
  </conditionalFormatting>
  <conditionalFormatting sqref="B57:H57 J57">
    <cfRule type="expression" priority="33" dxfId="0">
      <formula>$B57="M"</formula>
    </cfRule>
  </conditionalFormatting>
  <conditionalFormatting sqref="B44:H48 J44:J48">
    <cfRule type="expression" priority="28" dxfId="0">
      <formula>$B44="M"</formula>
    </cfRule>
  </conditionalFormatting>
  <conditionalFormatting sqref="B61:J61">
    <cfRule type="expression" priority="21" dxfId="0">
      <formula>$B61="M"</formula>
    </cfRule>
  </conditionalFormatting>
  <conditionalFormatting sqref="B28:M28">
    <cfRule type="expression" priority="10" dxfId="0">
      <formula>$B28="M"</formula>
    </cfRule>
  </conditionalFormatting>
  <conditionalFormatting sqref="B32:M32">
    <cfRule type="expression" priority="9" dxfId="0">
      <formula>$B32="M"</formula>
    </cfRule>
  </conditionalFormatting>
  <conditionalFormatting sqref="B39:M39">
    <cfRule type="expression" priority="8" dxfId="0">
      <formula>$B39="M"</formula>
    </cfRule>
  </conditionalFormatting>
  <conditionalFormatting sqref="B41:M41">
    <cfRule type="expression" priority="7" dxfId="0">
      <formula>$B41="M"</formula>
    </cfRule>
  </conditionalFormatting>
  <conditionalFormatting sqref="B59:H59 J59:M59">
    <cfRule type="expression" priority="3" dxfId="0">
      <formula>$B59="M"</formula>
    </cfRule>
  </conditionalFormatting>
  <conditionalFormatting sqref="A53:M53">
    <cfRule type="expression" priority="1" dxfId="0">
      <formula>$B53="M"</formula>
    </cfRule>
  </conditionalFormatting>
  <conditionalFormatting sqref="B60:H60 J60">
    <cfRule type="expression" priority="23" dxfId="0">
      <formula>#REF!="M"</formula>
    </cfRule>
  </conditionalFormatting>
  <conditionalFormatting sqref="B52:H52 J52">
    <cfRule type="expression" priority="270" dxfId="0">
      <formula>#REF!="M"</formula>
    </cfRule>
  </conditionalFormatting>
  <printOptions horizontalCentered="1"/>
  <pageMargins left="0.3937007874015748" right="0.2362204724409449" top="0.5511811023622047" bottom="0.7480314960629921" header="0.35433070866141736" footer="0.31496062992125984"/>
  <pageSetup horizontalDpi="600" verticalDpi="600" orientation="landscape" paperSize="9" r:id="rId1"/>
  <headerFooter alignWithMargins="0">
    <oddFooter xml:space="preserve">&amp;L&amp;9&amp;F&amp;R&amp;9Strana &amp;P z &amp;N stránek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2016-11-15T14:31:43Z</dcterms:created>
  <dcterms:modified xsi:type="dcterms:W3CDTF">2020-01-14T07:05:06Z</dcterms:modified>
  <cp:category/>
  <cp:version/>
  <cp:contentType/>
  <cp:contentStatus/>
</cp:coreProperties>
</file>