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Soupis prací" sheetId="3" r:id="rId3"/>
  </sheets>
  <definedNames>
    <definedName name="_xlnm.Print_Area" localSheetId="0">'Rekapitulace stavby'!$D$4:$AO$76,'Rekapitulace stavby'!$C$82:$AQ$97</definedName>
    <definedName name="_xlnm._FilterDatabase" localSheetId="1" hidden="1">'000 - Vedlejší a ostatní ...'!$C$117:$K$122</definedName>
    <definedName name="_xlnm.Print_Area" localSheetId="1">'000 - Vedlejší a ostatní ...'!$C$82:$J$99,'000 - Vedlejší a ostatní ...'!$C$105:$K$122</definedName>
    <definedName name="_xlnm._FilterDatabase" localSheetId="2" hidden="1">'001 - Soupis prací'!$C$120:$K$233</definedName>
    <definedName name="_xlnm.Print_Area" localSheetId="2">'001 - Soupis prací'!$C$82:$J$102,'001 - Soupis prací'!$C$108:$K$233</definedName>
    <definedName name="_xlnm.Print_Titles" localSheetId="0">'Rekapitulace stavby'!$92:$92</definedName>
    <definedName name="_xlnm.Print_Titles" localSheetId="1">'000 - Vedlejší a ostatní ...'!$117:$117</definedName>
    <definedName name="_xlnm.Print_Titles" localSheetId="2">'001 - Soupis prací'!$120:$120</definedName>
  </definedNames>
  <calcPr fullCalcOnLoad="1"/>
</workbook>
</file>

<file path=xl/sharedStrings.xml><?xml version="1.0" encoding="utf-8"?>
<sst xmlns="http://schemas.openxmlformats.org/spreadsheetml/2006/main" count="1543" uniqueCount="257">
  <si>
    <t>Export Komplet</t>
  </si>
  <si>
    <t/>
  </si>
  <si>
    <t>2.0</t>
  </si>
  <si>
    <t>ZAMOK</t>
  </si>
  <si>
    <t>False</t>
  </si>
  <si>
    <t>{a766af82-2d4a-44f4-ac60-897f02a68d10}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</si>
  <si>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</si>
  <si>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</si>
  <si>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</si>
  <si>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</si>
  <si>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</si>
  <si>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</si>
  <si>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</si>
  <si>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</si>
  <si>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001867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</si>
  <si>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</si>
  <si>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</si>
  <si>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obv. pláště budovy LDN HK a výměna špaletových oken-podlahová krytina na chodbách</t>
  </si>
  <si>
    <t>KSO:</t>
  </si>
  <si>
    <t>CC-CZ:</t>
  </si>
  <si>
    <t>Místo:</t>
  </si>
  <si>
    <t>Hradec Králové</t>
  </si>
  <si>
    <t>Datum:</t>
  </si>
  <si>
    <t>19. 11. 2019</t>
  </si>
  <si>
    <t>Zadavatel:</t>
  </si>
  <si>
    <t>IČ:</t>
  </si>
  <si>
    <t>Královehradecký kraj, Hradec Králové</t>
  </si>
  <si>
    <t>DIČ:</t>
  </si>
  <si>
    <t>Uchazeč:</t>
  </si>
  <si>
    <t>Vyplň údaj</t>
  </si>
  <si>
    <t>Projektant:</t>
  </si>
  <si>
    <t>Architektonická kancelář Luboš Hruška, Ústí nad L.</t>
  </si>
  <si>
    <t>True</t>
  </si>
  <si>
    <t>Zpracovatel:</t>
  </si>
  <si>
    <t>Ing. Lenka Kasperová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</si>
  <si>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</si>
  <si>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</si>
  <si>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</si>
  <si>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</si>
  <si>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</si>
  <si>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</si>
  <si>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</si>
  <si>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</si>
  <si>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</si>
  <si>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</si>
  <si>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</si>
  <si>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</si>
  <si>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</si>
  <si>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</si>
  <si>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</si>
  <si>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</si>
  <si>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</si>
  <si>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</si>
  <si>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</si>
  <si>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</si>
  <si>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</si>
  <si>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</si>
  <si>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</si>
  <si>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</si>
  <si>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</si>
  <si>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</si>
  <si>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</si>
  <si>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</si>
  <si>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</si>
  <si>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</si>
  <si>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</si>
  <si>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</si>
  <si>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</si>
  <si>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</si>
  <si>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</si>
  <si>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</si>
  <si>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</si>
  <si>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</si>
  <si>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</si>
  <si>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</si>
  <si>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</si>
  <si>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</si>
  <si>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</si>
  <si>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</si>
  <si>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</si>
  <si>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</si>
  <si>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</si>
  <si>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</si>
  <si>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</si>
  <si>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VON</t>
  </si>
  <si>
    <t>1</t>
  </si>
  <si>
    <t>{fdcfbd6e-f4a7-40cc-b8f1-3ae590dfe245}</t>
  </si>
  <si>
    <t>2</t>
  </si>
  <si>
    <t>001</t>
  </si>
  <si>
    <t>Soupis prací</t>
  </si>
  <si>
    <t>STA</t>
  </si>
  <si>
    <t>{0c62e265-de32-4245-b611-d4feaff31b9e}</t>
  </si>
  <si>
    <t>KRYCÍ LIST SOUPISU PRACÍ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</si>
  <si>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</si>
  <si>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</si>
  <si>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</si>
  <si>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</si>
  <si>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</si>
  <si>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</si>
  <si>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</si>
  <si>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</si>
  <si>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</si>
  <si>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</si>
  <si>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</si>
  <si>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</si>
  <si>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</si>
  <si>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</si>
  <si>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</si>
  <si>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</si>
  <si>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</si>
  <si>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</si>
  <si>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</si>
  <si>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</si>
  <si>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</si>
  <si>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</si>
  <si>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</si>
  <si>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</si>
  <si>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</si>
  <si>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</si>
  <si>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VRN7</t>
  </si>
  <si>
    <t>Provozní vlivy</t>
  </si>
  <si>
    <t>K</t>
  </si>
  <si>
    <t>071103000</t>
  </si>
  <si>
    <t>Provoz investora</t>
  </si>
  <si>
    <t>kpl</t>
  </si>
  <si>
    <t>CS ÚRS 2019 01</t>
  </si>
  <si>
    <t>1024</t>
  </si>
  <si>
    <t>-548997037</t>
  </si>
  <si>
    <t>P</t>
  </si>
  <si>
    <t xml:space="preserve">Poznámka k položce:
práce budou probíhat za provozu, je třeba vše koordinovat s potřebami investora
</t>
  </si>
  <si>
    <t>001 - Soupis prací</t>
  </si>
  <si>
    <t>HSV - Práce a dodávky HSV</t>
  </si>
  <si>
    <t xml:space="preserve">    997 - Přesun sutě</t>
  </si>
  <si>
    <t>PSV - Práce a dodávky PSV</t>
  </si>
  <si>
    <t xml:space="preserve">    776 - Podlahy povlakové</t>
  </si>
  <si>
    <t xml:space="preserve">    784 - Dokončovací práce - malby a tapety</t>
  </si>
  <si>
    <t>HSV</t>
  </si>
  <si>
    <t>Práce a dodávky HSV</t>
  </si>
  <si>
    <t>997</t>
  </si>
  <si>
    <t>Přesun sutě</t>
  </si>
  <si>
    <t>997013213</t>
  </si>
  <si>
    <t>Vnitrostaveništní doprava suti a vybouraných hmot pro budovy v do 12 m ručně</t>
  </si>
  <si>
    <t>t</t>
  </si>
  <si>
    <t>4</t>
  </si>
  <si>
    <t>-257120705</t>
  </si>
  <si>
    <t>997013501</t>
  </si>
  <si>
    <t>Odvoz suti a vybouraných hmot na skládku nebo meziskládku do 1 km se složením</t>
  </si>
  <si>
    <t>44993600</t>
  </si>
  <si>
    <t>3</t>
  </si>
  <si>
    <t>997013509</t>
  </si>
  <si>
    <t>Příplatek k odvozu suti a vybouraných hmot na skládku ZKD 1 km přes 1 km</t>
  </si>
  <si>
    <t>-779453096</t>
  </si>
  <si>
    <t xml:space="preserve">Poznámka k položce:
skládka 10 km
</t>
  </si>
  <si>
    <t>VV</t>
  </si>
  <si>
    <t>1,114*9 'Přepočtené koeficientem množství</t>
  </si>
  <si>
    <t>997013813</t>
  </si>
  <si>
    <t>Poplatek za uložení na skládce (skládkovné) stavebního odpadu z plastických hmot kód odpadu 170 203</t>
  </si>
  <si>
    <t>1639198060</t>
  </si>
  <si>
    <t>PSV</t>
  </si>
  <si>
    <t>Práce a dodávky PSV</t>
  </si>
  <si>
    <t>776</t>
  </si>
  <si>
    <t>Podlahy povlakové</t>
  </si>
  <si>
    <t>776111116</t>
  </si>
  <si>
    <t>Odstranění zbytků lepidla z podkladu povlakových podlah broušením</t>
  </si>
  <si>
    <t>m2</t>
  </si>
  <si>
    <t>16</t>
  </si>
  <si>
    <t>1626811888</t>
  </si>
  <si>
    <t>"měřeno elektronicky"</t>
  </si>
  <si>
    <t>"2.NP"</t>
  </si>
  <si>
    <t>200,75</t>
  </si>
  <si>
    <t>"3.NP"</t>
  </si>
  <si>
    <t>207,66</t>
  </si>
  <si>
    <t>Součet</t>
  </si>
  <si>
    <t>6</t>
  </si>
  <si>
    <t>776111117</t>
  </si>
  <si>
    <t>Broušení stávajícího podkladu povlakových podlah diamantovým kotoučem</t>
  </si>
  <si>
    <t>844680207</t>
  </si>
  <si>
    <t>"2.NP předpoklad 10 % plochy"</t>
  </si>
  <si>
    <t>200,75*0,1</t>
  </si>
  <si>
    <t>"3.NP - předpoklad 10 % plochy"</t>
  </si>
  <si>
    <t>207,66*0,1</t>
  </si>
  <si>
    <t>7</t>
  </si>
  <si>
    <t>776121111</t>
  </si>
  <si>
    <t>Vodou ředitelná penetrace savého podkladu povlakových podlah ředěná v poměru 1:3</t>
  </si>
  <si>
    <t>-1141790724</t>
  </si>
  <si>
    <t>"stěny pod sokl" 136,25*0,1</t>
  </si>
  <si>
    <t>"stěny pod sokl"  142,77*0,1</t>
  </si>
  <si>
    <t>8</t>
  </si>
  <si>
    <t>776141111</t>
  </si>
  <si>
    <t>Vyrovnání podkladu povlakových podlah stěrkou pevnosti 20 MPa tl 3 mm</t>
  </si>
  <si>
    <t>-1501100718</t>
  </si>
  <si>
    <t>9</t>
  </si>
  <si>
    <t>776201811</t>
  </si>
  <si>
    <t>Demontáž lepených povlakových podlah bez podložky ručně</t>
  </si>
  <si>
    <t>1434543052</t>
  </si>
  <si>
    <t>10</t>
  </si>
  <si>
    <t>776241111</t>
  </si>
  <si>
    <t>Lepení hladkých (bez vzoru) pásů ze sametového vinylu</t>
  </si>
  <si>
    <t>-105325298</t>
  </si>
  <si>
    <t>11</t>
  </si>
  <si>
    <t>M</t>
  </si>
  <si>
    <t>776001</t>
  </si>
  <si>
    <t>Vysocezátěžová homogenní vinylová podlahová krytina tl. 2 mm</t>
  </si>
  <si>
    <t>32</t>
  </si>
  <si>
    <t>-1912288189</t>
  </si>
  <si>
    <t>Poznámka k položce:
dle popisu v PD</t>
  </si>
  <si>
    <t>408,410*1,1</t>
  </si>
  <si>
    <t>"na vytažení fabionu"</t>
  </si>
  <si>
    <t>(136,25+142,77)*0,1*1,15</t>
  </si>
  <si>
    <t>12</t>
  </si>
  <si>
    <t>776223112</t>
  </si>
  <si>
    <t>Spoj povlakových podlahovin z PVC svařováním za studena</t>
  </si>
  <si>
    <t>m</t>
  </si>
  <si>
    <t>-1783866328</t>
  </si>
  <si>
    <t>"napojení nového PVC na stávající"</t>
  </si>
  <si>
    <t>22,4</t>
  </si>
  <si>
    <t>13</t>
  </si>
  <si>
    <t>776410811</t>
  </si>
  <si>
    <t>Odstranění soklíků a lišt pryžových nebo plastových</t>
  </si>
  <si>
    <t>436772011</t>
  </si>
  <si>
    <t>136,75</t>
  </si>
  <si>
    <t>142,77</t>
  </si>
  <si>
    <t>14</t>
  </si>
  <si>
    <t>7769001</t>
  </si>
  <si>
    <t>Kompl. dod. + mtž. vytvoření fabionu vč. rohů a koutů</t>
  </si>
  <si>
    <t>608591277</t>
  </si>
  <si>
    <t>Poznámka k položce:
cena zahrnuje kompletní provedení vč. dodávky potřebného materiálů</t>
  </si>
  <si>
    <t>776421111</t>
  </si>
  <si>
    <t>Montáž obvodových lišt lepením</t>
  </si>
  <si>
    <t>1944815435</t>
  </si>
  <si>
    <t>"ukončení fabionu na stěně"</t>
  </si>
  <si>
    <t>776002</t>
  </si>
  <si>
    <t>ukončující lišta - ukončení fabionu na stěně</t>
  </si>
  <si>
    <t>395342579</t>
  </si>
  <si>
    <t>279,520*1,1</t>
  </si>
  <si>
    <t>17</t>
  </si>
  <si>
    <t>776421311</t>
  </si>
  <si>
    <t>Montáž přechodových samolepících lišt</t>
  </si>
  <si>
    <t>-492214074</t>
  </si>
  <si>
    <t>"napojení nového PVC na dlažbu"</t>
  </si>
  <si>
    <t>11,75</t>
  </si>
  <si>
    <t>18</t>
  </si>
  <si>
    <t>553431141</t>
  </si>
  <si>
    <t xml:space="preserve">profil přechodový </t>
  </si>
  <si>
    <t>-58683626</t>
  </si>
  <si>
    <t>23,750*1,02</t>
  </si>
  <si>
    <t>19</t>
  </si>
  <si>
    <t>998776203</t>
  </si>
  <si>
    <t>Přesun hmot procentní pro podlahy povlakové v objektech v do 24 m</t>
  </si>
  <si>
    <t>%</t>
  </si>
  <si>
    <t>1133869194</t>
  </si>
  <si>
    <t>784</t>
  </si>
  <si>
    <t>Dokončovací práce - malby a tapety</t>
  </si>
  <si>
    <t>20</t>
  </si>
  <si>
    <t>784121001</t>
  </si>
  <si>
    <t>Oškrabání malby v mísnostech výšky do 3,80 m</t>
  </si>
  <si>
    <t>1676290416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</si>
</sst>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51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001867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Obnova obv. pláště budovy LDN HK a výměna špaletových oken-podlahová krytina na chodbách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Hradec Králové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19. 11. 2019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7.9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Královehradecký kraj, Hradec Králové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Architektonická kancelář Luboš Hruška, Ústí nad L.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Lenka Kasperová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'000 - Vedlejší a ostatní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'000 - Vedlejší a ostatní ...'!P118</f>
        <v>0</v>
      </c>
      <c r="AV95" s="128">
        <f>'000 - Vedlejší a ostatní ...'!J33</f>
        <v>0</v>
      </c>
      <c r="AW95" s="128">
        <f>'000 - Vedlejší a ostatní ...'!J34</f>
        <v>0</v>
      </c>
      <c r="AX95" s="128">
        <f>'000 - Vedlejší a ostatní ...'!J35</f>
        <v>0</v>
      </c>
      <c r="AY95" s="128">
        <f>'000 - Vedlejší a ostatní ...'!J36</f>
        <v>0</v>
      </c>
      <c r="AZ95" s="128">
        <f>'000 - Vedlejší a ostatní ...'!F33</f>
        <v>0</v>
      </c>
      <c r="BA95" s="128">
        <f>'000 - Vedlejší a ostatní ...'!F34</f>
        <v>0</v>
      </c>
      <c r="BB95" s="128">
        <f>'000 - Vedlejší a ostatní ...'!F35</f>
        <v>0</v>
      </c>
      <c r="BC95" s="128">
        <f>'000 - Vedlejší a ostatní ...'!F36</f>
        <v>0</v>
      </c>
      <c r="BD95" s="130">
        <f>'000 - Vedlejší a ostatní ...'!F37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91" s="7" customFormat="1" ht="16.5" customHeight="1">
      <c r="A96" s="119" t="s">
        <v>81</v>
      </c>
      <c r="B96" s="120"/>
      <c r="C96" s="121"/>
      <c r="D96" s="122" t="s">
        <v>88</v>
      </c>
      <c r="E96" s="122"/>
      <c r="F96" s="122"/>
      <c r="G96" s="122"/>
      <c r="H96" s="122"/>
      <c r="I96" s="123"/>
      <c r="J96" s="122" t="s">
        <v>89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'001 - Soupis prací'!J30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90</v>
      </c>
      <c r="AR96" s="126"/>
      <c r="AS96" s="132">
        <v>0</v>
      </c>
      <c r="AT96" s="133">
        <f>ROUND(SUM(AV96:AW96),2)</f>
        <v>0</v>
      </c>
      <c r="AU96" s="134">
        <f>'001 - Soupis prací'!P121</f>
        <v>0</v>
      </c>
      <c r="AV96" s="133">
        <f>'001 - Soupis prací'!J33</f>
        <v>0</v>
      </c>
      <c r="AW96" s="133">
        <f>'001 - Soupis prací'!J34</f>
        <v>0</v>
      </c>
      <c r="AX96" s="133">
        <f>'001 - Soupis prací'!J35</f>
        <v>0</v>
      </c>
      <c r="AY96" s="133">
        <f>'001 - Soupis prací'!J36</f>
        <v>0</v>
      </c>
      <c r="AZ96" s="133">
        <f>'001 - Soupis prací'!F33</f>
        <v>0</v>
      </c>
      <c r="BA96" s="133">
        <f>'001 - Soupis prací'!F34</f>
        <v>0</v>
      </c>
      <c r="BB96" s="133">
        <f>'001 - Soupis prací'!F35</f>
        <v>0</v>
      </c>
      <c r="BC96" s="133">
        <f>'001 - Soupis prací'!F36</f>
        <v>0</v>
      </c>
      <c r="BD96" s="135">
        <f>'001 - Soupis prací'!F37</f>
        <v>0</v>
      </c>
      <c r="BE96" s="7"/>
      <c r="BT96" s="131" t="s">
        <v>85</v>
      </c>
      <c r="BV96" s="131" t="s">
        <v>79</v>
      </c>
      <c r="BW96" s="131" t="s">
        <v>91</v>
      </c>
      <c r="BX96" s="131" t="s">
        <v>5</v>
      </c>
      <c r="CL96" s="131" t="s">
        <v>1</v>
      </c>
      <c r="CM96" s="131" t="s">
        <v>87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00 - Vedlejší a ostatní ...'!C2" display="/"/>
    <hyperlink ref="A96" location="'001 - Soupis prac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 hidden="1">
      <c r="B4" s="20"/>
      <c r="D4" s="140" t="s">
        <v>92</v>
      </c>
      <c r="I4" s="136"/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I5" s="136"/>
      <c r="L5" s="20"/>
    </row>
    <row r="6" spans="2:12" s="1" customFormat="1" ht="12" customHeight="1" hidden="1">
      <c r="B6" s="20"/>
      <c r="D6" s="142" t="s">
        <v>16</v>
      </c>
      <c r="I6" s="136"/>
      <c r="L6" s="20"/>
    </row>
    <row r="7" spans="2:12" s="1" customFormat="1" ht="25.5" customHeight="1" hidden="1">
      <c r="B7" s="20"/>
      <c r="E7" s="143" t="str">
        <f>'Rekapitulace stavby'!K6</f>
        <v>Obnova obv. pláště budovy LDN HK a výměna špaletových oken-podlahová krytina na chodbách</v>
      </c>
      <c r="F7" s="142"/>
      <c r="G7" s="142"/>
      <c r="H7" s="142"/>
      <c r="I7" s="136"/>
      <c r="L7" s="20"/>
    </row>
    <row r="8" spans="1:31" s="2" customFormat="1" ht="12" customHeight="1" hidden="1">
      <c r="A8" s="38"/>
      <c r="B8" s="44"/>
      <c r="C8" s="38"/>
      <c r="D8" s="142" t="s">
        <v>93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5" t="s">
        <v>94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19. 11. 2019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6" t="s">
        <v>37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8" t="s">
        <v>39</v>
      </c>
      <c r="G32" s="38"/>
      <c r="H32" s="38"/>
      <c r="I32" s="159" t="s">
        <v>38</v>
      </c>
      <c r="J32" s="15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60" t="s">
        <v>41</v>
      </c>
      <c r="E33" s="142" t="s">
        <v>42</v>
      </c>
      <c r="F33" s="161">
        <f>ROUND((SUM(BE118:BE122)),2)</f>
        <v>0</v>
      </c>
      <c r="G33" s="38"/>
      <c r="H33" s="38"/>
      <c r="I33" s="162">
        <v>0.21</v>
      </c>
      <c r="J33" s="161">
        <f>ROUND(((SUM(BE118:BE122))*I33),2)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2" t="s">
        <v>43</v>
      </c>
      <c r="F34" s="161">
        <f>ROUND((SUM(BF118:BF122)),2)</f>
        <v>0</v>
      </c>
      <c r="G34" s="38"/>
      <c r="H34" s="38"/>
      <c r="I34" s="162">
        <v>0.15</v>
      </c>
      <c r="J34" s="161">
        <f>ROUND(((SUM(BF118:BF122))*I34),2)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61">
        <f>ROUND((SUM(BG118:BG122)),2)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61">
        <f>ROUND((SUM(BH118:BH122)),2)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61">
        <f>ROUND((SUM(BI118:BI122)),2)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I41" s="136"/>
      <c r="L41" s="20"/>
    </row>
    <row r="42" spans="2:12" s="1" customFormat="1" ht="14.4" customHeight="1" hidden="1">
      <c r="B42" s="20"/>
      <c r="I42" s="136"/>
      <c r="L42" s="20"/>
    </row>
    <row r="43" spans="2:12" s="1" customFormat="1" ht="14.4" customHeight="1" hidden="1">
      <c r="B43" s="20"/>
      <c r="I43" s="136"/>
      <c r="L43" s="20"/>
    </row>
    <row r="44" spans="2:12" s="1" customFormat="1" ht="14.4" customHeight="1" hidden="1">
      <c r="B44" s="20"/>
      <c r="I44" s="136"/>
      <c r="L44" s="20"/>
    </row>
    <row r="45" spans="2:12" s="1" customFormat="1" ht="14.4" customHeight="1" hidden="1">
      <c r="B45" s="20"/>
      <c r="I45" s="136"/>
      <c r="L45" s="20"/>
    </row>
    <row r="46" spans="2:12" s="1" customFormat="1" ht="14.4" customHeight="1" hidden="1">
      <c r="B46" s="20"/>
      <c r="I46" s="136"/>
      <c r="L46" s="20"/>
    </row>
    <row r="47" spans="2:12" s="1" customFormat="1" ht="14.4" customHeight="1" hidden="1">
      <c r="B47" s="20"/>
      <c r="I47" s="136"/>
      <c r="L47" s="20"/>
    </row>
    <row r="48" spans="2:12" s="1" customFormat="1" ht="14.4" customHeight="1" hidden="1">
      <c r="B48" s="20"/>
      <c r="I48" s="136"/>
      <c r="L48" s="20"/>
    </row>
    <row r="49" spans="2:12" s="1" customFormat="1" ht="14.4" customHeight="1" hidden="1">
      <c r="B49" s="20"/>
      <c r="I49" s="136"/>
      <c r="L49" s="20"/>
    </row>
    <row r="50" spans="2:12" s="2" customFormat="1" ht="14.4" customHeight="1" hidden="1">
      <c r="B50" s="63"/>
      <c r="D50" s="171" t="s">
        <v>50</v>
      </c>
      <c r="E50" s="172"/>
      <c r="F50" s="172"/>
      <c r="G50" s="171" t="s">
        <v>51</v>
      </c>
      <c r="H50" s="172"/>
      <c r="I50" s="173"/>
      <c r="J50" s="172"/>
      <c r="K50" s="172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7"/>
      <c r="J61" s="178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71" t="s">
        <v>54</v>
      </c>
      <c r="E65" s="179"/>
      <c r="F65" s="179"/>
      <c r="G65" s="171" t="s">
        <v>55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7"/>
      <c r="J76" s="178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5" customHeight="1">
      <c r="A85" s="38"/>
      <c r="B85" s="39"/>
      <c r="C85" s="40"/>
      <c r="D85" s="40"/>
      <c r="E85" s="187" t="str">
        <f>E7</f>
        <v>Obnova obv. pláště budovy LDN HK a výměna špaletových oken-podlahová krytina na chodbách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000 - Vedlejší a ostatní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Hradec Králové</v>
      </c>
      <c r="G89" s="40"/>
      <c r="H89" s="40"/>
      <c r="I89" s="147" t="s">
        <v>22</v>
      </c>
      <c r="J89" s="79" t="str">
        <f>IF(J12="","",J12)</f>
        <v>19. 11. 2019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3.05" customHeight="1">
      <c r="A91" s="38"/>
      <c r="B91" s="39"/>
      <c r="C91" s="32" t="s">
        <v>24</v>
      </c>
      <c r="D91" s="40"/>
      <c r="E91" s="40"/>
      <c r="F91" s="27" t="str">
        <f>E15</f>
        <v>Královehradecký kraj, Hradec Králové</v>
      </c>
      <c r="G91" s="40"/>
      <c r="H91" s="40"/>
      <c r="I91" s="147" t="s">
        <v>30</v>
      </c>
      <c r="J91" s="36" t="str">
        <f>E21</f>
        <v>Architektonická kancelář Luboš Hruška, Ústí nad L.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7.9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Ing. Lenka Kasperová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96</v>
      </c>
      <c r="D94" s="189"/>
      <c r="E94" s="189"/>
      <c r="F94" s="189"/>
      <c r="G94" s="189"/>
      <c r="H94" s="189"/>
      <c r="I94" s="190"/>
      <c r="J94" s="191" t="s">
        <v>97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98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>
      <c r="A97" s="9"/>
      <c r="B97" s="193"/>
      <c r="C97" s="194"/>
      <c r="D97" s="195" t="s">
        <v>100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101</v>
      </c>
      <c r="E98" s="203"/>
      <c r="F98" s="203"/>
      <c r="G98" s="203"/>
      <c r="H98" s="203"/>
      <c r="I98" s="204"/>
      <c r="J98" s="205">
        <f>J120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102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5.5" customHeight="1">
      <c r="A108" s="38"/>
      <c r="B108" s="39"/>
      <c r="C108" s="40"/>
      <c r="D108" s="40"/>
      <c r="E108" s="187" t="str">
        <f>E7</f>
        <v>Obnova obv. pláště budovy LDN HK a výměna špaletových oken-podlahová krytina na chodbách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93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000 - Vedlejší a ostatní náklady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Hradec Králové</v>
      </c>
      <c r="G112" s="40"/>
      <c r="H112" s="40"/>
      <c r="I112" s="147" t="s">
        <v>22</v>
      </c>
      <c r="J112" s="79" t="str">
        <f>IF(J12="","",J12)</f>
        <v>19. 11. 2019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43.05" customHeight="1">
      <c r="A114" s="38"/>
      <c r="B114" s="39"/>
      <c r="C114" s="32" t="s">
        <v>24</v>
      </c>
      <c r="D114" s="40"/>
      <c r="E114" s="40"/>
      <c r="F114" s="27" t="str">
        <f>E15</f>
        <v>Královehradecký kraj, Hradec Králové</v>
      </c>
      <c r="G114" s="40"/>
      <c r="H114" s="40"/>
      <c r="I114" s="147" t="s">
        <v>30</v>
      </c>
      <c r="J114" s="36" t="str">
        <f>E21</f>
        <v>Architektonická kancelář Luboš Hruška, Ústí nad L.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7.9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147" t="s">
        <v>33</v>
      </c>
      <c r="J115" s="36" t="str">
        <f>E24</f>
        <v>Ing. Lenka Kasperová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103</v>
      </c>
      <c r="D117" s="210" t="s">
        <v>62</v>
      </c>
      <c r="E117" s="210" t="s">
        <v>58</v>
      </c>
      <c r="F117" s="210" t="s">
        <v>59</v>
      </c>
      <c r="G117" s="210" t="s">
        <v>104</v>
      </c>
      <c r="H117" s="210" t="s">
        <v>105</v>
      </c>
      <c r="I117" s="211" t="s">
        <v>106</v>
      </c>
      <c r="J117" s="210" t="s">
        <v>97</v>
      </c>
      <c r="K117" s="212" t="s">
        <v>107</v>
      </c>
      <c r="L117" s="213"/>
      <c r="M117" s="100" t="s">
        <v>1</v>
      </c>
      <c r="N117" s="101" t="s">
        <v>41</v>
      </c>
      <c r="O117" s="101" t="s">
        <v>108</v>
      </c>
      <c r="P117" s="101" t="s">
        <v>109</v>
      </c>
      <c r="Q117" s="101" t="s">
        <v>110</v>
      </c>
      <c r="R117" s="101" t="s">
        <v>111</v>
      </c>
      <c r="S117" s="101" t="s">
        <v>112</v>
      </c>
      <c r="T117" s="102" t="s">
        <v>113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114</v>
      </c>
      <c r="D118" s="40"/>
      <c r="E118" s="40"/>
      <c r="F118" s="40"/>
      <c r="G118" s="40"/>
      <c r="H118" s="40"/>
      <c r="I118" s="144"/>
      <c r="J118" s="214">
        <f>BK118</f>
        <v>0</v>
      </c>
      <c r="K118" s="40"/>
      <c r="L118" s="44"/>
      <c r="M118" s="103"/>
      <c r="N118" s="215"/>
      <c r="O118" s="104"/>
      <c r="P118" s="216">
        <f>P119</f>
        <v>0</v>
      </c>
      <c r="Q118" s="104"/>
      <c r="R118" s="216">
        <f>R119</f>
        <v>0</v>
      </c>
      <c r="S118" s="104"/>
      <c r="T118" s="217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76</v>
      </c>
      <c r="AU118" s="17" t="s">
        <v>99</v>
      </c>
      <c r="BK118" s="218">
        <f>BK119</f>
        <v>0</v>
      </c>
    </row>
    <row r="119" spans="1:63" s="12" customFormat="1" ht="25.9" customHeight="1">
      <c r="A119" s="12"/>
      <c r="B119" s="219"/>
      <c r="C119" s="220"/>
      <c r="D119" s="221" t="s">
        <v>76</v>
      </c>
      <c r="E119" s="222" t="s">
        <v>115</v>
      </c>
      <c r="F119" s="222" t="s">
        <v>116</v>
      </c>
      <c r="G119" s="220"/>
      <c r="H119" s="220"/>
      <c r="I119" s="223"/>
      <c r="J119" s="224">
        <f>BK119</f>
        <v>0</v>
      </c>
      <c r="K119" s="220"/>
      <c r="L119" s="225"/>
      <c r="M119" s="226"/>
      <c r="N119" s="227"/>
      <c r="O119" s="227"/>
      <c r="P119" s="228">
        <f>P120</f>
        <v>0</v>
      </c>
      <c r="Q119" s="227"/>
      <c r="R119" s="228">
        <f>R120</f>
        <v>0</v>
      </c>
      <c r="S119" s="227"/>
      <c r="T119" s="229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0" t="s">
        <v>117</v>
      </c>
      <c r="AT119" s="231" t="s">
        <v>76</v>
      </c>
      <c r="AU119" s="231" t="s">
        <v>77</v>
      </c>
      <c r="AY119" s="230" t="s">
        <v>118</v>
      </c>
      <c r="BK119" s="232">
        <f>BK120</f>
        <v>0</v>
      </c>
    </row>
    <row r="120" spans="1:63" s="12" customFormat="1" ht="22.8" customHeight="1">
      <c r="A120" s="12"/>
      <c r="B120" s="219"/>
      <c r="C120" s="220"/>
      <c r="D120" s="221" t="s">
        <v>76</v>
      </c>
      <c r="E120" s="233" t="s">
        <v>119</v>
      </c>
      <c r="F120" s="233" t="s">
        <v>120</v>
      </c>
      <c r="G120" s="220"/>
      <c r="H120" s="220"/>
      <c r="I120" s="223"/>
      <c r="J120" s="234">
        <f>BK120</f>
        <v>0</v>
      </c>
      <c r="K120" s="220"/>
      <c r="L120" s="225"/>
      <c r="M120" s="226"/>
      <c r="N120" s="227"/>
      <c r="O120" s="227"/>
      <c r="P120" s="228">
        <f>SUM(P121:P122)</f>
        <v>0</v>
      </c>
      <c r="Q120" s="227"/>
      <c r="R120" s="228">
        <f>SUM(R121:R122)</f>
        <v>0</v>
      </c>
      <c r="S120" s="227"/>
      <c r="T120" s="229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0" t="s">
        <v>117</v>
      </c>
      <c r="AT120" s="231" t="s">
        <v>76</v>
      </c>
      <c r="AU120" s="231" t="s">
        <v>85</v>
      </c>
      <c r="AY120" s="230" t="s">
        <v>118</v>
      </c>
      <c r="BK120" s="232">
        <f>SUM(BK121:BK122)</f>
        <v>0</v>
      </c>
    </row>
    <row r="121" spans="1:65" s="2" customFormat="1" ht="16.5" customHeight="1">
      <c r="A121" s="38"/>
      <c r="B121" s="39"/>
      <c r="C121" s="235" t="s">
        <v>85</v>
      </c>
      <c r="D121" s="235" t="s">
        <v>121</v>
      </c>
      <c r="E121" s="236" t="s">
        <v>122</v>
      </c>
      <c r="F121" s="237" t="s">
        <v>123</v>
      </c>
      <c r="G121" s="238" t="s">
        <v>124</v>
      </c>
      <c r="H121" s="239">
        <v>1</v>
      </c>
      <c r="I121" s="240"/>
      <c r="J121" s="241">
        <f>ROUND(I121*H121,2)</f>
        <v>0</v>
      </c>
      <c r="K121" s="237" t="s">
        <v>125</v>
      </c>
      <c r="L121" s="44"/>
      <c r="M121" s="242" t="s">
        <v>1</v>
      </c>
      <c r="N121" s="243" t="s">
        <v>42</v>
      </c>
      <c r="O121" s="91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6" t="s">
        <v>126</v>
      </c>
      <c r="AT121" s="246" t="s">
        <v>121</v>
      </c>
      <c r="AU121" s="246" t="s">
        <v>87</v>
      </c>
      <c r="AY121" s="17" t="s">
        <v>118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17" t="s">
        <v>85</v>
      </c>
      <c r="BK121" s="247">
        <f>ROUND(I121*H121,2)</f>
        <v>0</v>
      </c>
      <c r="BL121" s="17" t="s">
        <v>126</v>
      </c>
      <c r="BM121" s="246" t="s">
        <v>127</v>
      </c>
    </row>
    <row r="122" spans="1:47" s="2" customFormat="1" ht="12">
      <c r="A122" s="38"/>
      <c r="B122" s="39"/>
      <c r="C122" s="40"/>
      <c r="D122" s="248" t="s">
        <v>128</v>
      </c>
      <c r="E122" s="40"/>
      <c r="F122" s="249" t="s">
        <v>129</v>
      </c>
      <c r="G122" s="40"/>
      <c r="H122" s="40"/>
      <c r="I122" s="144"/>
      <c r="J122" s="40"/>
      <c r="K122" s="40"/>
      <c r="L122" s="44"/>
      <c r="M122" s="250"/>
      <c r="N122" s="251"/>
      <c r="O122" s="252"/>
      <c r="P122" s="252"/>
      <c r="Q122" s="252"/>
      <c r="R122" s="252"/>
      <c r="S122" s="252"/>
      <c r="T122" s="253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128</v>
      </c>
      <c r="AU122" s="17" t="s">
        <v>87</v>
      </c>
    </row>
    <row r="123" spans="1:31" s="2" customFormat="1" ht="6.95" customHeight="1">
      <c r="A123" s="38"/>
      <c r="B123" s="66"/>
      <c r="C123" s="67"/>
      <c r="D123" s="67"/>
      <c r="E123" s="67"/>
      <c r="F123" s="67"/>
      <c r="G123" s="67"/>
      <c r="H123" s="67"/>
      <c r="I123" s="183"/>
      <c r="J123" s="67"/>
      <c r="K123" s="67"/>
      <c r="L123" s="44"/>
      <c r="M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 hidden="1">
      <c r="B4" s="20"/>
      <c r="D4" s="140" t="s">
        <v>92</v>
      </c>
      <c r="I4" s="136"/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I5" s="136"/>
      <c r="L5" s="20"/>
    </row>
    <row r="6" spans="2:12" s="1" customFormat="1" ht="12" customHeight="1" hidden="1">
      <c r="B6" s="20"/>
      <c r="D6" s="142" t="s">
        <v>16</v>
      </c>
      <c r="I6" s="136"/>
      <c r="L6" s="20"/>
    </row>
    <row r="7" spans="2:12" s="1" customFormat="1" ht="25.5" customHeight="1" hidden="1">
      <c r="B7" s="20"/>
      <c r="E7" s="143" t="str">
        <f>'Rekapitulace stavby'!K6</f>
        <v>Obnova obv. pláště budovy LDN HK a výměna špaletových oken-podlahová krytina na chodbách</v>
      </c>
      <c r="F7" s="142"/>
      <c r="G7" s="142"/>
      <c r="H7" s="142"/>
      <c r="I7" s="136"/>
      <c r="L7" s="20"/>
    </row>
    <row r="8" spans="1:31" s="2" customFormat="1" ht="12" customHeight="1" hidden="1">
      <c r="A8" s="38"/>
      <c r="B8" s="44"/>
      <c r="C8" s="38"/>
      <c r="D8" s="142" t="s">
        <v>93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5" t="s">
        <v>130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19. 11. 2019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6" t="s">
        <v>37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8" t="s">
        <v>39</v>
      </c>
      <c r="G32" s="38"/>
      <c r="H32" s="38"/>
      <c r="I32" s="159" t="s">
        <v>38</v>
      </c>
      <c r="J32" s="15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60" t="s">
        <v>41</v>
      </c>
      <c r="E33" s="142" t="s">
        <v>42</v>
      </c>
      <c r="F33" s="161">
        <f>ROUND((SUM(BE121:BE233)),2)</f>
        <v>0</v>
      </c>
      <c r="G33" s="38"/>
      <c r="H33" s="38"/>
      <c r="I33" s="162">
        <v>0.21</v>
      </c>
      <c r="J33" s="161">
        <f>ROUND(((SUM(BE121:BE233))*I33),2)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2" t="s">
        <v>43</v>
      </c>
      <c r="F34" s="161">
        <f>ROUND((SUM(BF121:BF233)),2)</f>
        <v>0</v>
      </c>
      <c r="G34" s="38"/>
      <c r="H34" s="38"/>
      <c r="I34" s="162">
        <v>0.15</v>
      </c>
      <c r="J34" s="161">
        <f>ROUND(((SUM(BF121:BF233))*I34),2)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61">
        <f>ROUND((SUM(BG121:BG233)),2)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61">
        <f>ROUND((SUM(BH121:BH233)),2)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61">
        <f>ROUND((SUM(BI121:BI233)),2)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I41" s="136"/>
      <c r="L41" s="20"/>
    </row>
    <row r="42" spans="2:12" s="1" customFormat="1" ht="14.4" customHeight="1" hidden="1">
      <c r="B42" s="20"/>
      <c r="I42" s="136"/>
      <c r="L42" s="20"/>
    </row>
    <row r="43" spans="2:12" s="1" customFormat="1" ht="14.4" customHeight="1" hidden="1">
      <c r="B43" s="20"/>
      <c r="I43" s="136"/>
      <c r="L43" s="20"/>
    </row>
    <row r="44" spans="2:12" s="1" customFormat="1" ht="14.4" customHeight="1" hidden="1">
      <c r="B44" s="20"/>
      <c r="I44" s="136"/>
      <c r="L44" s="20"/>
    </row>
    <row r="45" spans="2:12" s="1" customFormat="1" ht="14.4" customHeight="1" hidden="1">
      <c r="B45" s="20"/>
      <c r="I45" s="136"/>
      <c r="L45" s="20"/>
    </row>
    <row r="46" spans="2:12" s="1" customFormat="1" ht="14.4" customHeight="1" hidden="1">
      <c r="B46" s="20"/>
      <c r="I46" s="136"/>
      <c r="L46" s="20"/>
    </row>
    <row r="47" spans="2:12" s="1" customFormat="1" ht="14.4" customHeight="1" hidden="1">
      <c r="B47" s="20"/>
      <c r="I47" s="136"/>
      <c r="L47" s="20"/>
    </row>
    <row r="48" spans="2:12" s="1" customFormat="1" ht="14.4" customHeight="1" hidden="1">
      <c r="B48" s="20"/>
      <c r="I48" s="136"/>
      <c r="L48" s="20"/>
    </row>
    <row r="49" spans="2:12" s="1" customFormat="1" ht="14.4" customHeight="1" hidden="1">
      <c r="B49" s="20"/>
      <c r="I49" s="136"/>
      <c r="L49" s="20"/>
    </row>
    <row r="50" spans="2:12" s="2" customFormat="1" ht="14.4" customHeight="1" hidden="1">
      <c r="B50" s="63"/>
      <c r="D50" s="171" t="s">
        <v>50</v>
      </c>
      <c r="E50" s="172"/>
      <c r="F50" s="172"/>
      <c r="G50" s="171" t="s">
        <v>51</v>
      </c>
      <c r="H50" s="172"/>
      <c r="I50" s="173"/>
      <c r="J50" s="172"/>
      <c r="K50" s="172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7"/>
      <c r="J61" s="178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71" t="s">
        <v>54</v>
      </c>
      <c r="E65" s="179"/>
      <c r="F65" s="179"/>
      <c r="G65" s="171" t="s">
        <v>55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7"/>
      <c r="J76" s="178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5" customHeight="1">
      <c r="A85" s="38"/>
      <c r="B85" s="39"/>
      <c r="C85" s="40"/>
      <c r="D85" s="40"/>
      <c r="E85" s="187" t="str">
        <f>E7</f>
        <v>Obnova obv. pláště budovy LDN HK a výměna špaletových oken-podlahová krytina na chodbách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001 - Soupis prací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Hradec Králové</v>
      </c>
      <c r="G89" s="40"/>
      <c r="H89" s="40"/>
      <c r="I89" s="147" t="s">
        <v>22</v>
      </c>
      <c r="J89" s="79" t="str">
        <f>IF(J12="","",J12)</f>
        <v>19. 11. 2019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3.05" customHeight="1">
      <c r="A91" s="38"/>
      <c r="B91" s="39"/>
      <c r="C91" s="32" t="s">
        <v>24</v>
      </c>
      <c r="D91" s="40"/>
      <c r="E91" s="40"/>
      <c r="F91" s="27" t="str">
        <f>E15</f>
        <v>Královehradecký kraj, Hradec Králové</v>
      </c>
      <c r="G91" s="40"/>
      <c r="H91" s="40"/>
      <c r="I91" s="147" t="s">
        <v>30</v>
      </c>
      <c r="J91" s="36" t="str">
        <f>E21</f>
        <v>Architektonická kancelář Luboš Hruška, Ústí nad L.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7.9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Ing. Lenka Kasperová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96</v>
      </c>
      <c r="D94" s="189"/>
      <c r="E94" s="189"/>
      <c r="F94" s="189"/>
      <c r="G94" s="189"/>
      <c r="H94" s="189"/>
      <c r="I94" s="190"/>
      <c r="J94" s="191" t="s">
        <v>97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98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>
      <c r="A97" s="9"/>
      <c r="B97" s="193"/>
      <c r="C97" s="194"/>
      <c r="D97" s="195" t="s">
        <v>131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132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3"/>
      <c r="C99" s="194"/>
      <c r="D99" s="195" t="s">
        <v>133</v>
      </c>
      <c r="E99" s="196"/>
      <c r="F99" s="196"/>
      <c r="G99" s="196"/>
      <c r="H99" s="196"/>
      <c r="I99" s="197"/>
      <c r="J99" s="198">
        <f>J130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0"/>
      <c r="C100" s="201"/>
      <c r="D100" s="202" t="s">
        <v>134</v>
      </c>
      <c r="E100" s="203"/>
      <c r="F100" s="203"/>
      <c r="G100" s="203"/>
      <c r="H100" s="203"/>
      <c r="I100" s="204"/>
      <c r="J100" s="205">
        <f>J131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135</v>
      </c>
      <c r="E101" s="203"/>
      <c r="F101" s="203"/>
      <c r="G101" s="203"/>
      <c r="H101" s="203"/>
      <c r="I101" s="204"/>
      <c r="J101" s="205">
        <f>J226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102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5.5" customHeight="1">
      <c r="A111" s="38"/>
      <c r="B111" s="39"/>
      <c r="C111" s="40"/>
      <c r="D111" s="40"/>
      <c r="E111" s="187" t="str">
        <f>E7</f>
        <v>Obnova obv. pláště budovy LDN HK a výměna špaletových oken-podlahová krytina na chodbách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93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001 - Soupis prací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Hradec Králové</v>
      </c>
      <c r="G115" s="40"/>
      <c r="H115" s="40"/>
      <c r="I115" s="147" t="s">
        <v>22</v>
      </c>
      <c r="J115" s="79" t="str">
        <f>IF(J12="","",J12)</f>
        <v>19. 11. 2019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3.05" customHeight="1">
      <c r="A117" s="38"/>
      <c r="B117" s="39"/>
      <c r="C117" s="32" t="s">
        <v>24</v>
      </c>
      <c r="D117" s="40"/>
      <c r="E117" s="40"/>
      <c r="F117" s="27" t="str">
        <f>E15</f>
        <v>Královehradecký kraj, Hradec Králové</v>
      </c>
      <c r="G117" s="40"/>
      <c r="H117" s="40"/>
      <c r="I117" s="147" t="s">
        <v>30</v>
      </c>
      <c r="J117" s="36" t="str">
        <f>E21</f>
        <v>Architektonická kancelář Luboš Hruška, Ústí nad L.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7.9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147" t="s">
        <v>33</v>
      </c>
      <c r="J118" s="36" t="str">
        <f>E24</f>
        <v>Ing. Lenka Kasperová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103</v>
      </c>
      <c r="D120" s="210" t="s">
        <v>62</v>
      </c>
      <c r="E120" s="210" t="s">
        <v>58</v>
      </c>
      <c r="F120" s="210" t="s">
        <v>59</v>
      </c>
      <c r="G120" s="210" t="s">
        <v>104</v>
      </c>
      <c r="H120" s="210" t="s">
        <v>105</v>
      </c>
      <c r="I120" s="211" t="s">
        <v>106</v>
      </c>
      <c r="J120" s="210" t="s">
        <v>97</v>
      </c>
      <c r="K120" s="212" t="s">
        <v>107</v>
      </c>
      <c r="L120" s="213"/>
      <c r="M120" s="100" t="s">
        <v>1</v>
      </c>
      <c r="N120" s="101" t="s">
        <v>41</v>
      </c>
      <c r="O120" s="101" t="s">
        <v>108</v>
      </c>
      <c r="P120" s="101" t="s">
        <v>109</v>
      </c>
      <c r="Q120" s="101" t="s">
        <v>110</v>
      </c>
      <c r="R120" s="101" t="s">
        <v>111</v>
      </c>
      <c r="S120" s="101" t="s">
        <v>112</v>
      </c>
      <c r="T120" s="102" t="s">
        <v>113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114</v>
      </c>
      <c r="D121" s="40"/>
      <c r="E121" s="40"/>
      <c r="F121" s="40"/>
      <c r="G121" s="40"/>
      <c r="H121" s="40"/>
      <c r="I121" s="144"/>
      <c r="J121" s="214">
        <f>BK121</f>
        <v>0</v>
      </c>
      <c r="K121" s="40"/>
      <c r="L121" s="44"/>
      <c r="M121" s="103"/>
      <c r="N121" s="215"/>
      <c r="O121" s="104"/>
      <c r="P121" s="216">
        <f>P122+P130</f>
        <v>0</v>
      </c>
      <c r="Q121" s="104"/>
      <c r="R121" s="216">
        <f>R122+R130</f>
        <v>2.02869331</v>
      </c>
      <c r="S121" s="104"/>
      <c r="T121" s="217">
        <f>T122+T130</f>
        <v>1.11353062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76</v>
      </c>
      <c r="AU121" s="17" t="s">
        <v>99</v>
      </c>
      <c r="BK121" s="218">
        <f>BK122+BK130</f>
        <v>0</v>
      </c>
    </row>
    <row r="122" spans="1:63" s="12" customFormat="1" ht="25.9" customHeight="1">
      <c r="A122" s="12"/>
      <c r="B122" s="219"/>
      <c r="C122" s="220"/>
      <c r="D122" s="221" t="s">
        <v>76</v>
      </c>
      <c r="E122" s="222" t="s">
        <v>136</v>
      </c>
      <c r="F122" s="222" t="s">
        <v>137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</f>
        <v>0</v>
      </c>
      <c r="Q122" s="227"/>
      <c r="R122" s="228">
        <f>R123</f>
        <v>0</v>
      </c>
      <c r="S122" s="227"/>
      <c r="T122" s="229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85</v>
      </c>
      <c r="AT122" s="231" t="s">
        <v>76</v>
      </c>
      <c r="AU122" s="231" t="s">
        <v>77</v>
      </c>
      <c r="AY122" s="230" t="s">
        <v>118</v>
      </c>
      <c r="BK122" s="232">
        <f>BK123</f>
        <v>0</v>
      </c>
    </row>
    <row r="123" spans="1:63" s="12" customFormat="1" ht="22.8" customHeight="1">
      <c r="A123" s="12"/>
      <c r="B123" s="219"/>
      <c r="C123" s="220"/>
      <c r="D123" s="221" t="s">
        <v>76</v>
      </c>
      <c r="E123" s="233" t="s">
        <v>138</v>
      </c>
      <c r="F123" s="233" t="s">
        <v>139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SUM(P124:P129)</f>
        <v>0</v>
      </c>
      <c r="Q123" s="227"/>
      <c r="R123" s="228">
        <f>SUM(R124:R129)</f>
        <v>0</v>
      </c>
      <c r="S123" s="227"/>
      <c r="T123" s="229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85</v>
      </c>
      <c r="AT123" s="231" t="s">
        <v>76</v>
      </c>
      <c r="AU123" s="231" t="s">
        <v>85</v>
      </c>
      <c r="AY123" s="230" t="s">
        <v>118</v>
      </c>
      <c r="BK123" s="232">
        <f>SUM(BK124:BK129)</f>
        <v>0</v>
      </c>
    </row>
    <row r="124" spans="1:65" s="2" customFormat="1" ht="24" customHeight="1">
      <c r="A124" s="38"/>
      <c r="B124" s="39"/>
      <c r="C124" s="235" t="s">
        <v>85</v>
      </c>
      <c r="D124" s="235" t="s">
        <v>121</v>
      </c>
      <c r="E124" s="236" t="s">
        <v>140</v>
      </c>
      <c r="F124" s="237" t="s">
        <v>141</v>
      </c>
      <c r="G124" s="238" t="s">
        <v>142</v>
      </c>
      <c r="H124" s="239">
        <v>1.114</v>
      </c>
      <c r="I124" s="240"/>
      <c r="J124" s="241">
        <f>ROUND(I124*H124,2)</f>
        <v>0</v>
      </c>
      <c r="K124" s="237" t="s">
        <v>125</v>
      </c>
      <c r="L124" s="44"/>
      <c r="M124" s="242" t="s">
        <v>1</v>
      </c>
      <c r="N124" s="243" t="s">
        <v>42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143</v>
      </c>
      <c r="AT124" s="246" t="s">
        <v>121</v>
      </c>
      <c r="AU124" s="246" t="s">
        <v>87</v>
      </c>
      <c r="AY124" s="17" t="s">
        <v>118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85</v>
      </c>
      <c r="BK124" s="247">
        <f>ROUND(I124*H124,2)</f>
        <v>0</v>
      </c>
      <c r="BL124" s="17" t="s">
        <v>143</v>
      </c>
      <c r="BM124" s="246" t="s">
        <v>144</v>
      </c>
    </row>
    <row r="125" spans="1:65" s="2" customFormat="1" ht="24" customHeight="1">
      <c r="A125" s="38"/>
      <c r="B125" s="39"/>
      <c r="C125" s="235" t="s">
        <v>87</v>
      </c>
      <c r="D125" s="235" t="s">
        <v>121</v>
      </c>
      <c r="E125" s="236" t="s">
        <v>145</v>
      </c>
      <c r="F125" s="237" t="s">
        <v>146</v>
      </c>
      <c r="G125" s="238" t="s">
        <v>142</v>
      </c>
      <c r="H125" s="239">
        <v>1.114</v>
      </c>
      <c r="I125" s="240"/>
      <c r="J125" s="241">
        <f>ROUND(I125*H125,2)</f>
        <v>0</v>
      </c>
      <c r="K125" s="237" t="s">
        <v>125</v>
      </c>
      <c r="L125" s="44"/>
      <c r="M125" s="242" t="s">
        <v>1</v>
      </c>
      <c r="N125" s="243" t="s">
        <v>42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143</v>
      </c>
      <c r="AT125" s="246" t="s">
        <v>121</v>
      </c>
      <c r="AU125" s="246" t="s">
        <v>87</v>
      </c>
      <c r="AY125" s="17" t="s">
        <v>118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85</v>
      </c>
      <c r="BK125" s="247">
        <f>ROUND(I125*H125,2)</f>
        <v>0</v>
      </c>
      <c r="BL125" s="17" t="s">
        <v>143</v>
      </c>
      <c r="BM125" s="246" t="s">
        <v>147</v>
      </c>
    </row>
    <row r="126" spans="1:65" s="2" customFormat="1" ht="24" customHeight="1">
      <c r="A126" s="38"/>
      <c r="B126" s="39"/>
      <c r="C126" s="235" t="s">
        <v>148</v>
      </c>
      <c r="D126" s="235" t="s">
        <v>121</v>
      </c>
      <c r="E126" s="236" t="s">
        <v>149</v>
      </c>
      <c r="F126" s="237" t="s">
        <v>150</v>
      </c>
      <c r="G126" s="238" t="s">
        <v>142</v>
      </c>
      <c r="H126" s="239">
        <v>10.026</v>
      </c>
      <c r="I126" s="240"/>
      <c r="J126" s="241">
        <f>ROUND(I126*H126,2)</f>
        <v>0</v>
      </c>
      <c r="K126" s="237" t="s">
        <v>125</v>
      </c>
      <c r="L126" s="44"/>
      <c r="M126" s="242" t="s">
        <v>1</v>
      </c>
      <c r="N126" s="243" t="s">
        <v>42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143</v>
      </c>
      <c r="AT126" s="246" t="s">
        <v>121</v>
      </c>
      <c r="AU126" s="246" t="s">
        <v>87</v>
      </c>
      <c r="AY126" s="17" t="s">
        <v>118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85</v>
      </c>
      <c r="BK126" s="247">
        <f>ROUND(I126*H126,2)</f>
        <v>0</v>
      </c>
      <c r="BL126" s="17" t="s">
        <v>143</v>
      </c>
      <c r="BM126" s="246" t="s">
        <v>151</v>
      </c>
    </row>
    <row r="127" spans="1:47" s="2" customFormat="1" ht="12">
      <c r="A127" s="38"/>
      <c r="B127" s="39"/>
      <c r="C127" s="40"/>
      <c r="D127" s="248" t="s">
        <v>128</v>
      </c>
      <c r="E127" s="40"/>
      <c r="F127" s="249" t="s">
        <v>152</v>
      </c>
      <c r="G127" s="40"/>
      <c r="H127" s="40"/>
      <c r="I127" s="144"/>
      <c r="J127" s="40"/>
      <c r="K127" s="40"/>
      <c r="L127" s="44"/>
      <c r="M127" s="254"/>
      <c r="N127" s="25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128</v>
      </c>
      <c r="AU127" s="17" t="s">
        <v>87</v>
      </c>
    </row>
    <row r="128" spans="1:51" s="13" customFormat="1" ht="12">
      <c r="A128" s="13"/>
      <c r="B128" s="256"/>
      <c r="C128" s="257"/>
      <c r="D128" s="248" t="s">
        <v>153</v>
      </c>
      <c r="E128" s="257"/>
      <c r="F128" s="258" t="s">
        <v>154</v>
      </c>
      <c r="G128" s="257"/>
      <c r="H128" s="259">
        <v>10.026</v>
      </c>
      <c r="I128" s="260"/>
      <c r="J128" s="257"/>
      <c r="K128" s="257"/>
      <c r="L128" s="261"/>
      <c r="M128" s="262"/>
      <c r="N128" s="263"/>
      <c r="O128" s="263"/>
      <c r="P128" s="263"/>
      <c r="Q128" s="263"/>
      <c r="R128" s="263"/>
      <c r="S128" s="263"/>
      <c r="T128" s="26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5" t="s">
        <v>153</v>
      </c>
      <c r="AU128" s="265" t="s">
        <v>87</v>
      </c>
      <c r="AV128" s="13" t="s">
        <v>87</v>
      </c>
      <c r="AW128" s="13" t="s">
        <v>4</v>
      </c>
      <c r="AX128" s="13" t="s">
        <v>85</v>
      </c>
      <c r="AY128" s="265" t="s">
        <v>118</v>
      </c>
    </row>
    <row r="129" spans="1:65" s="2" customFormat="1" ht="36" customHeight="1">
      <c r="A129" s="38"/>
      <c r="B129" s="39"/>
      <c r="C129" s="235" t="s">
        <v>143</v>
      </c>
      <c r="D129" s="235" t="s">
        <v>121</v>
      </c>
      <c r="E129" s="236" t="s">
        <v>155</v>
      </c>
      <c r="F129" s="237" t="s">
        <v>156</v>
      </c>
      <c r="G129" s="238" t="s">
        <v>142</v>
      </c>
      <c r="H129" s="239">
        <v>1.114</v>
      </c>
      <c r="I129" s="240"/>
      <c r="J129" s="241">
        <f>ROUND(I129*H129,2)</f>
        <v>0</v>
      </c>
      <c r="K129" s="237" t="s">
        <v>125</v>
      </c>
      <c r="L129" s="44"/>
      <c r="M129" s="242" t="s">
        <v>1</v>
      </c>
      <c r="N129" s="243" t="s">
        <v>42</v>
      </c>
      <c r="O129" s="91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143</v>
      </c>
      <c r="AT129" s="246" t="s">
        <v>121</v>
      </c>
      <c r="AU129" s="246" t="s">
        <v>87</v>
      </c>
      <c r="AY129" s="17" t="s">
        <v>118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85</v>
      </c>
      <c r="BK129" s="247">
        <f>ROUND(I129*H129,2)</f>
        <v>0</v>
      </c>
      <c r="BL129" s="17" t="s">
        <v>143</v>
      </c>
      <c r="BM129" s="246" t="s">
        <v>157</v>
      </c>
    </row>
    <row r="130" spans="1:63" s="12" customFormat="1" ht="25.9" customHeight="1">
      <c r="A130" s="12"/>
      <c r="B130" s="219"/>
      <c r="C130" s="220"/>
      <c r="D130" s="221" t="s">
        <v>76</v>
      </c>
      <c r="E130" s="222" t="s">
        <v>158</v>
      </c>
      <c r="F130" s="222" t="s">
        <v>159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P131+P226</f>
        <v>0</v>
      </c>
      <c r="Q130" s="227"/>
      <c r="R130" s="228">
        <f>R131+R226</f>
        <v>2.02869331</v>
      </c>
      <c r="S130" s="227"/>
      <c r="T130" s="229">
        <f>T131+T226</f>
        <v>1.11353062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87</v>
      </c>
      <c r="AT130" s="231" t="s">
        <v>76</v>
      </c>
      <c r="AU130" s="231" t="s">
        <v>77</v>
      </c>
      <c r="AY130" s="230" t="s">
        <v>118</v>
      </c>
      <c r="BK130" s="232">
        <f>BK131+BK226</f>
        <v>0</v>
      </c>
    </row>
    <row r="131" spans="1:63" s="12" customFormat="1" ht="22.8" customHeight="1">
      <c r="A131" s="12"/>
      <c r="B131" s="219"/>
      <c r="C131" s="220"/>
      <c r="D131" s="221" t="s">
        <v>76</v>
      </c>
      <c r="E131" s="233" t="s">
        <v>160</v>
      </c>
      <c r="F131" s="233" t="s">
        <v>161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SUM(P132:P225)</f>
        <v>0</v>
      </c>
      <c r="Q131" s="227"/>
      <c r="R131" s="228">
        <f>SUM(R132:R225)</f>
        <v>2.00079131</v>
      </c>
      <c r="S131" s="227"/>
      <c r="T131" s="229">
        <f>SUM(T132:T225)</f>
        <v>1.104881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87</v>
      </c>
      <c r="AT131" s="231" t="s">
        <v>76</v>
      </c>
      <c r="AU131" s="231" t="s">
        <v>85</v>
      </c>
      <c r="AY131" s="230" t="s">
        <v>118</v>
      </c>
      <c r="BK131" s="232">
        <f>SUM(BK132:BK225)</f>
        <v>0</v>
      </c>
    </row>
    <row r="132" spans="1:65" s="2" customFormat="1" ht="24" customHeight="1">
      <c r="A132" s="38"/>
      <c r="B132" s="39"/>
      <c r="C132" s="235" t="s">
        <v>117</v>
      </c>
      <c r="D132" s="235" t="s">
        <v>121</v>
      </c>
      <c r="E132" s="236" t="s">
        <v>162</v>
      </c>
      <c r="F132" s="237" t="s">
        <v>163</v>
      </c>
      <c r="G132" s="238" t="s">
        <v>164</v>
      </c>
      <c r="H132" s="239">
        <v>408.41</v>
      </c>
      <c r="I132" s="240"/>
      <c r="J132" s="241">
        <f>ROUND(I132*H132,2)</f>
        <v>0</v>
      </c>
      <c r="K132" s="237" t="s">
        <v>125</v>
      </c>
      <c r="L132" s="44"/>
      <c r="M132" s="242" t="s">
        <v>1</v>
      </c>
      <c r="N132" s="243" t="s">
        <v>42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165</v>
      </c>
      <c r="AT132" s="246" t="s">
        <v>121</v>
      </c>
      <c r="AU132" s="246" t="s">
        <v>87</v>
      </c>
      <c r="AY132" s="17" t="s">
        <v>118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85</v>
      </c>
      <c r="BK132" s="247">
        <f>ROUND(I132*H132,2)</f>
        <v>0</v>
      </c>
      <c r="BL132" s="17" t="s">
        <v>165</v>
      </c>
      <c r="BM132" s="246" t="s">
        <v>166</v>
      </c>
    </row>
    <row r="133" spans="1:51" s="14" customFormat="1" ht="12">
      <c r="A133" s="14"/>
      <c r="B133" s="266"/>
      <c r="C133" s="267"/>
      <c r="D133" s="248" t="s">
        <v>153</v>
      </c>
      <c r="E133" s="268" t="s">
        <v>1</v>
      </c>
      <c r="F133" s="269" t="s">
        <v>167</v>
      </c>
      <c r="G133" s="267"/>
      <c r="H133" s="268" t="s">
        <v>1</v>
      </c>
      <c r="I133" s="270"/>
      <c r="J133" s="267"/>
      <c r="K133" s="267"/>
      <c r="L133" s="271"/>
      <c r="M133" s="272"/>
      <c r="N133" s="273"/>
      <c r="O133" s="273"/>
      <c r="P133" s="273"/>
      <c r="Q133" s="273"/>
      <c r="R133" s="273"/>
      <c r="S133" s="273"/>
      <c r="T133" s="27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5" t="s">
        <v>153</v>
      </c>
      <c r="AU133" s="275" t="s">
        <v>87</v>
      </c>
      <c r="AV133" s="14" t="s">
        <v>85</v>
      </c>
      <c r="AW133" s="14" t="s">
        <v>32</v>
      </c>
      <c r="AX133" s="14" t="s">
        <v>77</v>
      </c>
      <c r="AY133" s="275" t="s">
        <v>118</v>
      </c>
    </row>
    <row r="134" spans="1:51" s="14" customFormat="1" ht="12">
      <c r="A134" s="14"/>
      <c r="B134" s="266"/>
      <c r="C134" s="267"/>
      <c r="D134" s="248" t="s">
        <v>153</v>
      </c>
      <c r="E134" s="268" t="s">
        <v>1</v>
      </c>
      <c r="F134" s="269" t="s">
        <v>168</v>
      </c>
      <c r="G134" s="267"/>
      <c r="H134" s="268" t="s">
        <v>1</v>
      </c>
      <c r="I134" s="270"/>
      <c r="J134" s="267"/>
      <c r="K134" s="267"/>
      <c r="L134" s="271"/>
      <c r="M134" s="272"/>
      <c r="N134" s="273"/>
      <c r="O134" s="273"/>
      <c r="P134" s="273"/>
      <c r="Q134" s="273"/>
      <c r="R134" s="273"/>
      <c r="S134" s="273"/>
      <c r="T134" s="27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5" t="s">
        <v>153</v>
      </c>
      <c r="AU134" s="275" t="s">
        <v>87</v>
      </c>
      <c r="AV134" s="14" t="s">
        <v>85</v>
      </c>
      <c r="AW134" s="14" t="s">
        <v>32</v>
      </c>
      <c r="AX134" s="14" t="s">
        <v>77</v>
      </c>
      <c r="AY134" s="275" t="s">
        <v>118</v>
      </c>
    </row>
    <row r="135" spans="1:51" s="13" customFormat="1" ht="12">
      <c r="A135" s="13"/>
      <c r="B135" s="256"/>
      <c r="C135" s="257"/>
      <c r="D135" s="248" t="s">
        <v>153</v>
      </c>
      <c r="E135" s="276" t="s">
        <v>1</v>
      </c>
      <c r="F135" s="258" t="s">
        <v>169</v>
      </c>
      <c r="G135" s="257"/>
      <c r="H135" s="259">
        <v>200.75</v>
      </c>
      <c r="I135" s="260"/>
      <c r="J135" s="257"/>
      <c r="K135" s="257"/>
      <c r="L135" s="261"/>
      <c r="M135" s="262"/>
      <c r="N135" s="263"/>
      <c r="O135" s="263"/>
      <c r="P135" s="263"/>
      <c r="Q135" s="263"/>
      <c r="R135" s="263"/>
      <c r="S135" s="263"/>
      <c r="T135" s="26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5" t="s">
        <v>153</v>
      </c>
      <c r="AU135" s="265" t="s">
        <v>87</v>
      </c>
      <c r="AV135" s="13" t="s">
        <v>87</v>
      </c>
      <c r="AW135" s="13" t="s">
        <v>32</v>
      </c>
      <c r="AX135" s="13" t="s">
        <v>77</v>
      </c>
      <c r="AY135" s="265" t="s">
        <v>118</v>
      </c>
    </row>
    <row r="136" spans="1:51" s="14" customFormat="1" ht="12">
      <c r="A136" s="14"/>
      <c r="B136" s="266"/>
      <c r="C136" s="267"/>
      <c r="D136" s="248" t="s">
        <v>153</v>
      </c>
      <c r="E136" s="268" t="s">
        <v>1</v>
      </c>
      <c r="F136" s="269" t="s">
        <v>170</v>
      </c>
      <c r="G136" s="267"/>
      <c r="H136" s="268" t="s">
        <v>1</v>
      </c>
      <c r="I136" s="270"/>
      <c r="J136" s="267"/>
      <c r="K136" s="267"/>
      <c r="L136" s="271"/>
      <c r="M136" s="272"/>
      <c r="N136" s="273"/>
      <c r="O136" s="273"/>
      <c r="P136" s="273"/>
      <c r="Q136" s="273"/>
      <c r="R136" s="273"/>
      <c r="S136" s="273"/>
      <c r="T136" s="27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5" t="s">
        <v>153</v>
      </c>
      <c r="AU136" s="275" t="s">
        <v>87</v>
      </c>
      <c r="AV136" s="14" t="s">
        <v>85</v>
      </c>
      <c r="AW136" s="14" t="s">
        <v>32</v>
      </c>
      <c r="AX136" s="14" t="s">
        <v>77</v>
      </c>
      <c r="AY136" s="275" t="s">
        <v>118</v>
      </c>
    </row>
    <row r="137" spans="1:51" s="13" customFormat="1" ht="12">
      <c r="A137" s="13"/>
      <c r="B137" s="256"/>
      <c r="C137" s="257"/>
      <c r="D137" s="248" t="s">
        <v>153</v>
      </c>
      <c r="E137" s="276" t="s">
        <v>1</v>
      </c>
      <c r="F137" s="258" t="s">
        <v>171</v>
      </c>
      <c r="G137" s="257"/>
      <c r="H137" s="259">
        <v>207.66</v>
      </c>
      <c r="I137" s="260"/>
      <c r="J137" s="257"/>
      <c r="K137" s="257"/>
      <c r="L137" s="261"/>
      <c r="M137" s="262"/>
      <c r="N137" s="263"/>
      <c r="O137" s="263"/>
      <c r="P137" s="263"/>
      <c r="Q137" s="263"/>
      <c r="R137" s="263"/>
      <c r="S137" s="263"/>
      <c r="T137" s="26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5" t="s">
        <v>153</v>
      </c>
      <c r="AU137" s="265" t="s">
        <v>87</v>
      </c>
      <c r="AV137" s="13" t="s">
        <v>87</v>
      </c>
      <c r="AW137" s="13" t="s">
        <v>32</v>
      </c>
      <c r="AX137" s="13" t="s">
        <v>77</v>
      </c>
      <c r="AY137" s="265" t="s">
        <v>118</v>
      </c>
    </row>
    <row r="138" spans="1:51" s="15" customFormat="1" ht="12">
      <c r="A138" s="15"/>
      <c r="B138" s="277"/>
      <c r="C138" s="278"/>
      <c r="D138" s="248" t="s">
        <v>153</v>
      </c>
      <c r="E138" s="279" t="s">
        <v>1</v>
      </c>
      <c r="F138" s="280" t="s">
        <v>172</v>
      </c>
      <c r="G138" s="278"/>
      <c r="H138" s="281">
        <v>408.41</v>
      </c>
      <c r="I138" s="282"/>
      <c r="J138" s="278"/>
      <c r="K138" s="278"/>
      <c r="L138" s="283"/>
      <c r="M138" s="284"/>
      <c r="N138" s="285"/>
      <c r="O138" s="285"/>
      <c r="P138" s="285"/>
      <c r="Q138" s="285"/>
      <c r="R138" s="285"/>
      <c r="S138" s="285"/>
      <c r="T138" s="28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7" t="s">
        <v>153</v>
      </c>
      <c r="AU138" s="287" t="s">
        <v>87</v>
      </c>
      <c r="AV138" s="15" t="s">
        <v>143</v>
      </c>
      <c r="AW138" s="15" t="s">
        <v>32</v>
      </c>
      <c r="AX138" s="15" t="s">
        <v>85</v>
      </c>
      <c r="AY138" s="287" t="s">
        <v>118</v>
      </c>
    </row>
    <row r="139" spans="1:65" s="2" customFormat="1" ht="24" customHeight="1">
      <c r="A139" s="38"/>
      <c r="B139" s="39"/>
      <c r="C139" s="235" t="s">
        <v>173</v>
      </c>
      <c r="D139" s="235" t="s">
        <v>121</v>
      </c>
      <c r="E139" s="236" t="s">
        <v>174</v>
      </c>
      <c r="F139" s="237" t="s">
        <v>175</v>
      </c>
      <c r="G139" s="238" t="s">
        <v>164</v>
      </c>
      <c r="H139" s="239">
        <v>40.841</v>
      </c>
      <c r="I139" s="240"/>
      <c r="J139" s="241">
        <f>ROUND(I139*H139,2)</f>
        <v>0</v>
      </c>
      <c r="K139" s="237" t="s">
        <v>125</v>
      </c>
      <c r="L139" s="44"/>
      <c r="M139" s="242" t="s">
        <v>1</v>
      </c>
      <c r="N139" s="243" t="s">
        <v>42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165</v>
      </c>
      <c r="AT139" s="246" t="s">
        <v>121</v>
      </c>
      <c r="AU139" s="246" t="s">
        <v>87</v>
      </c>
      <c r="AY139" s="17" t="s">
        <v>118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85</v>
      </c>
      <c r="BK139" s="247">
        <f>ROUND(I139*H139,2)</f>
        <v>0</v>
      </c>
      <c r="BL139" s="17" t="s">
        <v>165</v>
      </c>
      <c r="BM139" s="246" t="s">
        <v>176</v>
      </c>
    </row>
    <row r="140" spans="1:51" s="14" customFormat="1" ht="12">
      <c r="A140" s="14"/>
      <c r="B140" s="266"/>
      <c r="C140" s="267"/>
      <c r="D140" s="248" t="s">
        <v>153</v>
      </c>
      <c r="E140" s="268" t="s">
        <v>1</v>
      </c>
      <c r="F140" s="269" t="s">
        <v>167</v>
      </c>
      <c r="G140" s="267"/>
      <c r="H140" s="268" t="s">
        <v>1</v>
      </c>
      <c r="I140" s="270"/>
      <c r="J140" s="267"/>
      <c r="K140" s="267"/>
      <c r="L140" s="271"/>
      <c r="M140" s="272"/>
      <c r="N140" s="273"/>
      <c r="O140" s="273"/>
      <c r="P140" s="273"/>
      <c r="Q140" s="273"/>
      <c r="R140" s="273"/>
      <c r="S140" s="273"/>
      <c r="T140" s="27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5" t="s">
        <v>153</v>
      </c>
      <c r="AU140" s="275" t="s">
        <v>87</v>
      </c>
      <c r="AV140" s="14" t="s">
        <v>85</v>
      </c>
      <c r="AW140" s="14" t="s">
        <v>32</v>
      </c>
      <c r="AX140" s="14" t="s">
        <v>77</v>
      </c>
      <c r="AY140" s="275" t="s">
        <v>118</v>
      </c>
    </row>
    <row r="141" spans="1:51" s="14" customFormat="1" ht="12">
      <c r="A141" s="14"/>
      <c r="B141" s="266"/>
      <c r="C141" s="267"/>
      <c r="D141" s="248" t="s">
        <v>153</v>
      </c>
      <c r="E141" s="268" t="s">
        <v>1</v>
      </c>
      <c r="F141" s="269" t="s">
        <v>177</v>
      </c>
      <c r="G141" s="267"/>
      <c r="H141" s="268" t="s">
        <v>1</v>
      </c>
      <c r="I141" s="270"/>
      <c r="J141" s="267"/>
      <c r="K141" s="267"/>
      <c r="L141" s="271"/>
      <c r="M141" s="272"/>
      <c r="N141" s="273"/>
      <c r="O141" s="273"/>
      <c r="P141" s="273"/>
      <c r="Q141" s="273"/>
      <c r="R141" s="273"/>
      <c r="S141" s="273"/>
      <c r="T141" s="27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5" t="s">
        <v>153</v>
      </c>
      <c r="AU141" s="275" t="s">
        <v>87</v>
      </c>
      <c r="AV141" s="14" t="s">
        <v>85</v>
      </c>
      <c r="AW141" s="14" t="s">
        <v>32</v>
      </c>
      <c r="AX141" s="14" t="s">
        <v>77</v>
      </c>
      <c r="AY141" s="275" t="s">
        <v>118</v>
      </c>
    </row>
    <row r="142" spans="1:51" s="13" customFormat="1" ht="12">
      <c r="A142" s="13"/>
      <c r="B142" s="256"/>
      <c r="C142" s="257"/>
      <c r="D142" s="248" t="s">
        <v>153</v>
      </c>
      <c r="E142" s="276" t="s">
        <v>1</v>
      </c>
      <c r="F142" s="258" t="s">
        <v>178</v>
      </c>
      <c r="G142" s="257"/>
      <c r="H142" s="259">
        <v>20.075</v>
      </c>
      <c r="I142" s="260"/>
      <c r="J142" s="257"/>
      <c r="K142" s="257"/>
      <c r="L142" s="261"/>
      <c r="M142" s="262"/>
      <c r="N142" s="263"/>
      <c r="O142" s="263"/>
      <c r="P142" s="263"/>
      <c r="Q142" s="263"/>
      <c r="R142" s="263"/>
      <c r="S142" s="263"/>
      <c r="T142" s="26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5" t="s">
        <v>153</v>
      </c>
      <c r="AU142" s="265" t="s">
        <v>87</v>
      </c>
      <c r="AV142" s="13" t="s">
        <v>87</v>
      </c>
      <c r="AW142" s="13" t="s">
        <v>32</v>
      </c>
      <c r="AX142" s="13" t="s">
        <v>77</v>
      </c>
      <c r="AY142" s="265" t="s">
        <v>118</v>
      </c>
    </row>
    <row r="143" spans="1:51" s="14" customFormat="1" ht="12">
      <c r="A143" s="14"/>
      <c r="B143" s="266"/>
      <c r="C143" s="267"/>
      <c r="D143" s="248" t="s">
        <v>153</v>
      </c>
      <c r="E143" s="268" t="s">
        <v>1</v>
      </c>
      <c r="F143" s="269" t="s">
        <v>179</v>
      </c>
      <c r="G143" s="267"/>
      <c r="H143" s="268" t="s">
        <v>1</v>
      </c>
      <c r="I143" s="270"/>
      <c r="J143" s="267"/>
      <c r="K143" s="267"/>
      <c r="L143" s="271"/>
      <c r="M143" s="272"/>
      <c r="N143" s="273"/>
      <c r="O143" s="273"/>
      <c r="P143" s="273"/>
      <c r="Q143" s="273"/>
      <c r="R143" s="273"/>
      <c r="S143" s="273"/>
      <c r="T143" s="27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5" t="s">
        <v>153</v>
      </c>
      <c r="AU143" s="275" t="s">
        <v>87</v>
      </c>
      <c r="AV143" s="14" t="s">
        <v>85</v>
      </c>
      <c r="AW143" s="14" t="s">
        <v>32</v>
      </c>
      <c r="AX143" s="14" t="s">
        <v>77</v>
      </c>
      <c r="AY143" s="275" t="s">
        <v>118</v>
      </c>
    </row>
    <row r="144" spans="1:51" s="13" customFormat="1" ht="12">
      <c r="A144" s="13"/>
      <c r="B144" s="256"/>
      <c r="C144" s="257"/>
      <c r="D144" s="248" t="s">
        <v>153</v>
      </c>
      <c r="E144" s="276" t="s">
        <v>1</v>
      </c>
      <c r="F144" s="258" t="s">
        <v>180</v>
      </c>
      <c r="G144" s="257"/>
      <c r="H144" s="259">
        <v>20.766</v>
      </c>
      <c r="I144" s="260"/>
      <c r="J144" s="257"/>
      <c r="K144" s="257"/>
      <c r="L144" s="261"/>
      <c r="M144" s="262"/>
      <c r="N144" s="263"/>
      <c r="O144" s="263"/>
      <c r="P144" s="263"/>
      <c r="Q144" s="263"/>
      <c r="R144" s="263"/>
      <c r="S144" s="263"/>
      <c r="T144" s="26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5" t="s">
        <v>153</v>
      </c>
      <c r="AU144" s="265" t="s">
        <v>87</v>
      </c>
      <c r="AV144" s="13" t="s">
        <v>87</v>
      </c>
      <c r="AW144" s="13" t="s">
        <v>32</v>
      </c>
      <c r="AX144" s="13" t="s">
        <v>77</v>
      </c>
      <c r="AY144" s="265" t="s">
        <v>118</v>
      </c>
    </row>
    <row r="145" spans="1:51" s="15" customFormat="1" ht="12">
      <c r="A145" s="15"/>
      <c r="B145" s="277"/>
      <c r="C145" s="278"/>
      <c r="D145" s="248" t="s">
        <v>153</v>
      </c>
      <c r="E145" s="279" t="s">
        <v>1</v>
      </c>
      <c r="F145" s="280" t="s">
        <v>172</v>
      </c>
      <c r="G145" s="278"/>
      <c r="H145" s="281">
        <v>40.841</v>
      </c>
      <c r="I145" s="282"/>
      <c r="J145" s="278"/>
      <c r="K145" s="278"/>
      <c r="L145" s="283"/>
      <c r="M145" s="284"/>
      <c r="N145" s="285"/>
      <c r="O145" s="285"/>
      <c r="P145" s="285"/>
      <c r="Q145" s="285"/>
      <c r="R145" s="285"/>
      <c r="S145" s="285"/>
      <c r="T145" s="28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7" t="s">
        <v>153</v>
      </c>
      <c r="AU145" s="287" t="s">
        <v>87</v>
      </c>
      <c r="AV145" s="15" t="s">
        <v>143</v>
      </c>
      <c r="AW145" s="15" t="s">
        <v>32</v>
      </c>
      <c r="AX145" s="15" t="s">
        <v>85</v>
      </c>
      <c r="AY145" s="287" t="s">
        <v>118</v>
      </c>
    </row>
    <row r="146" spans="1:65" s="2" customFormat="1" ht="24" customHeight="1">
      <c r="A146" s="38"/>
      <c r="B146" s="39"/>
      <c r="C146" s="235" t="s">
        <v>181</v>
      </c>
      <c r="D146" s="235" t="s">
        <v>121</v>
      </c>
      <c r="E146" s="236" t="s">
        <v>182</v>
      </c>
      <c r="F146" s="237" t="s">
        <v>183</v>
      </c>
      <c r="G146" s="238" t="s">
        <v>164</v>
      </c>
      <c r="H146" s="239">
        <v>436.312</v>
      </c>
      <c r="I146" s="240"/>
      <c r="J146" s="241">
        <f>ROUND(I146*H146,2)</f>
        <v>0</v>
      </c>
      <c r="K146" s="237" t="s">
        <v>125</v>
      </c>
      <c r="L146" s="44"/>
      <c r="M146" s="242" t="s">
        <v>1</v>
      </c>
      <c r="N146" s="243" t="s">
        <v>42</v>
      </c>
      <c r="O146" s="91"/>
      <c r="P146" s="244">
        <f>O146*H146</f>
        <v>0</v>
      </c>
      <c r="Q146" s="244">
        <v>3E-05</v>
      </c>
      <c r="R146" s="244">
        <f>Q146*H146</f>
        <v>0.013089360000000001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165</v>
      </c>
      <c r="AT146" s="246" t="s">
        <v>121</v>
      </c>
      <c r="AU146" s="246" t="s">
        <v>87</v>
      </c>
      <c r="AY146" s="17" t="s">
        <v>118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85</v>
      </c>
      <c r="BK146" s="247">
        <f>ROUND(I146*H146,2)</f>
        <v>0</v>
      </c>
      <c r="BL146" s="17" t="s">
        <v>165</v>
      </c>
      <c r="BM146" s="246" t="s">
        <v>184</v>
      </c>
    </row>
    <row r="147" spans="1:51" s="14" customFormat="1" ht="12">
      <c r="A147" s="14"/>
      <c r="B147" s="266"/>
      <c r="C147" s="267"/>
      <c r="D147" s="248" t="s">
        <v>153</v>
      </c>
      <c r="E147" s="268" t="s">
        <v>1</v>
      </c>
      <c r="F147" s="269" t="s">
        <v>167</v>
      </c>
      <c r="G147" s="267"/>
      <c r="H147" s="268" t="s">
        <v>1</v>
      </c>
      <c r="I147" s="270"/>
      <c r="J147" s="267"/>
      <c r="K147" s="267"/>
      <c r="L147" s="271"/>
      <c r="M147" s="272"/>
      <c r="N147" s="273"/>
      <c r="O147" s="273"/>
      <c r="P147" s="273"/>
      <c r="Q147" s="273"/>
      <c r="R147" s="273"/>
      <c r="S147" s="273"/>
      <c r="T147" s="27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5" t="s">
        <v>153</v>
      </c>
      <c r="AU147" s="275" t="s">
        <v>87</v>
      </c>
      <c r="AV147" s="14" t="s">
        <v>85</v>
      </c>
      <c r="AW147" s="14" t="s">
        <v>32</v>
      </c>
      <c r="AX147" s="14" t="s">
        <v>77</v>
      </c>
      <c r="AY147" s="275" t="s">
        <v>118</v>
      </c>
    </row>
    <row r="148" spans="1:51" s="14" customFormat="1" ht="12">
      <c r="A148" s="14"/>
      <c r="B148" s="266"/>
      <c r="C148" s="267"/>
      <c r="D148" s="248" t="s">
        <v>153</v>
      </c>
      <c r="E148" s="268" t="s">
        <v>1</v>
      </c>
      <c r="F148" s="269" t="s">
        <v>168</v>
      </c>
      <c r="G148" s="267"/>
      <c r="H148" s="268" t="s">
        <v>1</v>
      </c>
      <c r="I148" s="270"/>
      <c r="J148" s="267"/>
      <c r="K148" s="267"/>
      <c r="L148" s="271"/>
      <c r="M148" s="272"/>
      <c r="N148" s="273"/>
      <c r="O148" s="273"/>
      <c r="P148" s="273"/>
      <c r="Q148" s="273"/>
      <c r="R148" s="273"/>
      <c r="S148" s="273"/>
      <c r="T148" s="27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5" t="s">
        <v>153</v>
      </c>
      <c r="AU148" s="275" t="s">
        <v>87</v>
      </c>
      <c r="AV148" s="14" t="s">
        <v>85</v>
      </c>
      <c r="AW148" s="14" t="s">
        <v>32</v>
      </c>
      <c r="AX148" s="14" t="s">
        <v>77</v>
      </c>
      <c r="AY148" s="275" t="s">
        <v>118</v>
      </c>
    </row>
    <row r="149" spans="1:51" s="13" customFormat="1" ht="12">
      <c r="A149" s="13"/>
      <c r="B149" s="256"/>
      <c r="C149" s="257"/>
      <c r="D149" s="248" t="s">
        <v>153</v>
      </c>
      <c r="E149" s="276" t="s">
        <v>1</v>
      </c>
      <c r="F149" s="258" t="s">
        <v>169</v>
      </c>
      <c r="G149" s="257"/>
      <c r="H149" s="259">
        <v>200.75</v>
      </c>
      <c r="I149" s="260"/>
      <c r="J149" s="257"/>
      <c r="K149" s="257"/>
      <c r="L149" s="261"/>
      <c r="M149" s="262"/>
      <c r="N149" s="263"/>
      <c r="O149" s="263"/>
      <c r="P149" s="263"/>
      <c r="Q149" s="263"/>
      <c r="R149" s="263"/>
      <c r="S149" s="263"/>
      <c r="T149" s="26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5" t="s">
        <v>153</v>
      </c>
      <c r="AU149" s="265" t="s">
        <v>87</v>
      </c>
      <c r="AV149" s="13" t="s">
        <v>87</v>
      </c>
      <c r="AW149" s="13" t="s">
        <v>32</v>
      </c>
      <c r="AX149" s="13" t="s">
        <v>77</v>
      </c>
      <c r="AY149" s="265" t="s">
        <v>118</v>
      </c>
    </row>
    <row r="150" spans="1:51" s="13" customFormat="1" ht="12">
      <c r="A150" s="13"/>
      <c r="B150" s="256"/>
      <c r="C150" s="257"/>
      <c r="D150" s="248" t="s">
        <v>153</v>
      </c>
      <c r="E150" s="276" t="s">
        <v>1</v>
      </c>
      <c r="F150" s="258" t="s">
        <v>185</v>
      </c>
      <c r="G150" s="257"/>
      <c r="H150" s="259">
        <v>13.625</v>
      </c>
      <c r="I150" s="260"/>
      <c r="J150" s="257"/>
      <c r="K150" s="257"/>
      <c r="L150" s="261"/>
      <c r="M150" s="262"/>
      <c r="N150" s="263"/>
      <c r="O150" s="263"/>
      <c r="P150" s="263"/>
      <c r="Q150" s="263"/>
      <c r="R150" s="263"/>
      <c r="S150" s="263"/>
      <c r="T150" s="26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5" t="s">
        <v>153</v>
      </c>
      <c r="AU150" s="265" t="s">
        <v>87</v>
      </c>
      <c r="AV150" s="13" t="s">
        <v>87</v>
      </c>
      <c r="AW150" s="13" t="s">
        <v>32</v>
      </c>
      <c r="AX150" s="13" t="s">
        <v>77</v>
      </c>
      <c r="AY150" s="265" t="s">
        <v>118</v>
      </c>
    </row>
    <row r="151" spans="1:51" s="14" customFormat="1" ht="12">
      <c r="A151" s="14"/>
      <c r="B151" s="266"/>
      <c r="C151" s="267"/>
      <c r="D151" s="248" t="s">
        <v>153</v>
      </c>
      <c r="E151" s="268" t="s">
        <v>1</v>
      </c>
      <c r="F151" s="269" t="s">
        <v>170</v>
      </c>
      <c r="G151" s="267"/>
      <c r="H151" s="268" t="s">
        <v>1</v>
      </c>
      <c r="I151" s="270"/>
      <c r="J151" s="267"/>
      <c r="K151" s="267"/>
      <c r="L151" s="271"/>
      <c r="M151" s="272"/>
      <c r="N151" s="273"/>
      <c r="O151" s="273"/>
      <c r="P151" s="273"/>
      <c r="Q151" s="273"/>
      <c r="R151" s="273"/>
      <c r="S151" s="273"/>
      <c r="T151" s="27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5" t="s">
        <v>153</v>
      </c>
      <c r="AU151" s="275" t="s">
        <v>87</v>
      </c>
      <c r="AV151" s="14" t="s">
        <v>85</v>
      </c>
      <c r="AW151" s="14" t="s">
        <v>32</v>
      </c>
      <c r="AX151" s="14" t="s">
        <v>77</v>
      </c>
      <c r="AY151" s="275" t="s">
        <v>118</v>
      </c>
    </row>
    <row r="152" spans="1:51" s="13" customFormat="1" ht="12">
      <c r="A152" s="13"/>
      <c r="B152" s="256"/>
      <c r="C152" s="257"/>
      <c r="D152" s="248" t="s">
        <v>153</v>
      </c>
      <c r="E152" s="276" t="s">
        <v>1</v>
      </c>
      <c r="F152" s="258" t="s">
        <v>171</v>
      </c>
      <c r="G152" s="257"/>
      <c r="H152" s="259">
        <v>207.66</v>
      </c>
      <c r="I152" s="260"/>
      <c r="J152" s="257"/>
      <c r="K152" s="257"/>
      <c r="L152" s="261"/>
      <c r="M152" s="262"/>
      <c r="N152" s="263"/>
      <c r="O152" s="263"/>
      <c r="P152" s="263"/>
      <c r="Q152" s="263"/>
      <c r="R152" s="263"/>
      <c r="S152" s="263"/>
      <c r="T152" s="26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5" t="s">
        <v>153</v>
      </c>
      <c r="AU152" s="265" t="s">
        <v>87</v>
      </c>
      <c r="AV152" s="13" t="s">
        <v>87</v>
      </c>
      <c r="AW152" s="13" t="s">
        <v>32</v>
      </c>
      <c r="AX152" s="13" t="s">
        <v>77</v>
      </c>
      <c r="AY152" s="265" t="s">
        <v>118</v>
      </c>
    </row>
    <row r="153" spans="1:51" s="13" customFormat="1" ht="12">
      <c r="A153" s="13"/>
      <c r="B153" s="256"/>
      <c r="C153" s="257"/>
      <c r="D153" s="248" t="s">
        <v>153</v>
      </c>
      <c r="E153" s="276" t="s">
        <v>1</v>
      </c>
      <c r="F153" s="258" t="s">
        <v>186</v>
      </c>
      <c r="G153" s="257"/>
      <c r="H153" s="259">
        <v>14.277</v>
      </c>
      <c r="I153" s="260"/>
      <c r="J153" s="257"/>
      <c r="K153" s="257"/>
      <c r="L153" s="261"/>
      <c r="M153" s="262"/>
      <c r="N153" s="263"/>
      <c r="O153" s="263"/>
      <c r="P153" s="263"/>
      <c r="Q153" s="263"/>
      <c r="R153" s="263"/>
      <c r="S153" s="263"/>
      <c r="T153" s="26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5" t="s">
        <v>153</v>
      </c>
      <c r="AU153" s="265" t="s">
        <v>87</v>
      </c>
      <c r="AV153" s="13" t="s">
        <v>87</v>
      </c>
      <c r="AW153" s="13" t="s">
        <v>32</v>
      </c>
      <c r="AX153" s="13" t="s">
        <v>77</v>
      </c>
      <c r="AY153" s="265" t="s">
        <v>118</v>
      </c>
    </row>
    <row r="154" spans="1:51" s="15" customFormat="1" ht="12">
      <c r="A154" s="15"/>
      <c r="B154" s="277"/>
      <c r="C154" s="278"/>
      <c r="D154" s="248" t="s">
        <v>153</v>
      </c>
      <c r="E154" s="279" t="s">
        <v>1</v>
      </c>
      <c r="F154" s="280" t="s">
        <v>172</v>
      </c>
      <c r="G154" s="278"/>
      <c r="H154" s="281">
        <v>436.312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7" t="s">
        <v>153</v>
      </c>
      <c r="AU154" s="287" t="s">
        <v>87</v>
      </c>
      <c r="AV154" s="15" t="s">
        <v>143</v>
      </c>
      <c r="AW154" s="15" t="s">
        <v>32</v>
      </c>
      <c r="AX154" s="15" t="s">
        <v>85</v>
      </c>
      <c r="AY154" s="287" t="s">
        <v>118</v>
      </c>
    </row>
    <row r="155" spans="1:65" s="2" customFormat="1" ht="24" customHeight="1">
      <c r="A155" s="38"/>
      <c r="B155" s="39"/>
      <c r="C155" s="235" t="s">
        <v>187</v>
      </c>
      <c r="D155" s="235" t="s">
        <v>121</v>
      </c>
      <c r="E155" s="236" t="s">
        <v>188</v>
      </c>
      <c r="F155" s="237" t="s">
        <v>189</v>
      </c>
      <c r="G155" s="238" t="s">
        <v>164</v>
      </c>
      <c r="H155" s="239">
        <v>408.41</v>
      </c>
      <c r="I155" s="240"/>
      <c r="J155" s="241">
        <f>ROUND(I155*H155,2)</f>
        <v>0</v>
      </c>
      <c r="K155" s="237" t="s">
        <v>125</v>
      </c>
      <c r="L155" s="44"/>
      <c r="M155" s="242" t="s">
        <v>1</v>
      </c>
      <c r="N155" s="243" t="s">
        <v>42</v>
      </c>
      <c r="O155" s="91"/>
      <c r="P155" s="244">
        <f>O155*H155</f>
        <v>0</v>
      </c>
      <c r="Q155" s="244">
        <v>0.00455</v>
      </c>
      <c r="R155" s="244">
        <f>Q155*H155</f>
        <v>1.8582655000000001</v>
      </c>
      <c r="S155" s="244">
        <v>0</v>
      </c>
      <c r="T155" s="24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6" t="s">
        <v>165</v>
      </c>
      <c r="AT155" s="246" t="s">
        <v>121</v>
      </c>
      <c r="AU155" s="246" t="s">
        <v>87</v>
      </c>
      <c r="AY155" s="17" t="s">
        <v>118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7" t="s">
        <v>85</v>
      </c>
      <c r="BK155" s="247">
        <f>ROUND(I155*H155,2)</f>
        <v>0</v>
      </c>
      <c r="BL155" s="17" t="s">
        <v>165</v>
      </c>
      <c r="BM155" s="246" t="s">
        <v>190</v>
      </c>
    </row>
    <row r="156" spans="1:51" s="14" customFormat="1" ht="12">
      <c r="A156" s="14"/>
      <c r="B156" s="266"/>
      <c r="C156" s="267"/>
      <c r="D156" s="248" t="s">
        <v>153</v>
      </c>
      <c r="E156" s="268" t="s">
        <v>1</v>
      </c>
      <c r="F156" s="269" t="s">
        <v>167</v>
      </c>
      <c r="G156" s="267"/>
      <c r="H156" s="268" t="s">
        <v>1</v>
      </c>
      <c r="I156" s="270"/>
      <c r="J156" s="267"/>
      <c r="K156" s="267"/>
      <c r="L156" s="271"/>
      <c r="M156" s="272"/>
      <c r="N156" s="273"/>
      <c r="O156" s="273"/>
      <c r="P156" s="273"/>
      <c r="Q156" s="273"/>
      <c r="R156" s="273"/>
      <c r="S156" s="273"/>
      <c r="T156" s="27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5" t="s">
        <v>153</v>
      </c>
      <c r="AU156" s="275" t="s">
        <v>87</v>
      </c>
      <c r="AV156" s="14" t="s">
        <v>85</v>
      </c>
      <c r="AW156" s="14" t="s">
        <v>32</v>
      </c>
      <c r="AX156" s="14" t="s">
        <v>77</v>
      </c>
      <c r="AY156" s="275" t="s">
        <v>118</v>
      </c>
    </row>
    <row r="157" spans="1:51" s="14" customFormat="1" ht="12">
      <c r="A157" s="14"/>
      <c r="B157" s="266"/>
      <c r="C157" s="267"/>
      <c r="D157" s="248" t="s">
        <v>153</v>
      </c>
      <c r="E157" s="268" t="s">
        <v>1</v>
      </c>
      <c r="F157" s="269" t="s">
        <v>168</v>
      </c>
      <c r="G157" s="267"/>
      <c r="H157" s="268" t="s">
        <v>1</v>
      </c>
      <c r="I157" s="270"/>
      <c r="J157" s="267"/>
      <c r="K157" s="267"/>
      <c r="L157" s="271"/>
      <c r="M157" s="272"/>
      <c r="N157" s="273"/>
      <c r="O157" s="273"/>
      <c r="P157" s="273"/>
      <c r="Q157" s="273"/>
      <c r="R157" s="273"/>
      <c r="S157" s="273"/>
      <c r="T157" s="27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5" t="s">
        <v>153</v>
      </c>
      <c r="AU157" s="275" t="s">
        <v>87</v>
      </c>
      <c r="AV157" s="14" t="s">
        <v>85</v>
      </c>
      <c r="AW157" s="14" t="s">
        <v>32</v>
      </c>
      <c r="AX157" s="14" t="s">
        <v>77</v>
      </c>
      <c r="AY157" s="275" t="s">
        <v>118</v>
      </c>
    </row>
    <row r="158" spans="1:51" s="13" customFormat="1" ht="12">
      <c r="A158" s="13"/>
      <c r="B158" s="256"/>
      <c r="C158" s="257"/>
      <c r="D158" s="248" t="s">
        <v>153</v>
      </c>
      <c r="E158" s="276" t="s">
        <v>1</v>
      </c>
      <c r="F158" s="258" t="s">
        <v>169</v>
      </c>
      <c r="G158" s="257"/>
      <c r="H158" s="259">
        <v>200.75</v>
      </c>
      <c r="I158" s="260"/>
      <c r="J158" s="257"/>
      <c r="K158" s="257"/>
      <c r="L158" s="261"/>
      <c r="M158" s="262"/>
      <c r="N158" s="263"/>
      <c r="O158" s="263"/>
      <c r="P158" s="263"/>
      <c r="Q158" s="263"/>
      <c r="R158" s="263"/>
      <c r="S158" s="263"/>
      <c r="T158" s="26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5" t="s">
        <v>153</v>
      </c>
      <c r="AU158" s="265" t="s">
        <v>87</v>
      </c>
      <c r="AV158" s="13" t="s">
        <v>87</v>
      </c>
      <c r="AW158" s="13" t="s">
        <v>32</v>
      </c>
      <c r="AX158" s="13" t="s">
        <v>77</v>
      </c>
      <c r="AY158" s="265" t="s">
        <v>118</v>
      </c>
    </row>
    <row r="159" spans="1:51" s="14" customFormat="1" ht="12">
      <c r="A159" s="14"/>
      <c r="B159" s="266"/>
      <c r="C159" s="267"/>
      <c r="D159" s="248" t="s">
        <v>153</v>
      </c>
      <c r="E159" s="268" t="s">
        <v>1</v>
      </c>
      <c r="F159" s="269" t="s">
        <v>170</v>
      </c>
      <c r="G159" s="267"/>
      <c r="H159" s="268" t="s">
        <v>1</v>
      </c>
      <c r="I159" s="270"/>
      <c r="J159" s="267"/>
      <c r="K159" s="267"/>
      <c r="L159" s="271"/>
      <c r="M159" s="272"/>
      <c r="N159" s="273"/>
      <c r="O159" s="273"/>
      <c r="P159" s="273"/>
      <c r="Q159" s="273"/>
      <c r="R159" s="273"/>
      <c r="S159" s="273"/>
      <c r="T159" s="27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5" t="s">
        <v>153</v>
      </c>
      <c r="AU159" s="275" t="s">
        <v>87</v>
      </c>
      <c r="AV159" s="14" t="s">
        <v>85</v>
      </c>
      <c r="AW159" s="14" t="s">
        <v>32</v>
      </c>
      <c r="AX159" s="14" t="s">
        <v>77</v>
      </c>
      <c r="AY159" s="275" t="s">
        <v>118</v>
      </c>
    </row>
    <row r="160" spans="1:51" s="13" customFormat="1" ht="12">
      <c r="A160" s="13"/>
      <c r="B160" s="256"/>
      <c r="C160" s="257"/>
      <c r="D160" s="248" t="s">
        <v>153</v>
      </c>
      <c r="E160" s="276" t="s">
        <v>1</v>
      </c>
      <c r="F160" s="258" t="s">
        <v>171</v>
      </c>
      <c r="G160" s="257"/>
      <c r="H160" s="259">
        <v>207.66</v>
      </c>
      <c r="I160" s="260"/>
      <c r="J160" s="257"/>
      <c r="K160" s="257"/>
      <c r="L160" s="261"/>
      <c r="M160" s="262"/>
      <c r="N160" s="263"/>
      <c r="O160" s="263"/>
      <c r="P160" s="263"/>
      <c r="Q160" s="263"/>
      <c r="R160" s="263"/>
      <c r="S160" s="263"/>
      <c r="T160" s="26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5" t="s">
        <v>153</v>
      </c>
      <c r="AU160" s="265" t="s">
        <v>87</v>
      </c>
      <c r="AV160" s="13" t="s">
        <v>87</v>
      </c>
      <c r="AW160" s="13" t="s">
        <v>32</v>
      </c>
      <c r="AX160" s="13" t="s">
        <v>77</v>
      </c>
      <c r="AY160" s="265" t="s">
        <v>118</v>
      </c>
    </row>
    <row r="161" spans="1:51" s="15" customFormat="1" ht="12">
      <c r="A161" s="15"/>
      <c r="B161" s="277"/>
      <c r="C161" s="278"/>
      <c r="D161" s="248" t="s">
        <v>153</v>
      </c>
      <c r="E161" s="279" t="s">
        <v>1</v>
      </c>
      <c r="F161" s="280" t="s">
        <v>172</v>
      </c>
      <c r="G161" s="278"/>
      <c r="H161" s="281">
        <v>408.41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87" t="s">
        <v>153</v>
      </c>
      <c r="AU161" s="287" t="s">
        <v>87</v>
      </c>
      <c r="AV161" s="15" t="s">
        <v>143</v>
      </c>
      <c r="AW161" s="15" t="s">
        <v>32</v>
      </c>
      <c r="AX161" s="15" t="s">
        <v>85</v>
      </c>
      <c r="AY161" s="287" t="s">
        <v>118</v>
      </c>
    </row>
    <row r="162" spans="1:65" s="2" customFormat="1" ht="24" customHeight="1">
      <c r="A162" s="38"/>
      <c r="B162" s="39"/>
      <c r="C162" s="235" t="s">
        <v>191</v>
      </c>
      <c r="D162" s="235" t="s">
        <v>121</v>
      </c>
      <c r="E162" s="236" t="s">
        <v>192</v>
      </c>
      <c r="F162" s="237" t="s">
        <v>193</v>
      </c>
      <c r="G162" s="238" t="s">
        <v>164</v>
      </c>
      <c r="H162" s="239">
        <v>408.41</v>
      </c>
      <c r="I162" s="240"/>
      <c r="J162" s="241">
        <f>ROUND(I162*H162,2)</f>
        <v>0</v>
      </c>
      <c r="K162" s="237" t="s">
        <v>125</v>
      </c>
      <c r="L162" s="44"/>
      <c r="M162" s="242" t="s">
        <v>1</v>
      </c>
      <c r="N162" s="243" t="s">
        <v>42</v>
      </c>
      <c r="O162" s="91"/>
      <c r="P162" s="244">
        <f>O162*H162</f>
        <v>0</v>
      </c>
      <c r="Q162" s="244">
        <v>0</v>
      </c>
      <c r="R162" s="244">
        <f>Q162*H162</f>
        <v>0</v>
      </c>
      <c r="S162" s="244">
        <v>0.0025</v>
      </c>
      <c r="T162" s="245">
        <f>S162*H162</f>
        <v>1.021025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6" t="s">
        <v>165</v>
      </c>
      <c r="AT162" s="246" t="s">
        <v>121</v>
      </c>
      <c r="AU162" s="246" t="s">
        <v>87</v>
      </c>
      <c r="AY162" s="17" t="s">
        <v>118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7" t="s">
        <v>85</v>
      </c>
      <c r="BK162" s="247">
        <f>ROUND(I162*H162,2)</f>
        <v>0</v>
      </c>
      <c r="BL162" s="17" t="s">
        <v>165</v>
      </c>
      <c r="BM162" s="246" t="s">
        <v>194</v>
      </c>
    </row>
    <row r="163" spans="1:51" s="14" customFormat="1" ht="12">
      <c r="A163" s="14"/>
      <c r="B163" s="266"/>
      <c r="C163" s="267"/>
      <c r="D163" s="248" t="s">
        <v>153</v>
      </c>
      <c r="E163" s="268" t="s">
        <v>1</v>
      </c>
      <c r="F163" s="269" t="s">
        <v>167</v>
      </c>
      <c r="G163" s="267"/>
      <c r="H163" s="268" t="s">
        <v>1</v>
      </c>
      <c r="I163" s="270"/>
      <c r="J163" s="267"/>
      <c r="K163" s="267"/>
      <c r="L163" s="271"/>
      <c r="M163" s="272"/>
      <c r="N163" s="273"/>
      <c r="O163" s="273"/>
      <c r="P163" s="273"/>
      <c r="Q163" s="273"/>
      <c r="R163" s="273"/>
      <c r="S163" s="273"/>
      <c r="T163" s="27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5" t="s">
        <v>153</v>
      </c>
      <c r="AU163" s="275" t="s">
        <v>87</v>
      </c>
      <c r="AV163" s="14" t="s">
        <v>85</v>
      </c>
      <c r="AW163" s="14" t="s">
        <v>32</v>
      </c>
      <c r="AX163" s="14" t="s">
        <v>77</v>
      </c>
      <c r="AY163" s="275" t="s">
        <v>118</v>
      </c>
    </row>
    <row r="164" spans="1:51" s="14" customFormat="1" ht="12">
      <c r="A164" s="14"/>
      <c r="B164" s="266"/>
      <c r="C164" s="267"/>
      <c r="D164" s="248" t="s">
        <v>153</v>
      </c>
      <c r="E164" s="268" t="s">
        <v>1</v>
      </c>
      <c r="F164" s="269" t="s">
        <v>168</v>
      </c>
      <c r="G164" s="267"/>
      <c r="H164" s="268" t="s">
        <v>1</v>
      </c>
      <c r="I164" s="270"/>
      <c r="J164" s="267"/>
      <c r="K164" s="267"/>
      <c r="L164" s="271"/>
      <c r="M164" s="272"/>
      <c r="N164" s="273"/>
      <c r="O164" s="273"/>
      <c r="P164" s="273"/>
      <c r="Q164" s="273"/>
      <c r="R164" s="273"/>
      <c r="S164" s="273"/>
      <c r="T164" s="27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5" t="s">
        <v>153</v>
      </c>
      <c r="AU164" s="275" t="s">
        <v>87</v>
      </c>
      <c r="AV164" s="14" t="s">
        <v>85</v>
      </c>
      <c r="AW164" s="14" t="s">
        <v>32</v>
      </c>
      <c r="AX164" s="14" t="s">
        <v>77</v>
      </c>
      <c r="AY164" s="275" t="s">
        <v>118</v>
      </c>
    </row>
    <row r="165" spans="1:51" s="13" customFormat="1" ht="12">
      <c r="A165" s="13"/>
      <c r="B165" s="256"/>
      <c r="C165" s="257"/>
      <c r="D165" s="248" t="s">
        <v>153</v>
      </c>
      <c r="E165" s="276" t="s">
        <v>1</v>
      </c>
      <c r="F165" s="258" t="s">
        <v>169</v>
      </c>
      <c r="G165" s="257"/>
      <c r="H165" s="259">
        <v>200.75</v>
      </c>
      <c r="I165" s="260"/>
      <c r="J165" s="257"/>
      <c r="K165" s="257"/>
      <c r="L165" s="261"/>
      <c r="M165" s="262"/>
      <c r="N165" s="263"/>
      <c r="O165" s="263"/>
      <c r="P165" s="263"/>
      <c r="Q165" s="263"/>
      <c r="R165" s="263"/>
      <c r="S165" s="263"/>
      <c r="T165" s="26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5" t="s">
        <v>153</v>
      </c>
      <c r="AU165" s="265" t="s">
        <v>87</v>
      </c>
      <c r="AV165" s="13" t="s">
        <v>87</v>
      </c>
      <c r="AW165" s="13" t="s">
        <v>32</v>
      </c>
      <c r="AX165" s="13" t="s">
        <v>77</v>
      </c>
      <c r="AY165" s="265" t="s">
        <v>118</v>
      </c>
    </row>
    <row r="166" spans="1:51" s="14" customFormat="1" ht="12">
      <c r="A166" s="14"/>
      <c r="B166" s="266"/>
      <c r="C166" s="267"/>
      <c r="D166" s="248" t="s">
        <v>153</v>
      </c>
      <c r="E166" s="268" t="s">
        <v>1</v>
      </c>
      <c r="F166" s="269" t="s">
        <v>170</v>
      </c>
      <c r="G166" s="267"/>
      <c r="H166" s="268" t="s">
        <v>1</v>
      </c>
      <c r="I166" s="270"/>
      <c r="J166" s="267"/>
      <c r="K166" s="267"/>
      <c r="L166" s="271"/>
      <c r="M166" s="272"/>
      <c r="N166" s="273"/>
      <c r="O166" s="273"/>
      <c r="P166" s="273"/>
      <c r="Q166" s="273"/>
      <c r="R166" s="273"/>
      <c r="S166" s="273"/>
      <c r="T166" s="27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5" t="s">
        <v>153</v>
      </c>
      <c r="AU166" s="275" t="s">
        <v>87</v>
      </c>
      <c r="AV166" s="14" t="s">
        <v>85</v>
      </c>
      <c r="AW166" s="14" t="s">
        <v>32</v>
      </c>
      <c r="AX166" s="14" t="s">
        <v>77</v>
      </c>
      <c r="AY166" s="275" t="s">
        <v>118</v>
      </c>
    </row>
    <row r="167" spans="1:51" s="13" customFormat="1" ht="12">
      <c r="A167" s="13"/>
      <c r="B167" s="256"/>
      <c r="C167" s="257"/>
      <c r="D167" s="248" t="s">
        <v>153</v>
      </c>
      <c r="E167" s="276" t="s">
        <v>1</v>
      </c>
      <c r="F167" s="258" t="s">
        <v>171</v>
      </c>
      <c r="G167" s="257"/>
      <c r="H167" s="259">
        <v>207.66</v>
      </c>
      <c r="I167" s="260"/>
      <c r="J167" s="257"/>
      <c r="K167" s="257"/>
      <c r="L167" s="261"/>
      <c r="M167" s="262"/>
      <c r="N167" s="263"/>
      <c r="O167" s="263"/>
      <c r="P167" s="263"/>
      <c r="Q167" s="263"/>
      <c r="R167" s="263"/>
      <c r="S167" s="263"/>
      <c r="T167" s="26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5" t="s">
        <v>153</v>
      </c>
      <c r="AU167" s="265" t="s">
        <v>87</v>
      </c>
      <c r="AV167" s="13" t="s">
        <v>87</v>
      </c>
      <c r="AW167" s="13" t="s">
        <v>32</v>
      </c>
      <c r="AX167" s="13" t="s">
        <v>77</v>
      </c>
      <c r="AY167" s="265" t="s">
        <v>118</v>
      </c>
    </row>
    <row r="168" spans="1:51" s="15" customFormat="1" ht="12">
      <c r="A168" s="15"/>
      <c r="B168" s="277"/>
      <c r="C168" s="278"/>
      <c r="D168" s="248" t="s">
        <v>153</v>
      </c>
      <c r="E168" s="279" t="s">
        <v>1</v>
      </c>
      <c r="F168" s="280" t="s">
        <v>172</v>
      </c>
      <c r="G168" s="278"/>
      <c r="H168" s="281">
        <v>408.41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7" t="s">
        <v>153</v>
      </c>
      <c r="AU168" s="287" t="s">
        <v>87</v>
      </c>
      <c r="AV168" s="15" t="s">
        <v>143</v>
      </c>
      <c r="AW168" s="15" t="s">
        <v>32</v>
      </c>
      <c r="AX168" s="15" t="s">
        <v>85</v>
      </c>
      <c r="AY168" s="287" t="s">
        <v>118</v>
      </c>
    </row>
    <row r="169" spans="1:65" s="2" customFormat="1" ht="24" customHeight="1">
      <c r="A169" s="38"/>
      <c r="B169" s="39"/>
      <c r="C169" s="235" t="s">
        <v>195</v>
      </c>
      <c r="D169" s="235" t="s">
        <v>121</v>
      </c>
      <c r="E169" s="236" t="s">
        <v>196</v>
      </c>
      <c r="F169" s="237" t="s">
        <v>197</v>
      </c>
      <c r="G169" s="238" t="s">
        <v>164</v>
      </c>
      <c r="H169" s="239">
        <v>408.41</v>
      </c>
      <c r="I169" s="240"/>
      <c r="J169" s="241">
        <f>ROUND(I169*H169,2)</f>
        <v>0</v>
      </c>
      <c r="K169" s="237" t="s">
        <v>125</v>
      </c>
      <c r="L169" s="44"/>
      <c r="M169" s="242" t="s">
        <v>1</v>
      </c>
      <c r="N169" s="243" t="s">
        <v>42</v>
      </c>
      <c r="O169" s="91"/>
      <c r="P169" s="244">
        <f>O169*H169</f>
        <v>0</v>
      </c>
      <c r="Q169" s="244">
        <v>0.0003</v>
      </c>
      <c r="R169" s="244">
        <f>Q169*H169</f>
        <v>0.12252299999999999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165</v>
      </c>
      <c r="AT169" s="246" t="s">
        <v>121</v>
      </c>
      <c r="AU169" s="246" t="s">
        <v>87</v>
      </c>
      <c r="AY169" s="17" t="s">
        <v>118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7" t="s">
        <v>85</v>
      </c>
      <c r="BK169" s="247">
        <f>ROUND(I169*H169,2)</f>
        <v>0</v>
      </c>
      <c r="BL169" s="17" t="s">
        <v>165</v>
      </c>
      <c r="BM169" s="246" t="s">
        <v>198</v>
      </c>
    </row>
    <row r="170" spans="1:51" s="14" customFormat="1" ht="12">
      <c r="A170" s="14"/>
      <c r="B170" s="266"/>
      <c r="C170" s="267"/>
      <c r="D170" s="248" t="s">
        <v>153</v>
      </c>
      <c r="E170" s="268" t="s">
        <v>1</v>
      </c>
      <c r="F170" s="269" t="s">
        <v>167</v>
      </c>
      <c r="G170" s="267"/>
      <c r="H170" s="268" t="s">
        <v>1</v>
      </c>
      <c r="I170" s="270"/>
      <c r="J170" s="267"/>
      <c r="K170" s="267"/>
      <c r="L170" s="271"/>
      <c r="M170" s="272"/>
      <c r="N170" s="273"/>
      <c r="O170" s="273"/>
      <c r="P170" s="273"/>
      <c r="Q170" s="273"/>
      <c r="R170" s="273"/>
      <c r="S170" s="273"/>
      <c r="T170" s="27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5" t="s">
        <v>153</v>
      </c>
      <c r="AU170" s="275" t="s">
        <v>87</v>
      </c>
      <c r="AV170" s="14" t="s">
        <v>85</v>
      </c>
      <c r="AW170" s="14" t="s">
        <v>32</v>
      </c>
      <c r="AX170" s="14" t="s">
        <v>77</v>
      </c>
      <c r="AY170" s="275" t="s">
        <v>118</v>
      </c>
    </row>
    <row r="171" spans="1:51" s="14" customFormat="1" ht="12">
      <c r="A171" s="14"/>
      <c r="B171" s="266"/>
      <c r="C171" s="267"/>
      <c r="D171" s="248" t="s">
        <v>153</v>
      </c>
      <c r="E171" s="268" t="s">
        <v>1</v>
      </c>
      <c r="F171" s="269" t="s">
        <v>168</v>
      </c>
      <c r="G171" s="267"/>
      <c r="H171" s="268" t="s">
        <v>1</v>
      </c>
      <c r="I171" s="270"/>
      <c r="J171" s="267"/>
      <c r="K171" s="267"/>
      <c r="L171" s="271"/>
      <c r="M171" s="272"/>
      <c r="N171" s="273"/>
      <c r="O171" s="273"/>
      <c r="P171" s="273"/>
      <c r="Q171" s="273"/>
      <c r="R171" s="273"/>
      <c r="S171" s="273"/>
      <c r="T171" s="27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5" t="s">
        <v>153</v>
      </c>
      <c r="AU171" s="275" t="s">
        <v>87</v>
      </c>
      <c r="AV171" s="14" t="s">
        <v>85</v>
      </c>
      <c r="AW171" s="14" t="s">
        <v>32</v>
      </c>
      <c r="AX171" s="14" t="s">
        <v>77</v>
      </c>
      <c r="AY171" s="275" t="s">
        <v>118</v>
      </c>
    </row>
    <row r="172" spans="1:51" s="13" customFormat="1" ht="12">
      <c r="A172" s="13"/>
      <c r="B172" s="256"/>
      <c r="C172" s="257"/>
      <c r="D172" s="248" t="s">
        <v>153</v>
      </c>
      <c r="E172" s="276" t="s">
        <v>1</v>
      </c>
      <c r="F172" s="258" t="s">
        <v>169</v>
      </c>
      <c r="G172" s="257"/>
      <c r="H172" s="259">
        <v>200.75</v>
      </c>
      <c r="I172" s="260"/>
      <c r="J172" s="257"/>
      <c r="K172" s="257"/>
      <c r="L172" s="261"/>
      <c r="M172" s="262"/>
      <c r="N172" s="263"/>
      <c r="O172" s="263"/>
      <c r="P172" s="263"/>
      <c r="Q172" s="263"/>
      <c r="R172" s="263"/>
      <c r="S172" s="263"/>
      <c r="T172" s="26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5" t="s">
        <v>153</v>
      </c>
      <c r="AU172" s="265" t="s">
        <v>87</v>
      </c>
      <c r="AV172" s="13" t="s">
        <v>87</v>
      </c>
      <c r="AW172" s="13" t="s">
        <v>32</v>
      </c>
      <c r="AX172" s="13" t="s">
        <v>77</v>
      </c>
      <c r="AY172" s="265" t="s">
        <v>118</v>
      </c>
    </row>
    <row r="173" spans="1:51" s="14" customFormat="1" ht="12">
      <c r="A173" s="14"/>
      <c r="B173" s="266"/>
      <c r="C173" s="267"/>
      <c r="D173" s="248" t="s">
        <v>153</v>
      </c>
      <c r="E173" s="268" t="s">
        <v>1</v>
      </c>
      <c r="F173" s="269" t="s">
        <v>170</v>
      </c>
      <c r="G173" s="267"/>
      <c r="H173" s="268" t="s">
        <v>1</v>
      </c>
      <c r="I173" s="270"/>
      <c r="J173" s="267"/>
      <c r="K173" s="267"/>
      <c r="L173" s="271"/>
      <c r="M173" s="272"/>
      <c r="N173" s="273"/>
      <c r="O173" s="273"/>
      <c r="P173" s="273"/>
      <c r="Q173" s="273"/>
      <c r="R173" s="273"/>
      <c r="S173" s="273"/>
      <c r="T173" s="27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5" t="s">
        <v>153</v>
      </c>
      <c r="AU173" s="275" t="s">
        <v>87</v>
      </c>
      <c r="AV173" s="14" t="s">
        <v>85</v>
      </c>
      <c r="AW173" s="14" t="s">
        <v>32</v>
      </c>
      <c r="AX173" s="14" t="s">
        <v>77</v>
      </c>
      <c r="AY173" s="275" t="s">
        <v>118</v>
      </c>
    </row>
    <row r="174" spans="1:51" s="13" customFormat="1" ht="12">
      <c r="A174" s="13"/>
      <c r="B174" s="256"/>
      <c r="C174" s="257"/>
      <c r="D174" s="248" t="s">
        <v>153</v>
      </c>
      <c r="E174" s="276" t="s">
        <v>1</v>
      </c>
      <c r="F174" s="258" t="s">
        <v>171</v>
      </c>
      <c r="G174" s="257"/>
      <c r="H174" s="259">
        <v>207.66</v>
      </c>
      <c r="I174" s="260"/>
      <c r="J174" s="257"/>
      <c r="K174" s="257"/>
      <c r="L174" s="261"/>
      <c r="M174" s="262"/>
      <c r="N174" s="263"/>
      <c r="O174" s="263"/>
      <c r="P174" s="263"/>
      <c r="Q174" s="263"/>
      <c r="R174" s="263"/>
      <c r="S174" s="263"/>
      <c r="T174" s="26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5" t="s">
        <v>153</v>
      </c>
      <c r="AU174" s="265" t="s">
        <v>87</v>
      </c>
      <c r="AV174" s="13" t="s">
        <v>87</v>
      </c>
      <c r="AW174" s="13" t="s">
        <v>32</v>
      </c>
      <c r="AX174" s="13" t="s">
        <v>77</v>
      </c>
      <c r="AY174" s="265" t="s">
        <v>118</v>
      </c>
    </row>
    <row r="175" spans="1:51" s="15" customFormat="1" ht="12">
      <c r="A175" s="15"/>
      <c r="B175" s="277"/>
      <c r="C175" s="278"/>
      <c r="D175" s="248" t="s">
        <v>153</v>
      </c>
      <c r="E175" s="279" t="s">
        <v>1</v>
      </c>
      <c r="F175" s="280" t="s">
        <v>172</v>
      </c>
      <c r="G175" s="278"/>
      <c r="H175" s="281">
        <v>408.41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7" t="s">
        <v>153</v>
      </c>
      <c r="AU175" s="287" t="s">
        <v>87</v>
      </c>
      <c r="AV175" s="15" t="s">
        <v>143</v>
      </c>
      <c r="AW175" s="15" t="s">
        <v>32</v>
      </c>
      <c r="AX175" s="15" t="s">
        <v>85</v>
      </c>
      <c r="AY175" s="287" t="s">
        <v>118</v>
      </c>
    </row>
    <row r="176" spans="1:65" s="2" customFormat="1" ht="24" customHeight="1">
      <c r="A176" s="38"/>
      <c r="B176" s="39"/>
      <c r="C176" s="288" t="s">
        <v>199</v>
      </c>
      <c r="D176" s="288" t="s">
        <v>200</v>
      </c>
      <c r="E176" s="289" t="s">
        <v>201</v>
      </c>
      <c r="F176" s="290" t="s">
        <v>202</v>
      </c>
      <c r="G176" s="291" t="s">
        <v>164</v>
      </c>
      <c r="H176" s="292">
        <v>481.338</v>
      </c>
      <c r="I176" s="293"/>
      <c r="J176" s="294">
        <f>ROUND(I176*H176,2)</f>
        <v>0</v>
      </c>
      <c r="K176" s="290" t="s">
        <v>1</v>
      </c>
      <c r="L176" s="295"/>
      <c r="M176" s="296" t="s">
        <v>1</v>
      </c>
      <c r="N176" s="297" t="s">
        <v>42</v>
      </c>
      <c r="O176" s="91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203</v>
      </c>
      <c r="AT176" s="246" t="s">
        <v>200</v>
      </c>
      <c r="AU176" s="246" t="s">
        <v>87</v>
      </c>
      <c r="AY176" s="17" t="s">
        <v>118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7" t="s">
        <v>85</v>
      </c>
      <c r="BK176" s="247">
        <f>ROUND(I176*H176,2)</f>
        <v>0</v>
      </c>
      <c r="BL176" s="17" t="s">
        <v>165</v>
      </c>
      <c r="BM176" s="246" t="s">
        <v>204</v>
      </c>
    </row>
    <row r="177" spans="1:47" s="2" customFormat="1" ht="12">
      <c r="A177" s="38"/>
      <c r="B177" s="39"/>
      <c r="C177" s="40"/>
      <c r="D177" s="248" t="s">
        <v>128</v>
      </c>
      <c r="E177" s="40"/>
      <c r="F177" s="249" t="s">
        <v>205</v>
      </c>
      <c r="G177" s="40"/>
      <c r="H177" s="40"/>
      <c r="I177" s="144"/>
      <c r="J177" s="40"/>
      <c r="K177" s="40"/>
      <c r="L177" s="44"/>
      <c r="M177" s="254"/>
      <c r="N177" s="25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128</v>
      </c>
      <c r="AU177" s="17" t="s">
        <v>87</v>
      </c>
    </row>
    <row r="178" spans="1:51" s="13" customFormat="1" ht="12">
      <c r="A178" s="13"/>
      <c r="B178" s="256"/>
      <c r="C178" s="257"/>
      <c r="D178" s="248" t="s">
        <v>153</v>
      </c>
      <c r="E178" s="276" t="s">
        <v>1</v>
      </c>
      <c r="F178" s="258" t="s">
        <v>206</v>
      </c>
      <c r="G178" s="257"/>
      <c r="H178" s="259">
        <v>449.251</v>
      </c>
      <c r="I178" s="260"/>
      <c r="J178" s="257"/>
      <c r="K178" s="257"/>
      <c r="L178" s="261"/>
      <c r="M178" s="262"/>
      <c r="N178" s="263"/>
      <c r="O178" s="263"/>
      <c r="P178" s="263"/>
      <c r="Q178" s="263"/>
      <c r="R178" s="263"/>
      <c r="S178" s="263"/>
      <c r="T178" s="26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5" t="s">
        <v>153</v>
      </c>
      <c r="AU178" s="265" t="s">
        <v>87</v>
      </c>
      <c r="AV178" s="13" t="s">
        <v>87</v>
      </c>
      <c r="AW178" s="13" t="s">
        <v>32</v>
      </c>
      <c r="AX178" s="13" t="s">
        <v>77</v>
      </c>
      <c r="AY178" s="265" t="s">
        <v>118</v>
      </c>
    </row>
    <row r="179" spans="1:51" s="14" customFormat="1" ht="12">
      <c r="A179" s="14"/>
      <c r="B179" s="266"/>
      <c r="C179" s="267"/>
      <c r="D179" s="248" t="s">
        <v>153</v>
      </c>
      <c r="E179" s="268" t="s">
        <v>1</v>
      </c>
      <c r="F179" s="269" t="s">
        <v>207</v>
      </c>
      <c r="G179" s="267"/>
      <c r="H179" s="268" t="s">
        <v>1</v>
      </c>
      <c r="I179" s="270"/>
      <c r="J179" s="267"/>
      <c r="K179" s="267"/>
      <c r="L179" s="271"/>
      <c r="M179" s="272"/>
      <c r="N179" s="273"/>
      <c r="O179" s="273"/>
      <c r="P179" s="273"/>
      <c r="Q179" s="273"/>
      <c r="R179" s="273"/>
      <c r="S179" s="273"/>
      <c r="T179" s="27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5" t="s">
        <v>153</v>
      </c>
      <c r="AU179" s="275" t="s">
        <v>87</v>
      </c>
      <c r="AV179" s="14" t="s">
        <v>85</v>
      </c>
      <c r="AW179" s="14" t="s">
        <v>32</v>
      </c>
      <c r="AX179" s="14" t="s">
        <v>77</v>
      </c>
      <c r="AY179" s="275" t="s">
        <v>118</v>
      </c>
    </row>
    <row r="180" spans="1:51" s="13" customFormat="1" ht="12">
      <c r="A180" s="13"/>
      <c r="B180" s="256"/>
      <c r="C180" s="257"/>
      <c r="D180" s="248" t="s">
        <v>153</v>
      </c>
      <c r="E180" s="276" t="s">
        <v>1</v>
      </c>
      <c r="F180" s="258" t="s">
        <v>208</v>
      </c>
      <c r="G180" s="257"/>
      <c r="H180" s="259">
        <v>32.087</v>
      </c>
      <c r="I180" s="260"/>
      <c r="J180" s="257"/>
      <c r="K180" s="257"/>
      <c r="L180" s="261"/>
      <c r="M180" s="262"/>
      <c r="N180" s="263"/>
      <c r="O180" s="263"/>
      <c r="P180" s="263"/>
      <c r="Q180" s="263"/>
      <c r="R180" s="263"/>
      <c r="S180" s="263"/>
      <c r="T180" s="26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5" t="s">
        <v>153</v>
      </c>
      <c r="AU180" s="265" t="s">
        <v>87</v>
      </c>
      <c r="AV180" s="13" t="s">
        <v>87</v>
      </c>
      <c r="AW180" s="13" t="s">
        <v>32</v>
      </c>
      <c r="AX180" s="13" t="s">
        <v>77</v>
      </c>
      <c r="AY180" s="265" t="s">
        <v>118</v>
      </c>
    </row>
    <row r="181" spans="1:51" s="15" customFormat="1" ht="12">
      <c r="A181" s="15"/>
      <c r="B181" s="277"/>
      <c r="C181" s="278"/>
      <c r="D181" s="248" t="s">
        <v>153</v>
      </c>
      <c r="E181" s="279" t="s">
        <v>1</v>
      </c>
      <c r="F181" s="280" t="s">
        <v>172</v>
      </c>
      <c r="G181" s="278"/>
      <c r="H181" s="281">
        <v>481.338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7" t="s">
        <v>153</v>
      </c>
      <c r="AU181" s="287" t="s">
        <v>87</v>
      </c>
      <c r="AV181" s="15" t="s">
        <v>143</v>
      </c>
      <c r="AW181" s="15" t="s">
        <v>32</v>
      </c>
      <c r="AX181" s="15" t="s">
        <v>85</v>
      </c>
      <c r="AY181" s="287" t="s">
        <v>118</v>
      </c>
    </row>
    <row r="182" spans="1:65" s="2" customFormat="1" ht="24" customHeight="1">
      <c r="A182" s="38"/>
      <c r="B182" s="39"/>
      <c r="C182" s="235" t="s">
        <v>209</v>
      </c>
      <c r="D182" s="235" t="s">
        <v>121</v>
      </c>
      <c r="E182" s="236" t="s">
        <v>210</v>
      </c>
      <c r="F182" s="237" t="s">
        <v>211</v>
      </c>
      <c r="G182" s="238" t="s">
        <v>212</v>
      </c>
      <c r="H182" s="239">
        <v>44.8</v>
      </c>
      <c r="I182" s="240"/>
      <c r="J182" s="241">
        <f>ROUND(I182*H182,2)</f>
        <v>0</v>
      </c>
      <c r="K182" s="237" t="s">
        <v>125</v>
      </c>
      <c r="L182" s="44"/>
      <c r="M182" s="242" t="s">
        <v>1</v>
      </c>
      <c r="N182" s="243" t="s">
        <v>42</v>
      </c>
      <c r="O182" s="91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165</v>
      </c>
      <c r="AT182" s="246" t="s">
        <v>121</v>
      </c>
      <c r="AU182" s="246" t="s">
        <v>87</v>
      </c>
      <c r="AY182" s="17" t="s">
        <v>118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85</v>
      </c>
      <c r="BK182" s="247">
        <f>ROUND(I182*H182,2)</f>
        <v>0</v>
      </c>
      <c r="BL182" s="17" t="s">
        <v>165</v>
      </c>
      <c r="BM182" s="246" t="s">
        <v>213</v>
      </c>
    </row>
    <row r="183" spans="1:51" s="14" customFormat="1" ht="12">
      <c r="A183" s="14"/>
      <c r="B183" s="266"/>
      <c r="C183" s="267"/>
      <c r="D183" s="248" t="s">
        <v>153</v>
      </c>
      <c r="E183" s="268" t="s">
        <v>1</v>
      </c>
      <c r="F183" s="269" t="s">
        <v>167</v>
      </c>
      <c r="G183" s="267"/>
      <c r="H183" s="268" t="s">
        <v>1</v>
      </c>
      <c r="I183" s="270"/>
      <c r="J183" s="267"/>
      <c r="K183" s="267"/>
      <c r="L183" s="271"/>
      <c r="M183" s="272"/>
      <c r="N183" s="273"/>
      <c r="O183" s="273"/>
      <c r="P183" s="273"/>
      <c r="Q183" s="273"/>
      <c r="R183" s="273"/>
      <c r="S183" s="273"/>
      <c r="T183" s="27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5" t="s">
        <v>153</v>
      </c>
      <c r="AU183" s="275" t="s">
        <v>87</v>
      </c>
      <c r="AV183" s="14" t="s">
        <v>85</v>
      </c>
      <c r="AW183" s="14" t="s">
        <v>32</v>
      </c>
      <c r="AX183" s="14" t="s">
        <v>77</v>
      </c>
      <c r="AY183" s="275" t="s">
        <v>118</v>
      </c>
    </row>
    <row r="184" spans="1:51" s="14" customFormat="1" ht="12">
      <c r="A184" s="14"/>
      <c r="B184" s="266"/>
      <c r="C184" s="267"/>
      <c r="D184" s="248" t="s">
        <v>153</v>
      </c>
      <c r="E184" s="268" t="s">
        <v>1</v>
      </c>
      <c r="F184" s="269" t="s">
        <v>214</v>
      </c>
      <c r="G184" s="267"/>
      <c r="H184" s="268" t="s">
        <v>1</v>
      </c>
      <c r="I184" s="270"/>
      <c r="J184" s="267"/>
      <c r="K184" s="267"/>
      <c r="L184" s="271"/>
      <c r="M184" s="272"/>
      <c r="N184" s="273"/>
      <c r="O184" s="273"/>
      <c r="P184" s="273"/>
      <c r="Q184" s="273"/>
      <c r="R184" s="273"/>
      <c r="S184" s="273"/>
      <c r="T184" s="27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5" t="s">
        <v>153</v>
      </c>
      <c r="AU184" s="275" t="s">
        <v>87</v>
      </c>
      <c r="AV184" s="14" t="s">
        <v>85</v>
      </c>
      <c r="AW184" s="14" t="s">
        <v>32</v>
      </c>
      <c r="AX184" s="14" t="s">
        <v>77</v>
      </c>
      <c r="AY184" s="275" t="s">
        <v>118</v>
      </c>
    </row>
    <row r="185" spans="1:51" s="14" customFormat="1" ht="12">
      <c r="A185" s="14"/>
      <c r="B185" s="266"/>
      <c r="C185" s="267"/>
      <c r="D185" s="248" t="s">
        <v>153</v>
      </c>
      <c r="E185" s="268" t="s">
        <v>1</v>
      </c>
      <c r="F185" s="269" t="s">
        <v>168</v>
      </c>
      <c r="G185" s="267"/>
      <c r="H185" s="268" t="s">
        <v>1</v>
      </c>
      <c r="I185" s="270"/>
      <c r="J185" s="267"/>
      <c r="K185" s="267"/>
      <c r="L185" s="271"/>
      <c r="M185" s="272"/>
      <c r="N185" s="273"/>
      <c r="O185" s="273"/>
      <c r="P185" s="273"/>
      <c r="Q185" s="273"/>
      <c r="R185" s="273"/>
      <c r="S185" s="273"/>
      <c r="T185" s="27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5" t="s">
        <v>153</v>
      </c>
      <c r="AU185" s="275" t="s">
        <v>87</v>
      </c>
      <c r="AV185" s="14" t="s">
        <v>85</v>
      </c>
      <c r="AW185" s="14" t="s">
        <v>32</v>
      </c>
      <c r="AX185" s="14" t="s">
        <v>77</v>
      </c>
      <c r="AY185" s="275" t="s">
        <v>118</v>
      </c>
    </row>
    <row r="186" spans="1:51" s="13" customFormat="1" ht="12">
      <c r="A186" s="13"/>
      <c r="B186" s="256"/>
      <c r="C186" s="257"/>
      <c r="D186" s="248" t="s">
        <v>153</v>
      </c>
      <c r="E186" s="276" t="s">
        <v>1</v>
      </c>
      <c r="F186" s="258" t="s">
        <v>215</v>
      </c>
      <c r="G186" s="257"/>
      <c r="H186" s="259">
        <v>22.4</v>
      </c>
      <c r="I186" s="260"/>
      <c r="J186" s="257"/>
      <c r="K186" s="257"/>
      <c r="L186" s="261"/>
      <c r="M186" s="262"/>
      <c r="N186" s="263"/>
      <c r="O186" s="263"/>
      <c r="P186" s="263"/>
      <c r="Q186" s="263"/>
      <c r="R186" s="263"/>
      <c r="S186" s="263"/>
      <c r="T186" s="26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5" t="s">
        <v>153</v>
      </c>
      <c r="AU186" s="265" t="s">
        <v>87</v>
      </c>
      <c r="AV186" s="13" t="s">
        <v>87</v>
      </c>
      <c r="AW186" s="13" t="s">
        <v>32</v>
      </c>
      <c r="AX186" s="13" t="s">
        <v>77</v>
      </c>
      <c r="AY186" s="265" t="s">
        <v>118</v>
      </c>
    </row>
    <row r="187" spans="1:51" s="14" customFormat="1" ht="12">
      <c r="A187" s="14"/>
      <c r="B187" s="266"/>
      <c r="C187" s="267"/>
      <c r="D187" s="248" t="s">
        <v>153</v>
      </c>
      <c r="E187" s="268" t="s">
        <v>1</v>
      </c>
      <c r="F187" s="269" t="s">
        <v>170</v>
      </c>
      <c r="G187" s="267"/>
      <c r="H187" s="268" t="s">
        <v>1</v>
      </c>
      <c r="I187" s="270"/>
      <c r="J187" s="267"/>
      <c r="K187" s="267"/>
      <c r="L187" s="271"/>
      <c r="M187" s="272"/>
      <c r="N187" s="273"/>
      <c r="O187" s="273"/>
      <c r="P187" s="273"/>
      <c r="Q187" s="273"/>
      <c r="R187" s="273"/>
      <c r="S187" s="273"/>
      <c r="T187" s="27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5" t="s">
        <v>153</v>
      </c>
      <c r="AU187" s="275" t="s">
        <v>87</v>
      </c>
      <c r="AV187" s="14" t="s">
        <v>85</v>
      </c>
      <c r="AW187" s="14" t="s">
        <v>32</v>
      </c>
      <c r="AX187" s="14" t="s">
        <v>77</v>
      </c>
      <c r="AY187" s="275" t="s">
        <v>118</v>
      </c>
    </row>
    <row r="188" spans="1:51" s="13" customFormat="1" ht="12">
      <c r="A188" s="13"/>
      <c r="B188" s="256"/>
      <c r="C188" s="257"/>
      <c r="D188" s="248" t="s">
        <v>153</v>
      </c>
      <c r="E188" s="276" t="s">
        <v>1</v>
      </c>
      <c r="F188" s="258" t="s">
        <v>215</v>
      </c>
      <c r="G188" s="257"/>
      <c r="H188" s="259">
        <v>22.4</v>
      </c>
      <c r="I188" s="260"/>
      <c r="J188" s="257"/>
      <c r="K188" s="257"/>
      <c r="L188" s="261"/>
      <c r="M188" s="262"/>
      <c r="N188" s="263"/>
      <c r="O188" s="263"/>
      <c r="P188" s="263"/>
      <c r="Q188" s="263"/>
      <c r="R188" s="263"/>
      <c r="S188" s="263"/>
      <c r="T188" s="26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5" t="s">
        <v>153</v>
      </c>
      <c r="AU188" s="265" t="s">
        <v>87</v>
      </c>
      <c r="AV188" s="13" t="s">
        <v>87</v>
      </c>
      <c r="AW188" s="13" t="s">
        <v>32</v>
      </c>
      <c r="AX188" s="13" t="s">
        <v>77</v>
      </c>
      <c r="AY188" s="265" t="s">
        <v>118</v>
      </c>
    </row>
    <row r="189" spans="1:51" s="15" customFormat="1" ht="12">
      <c r="A189" s="15"/>
      <c r="B189" s="277"/>
      <c r="C189" s="278"/>
      <c r="D189" s="248" t="s">
        <v>153</v>
      </c>
      <c r="E189" s="279" t="s">
        <v>1</v>
      </c>
      <c r="F189" s="280" t="s">
        <v>172</v>
      </c>
      <c r="G189" s="278"/>
      <c r="H189" s="281">
        <v>44.8</v>
      </c>
      <c r="I189" s="282"/>
      <c r="J189" s="278"/>
      <c r="K189" s="278"/>
      <c r="L189" s="283"/>
      <c r="M189" s="284"/>
      <c r="N189" s="285"/>
      <c r="O189" s="285"/>
      <c r="P189" s="285"/>
      <c r="Q189" s="285"/>
      <c r="R189" s="285"/>
      <c r="S189" s="285"/>
      <c r="T189" s="28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7" t="s">
        <v>153</v>
      </c>
      <c r="AU189" s="287" t="s">
        <v>87</v>
      </c>
      <c r="AV189" s="15" t="s">
        <v>143</v>
      </c>
      <c r="AW189" s="15" t="s">
        <v>32</v>
      </c>
      <c r="AX189" s="15" t="s">
        <v>85</v>
      </c>
      <c r="AY189" s="287" t="s">
        <v>118</v>
      </c>
    </row>
    <row r="190" spans="1:65" s="2" customFormat="1" ht="16.5" customHeight="1">
      <c r="A190" s="38"/>
      <c r="B190" s="39"/>
      <c r="C190" s="235" t="s">
        <v>216</v>
      </c>
      <c r="D190" s="235" t="s">
        <v>121</v>
      </c>
      <c r="E190" s="236" t="s">
        <v>217</v>
      </c>
      <c r="F190" s="237" t="s">
        <v>218</v>
      </c>
      <c r="G190" s="238" t="s">
        <v>212</v>
      </c>
      <c r="H190" s="239">
        <v>279.52</v>
      </c>
      <c r="I190" s="240"/>
      <c r="J190" s="241">
        <f>ROUND(I190*H190,2)</f>
        <v>0</v>
      </c>
      <c r="K190" s="237" t="s">
        <v>125</v>
      </c>
      <c r="L190" s="44"/>
      <c r="M190" s="242" t="s">
        <v>1</v>
      </c>
      <c r="N190" s="243" t="s">
        <v>42</v>
      </c>
      <c r="O190" s="91"/>
      <c r="P190" s="244">
        <f>O190*H190</f>
        <v>0</v>
      </c>
      <c r="Q190" s="244">
        <v>0</v>
      </c>
      <c r="R190" s="244">
        <f>Q190*H190</f>
        <v>0</v>
      </c>
      <c r="S190" s="244">
        <v>0.0003</v>
      </c>
      <c r="T190" s="245">
        <f>S190*H190</f>
        <v>0.08385599999999999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165</v>
      </c>
      <c r="AT190" s="246" t="s">
        <v>121</v>
      </c>
      <c r="AU190" s="246" t="s">
        <v>87</v>
      </c>
      <c r="AY190" s="17" t="s">
        <v>118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7" t="s">
        <v>85</v>
      </c>
      <c r="BK190" s="247">
        <f>ROUND(I190*H190,2)</f>
        <v>0</v>
      </c>
      <c r="BL190" s="17" t="s">
        <v>165</v>
      </c>
      <c r="BM190" s="246" t="s">
        <v>219</v>
      </c>
    </row>
    <row r="191" spans="1:51" s="14" customFormat="1" ht="12">
      <c r="A191" s="14"/>
      <c r="B191" s="266"/>
      <c r="C191" s="267"/>
      <c r="D191" s="248" t="s">
        <v>153</v>
      </c>
      <c r="E191" s="268" t="s">
        <v>1</v>
      </c>
      <c r="F191" s="269" t="s">
        <v>167</v>
      </c>
      <c r="G191" s="267"/>
      <c r="H191" s="268" t="s">
        <v>1</v>
      </c>
      <c r="I191" s="270"/>
      <c r="J191" s="267"/>
      <c r="K191" s="267"/>
      <c r="L191" s="271"/>
      <c r="M191" s="272"/>
      <c r="N191" s="273"/>
      <c r="O191" s="273"/>
      <c r="P191" s="273"/>
      <c r="Q191" s="273"/>
      <c r="R191" s="273"/>
      <c r="S191" s="273"/>
      <c r="T191" s="27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5" t="s">
        <v>153</v>
      </c>
      <c r="AU191" s="275" t="s">
        <v>87</v>
      </c>
      <c r="AV191" s="14" t="s">
        <v>85</v>
      </c>
      <c r="AW191" s="14" t="s">
        <v>32</v>
      </c>
      <c r="AX191" s="14" t="s">
        <v>77</v>
      </c>
      <c r="AY191" s="275" t="s">
        <v>118</v>
      </c>
    </row>
    <row r="192" spans="1:51" s="14" customFormat="1" ht="12">
      <c r="A192" s="14"/>
      <c r="B192" s="266"/>
      <c r="C192" s="267"/>
      <c r="D192" s="248" t="s">
        <v>153</v>
      </c>
      <c r="E192" s="268" t="s">
        <v>1</v>
      </c>
      <c r="F192" s="269" t="s">
        <v>168</v>
      </c>
      <c r="G192" s="267"/>
      <c r="H192" s="268" t="s">
        <v>1</v>
      </c>
      <c r="I192" s="270"/>
      <c r="J192" s="267"/>
      <c r="K192" s="267"/>
      <c r="L192" s="271"/>
      <c r="M192" s="272"/>
      <c r="N192" s="273"/>
      <c r="O192" s="273"/>
      <c r="P192" s="273"/>
      <c r="Q192" s="273"/>
      <c r="R192" s="273"/>
      <c r="S192" s="273"/>
      <c r="T192" s="27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5" t="s">
        <v>153</v>
      </c>
      <c r="AU192" s="275" t="s">
        <v>87</v>
      </c>
      <c r="AV192" s="14" t="s">
        <v>85</v>
      </c>
      <c r="AW192" s="14" t="s">
        <v>32</v>
      </c>
      <c r="AX192" s="14" t="s">
        <v>77</v>
      </c>
      <c r="AY192" s="275" t="s">
        <v>118</v>
      </c>
    </row>
    <row r="193" spans="1:51" s="13" customFormat="1" ht="12">
      <c r="A193" s="13"/>
      <c r="B193" s="256"/>
      <c r="C193" s="257"/>
      <c r="D193" s="248" t="s">
        <v>153</v>
      </c>
      <c r="E193" s="276" t="s">
        <v>1</v>
      </c>
      <c r="F193" s="258" t="s">
        <v>220</v>
      </c>
      <c r="G193" s="257"/>
      <c r="H193" s="259">
        <v>136.75</v>
      </c>
      <c r="I193" s="260"/>
      <c r="J193" s="257"/>
      <c r="K193" s="257"/>
      <c r="L193" s="261"/>
      <c r="M193" s="262"/>
      <c r="N193" s="263"/>
      <c r="O193" s="263"/>
      <c r="P193" s="263"/>
      <c r="Q193" s="263"/>
      <c r="R193" s="263"/>
      <c r="S193" s="263"/>
      <c r="T193" s="26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5" t="s">
        <v>153</v>
      </c>
      <c r="AU193" s="265" t="s">
        <v>87</v>
      </c>
      <c r="AV193" s="13" t="s">
        <v>87</v>
      </c>
      <c r="AW193" s="13" t="s">
        <v>32</v>
      </c>
      <c r="AX193" s="13" t="s">
        <v>77</v>
      </c>
      <c r="AY193" s="265" t="s">
        <v>118</v>
      </c>
    </row>
    <row r="194" spans="1:51" s="14" customFormat="1" ht="12">
      <c r="A194" s="14"/>
      <c r="B194" s="266"/>
      <c r="C194" s="267"/>
      <c r="D194" s="248" t="s">
        <v>153</v>
      </c>
      <c r="E194" s="268" t="s">
        <v>1</v>
      </c>
      <c r="F194" s="269" t="s">
        <v>170</v>
      </c>
      <c r="G194" s="267"/>
      <c r="H194" s="268" t="s">
        <v>1</v>
      </c>
      <c r="I194" s="270"/>
      <c r="J194" s="267"/>
      <c r="K194" s="267"/>
      <c r="L194" s="271"/>
      <c r="M194" s="272"/>
      <c r="N194" s="273"/>
      <c r="O194" s="273"/>
      <c r="P194" s="273"/>
      <c r="Q194" s="273"/>
      <c r="R194" s="273"/>
      <c r="S194" s="273"/>
      <c r="T194" s="27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5" t="s">
        <v>153</v>
      </c>
      <c r="AU194" s="275" t="s">
        <v>87</v>
      </c>
      <c r="AV194" s="14" t="s">
        <v>85</v>
      </c>
      <c r="AW194" s="14" t="s">
        <v>32</v>
      </c>
      <c r="AX194" s="14" t="s">
        <v>77</v>
      </c>
      <c r="AY194" s="275" t="s">
        <v>118</v>
      </c>
    </row>
    <row r="195" spans="1:51" s="13" customFormat="1" ht="12">
      <c r="A195" s="13"/>
      <c r="B195" s="256"/>
      <c r="C195" s="257"/>
      <c r="D195" s="248" t="s">
        <v>153</v>
      </c>
      <c r="E195" s="276" t="s">
        <v>1</v>
      </c>
      <c r="F195" s="258" t="s">
        <v>221</v>
      </c>
      <c r="G195" s="257"/>
      <c r="H195" s="259">
        <v>142.77</v>
      </c>
      <c r="I195" s="260"/>
      <c r="J195" s="257"/>
      <c r="K195" s="257"/>
      <c r="L195" s="261"/>
      <c r="M195" s="262"/>
      <c r="N195" s="263"/>
      <c r="O195" s="263"/>
      <c r="P195" s="263"/>
      <c r="Q195" s="263"/>
      <c r="R195" s="263"/>
      <c r="S195" s="263"/>
      <c r="T195" s="26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5" t="s">
        <v>153</v>
      </c>
      <c r="AU195" s="265" t="s">
        <v>87</v>
      </c>
      <c r="AV195" s="13" t="s">
        <v>87</v>
      </c>
      <c r="AW195" s="13" t="s">
        <v>32</v>
      </c>
      <c r="AX195" s="13" t="s">
        <v>77</v>
      </c>
      <c r="AY195" s="265" t="s">
        <v>118</v>
      </c>
    </row>
    <row r="196" spans="1:51" s="15" customFormat="1" ht="12">
      <c r="A196" s="15"/>
      <c r="B196" s="277"/>
      <c r="C196" s="278"/>
      <c r="D196" s="248" t="s">
        <v>153</v>
      </c>
      <c r="E196" s="279" t="s">
        <v>1</v>
      </c>
      <c r="F196" s="280" t="s">
        <v>172</v>
      </c>
      <c r="G196" s="278"/>
      <c r="H196" s="281">
        <v>279.52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87" t="s">
        <v>153</v>
      </c>
      <c r="AU196" s="287" t="s">
        <v>87</v>
      </c>
      <c r="AV196" s="15" t="s">
        <v>143</v>
      </c>
      <c r="AW196" s="15" t="s">
        <v>32</v>
      </c>
      <c r="AX196" s="15" t="s">
        <v>85</v>
      </c>
      <c r="AY196" s="287" t="s">
        <v>118</v>
      </c>
    </row>
    <row r="197" spans="1:65" s="2" customFormat="1" ht="16.5" customHeight="1">
      <c r="A197" s="38"/>
      <c r="B197" s="39"/>
      <c r="C197" s="235" t="s">
        <v>222</v>
      </c>
      <c r="D197" s="235" t="s">
        <v>121</v>
      </c>
      <c r="E197" s="236" t="s">
        <v>223</v>
      </c>
      <c r="F197" s="237" t="s">
        <v>224</v>
      </c>
      <c r="G197" s="238" t="s">
        <v>212</v>
      </c>
      <c r="H197" s="239">
        <v>279.52</v>
      </c>
      <c r="I197" s="240"/>
      <c r="J197" s="241">
        <f>ROUND(I197*H197,2)</f>
        <v>0</v>
      </c>
      <c r="K197" s="237" t="s">
        <v>1</v>
      </c>
      <c r="L197" s="44"/>
      <c r="M197" s="242" t="s">
        <v>1</v>
      </c>
      <c r="N197" s="243" t="s">
        <v>42</v>
      </c>
      <c r="O197" s="91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6" t="s">
        <v>165</v>
      </c>
      <c r="AT197" s="246" t="s">
        <v>121</v>
      </c>
      <c r="AU197" s="246" t="s">
        <v>87</v>
      </c>
      <c r="AY197" s="17" t="s">
        <v>118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7" t="s">
        <v>85</v>
      </c>
      <c r="BK197" s="247">
        <f>ROUND(I197*H197,2)</f>
        <v>0</v>
      </c>
      <c r="BL197" s="17" t="s">
        <v>165</v>
      </c>
      <c r="BM197" s="246" t="s">
        <v>225</v>
      </c>
    </row>
    <row r="198" spans="1:47" s="2" customFormat="1" ht="12">
      <c r="A198" s="38"/>
      <c r="B198" s="39"/>
      <c r="C198" s="40"/>
      <c r="D198" s="248" t="s">
        <v>128</v>
      </c>
      <c r="E198" s="40"/>
      <c r="F198" s="249" t="s">
        <v>226</v>
      </c>
      <c r="G198" s="40"/>
      <c r="H198" s="40"/>
      <c r="I198" s="144"/>
      <c r="J198" s="40"/>
      <c r="K198" s="40"/>
      <c r="L198" s="44"/>
      <c r="M198" s="254"/>
      <c r="N198" s="25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128</v>
      </c>
      <c r="AU198" s="17" t="s">
        <v>87</v>
      </c>
    </row>
    <row r="199" spans="1:51" s="14" customFormat="1" ht="12">
      <c r="A199" s="14"/>
      <c r="B199" s="266"/>
      <c r="C199" s="267"/>
      <c r="D199" s="248" t="s">
        <v>153</v>
      </c>
      <c r="E199" s="268" t="s">
        <v>1</v>
      </c>
      <c r="F199" s="269" t="s">
        <v>167</v>
      </c>
      <c r="G199" s="267"/>
      <c r="H199" s="268" t="s">
        <v>1</v>
      </c>
      <c r="I199" s="270"/>
      <c r="J199" s="267"/>
      <c r="K199" s="267"/>
      <c r="L199" s="271"/>
      <c r="M199" s="272"/>
      <c r="N199" s="273"/>
      <c r="O199" s="273"/>
      <c r="P199" s="273"/>
      <c r="Q199" s="273"/>
      <c r="R199" s="273"/>
      <c r="S199" s="273"/>
      <c r="T199" s="27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5" t="s">
        <v>153</v>
      </c>
      <c r="AU199" s="275" t="s">
        <v>87</v>
      </c>
      <c r="AV199" s="14" t="s">
        <v>85</v>
      </c>
      <c r="AW199" s="14" t="s">
        <v>32</v>
      </c>
      <c r="AX199" s="14" t="s">
        <v>77</v>
      </c>
      <c r="AY199" s="275" t="s">
        <v>118</v>
      </c>
    </row>
    <row r="200" spans="1:51" s="14" customFormat="1" ht="12">
      <c r="A200" s="14"/>
      <c r="B200" s="266"/>
      <c r="C200" s="267"/>
      <c r="D200" s="248" t="s">
        <v>153</v>
      </c>
      <c r="E200" s="268" t="s">
        <v>1</v>
      </c>
      <c r="F200" s="269" t="s">
        <v>168</v>
      </c>
      <c r="G200" s="267"/>
      <c r="H200" s="268" t="s">
        <v>1</v>
      </c>
      <c r="I200" s="270"/>
      <c r="J200" s="267"/>
      <c r="K200" s="267"/>
      <c r="L200" s="271"/>
      <c r="M200" s="272"/>
      <c r="N200" s="273"/>
      <c r="O200" s="273"/>
      <c r="P200" s="273"/>
      <c r="Q200" s="273"/>
      <c r="R200" s="273"/>
      <c r="S200" s="273"/>
      <c r="T200" s="27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5" t="s">
        <v>153</v>
      </c>
      <c r="AU200" s="275" t="s">
        <v>87</v>
      </c>
      <c r="AV200" s="14" t="s">
        <v>85</v>
      </c>
      <c r="AW200" s="14" t="s">
        <v>32</v>
      </c>
      <c r="AX200" s="14" t="s">
        <v>77</v>
      </c>
      <c r="AY200" s="275" t="s">
        <v>118</v>
      </c>
    </row>
    <row r="201" spans="1:51" s="13" customFormat="1" ht="12">
      <c r="A201" s="13"/>
      <c r="B201" s="256"/>
      <c r="C201" s="257"/>
      <c r="D201" s="248" t="s">
        <v>153</v>
      </c>
      <c r="E201" s="276" t="s">
        <v>1</v>
      </c>
      <c r="F201" s="258" t="s">
        <v>220</v>
      </c>
      <c r="G201" s="257"/>
      <c r="H201" s="259">
        <v>136.75</v>
      </c>
      <c r="I201" s="260"/>
      <c r="J201" s="257"/>
      <c r="K201" s="257"/>
      <c r="L201" s="261"/>
      <c r="M201" s="262"/>
      <c r="N201" s="263"/>
      <c r="O201" s="263"/>
      <c r="P201" s="263"/>
      <c r="Q201" s="263"/>
      <c r="R201" s="263"/>
      <c r="S201" s="263"/>
      <c r="T201" s="26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5" t="s">
        <v>153</v>
      </c>
      <c r="AU201" s="265" t="s">
        <v>87</v>
      </c>
      <c r="AV201" s="13" t="s">
        <v>87</v>
      </c>
      <c r="AW201" s="13" t="s">
        <v>32</v>
      </c>
      <c r="AX201" s="13" t="s">
        <v>77</v>
      </c>
      <c r="AY201" s="265" t="s">
        <v>118</v>
      </c>
    </row>
    <row r="202" spans="1:51" s="14" customFormat="1" ht="12">
      <c r="A202" s="14"/>
      <c r="B202" s="266"/>
      <c r="C202" s="267"/>
      <c r="D202" s="248" t="s">
        <v>153</v>
      </c>
      <c r="E202" s="268" t="s">
        <v>1</v>
      </c>
      <c r="F202" s="269" t="s">
        <v>170</v>
      </c>
      <c r="G202" s="267"/>
      <c r="H202" s="268" t="s">
        <v>1</v>
      </c>
      <c r="I202" s="270"/>
      <c r="J202" s="267"/>
      <c r="K202" s="267"/>
      <c r="L202" s="271"/>
      <c r="M202" s="272"/>
      <c r="N202" s="273"/>
      <c r="O202" s="273"/>
      <c r="P202" s="273"/>
      <c r="Q202" s="273"/>
      <c r="R202" s="273"/>
      <c r="S202" s="273"/>
      <c r="T202" s="27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5" t="s">
        <v>153</v>
      </c>
      <c r="AU202" s="275" t="s">
        <v>87</v>
      </c>
      <c r="AV202" s="14" t="s">
        <v>85</v>
      </c>
      <c r="AW202" s="14" t="s">
        <v>32</v>
      </c>
      <c r="AX202" s="14" t="s">
        <v>77</v>
      </c>
      <c r="AY202" s="275" t="s">
        <v>118</v>
      </c>
    </row>
    <row r="203" spans="1:51" s="13" customFormat="1" ht="12">
      <c r="A203" s="13"/>
      <c r="B203" s="256"/>
      <c r="C203" s="257"/>
      <c r="D203" s="248" t="s">
        <v>153</v>
      </c>
      <c r="E203" s="276" t="s">
        <v>1</v>
      </c>
      <c r="F203" s="258" t="s">
        <v>221</v>
      </c>
      <c r="G203" s="257"/>
      <c r="H203" s="259">
        <v>142.77</v>
      </c>
      <c r="I203" s="260"/>
      <c r="J203" s="257"/>
      <c r="K203" s="257"/>
      <c r="L203" s="261"/>
      <c r="M203" s="262"/>
      <c r="N203" s="263"/>
      <c r="O203" s="263"/>
      <c r="P203" s="263"/>
      <c r="Q203" s="263"/>
      <c r="R203" s="263"/>
      <c r="S203" s="263"/>
      <c r="T203" s="26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5" t="s">
        <v>153</v>
      </c>
      <c r="AU203" s="265" t="s">
        <v>87</v>
      </c>
      <c r="AV203" s="13" t="s">
        <v>87</v>
      </c>
      <c r="AW203" s="13" t="s">
        <v>32</v>
      </c>
      <c r="AX203" s="13" t="s">
        <v>77</v>
      </c>
      <c r="AY203" s="265" t="s">
        <v>118</v>
      </c>
    </row>
    <row r="204" spans="1:51" s="15" customFormat="1" ht="12">
      <c r="A204" s="15"/>
      <c r="B204" s="277"/>
      <c r="C204" s="278"/>
      <c r="D204" s="248" t="s">
        <v>153</v>
      </c>
      <c r="E204" s="279" t="s">
        <v>1</v>
      </c>
      <c r="F204" s="280" t="s">
        <v>172</v>
      </c>
      <c r="G204" s="278"/>
      <c r="H204" s="281">
        <v>279.52</v>
      </c>
      <c r="I204" s="282"/>
      <c r="J204" s="278"/>
      <c r="K204" s="278"/>
      <c r="L204" s="283"/>
      <c r="M204" s="284"/>
      <c r="N204" s="285"/>
      <c r="O204" s="285"/>
      <c r="P204" s="285"/>
      <c r="Q204" s="285"/>
      <c r="R204" s="285"/>
      <c r="S204" s="285"/>
      <c r="T204" s="28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7" t="s">
        <v>153</v>
      </c>
      <c r="AU204" s="287" t="s">
        <v>87</v>
      </c>
      <c r="AV204" s="15" t="s">
        <v>143</v>
      </c>
      <c r="AW204" s="15" t="s">
        <v>32</v>
      </c>
      <c r="AX204" s="15" t="s">
        <v>85</v>
      </c>
      <c r="AY204" s="287" t="s">
        <v>118</v>
      </c>
    </row>
    <row r="205" spans="1:65" s="2" customFormat="1" ht="16.5" customHeight="1">
      <c r="A205" s="38"/>
      <c r="B205" s="39"/>
      <c r="C205" s="235" t="s">
        <v>8</v>
      </c>
      <c r="D205" s="235" t="s">
        <v>121</v>
      </c>
      <c r="E205" s="236" t="s">
        <v>227</v>
      </c>
      <c r="F205" s="237" t="s">
        <v>228</v>
      </c>
      <c r="G205" s="238" t="s">
        <v>212</v>
      </c>
      <c r="H205" s="239">
        <v>279.52</v>
      </c>
      <c r="I205" s="240"/>
      <c r="J205" s="241">
        <f>ROUND(I205*H205,2)</f>
        <v>0</v>
      </c>
      <c r="K205" s="237" t="s">
        <v>125</v>
      </c>
      <c r="L205" s="44"/>
      <c r="M205" s="242" t="s">
        <v>1</v>
      </c>
      <c r="N205" s="243" t="s">
        <v>42</v>
      </c>
      <c r="O205" s="91"/>
      <c r="P205" s="244">
        <f>O205*H205</f>
        <v>0</v>
      </c>
      <c r="Q205" s="244">
        <v>1E-05</v>
      </c>
      <c r="R205" s="244">
        <f>Q205*H205</f>
        <v>0.0027952</v>
      </c>
      <c r="S205" s="244">
        <v>0</v>
      </c>
      <c r="T205" s="24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6" t="s">
        <v>165</v>
      </c>
      <c r="AT205" s="246" t="s">
        <v>121</v>
      </c>
      <c r="AU205" s="246" t="s">
        <v>87</v>
      </c>
      <c r="AY205" s="17" t="s">
        <v>118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7" t="s">
        <v>85</v>
      </c>
      <c r="BK205" s="247">
        <f>ROUND(I205*H205,2)</f>
        <v>0</v>
      </c>
      <c r="BL205" s="17" t="s">
        <v>165</v>
      </c>
      <c r="BM205" s="246" t="s">
        <v>229</v>
      </c>
    </row>
    <row r="206" spans="1:51" s="14" customFormat="1" ht="12">
      <c r="A206" s="14"/>
      <c r="B206" s="266"/>
      <c r="C206" s="267"/>
      <c r="D206" s="248" t="s">
        <v>153</v>
      </c>
      <c r="E206" s="268" t="s">
        <v>1</v>
      </c>
      <c r="F206" s="269" t="s">
        <v>167</v>
      </c>
      <c r="G206" s="267"/>
      <c r="H206" s="268" t="s">
        <v>1</v>
      </c>
      <c r="I206" s="270"/>
      <c r="J206" s="267"/>
      <c r="K206" s="267"/>
      <c r="L206" s="271"/>
      <c r="M206" s="272"/>
      <c r="N206" s="273"/>
      <c r="O206" s="273"/>
      <c r="P206" s="273"/>
      <c r="Q206" s="273"/>
      <c r="R206" s="273"/>
      <c r="S206" s="273"/>
      <c r="T206" s="27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5" t="s">
        <v>153</v>
      </c>
      <c r="AU206" s="275" t="s">
        <v>87</v>
      </c>
      <c r="AV206" s="14" t="s">
        <v>85</v>
      </c>
      <c r="AW206" s="14" t="s">
        <v>32</v>
      </c>
      <c r="AX206" s="14" t="s">
        <v>77</v>
      </c>
      <c r="AY206" s="275" t="s">
        <v>118</v>
      </c>
    </row>
    <row r="207" spans="1:51" s="14" customFormat="1" ht="12">
      <c r="A207" s="14"/>
      <c r="B207" s="266"/>
      <c r="C207" s="267"/>
      <c r="D207" s="248" t="s">
        <v>153</v>
      </c>
      <c r="E207" s="268" t="s">
        <v>1</v>
      </c>
      <c r="F207" s="269" t="s">
        <v>230</v>
      </c>
      <c r="G207" s="267"/>
      <c r="H207" s="268" t="s">
        <v>1</v>
      </c>
      <c r="I207" s="270"/>
      <c r="J207" s="267"/>
      <c r="K207" s="267"/>
      <c r="L207" s="271"/>
      <c r="M207" s="272"/>
      <c r="N207" s="273"/>
      <c r="O207" s="273"/>
      <c r="P207" s="273"/>
      <c r="Q207" s="273"/>
      <c r="R207" s="273"/>
      <c r="S207" s="273"/>
      <c r="T207" s="27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5" t="s">
        <v>153</v>
      </c>
      <c r="AU207" s="275" t="s">
        <v>87</v>
      </c>
      <c r="AV207" s="14" t="s">
        <v>85</v>
      </c>
      <c r="AW207" s="14" t="s">
        <v>32</v>
      </c>
      <c r="AX207" s="14" t="s">
        <v>77</v>
      </c>
      <c r="AY207" s="275" t="s">
        <v>118</v>
      </c>
    </row>
    <row r="208" spans="1:51" s="14" customFormat="1" ht="12">
      <c r="A208" s="14"/>
      <c r="B208" s="266"/>
      <c r="C208" s="267"/>
      <c r="D208" s="248" t="s">
        <v>153</v>
      </c>
      <c r="E208" s="268" t="s">
        <v>1</v>
      </c>
      <c r="F208" s="269" t="s">
        <v>168</v>
      </c>
      <c r="G208" s="267"/>
      <c r="H208" s="268" t="s">
        <v>1</v>
      </c>
      <c r="I208" s="270"/>
      <c r="J208" s="267"/>
      <c r="K208" s="267"/>
      <c r="L208" s="271"/>
      <c r="M208" s="272"/>
      <c r="N208" s="273"/>
      <c r="O208" s="273"/>
      <c r="P208" s="273"/>
      <c r="Q208" s="273"/>
      <c r="R208" s="273"/>
      <c r="S208" s="273"/>
      <c r="T208" s="27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5" t="s">
        <v>153</v>
      </c>
      <c r="AU208" s="275" t="s">
        <v>87</v>
      </c>
      <c r="AV208" s="14" t="s">
        <v>85</v>
      </c>
      <c r="AW208" s="14" t="s">
        <v>32</v>
      </c>
      <c r="AX208" s="14" t="s">
        <v>77</v>
      </c>
      <c r="AY208" s="275" t="s">
        <v>118</v>
      </c>
    </row>
    <row r="209" spans="1:51" s="13" customFormat="1" ht="12">
      <c r="A209" s="13"/>
      <c r="B209" s="256"/>
      <c r="C209" s="257"/>
      <c r="D209" s="248" t="s">
        <v>153</v>
      </c>
      <c r="E209" s="276" t="s">
        <v>1</v>
      </c>
      <c r="F209" s="258" t="s">
        <v>220</v>
      </c>
      <c r="G209" s="257"/>
      <c r="H209" s="259">
        <v>136.75</v>
      </c>
      <c r="I209" s="260"/>
      <c r="J209" s="257"/>
      <c r="K209" s="257"/>
      <c r="L209" s="261"/>
      <c r="M209" s="262"/>
      <c r="N209" s="263"/>
      <c r="O209" s="263"/>
      <c r="P209" s="263"/>
      <c r="Q209" s="263"/>
      <c r="R209" s="263"/>
      <c r="S209" s="263"/>
      <c r="T209" s="26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5" t="s">
        <v>153</v>
      </c>
      <c r="AU209" s="265" t="s">
        <v>87</v>
      </c>
      <c r="AV209" s="13" t="s">
        <v>87</v>
      </c>
      <c r="AW209" s="13" t="s">
        <v>32</v>
      </c>
      <c r="AX209" s="13" t="s">
        <v>77</v>
      </c>
      <c r="AY209" s="265" t="s">
        <v>118</v>
      </c>
    </row>
    <row r="210" spans="1:51" s="14" customFormat="1" ht="12">
      <c r="A210" s="14"/>
      <c r="B210" s="266"/>
      <c r="C210" s="267"/>
      <c r="D210" s="248" t="s">
        <v>153</v>
      </c>
      <c r="E210" s="268" t="s">
        <v>1</v>
      </c>
      <c r="F210" s="269" t="s">
        <v>170</v>
      </c>
      <c r="G210" s="267"/>
      <c r="H210" s="268" t="s">
        <v>1</v>
      </c>
      <c r="I210" s="270"/>
      <c r="J210" s="267"/>
      <c r="K210" s="267"/>
      <c r="L210" s="271"/>
      <c r="M210" s="272"/>
      <c r="N210" s="273"/>
      <c r="O210" s="273"/>
      <c r="P210" s="273"/>
      <c r="Q210" s="273"/>
      <c r="R210" s="273"/>
      <c r="S210" s="273"/>
      <c r="T210" s="27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5" t="s">
        <v>153</v>
      </c>
      <c r="AU210" s="275" t="s">
        <v>87</v>
      </c>
      <c r="AV210" s="14" t="s">
        <v>85</v>
      </c>
      <c r="AW210" s="14" t="s">
        <v>32</v>
      </c>
      <c r="AX210" s="14" t="s">
        <v>77</v>
      </c>
      <c r="AY210" s="275" t="s">
        <v>118</v>
      </c>
    </row>
    <row r="211" spans="1:51" s="13" customFormat="1" ht="12">
      <c r="A211" s="13"/>
      <c r="B211" s="256"/>
      <c r="C211" s="257"/>
      <c r="D211" s="248" t="s">
        <v>153</v>
      </c>
      <c r="E211" s="276" t="s">
        <v>1</v>
      </c>
      <c r="F211" s="258" t="s">
        <v>221</v>
      </c>
      <c r="G211" s="257"/>
      <c r="H211" s="259">
        <v>142.77</v>
      </c>
      <c r="I211" s="260"/>
      <c r="J211" s="257"/>
      <c r="K211" s="257"/>
      <c r="L211" s="261"/>
      <c r="M211" s="262"/>
      <c r="N211" s="263"/>
      <c r="O211" s="263"/>
      <c r="P211" s="263"/>
      <c r="Q211" s="263"/>
      <c r="R211" s="263"/>
      <c r="S211" s="263"/>
      <c r="T211" s="26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5" t="s">
        <v>153</v>
      </c>
      <c r="AU211" s="265" t="s">
        <v>87</v>
      </c>
      <c r="AV211" s="13" t="s">
        <v>87</v>
      </c>
      <c r="AW211" s="13" t="s">
        <v>32</v>
      </c>
      <c r="AX211" s="13" t="s">
        <v>77</v>
      </c>
      <c r="AY211" s="265" t="s">
        <v>118</v>
      </c>
    </row>
    <row r="212" spans="1:51" s="15" customFormat="1" ht="12">
      <c r="A212" s="15"/>
      <c r="B212" s="277"/>
      <c r="C212" s="278"/>
      <c r="D212" s="248" t="s">
        <v>153</v>
      </c>
      <c r="E212" s="279" t="s">
        <v>1</v>
      </c>
      <c r="F212" s="280" t="s">
        <v>172</v>
      </c>
      <c r="G212" s="278"/>
      <c r="H212" s="281">
        <v>279.52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87" t="s">
        <v>153</v>
      </c>
      <c r="AU212" s="287" t="s">
        <v>87</v>
      </c>
      <c r="AV212" s="15" t="s">
        <v>143</v>
      </c>
      <c r="AW212" s="15" t="s">
        <v>32</v>
      </c>
      <c r="AX212" s="15" t="s">
        <v>85</v>
      </c>
      <c r="AY212" s="287" t="s">
        <v>118</v>
      </c>
    </row>
    <row r="213" spans="1:65" s="2" customFormat="1" ht="16.5" customHeight="1">
      <c r="A213" s="38"/>
      <c r="B213" s="39"/>
      <c r="C213" s="288" t="s">
        <v>165</v>
      </c>
      <c r="D213" s="288" t="s">
        <v>200</v>
      </c>
      <c r="E213" s="289" t="s">
        <v>231</v>
      </c>
      <c r="F213" s="290" t="s">
        <v>232</v>
      </c>
      <c r="G213" s="291" t="s">
        <v>212</v>
      </c>
      <c r="H213" s="292">
        <v>307.472</v>
      </c>
      <c r="I213" s="293"/>
      <c r="J213" s="294">
        <f>ROUND(I213*H213,2)</f>
        <v>0</v>
      </c>
      <c r="K213" s="290" t="s">
        <v>1</v>
      </c>
      <c r="L213" s="295"/>
      <c r="M213" s="296" t="s">
        <v>1</v>
      </c>
      <c r="N213" s="297" t="s">
        <v>42</v>
      </c>
      <c r="O213" s="91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6" t="s">
        <v>203</v>
      </c>
      <c r="AT213" s="246" t="s">
        <v>200</v>
      </c>
      <c r="AU213" s="246" t="s">
        <v>87</v>
      </c>
      <c r="AY213" s="17" t="s">
        <v>118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7" t="s">
        <v>85</v>
      </c>
      <c r="BK213" s="247">
        <f>ROUND(I213*H213,2)</f>
        <v>0</v>
      </c>
      <c r="BL213" s="17" t="s">
        <v>165</v>
      </c>
      <c r="BM213" s="246" t="s">
        <v>233</v>
      </c>
    </row>
    <row r="214" spans="1:51" s="13" customFormat="1" ht="12">
      <c r="A214" s="13"/>
      <c r="B214" s="256"/>
      <c r="C214" s="257"/>
      <c r="D214" s="248" t="s">
        <v>153</v>
      </c>
      <c r="E214" s="276" t="s">
        <v>1</v>
      </c>
      <c r="F214" s="258" t="s">
        <v>234</v>
      </c>
      <c r="G214" s="257"/>
      <c r="H214" s="259">
        <v>307.472</v>
      </c>
      <c r="I214" s="260"/>
      <c r="J214" s="257"/>
      <c r="K214" s="257"/>
      <c r="L214" s="261"/>
      <c r="M214" s="262"/>
      <c r="N214" s="263"/>
      <c r="O214" s="263"/>
      <c r="P214" s="263"/>
      <c r="Q214" s="263"/>
      <c r="R214" s="263"/>
      <c r="S214" s="263"/>
      <c r="T214" s="26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5" t="s">
        <v>153</v>
      </c>
      <c r="AU214" s="265" t="s">
        <v>87</v>
      </c>
      <c r="AV214" s="13" t="s">
        <v>87</v>
      </c>
      <c r="AW214" s="13" t="s">
        <v>32</v>
      </c>
      <c r="AX214" s="13" t="s">
        <v>85</v>
      </c>
      <c r="AY214" s="265" t="s">
        <v>118</v>
      </c>
    </row>
    <row r="215" spans="1:65" s="2" customFormat="1" ht="16.5" customHeight="1">
      <c r="A215" s="38"/>
      <c r="B215" s="39"/>
      <c r="C215" s="235" t="s">
        <v>235</v>
      </c>
      <c r="D215" s="235" t="s">
        <v>121</v>
      </c>
      <c r="E215" s="236" t="s">
        <v>236</v>
      </c>
      <c r="F215" s="237" t="s">
        <v>237</v>
      </c>
      <c r="G215" s="238" t="s">
        <v>212</v>
      </c>
      <c r="H215" s="239">
        <v>23.75</v>
      </c>
      <c r="I215" s="240"/>
      <c r="J215" s="241">
        <f>ROUND(I215*H215,2)</f>
        <v>0</v>
      </c>
      <c r="K215" s="237" t="s">
        <v>125</v>
      </c>
      <c r="L215" s="44"/>
      <c r="M215" s="242" t="s">
        <v>1</v>
      </c>
      <c r="N215" s="243" t="s">
        <v>42</v>
      </c>
      <c r="O215" s="91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6" t="s">
        <v>165</v>
      </c>
      <c r="AT215" s="246" t="s">
        <v>121</v>
      </c>
      <c r="AU215" s="246" t="s">
        <v>87</v>
      </c>
      <c r="AY215" s="17" t="s">
        <v>118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7" t="s">
        <v>85</v>
      </c>
      <c r="BK215" s="247">
        <f>ROUND(I215*H215,2)</f>
        <v>0</v>
      </c>
      <c r="BL215" s="17" t="s">
        <v>165</v>
      </c>
      <c r="BM215" s="246" t="s">
        <v>238</v>
      </c>
    </row>
    <row r="216" spans="1:51" s="14" customFormat="1" ht="12">
      <c r="A216" s="14"/>
      <c r="B216" s="266"/>
      <c r="C216" s="267"/>
      <c r="D216" s="248" t="s">
        <v>153</v>
      </c>
      <c r="E216" s="268" t="s">
        <v>1</v>
      </c>
      <c r="F216" s="269" t="s">
        <v>167</v>
      </c>
      <c r="G216" s="267"/>
      <c r="H216" s="268" t="s">
        <v>1</v>
      </c>
      <c r="I216" s="270"/>
      <c r="J216" s="267"/>
      <c r="K216" s="267"/>
      <c r="L216" s="271"/>
      <c r="M216" s="272"/>
      <c r="N216" s="273"/>
      <c r="O216" s="273"/>
      <c r="P216" s="273"/>
      <c r="Q216" s="273"/>
      <c r="R216" s="273"/>
      <c r="S216" s="273"/>
      <c r="T216" s="27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5" t="s">
        <v>153</v>
      </c>
      <c r="AU216" s="275" t="s">
        <v>87</v>
      </c>
      <c r="AV216" s="14" t="s">
        <v>85</v>
      </c>
      <c r="AW216" s="14" t="s">
        <v>32</v>
      </c>
      <c r="AX216" s="14" t="s">
        <v>77</v>
      </c>
      <c r="AY216" s="275" t="s">
        <v>118</v>
      </c>
    </row>
    <row r="217" spans="1:51" s="14" customFormat="1" ht="12">
      <c r="A217" s="14"/>
      <c r="B217" s="266"/>
      <c r="C217" s="267"/>
      <c r="D217" s="248" t="s">
        <v>153</v>
      </c>
      <c r="E217" s="268" t="s">
        <v>1</v>
      </c>
      <c r="F217" s="269" t="s">
        <v>239</v>
      </c>
      <c r="G217" s="267"/>
      <c r="H217" s="268" t="s">
        <v>1</v>
      </c>
      <c r="I217" s="270"/>
      <c r="J217" s="267"/>
      <c r="K217" s="267"/>
      <c r="L217" s="271"/>
      <c r="M217" s="272"/>
      <c r="N217" s="273"/>
      <c r="O217" s="273"/>
      <c r="P217" s="273"/>
      <c r="Q217" s="273"/>
      <c r="R217" s="273"/>
      <c r="S217" s="273"/>
      <c r="T217" s="27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5" t="s">
        <v>153</v>
      </c>
      <c r="AU217" s="275" t="s">
        <v>87</v>
      </c>
      <c r="AV217" s="14" t="s">
        <v>85</v>
      </c>
      <c r="AW217" s="14" t="s">
        <v>32</v>
      </c>
      <c r="AX217" s="14" t="s">
        <v>77</v>
      </c>
      <c r="AY217" s="275" t="s">
        <v>118</v>
      </c>
    </row>
    <row r="218" spans="1:51" s="14" customFormat="1" ht="12">
      <c r="A218" s="14"/>
      <c r="B218" s="266"/>
      <c r="C218" s="267"/>
      <c r="D218" s="248" t="s">
        <v>153</v>
      </c>
      <c r="E218" s="268" t="s">
        <v>1</v>
      </c>
      <c r="F218" s="269" t="s">
        <v>168</v>
      </c>
      <c r="G218" s="267"/>
      <c r="H218" s="268" t="s">
        <v>1</v>
      </c>
      <c r="I218" s="270"/>
      <c r="J218" s="267"/>
      <c r="K218" s="267"/>
      <c r="L218" s="271"/>
      <c r="M218" s="272"/>
      <c r="N218" s="273"/>
      <c r="O218" s="273"/>
      <c r="P218" s="273"/>
      <c r="Q218" s="273"/>
      <c r="R218" s="273"/>
      <c r="S218" s="273"/>
      <c r="T218" s="27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5" t="s">
        <v>153</v>
      </c>
      <c r="AU218" s="275" t="s">
        <v>87</v>
      </c>
      <c r="AV218" s="14" t="s">
        <v>85</v>
      </c>
      <c r="AW218" s="14" t="s">
        <v>32</v>
      </c>
      <c r="AX218" s="14" t="s">
        <v>77</v>
      </c>
      <c r="AY218" s="275" t="s">
        <v>118</v>
      </c>
    </row>
    <row r="219" spans="1:51" s="13" customFormat="1" ht="12">
      <c r="A219" s="13"/>
      <c r="B219" s="256"/>
      <c r="C219" s="257"/>
      <c r="D219" s="248" t="s">
        <v>153</v>
      </c>
      <c r="E219" s="276" t="s">
        <v>1</v>
      </c>
      <c r="F219" s="258" t="s">
        <v>209</v>
      </c>
      <c r="G219" s="257"/>
      <c r="H219" s="259">
        <v>12</v>
      </c>
      <c r="I219" s="260"/>
      <c r="J219" s="257"/>
      <c r="K219" s="257"/>
      <c r="L219" s="261"/>
      <c r="M219" s="262"/>
      <c r="N219" s="263"/>
      <c r="O219" s="263"/>
      <c r="P219" s="263"/>
      <c r="Q219" s="263"/>
      <c r="R219" s="263"/>
      <c r="S219" s="263"/>
      <c r="T219" s="26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5" t="s">
        <v>153</v>
      </c>
      <c r="AU219" s="265" t="s">
        <v>87</v>
      </c>
      <c r="AV219" s="13" t="s">
        <v>87</v>
      </c>
      <c r="AW219" s="13" t="s">
        <v>32</v>
      </c>
      <c r="AX219" s="13" t="s">
        <v>77</v>
      </c>
      <c r="AY219" s="265" t="s">
        <v>118</v>
      </c>
    </row>
    <row r="220" spans="1:51" s="14" customFormat="1" ht="12">
      <c r="A220" s="14"/>
      <c r="B220" s="266"/>
      <c r="C220" s="267"/>
      <c r="D220" s="248" t="s">
        <v>153</v>
      </c>
      <c r="E220" s="268" t="s">
        <v>1</v>
      </c>
      <c r="F220" s="269" t="s">
        <v>170</v>
      </c>
      <c r="G220" s="267"/>
      <c r="H220" s="268" t="s">
        <v>1</v>
      </c>
      <c r="I220" s="270"/>
      <c r="J220" s="267"/>
      <c r="K220" s="267"/>
      <c r="L220" s="271"/>
      <c r="M220" s="272"/>
      <c r="N220" s="273"/>
      <c r="O220" s="273"/>
      <c r="P220" s="273"/>
      <c r="Q220" s="273"/>
      <c r="R220" s="273"/>
      <c r="S220" s="273"/>
      <c r="T220" s="27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5" t="s">
        <v>153</v>
      </c>
      <c r="AU220" s="275" t="s">
        <v>87</v>
      </c>
      <c r="AV220" s="14" t="s">
        <v>85</v>
      </c>
      <c r="AW220" s="14" t="s">
        <v>32</v>
      </c>
      <c r="AX220" s="14" t="s">
        <v>77</v>
      </c>
      <c r="AY220" s="275" t="s">
        <v>118</v>
      </c>
    </row>
    <row r="221" spans="1:51" s="13" customFormat="1" ht="12">
      <c r="A221" s="13"/>
      <c r="B221" s="256"/>
      <c r="C221" s="257"/>
      <c r="D221" s="248" t="s">
        <v>153</v>
      </c>
      <c r="E221" s="276" t="s">
        <v>1</v>
      </c>
      <c r="F221" s="258" t="s">
        <v>240</v>
      </c>
      <c r="G221" s="257"/>
      <c r="H221" s="259">
        <v>11.75</v>
      </c>
      <c r="I221" s="260"/>
      <c r="J221" s="257"/>
      <c r="K221" s="257"/>
      <c r="L221" s="261"/>
      <c r="M221" s="262"/>
      <c r="N221" s="263"/>
      <c r="O221" s="263"/>
      <c r="P221" s="263"/>
      <c r="Q221" s="263"/>
      <c r="R221" s="263"/>
      <c r="S221" s="263"/>
      <c r="T221" s="26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5" t="s">
        <v>153</v>
      </c>
      <c r="AU221" s="265" t="s">
        <v>87</v>
      </c>
      <c r="AV221" s="13" t="s">
        <v>87</v>
      </c>
      <c r="AW221" s="13" t="s">
        <v>32</v>
      </c>
      <c r="AX221" s="13" t="s">
        <v>77</v>
      </c>
      <c r="AY221" s="265" t="s">
        <v>118</v>
      </c>
    </row>
    <row r="222" spans="1:51" s="15" customFormat="1" ht="12">
      <c r="A222" s="15"/>
      <c r="B222" s="277"/>
      <c r="C222" s="278"/>
      <c r="D222" s="248" t="s">
        <v>153</v>
      </c>
      <c r="E222" s="279" t="s">
        <v>1</v>
      </c>
      <c r="F222" s="280" t="s">
        <v>172</v>
      </c>
      <c r="G222" s="278"/>
      <c r="H222" s="281">
        <v>23.75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87" t="s">
        <v>153</v>
      </c>
      <c r="AU222" s="287" t="s">
        <v>87</v>
      </c>
      <c r="AV222" s="15" t="s">
        <v>143</v>
      </c>
      <c r="AW222" s="15" t="s">
        <v>32</v>
      </c>
      <c r="AX222" s="15" t="s">
        <v>85</v>
      </c>
      <c r="AY222" s="287" t="s">
        <v>118</v>
      </c>
    </row>
    <row r="223" spans="1:65" s="2" customFormat="1" ht="16.5" customHeight="1">
      <c r="A223" s="38"/>
      <c r="B223" s="39"/>
      <c r="C223" s="288" t="s">
        <v>241</v>
      </c>
      <c r="D223" s="288" t="s">
        <v>200</v>
      </c>
      <c r="E223" s="289" t="s">
        <v>242</v>
      </c>
      <c r="F223" s="290" t="s">
        <v>243</v>
      </c>
      <c r="G223" s="291" t="s">
        <v>212</v>
      </c>
      <c r="H223" s="292">
        <v>24.225</v>
      </c>
      <c r="I223" s="293"/>
      <c r="J223" s="294">
        <f>ROUND(I223*H223,2)</f>
        <v>0</v>
      </c>
      <c r="K223" s="290" t="s">
        <v>1</v>
      </c>
      <c r="L223" s="295"/>
      <c r="M223" s="296" t="s">
        <v>1</v>
      </c>
      <c r="N223" s="297" t="s">
        <v>42</v>
      </c>
      <c r="O223" s="91"/>
      <c r="P223" s="244">
        <f>O223*H223</f>
        <v>0</v>
      </c>
      <c r="Q223" s="244">
        <v>0.00017</v>
      </c>
      <c r="R223" s="244">
        <f>Q223*H223</f>
        <v>0.00411825</v>
      </c>
      <c r="S223" s="244">
        <v>0</v>
      </c>
      <c r="T223" s="24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6" t="s">
        <v>203</v>
      </c>
      <c r="AT223" s="246" t="s">
        <v>200</v>
      </c>
      <c r="AU223" s="246" t="s">
        <v>87</v>
      </c>
      <c r="AY223" s="17" t="s">
        <v>118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7" t="s">
        <v>85</v>
      </c>
      <c r="BK223" s="247">
        <f>ROUND(I223*H223,2)</f>
        <v>0</v>
      </c>
      <c r="BL223" s="17" t="s">
        <v>165</v>
      </c>
      <c r="BM223" s="246" t="s">
        <v>244</v>
      </c>
    </row>
    <row r="224" spans="1:51" s="13" customFormat="1" ht="12">
      <c r="A224" s="13"/>
      <c r="B224" s="256"/>
      <c r="C224" s="257"/>
      <c r="D224" s="248" t="s">
        <v>153</v>
      </c>
      <c r="E224" s="276" t="s">
        <v>1</v>
      </c>
      <c r="F224" s="258" t="s">
        <v>245</v>
      </c>
      <c r="G224" s="257"/>
      <c r="H224" s="259">
        <v>24.225</v>
      </c>
      <c r="I224" s="260"/>
      <c r="J224" s="257"/>
      <c r="K224" s="257"/>
      <c r="L224" s="261"/>
      <c r="M224" s="262"/>
      <c r="N224" s="263"/>
      <c r="O224" s="263"/>
      <c r="P224" s="263"/>
      <c r="Q224" s="263"/>
      <c r="R224" s="263"/>
      <c r="S224" s="263"/>
      <c r="T224" s="26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5" t="s">
        <v>153</v>
      </c>
      <c r="AU224" s="265" t="s">
        <v>87</v>
      </c>
      <c r="AV224" s="13" t="s">
        <v>87</v>
      </c>
      <c r="AW224" s="13" t="s">
        <v>32</v>
      </c>
      <c r="AX224" s="13" t="s">
        <v>85</v>
      </c>
      <c r="AY224" s="265" t="s">
        <v>118</v>
      </c>
    </row>
    <row r="225" spans="1:65" s="2" customFormat="1" ht="24" customHeight="1">
      <c r="A225" s="38"/>
      <c r="B225" s="39"/>
      <c r="C225" s="235" t="s">
        <v>246</v>
      </c>
      <c r="D225" s="235" t="s">
        <v>121</v>
      </c>
      <c r="E225" s="236" t="s">
        <v>247</v>
      </c>
      <c r="F225" s="237" t="s">
        <v>248</v>
      </c>
      <c r="G225" s="238" t="s">
        <v>249</v>
      </c>
      <c r="H225" s="298"/>
      <c r="I225" s="240"/>
      <c r="J225" s="241">
        <f>ROUND(I225*H225,2)</f>
        <v>0</v>
      </c>
      <c r="K225" s="237" t="s">
        <v>125</v>
      </c>
      <c r="L225" s="44"/>
      <c r="M225" s="242" t="s">
        <v>1</v>
      </c>
      <c r="N225" s="243" t="s">
        <v>42</v>
      </c>
      <c r="O225" s="91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6" t="s">
        <v>165</v>
      </c>
      <c r="AT225" s="246" t="s">
        <v>121</v>
      </c>
      <c r="AU225" s="246" t="s">
        <v>87</v>
      </c>
      <c r="AY225" s="17" t="s">
        <v>118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17" t="s">
        <v>85</v>
      </c>
      <c r="BK225" s="247">
        <f>ROUND(I225*H225,2)</f>
        <v>0</v>
      </c>
      <c r="BL225" s="17" t="s">
        <v>165</v>
      </c>
      <c r="BM225" s="246" t="s">
        <v>250</v>
      </c>
    </row>
    <row r="226" spans="1:63" s="12" customFormat="1" ht="22.8" customHeight="1">
      <c r="A226" s="12"/>
      <c r="B226" s="219"/>
      <c r="C226" s="220"/>
      <c r="D226" s="221" t="s">
        <v>76</v>
      </c>
      <c r="E226" s="233" t="s">
        <v>251</v>
      </c>
      <c r="F226" s="233" t="s">
        <v>252</v>
      </c>
      <c r="G226" s="220"/>
      <c r="H226" s="220"/>
      <c r="I226" s="223"/>
      <c r="J226" s="234">
        <f>BK226</f>
        <v>0</v>
      </c>
      <c r="K226" s="220"/>
      <c r="L226" s="225"/>
      <c r="M226" s="226"/>
      <c r="N226" s="227"/>
      <c r="O226" s="227"/>
      <c r="P226" s="228">
        <f>SUM(P227:P233)</f>
        <v>0</v>
      </c>
      <c r="Q226" s="227"/>
      <c r="R226" s="228">
        <f>SUM(R227:R233)</f>
        <v>0.027902000000000003</v>
      </c>
      <c r="S226" s="227"/>
      <c r="T226" s="229">
        <f>SUM(T227:T233)</f>
        <v>0.00864962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0" t="s">
        <v>87</v>
      </c>
      <c r="AT226" s="231" t="s">
        <v>76</v>
      </c>
      <c r="AU226" s="231" t="s">
        <v>85</v>
      </c>
      <c r="AY226" s="230" t="s">
        <v>118</v>
      </c>
      <c r="BK226" s="232">
        <f>SUM(BK227:BK233)</f>
        <v>0</v>
      </c>
    </row>
    <row r="227" spans="1:65" s="2" customFormat="1" ht="16.5" customHeight="1">
      <c r="A227" s="38"/>
      <c r="B227" s="39"/>
      <c r="C227" s="235" t="s">
        <v>253</v>
      </c>
      <c r="D227" s="235" t="s">
        <v>121</v>
      </c>
      <c r="E227" s="236" t="s">
        <v>254</v>
      </c>
      <c r="F227" s="237" t="s">
        <v>255</v>
      </c>
      <c r="G227" s="238" t="s">
        <v>164</v>
      </c>
      <c r="H227" s="239">
        <v>27.902</v>
      </c>
      <c r="I227" s="240"/>
      <c r="J227" s="241">
        <f>ROUND(I227*H227,2)</f>
        <v>0</v>
      </c>
      <c r="K227" s="237" t="s">
        <v>125</v>
      </c>
      <c r="L227" s="44"/>
      <c r="M227" s="242" t="s">
        <v>1</v>
      </c>
      <c r="N227" s="243" t="s">
        <v>42</v>
      </c>
      <c r="O227" s="91"/>
      <c r="P227" s="244">
        <f>O227*H227</f>
        <v>0</v>
      </c>
      <c r="Q227" s="244">
        <v>0.001</v>
      </c>
      <c r="R227" s="244">
        <f>Q227*H227</f>
        <v>0.027902000000000003</v>
      </c>
      <c r="S227" s="244">
        <v>0.00031</v>
      </c>
      <c r="T227" s="245">
        <f>S227*H227</f>
        <v>0.00864962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165</v>
      </c>
      <c r="AT227" s="246" t="s">
        <v>121</v>
      </c>
      <c r="AU227" s="246" t="s">
        <v>87</v>
      </c>
      <c r="AY227" s="17" t="s">
        <v>118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7" t="s">
        <v>85</v>
      </c>
      <c r="BK227" s="247">
        <f>ROUND(I227*H227,2)</f>
        <v>0</v>
      </c>
      <c r="BL227" s="17" t="s">
        <v>165</v>
      </c>
      <c r="BM227" s="246" t="s">
        <v>256</v>
      </c>
    </row>
    <row r="228" spans="1:51" s="14" customFormat="1" ht="12">
      <c r="A228" s="14"/>
      <c r="B228" s="266"/>
      <c r="C228" s="267"/>
      <c r="D228" s="248" t="s">
        <v>153</v>
      </c>
      <c r="E228" s="268" t="s">
        <v>1</v>
      </c>
      <c r="F228" s="269" t="s">
        <v>167</v>
      </c>
      <c r="G228" s="267"/>
      <c r="H228" s="268" t="s">
        <v>1</v>
      </c>
      <c r="I228" s="270"/>
      <c r="J228" s="267"/>
      <c r="K228" s="267"/>
      <c r="L228" s="271"/>
      <c r="M228" s="272"/>
      <c r="N228" s="273"/>
      <c r="O228" s="273"/>
      <c r="P228" s="273"/>
      <c r="Q228" s="273"/>
      <c r="R228" s="273"/>
      <c r="S228" s="273"/>
      <c r="T228" s="27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5" t="s">
        <v>153</v>
      </c>
      <c r="AU228" s="275" t="s">
        <v>87</v>
      </c>
      <c r="AV228" s="14" t="s">
        <v>85</v>
      </c>
      <c r="AW228" s="14" t="s">
        <v>32</v>
      </c>
      <c r="AX228" s="14" t="s">
        <v>77</v>
      </c>
      <c r="AY228" s="275" t="s">
        <v>118</v>
      </c>
    </row>
    <row r="229" spans="1:51" s="14" customFormat="1" ht="12">
      <c r="A229" s="14"/>
      <c r="B229" s="266"/>
      <c r="C229" s="267"/>
      <c r="D229" s="248" t="s">
        <v>153</v>
      </c>
      <c r="E229" s="268" t="s">
        <v>1</v>
      </c>
      <c r="F229" s="269" t="s">
        <v>168</v>
      </c>
      <c r="G229" s="267"/>
      <c r="H229" s="268" t="s">
        <v>1</v>
      </c>
      <c r="I229" s="270"/>
      <c r="J229" s="267"/>
      <c r="K229" s="267"/>
      <c r="L229" s="271"/>
      <c r="M229" s="272"/>
      <c r="N229" s="273"/>
      <c r="O229" s="273"/>
      <c r="P229" s="273"/>
      <c r="Q229" s="273"/>
      <c r="R229" s="273"/>
      <c r="S229" s="273"/>
      <c r="T229" s="27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5" t="s">
        <v>153</v>
      </c>
      <c r="AU229" s="275" t="s">
        <v>87</v>
      </c>
      <c r="AV229" s="14" t="s">
        <v>85</v>
      </c>
      <c r="AW229" s="14" t="s">
        <v>32</v>
      </c>
      <c r="AX229" s="14" t="s">
        <v>77</v>
      </c>
      <c r="AY229" s="275" t="s">
        <v>118</v>
      </c>
    </row>
    <row r="230" spans="1:51" s="13" customFormat="1" ht="12">
      <c r="A230" s="13"/>
      <c r="B230" s="256"/>
      <c r="C230" s="257"/>
      <c r="D230" s="248" t="s">
        <v>153</v>
      </c>
      <c r="E230" s="276" t="s">
        <v>1</v>
      </c>
      <c r="F230" s="258" t="s">
        <v>185</v>
      </c>
      <c r="G230" s="257"/>
      <c r="H230" s="259">
        <v>13.625</v>
      </c>
      <c r="I230" s="260"/>
      <c r="J230" s="257"/>
      <c r="K230" s="257"/>
      <c r="L230" s="261"/>
      <c r="M230" s="262"/>
      <c r="N230" s="263"/>
      <c r="O230" s="263"/>
      <c r="P230" s="263"/>
      <c r="Q230" s="263"/>
      <c r="R230" s="263"/>
      <c r="S230" s="263"/>
      <c r="T230" s="26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5" t="s">
        <v>153</v>
      </c>
      <c r="AU230" s="265" t="s">
        <v>87</v>
      </c>
      <c r="AV230" s="13" t="s">
        <v>87</v>
      </c>
      <c r="AW230" s="13" t="s">
        <v>32</v>
      </c>
      <c r="AX230" s="13" t="s">
        <v>77</v>
      </c>
      <c r="AY230" s="265" t="s">
        <v>118</v>
      </c>
    </row>
    <row r="231" spans="1:51" s="14" customFormat="1" ht="12">
      <c r="A231" s="14"/>
      <c r="B231" s="266"/>
      <c r="C231" s="267"/>
      <c r="D231" s="248" t="s">
        <v>153</v>
      </c>
      <c r="E231" s="268" t="s">
        <v>1</v>
      </c>
      <c r="F231" s="269" t="s">
        <v>170</v>
      </c>
      <c r="G231" s="267"/>
      <c r="H231" s="268" t="s">
        <v>1</v>
      </c>
      <c r="I231" s="270"/>
      <c r="J231" s="267"/>
      <c r="K231" s="267"/>
      <c r="L231" s="271"/>
      <c r="M231" s="272"/>
      <c r="N231" s="273"/>
      <c r="O231" s="273"/>
      <c r="P231" s="273"/>
      <c r="Q231" s="273"/>
      <c r="R231" s="273"/>
      <c r="S231" s="273"/>
      <c r="T231" s="27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5" t="s">
        <v>153</v>
      </c>
      <c r="AU231" s="275" t="s">
        <v>87</v>
      </c>
      <c r="AV231" s="14" t="s">
        <v>85</v>
      </c>
      <c r="AW231" s="14" t="s">
        <v>32</v>
      </c>
      <c r="AX231" s="14" t="s">
        <v>77</v>
      </c>
      <c r="AY231" s="275" t="s">
        <v>118</v>
      </c>
    </row>
    <row r="232" spans="1:51" s="13" customFormat="1" ht="12">
      <c r="A232" s="13"/>
      <c r="B232" s="256"/>
      <c r="C232" s="257"/>
      <c r="D232" s="248" t="s">
        <v>153</v>
      </c>
      <c r="E232" s="276" t="s">
        <v>1</v>
      </c>
      <c r="F232" s="258" t="s">
        <v>186</v>
      </c>
      <c r="G232" s="257"/>
      <c r="H232" s="259">
        <v>14.277</v>
      </c>
      <c r="I232" s="260"/>
      <c r="J232" s="257"/>
      <c r="K232" s="257"/>
      <c r="L232" s="261"/>
      <c r="M232" s="262"/>
      <c r="N232" s="263"/>
      <c r="O232" s="263"/>
      <c r="P232" s="263"/>
      <c r="Q232" s="263"/>
      <c r="R232" s="263"/>
      <c r="S232" s="263"/>
      <c r="T232" s="26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5" t="s">
        <v>153</v>
      </c>
      <c r="AU232" s="265" t="s">
        <v>87</v>
      </c>
      <c r="AV232" s="13" t="s">
        <v>87</v>
      </c>
      <c r="AW232" s="13" t="s">
        <v>32</v>
      </c>
      <c r="AX232" s="13" t="s">
        <v>77</v>
      </c>
      <c r="AY232" s="265" t="s">
        <v>118</v>
      </c>
    </row>
    <row r="233" spans="1:51" s="15" customFormat="1" ht="12">
      <c r="A233" s="15"/>
      <c r="B233" s="277"/>
      <c r="C233" s="278"/>
      <c r="D233" s="248" t="s">
        <v>153</v>
      </c>
      <c r="E233" s="279" t="s">
        <v>1</v>
      </c>
      <c r="F233" s="280" t="s">
        <v>172</v>
      </c>
      <c r="G233" s="278"/>
      <c r="H233" s="281">
        <v>27.902</v>
      </c>
      <c r="I233" s="282"/>
      <c r="J233" s="278"/>
      <c r="K233" s="278"/>
      <c r="L233" s="283"/>
      <c r="M233" s="299"/>
      <c r="N233" s="300"/>
      <c r="O233" s="300"/>
      <c r="P233" s="300"/>
      <c r="Q233" s="300"/>
      <c r="R233" s="300"/>
      <c r="S233" s="300"/>
      <c r="T233" s="30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7" t="s">
        <v>153</v>
      </c>
      <c r="AU233" s="287" t="s">
        <v>87</v>
      </c>
      <c r="AV233" s="15" t="s">
        <v>143</v>
      </c>
      <c r="AW233" s="15" t="s">
        <v>32</v>
      </c>
      <c r="AX233" s="15" t="s">
        <v>85</v>
      </c>
      <c r="AY233" s="287" t="s">
        <v>118</v>
      </c>
    </row>
    <row r="234" spans="1:31" s="2" customFormat="1" ht="6.95" customHeight="1">
      <c r="A234" s="38"/>
      <c r="B234" s="66"/>
      <c r="C234" s="67"/>
      <c r="D234" s="67"/>
      <c r="E234" s="67"/>
      <c r="F234" s="67"/>
      <c r="G234" s="67"/>
      <c r="H234" s="67"/>
      <c r="I234" s="183"/>
      <c r="J234" s="67"/>
      <c r="K234" s="67"/>
      <c r="L234" s="44"/>
      <c r="M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</row>
  </sheetData>
  <sheetProtection password="CC35" sheet="1" objects="1" scenarios="1" formatColumns="0" formatRows="0" autoFilter="0"/>
  <autoFilter ref="C120:K23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2019-12-11T08:33:19Z</dcterms:created>
  <dcterms:modified xsi:type="dcterms:W3CDTF">2019-12-11T08:33:22Z</dcterms:modified>
  <cp:category/>
  <cp:version/>
  <cp:contentType/>
  <cp:contentStatus/>
</cp:coreProperties>
</file>