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/>
  <mc:AlternateContent xmlns:mc="http://schemas.openxmlformats.org/markup-compatibility/2006">
    <mc:Choice Requires="x15">
      <x15ac:absPath xmlns:x15ac="http://schemas.microsoft.com/office/spreadsheetml/2010/11/ac" url="R:\01_Projekty_EU_CR\03_verejne_zakazky\IROP_2.4_Vocelova_neformálko\03_nábytek\02_zahajeni\03_zahajeni_zadavaciho_rizeni\"/>
    </mc:Choice>
  </mc:AlternateContent>
  <xr:revisionPtr revIDLastSave="0" documentId="13_ncr:1_{F6C1AB7D-7D65-41BE-A603-88C2FB2430E4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i_d1 - Vybavení nábytkem" sheetId="6" r:id="rId1"/>
    <sheet name="i_d2 - Vybavení nábytkem" sheetId="12" r:id="rId2"/>
    <sheet name="Pokyny pro vyplnění" sheetId="20" r:id="rId3"/>
  </sheets>
  <definedNames>
    <definedName name="_xlnm._FilterDatabase" localSheetId="0" hidden="1">'i_d1 - Vybavení nábytkem'!$C$83:$K$111</definedName>
    <definedName name="_xlnm._FilterDatabase" localSheetId="1" hidden="1">'i_d2 - Vybavení nábytkem'!$C$83:$K$178</definedName>
    <definedName name="_xlnm.Print_Area" localSheetId="0">'i_d1 - Vybavení nábytkem'!$C$4:$J$38,'i_d1 - Vybavení nábytkem'!$C$44:$J$63,'i_d1 - Vybavení nábytkem'!$C$69:$K$111</definedName>
    <definedName name="_xlnm.Print_Area" localSheetId="1">'i_d2 - Vybavení nábytkem'!$C$4:$J$38,'i_d2 - Vybavení nábytkem'!$C$44:$J$63,'i_d2 - Vybavení nábytkem'!$C$69:$K$178</definedName>
    <definedName name="_xlnm.Print_Area" localSheetId="2">'Pokyny pro vyplnění'!$B$2:$K$69,'Pokyny pro vyplnění'!$B$72:$K$116,'Pokyny pro vyplnění'!$B$119:$K$188,'Pokyny pro vyplnění'!$B$196:$K$216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4" i="12" l="1"/>
  <c r="J20" i="12"/>
  <c r="J19" i="12"/>
  <c r="E20" i="12"/>
  <c r="BI176" i="12" l="1"/>
  <c r="BH176" i="12"/>
  <c r="BG176" i="12"/>
  <c r="BF176" i="12"/>
  <c r="T176" i="12"/>
  <c r="R176" i="12"/>
  <c r="P176" i="12"/>
  <c r="BK176" i="12"/>
  <c r="J176" i="12"/>
  <c r="BE176" i="12" s="1"/>
  <c r="BI173" i="12"/>
  <c r="BH173" i="12"/>
  <c r="BG173" i="12"/>
  <c r="BF173" i="12"/>
  <c r="T173" i="12"/>
  <c r="R173" i="12"/>
  <c r="P173" i="12"/>
  <c r="BK173" i="12"/>
  <c r="J173" i="12"/>
  <c r="BE173" i="12" s="1"/>
  <c r="BI170" i="12"/>
  <c r="BH170" i="12"/>
  <c r="BG170" i="12"/>
  <c r="BF170" i="12"/>
  <c r="T170" i="12"/>
  <c r="R170" i="12"/>
  <c r="P170" i="12"/>
  <c r="BK170" i="12"/>
  <c r="J170" i="12"/>
  <c r="BE170" i="12" s="1"/>
  <c r="BI156" i="12"/>
  <c r="BH156" i="12"/>
  <c r="BG156" i="12"/>
  <c r="BF156" i="12"/>
  <c r="T156" i="12"/>
  <c r="R156" i="12"/>
  <c r="P156" i="12"/>
  <c r="BK156" i="12"/>
  <c r="J156" i="12"/>
  <c r="BE156" i="12" s="1"/>
  <c r="BI153" i="12"/>
  <c r="BH153" i="12"/>
  <c r="BG153" i="12"/>
  <c r="BF153" i="12"/>
  <c r="T153" i="12"/>
  <c r="R153" i="12"/>
  <c r="P153" i="12"/>
  <c r="BK153" i="12"/>
  <c r="J153" i="12"/>
  <c r="BE153" i="12" s="1"/>
  <c r="BI151" i="12"/>
  <c r="BH151" i="12"/>
  <c r="BG151" i="12"/>
  <c r="BF151" i="12"/>
  <c r="T151" i="12"/>
  <c r="R151" i="12"/>
  <c r="P151" i="12"/>
  <c r="BK151" i="12"/>
  <c r="J151" i="12"/>
  <c r="BE151" i="12" s="1"/>
  <c r="BI148" i="12"/>
  <c r="BH148" i="12"/>
  <c r="BG148" i="12"/>
  <c r="BF148" i="12"/>
  <c r="T148" i="12"/>
  <c r="R148" i="12"/>
  <c r="P148" i="12"/>
  <c r="BK148" i="12"/>
  <c r="J148" i="12"/>
  <c r="BE148" i="12" s="1"/>
  <c r="BI134" i="12"/>
  <c r="BH134" i="12"/>
  <c r="BG134" i="12"/>
  <c r="BF134" i="12"/>
  <c r="T134" i="12"/>
  <c r="R134" i="12"/>
  <c r="P134" i="12"/>
  <c r="BK134" i="12"/>
  <c r="J134" i="12"/>
  <c r="BE134" i="12" s="1"/>
  <c r="BI120" i="12"/>
  <c r="BH120" i="12"/>
  <c r="BG120" i="12"/>
  <c r="BF120" i="12"/>
  <c r="T120" i="12"/>
  <c r="R120" i="12"/>
  <c r="P120" i="12"/>
  <c r="BK120" i="12"/>
  <c r="J120" i="12"/>
  <c r="BE120" i="12" s="1"/>
  <c r="BI106" i="12"/>
  <c r="BH106" i="12"/>
  <c r="BG106" i="12"/>
  <c r="BF106" i="12"/>
  <c r="T106" i="12"/>
  <c r="R106" i="12"/>
  <c r="P106" i="12"/>
  <c r="BK106" i="12"/>
  <c r="J106" i="12"/>
  <c r="BE106" i="12" s="1"/>
  <c r="BI92" i="12"/>
  <c r="BH92" i="12"/>
  <c r="BG92" i="12"/>
  <c r="BF92" i="12"/>
  <c r="T92" i="12"/>
  <c r="R92" i="12"/>
  <c r="P92" i="12"/>
  <c r="BK92" i="12"/>
  <c r="J92" i="12"/>
  <c r="BE92" i="12" s="1"/>
  <c r="BI89" i="12"/>
  <c r="BH89" i="12"/>
  <c r="BG89" i="12"/>
  <c r="BF89" i="12"/>
  <c r="T89" i="12"/>
  <c r="R89" i="12"/>
  <c r="P89" i="12"/>
  <c r="BK89" i="12"/>
  <c r="J89" i="12"/>
  <c r="BE89" i="12" s="1"/>
  <c r="BI87" i="12"/>
  <c r="BH87" i="12"/>
  <c r="BG87" i="12"/>
  <c r="BF87" i="12"/>
  <c r="T87" i="12"/>
  <c r="R87" i="12"/>
  <c r="P87" i="12"/>
  <c r="BK87" i="12"/>
  <c r="J87" i="12"/>
  <c r="BE87" i="12" s="1"/>
  <c r="F81" i="12"/>
  <c r="F78" i="12"/>
  <c r="E76" i="12"/>
  <c r="F53" i="12"/>
  <c r="E51" i="12"/>
  <c r="F56" i="12"/>
  <c r="F80" i="12"/>
  <c r="BI109" i="6"/>
  <c r="BH109" i="6"/>
  <c r="BG109" i="6"/>
  <c r="BF109" i="6"/>
  <c r="T109" i="6"/>
  <c r="R109" i="6"/>
  <c r="P109" i="6"/>
  <c r="BK109" i="6"/>
  <c r="J109" i="6"/>
  <c r="BE109" i="6" s="1"/>
  <c r="BI106" i="6"/>
  <c r="BH106" i="6"/>
  <c r="BG106" i="6"/>
  <c r="BF106" i="6"/>
  <c r="T106" i="6"/>
  <c r="R106" i="6"/>
  <c r="P106" i="6"/>
  <c r="BK106" i="6"/>
  <c r="J106" i="6"/>
  <c r="BE106" i="6" s="1"/>
  <c r="BI103" i="6"/>
  <c r="BH103" i="6"/>
  <c r="BG103" i="6"/>
  <c r="BF103" i="6"/>
  <c r="T103" i="6"/>
  <c r="R103" i="6"/>
  <c r="P103" i="6"/>
  <c r="BK103" i="6"/>
  <c r="J103" i="6"/>
  <c r="BE103" i="6" s="1"/>
  <c r="BI100" i="6"/>
  <c r="BH100" i="6"/>
  <c r="BG100" i="6"/>
  <c r="BF100" i="6"/>
  <c r="T100" i="6"/>
  <c r="R100" i="6"/>
  <c r="P100" i="6"/>
  <c r="BK100" i="6"/>
  <c r="J100" i="6"/>
  <c r="BE100" i="6" s="1"/>
  <c r="BI97" i="6"/>
  <c r="BH97" i="6"/>
  <c r="BG97" i="6"/>
  <c r="BF97" i="6"/>
  <c r="T97" i="6"/>
  <c r="R97" i="6"/>
  <c r="P97" i="6"/>
  <c r="BK97" i="6"/>
  <c r="J97" i="6"/>
  <c r="BE97" i="6" s="1"/>
  <c r="BI95" i="6"/>
  <c r="BH95" i="6"/>
  <c r="BG95" i="6"/>
  <c r="BF95" i="6"/>
  <c r="T95" i="6"/>
  <c r="R95" i="6"/>
  <c r="P95" i="6"/>
  <c r="BK95" i="6"/>
  <c r="J95" i="6"/>
  <c r="BE95" i="6" s="1"/>
  <c r="BI92" i="6"/>
  <c r="BH92" i="6"/>
  <c r="BG92" i="6"/>
  <c r="BF92" i="6"/>
  <c r="T92" i="6"/>
  <c r="R92" i="6"/>
  <c r="P92" i="6"/>
  <c r="BK92" i="6"/>
  <c r="J92" i="6"/>
  <c r="BE92" i="6" s="1"/>
  <c r="BI89" i="6"/>
  <c r="BH89" i="6"/>
  <c r="BG89" i="6"/>
  <c r="BF89" i="6"/>
  <c r="T89" i="6"/>
  <c r="R89" i="6"/>
  <c r="P89" i="6"/>
  <c r="BK89" i="6"/>
  <c r="J89" i="6"/>
  <c r="BE89" i="6" s="1"/>
  <c r="BI87" i="6"/>
  <c r="BH87" i="6"/>
  <c r="BG87" i="6"/>
  <c r="BF87" i="6"/>
  <c r="T87" i="6"/>
  <c r="R87" i="6"/>
  <c r="P87" i="6"/>
  <c r="BK87" i="6"/>
  <c r="J87" i="6"/>
  <c r="BE87" i="6" s="1"/>
  <c r="F78" i="6"/>
  <c r="E76" i="6"/>
  <c r="F53" i="6"/>
  <c r="E51" i="6"/>
  <c r="F80" i="6"/>
  <c r="J53" i="6"/>
  <c r="E72" i="6"/>
  <c r="T86" i="6" l="1"/>
  <c r="T85" i="6" s="1"/>
  <c r="T84" i="6" s="1"/>
  <c r="F55" i="12"/>
  <c r="F32" i="6"/>
  <c r="BK86" i="6"/>
  <c r="BK85" i="6" s="1"/>
  <c r="BK86" i="12"/>
  <c r="J86" i="12" s="1"/>
  <c r="J62" i="12" s="1"/>
  <c r="F36" i="12"/>
  <c r="R86" i="12"/>
  <c r="R85" i="12" s="1"/>
  <c r="R84" i="12" s="1"/>
  <c r="F35" i="12"/>
  <c r="P86" i="12"/>
  <c r="P85" i="12" s="1"/>
  <c r="P84" i="12" s="1"/>
  <c r="F35" i="6"/>
  <c r="P86" i="6"/>
  <c r="P85" i="6" s="1"/>
  <c r="P84" i="6" s="1"/>
  <c r="F36" i="6"/>
  <c r="R86" i="6"/>
  <c r="R85" i="6" s="1"/>
  <c r="R84" i="6" s="1"/>
  <c r="F55" i="6"/>
  <c r="J78" i="6"/>
  <c r="E47" i="6"/>
  <c r="F33" i="6"/>
  <c r="J32" i="6"/>
  <c r="F81" i="6"/>
  <c r="F56" i="6"/>
  <c r="F34" i="6"/>
  <c r="J32" i="12"/>
  <c r="F32" i="12"/>
  <c r="E72" i="12"/>
  <c r="E47" i="12"/>
  <c r="J33" i="6"/>
  <c r="J53" i="12"/>
  <c r="J78" i="12"/>
  <c r="J33" i="12"/>
  <c r="F33" i="12"/>
  <c r="T86" i="12"/>
  <c r="T85" i="12" s="1"/>
  <c r="T84" i="12" s="1"/>
  <c r="F34" i="12"/>
  <c r="J86" i="6" l="1"/>
  <c r="J62" i="6" s="1"/>
  <c r="BK85" i="12"/>
  <c r="BK84" i="12" s="1"/>
  <c r="J84" i="12" s="1"/>
  <c r="BK84" i="6"/>
  <c r="J84" i="6" s="1"/>
  <c r="J85" i="6"/>
  <c r="J61" i="6" s="1"/>
  <c r="J85" i="12" l="1"/>
  <c r="J61" i="12" s="1"/>
  <c r="J29" i="12"/>
  <c r="J60" i="12"/>
  <c r="J29" i="6"/>
  <c r="J60" i="6"/>
  <c r="J38" i="6" l="1"/>
  <c r="J38" i="12"/>
</calcChain>
</file>

<file path=xl/sharedStrings.xml><?xml version="1.0" encoding="utf-8"?>
<sst xmlns="http://schemas.openxmlformats.org/spreadsheetml/2006/main" count="1721" uniqueCount="348">
  <si>
    <t>List obsahuje:</t>
  </si>
  <si>
    <t/>
  </si>
  <si>
    <t>False</t>
  </si>
  <si>
    <t>&gt;&gt;  skryté sloupce  &lt;&lt;</t>
  </si>
  <si>
    <t>v ---  níže se nacházejí doplnkové a pomocné údaje k sestavám  --- v</t>
  </si>
  <si>
    <t>Stavba:</t>
  </si>
  <si>
    <t>KSO:</t>
  </si>
  <si>
    <t>CC-CZ:</t>
  </si>
  <si>
    <t>Místo:</t>
  </si>
  <si>
    <t>Hradec Králové, Vocelova 1338 - SOŠ a SOU</t>
  </si>
  <si>
    <t>Datum:</t>
  </si>
  <si>
    <t>Zadavatel:</t>
  </si>
  <si>
    <t>IČ:</t>
  </si>
  <si>
    <t>DIČ:</t>
  </si>
  <si>
    <t>Uchazeč: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</si>
  <si>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</si>
  <si>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</si>
  <si>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</si>
  <si>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</si>
  <si>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</si>
  <si>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</si>
  <si>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</si>
  <si>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</si>
  <si>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</si>
  <si>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</si>
  <si>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</si>
  <si>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</si>
  <si>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</si>
  <si>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</si>
  <si>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</si>
  <si>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</si>
  <si>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Kód</t>
  </si>
  <si>
    <t>Typ</t>
  </si>
  <si>
    <t>D</t>
  </si>
  <si>
    <t>0</t>
  </si>
  <si>
    <t>STA</t>
  </si>
  <si>
    <t>1</t>
  </si>
  <si>
    <t>2</t>
  </si>
  <si>
    <t>Soupis</t>
  </si>
  <si>
    <t>{222313b4-c40c-4b31-ba07-4f31224e1ad5}</t>
  </si>
  <si>
    <t>{0f6e9888-60fc-4c1a-80f5-30d34d6abc70}</t>
  </si>
  <si>
    <t>Vedlejší a ostatní náklady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</si>
  <si>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</si>
  <si>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</si>
  <si>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</si>
  <si>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</si>
  <si>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</si>
  <si>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</si>
  <si>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</si>
  <si>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d1 - D1 - Domov mládeže</t>
  </si>
  <si>
    <t>Soupis:</t>
  </si>
  <si>
    <t>REKAPITULACE ČLENĚNÍ SOUPISU PRACÍ</t>
  </si>
  <si>
    <t>Kód dílu - Popis</t>
  </si>
  <si>
    <t>Cena celkem [CZK]</t>
  </si>
  <si>
    <t>Náklady soupisu celkem</t>
  </si>
  <si>
    <t>-1</t>
  </si>
  <si>
    <t>PSV - Práce a dodávky PSV</t>
  </si>
  <si>
    <t xml:space="preserve">    766 - Konstrukce truhlářské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</si>
  <si>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</si>
  <si>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</si>
  <si>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</si>
  <si>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</si>
  <si>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</si>
  <si>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</si>
  <si>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</si>
  <si>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</si>
  <si>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</si>
  <si>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</si>
  <si>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</si>
  <si>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</si>
  <si>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</si>
  <si>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</si>
  <si>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</si>
  <si>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3</t>
  </si>
  <si>
    <t>K</t>
  </si>
  <si>
    <t>4</t>
  </si>
  <si>
    <t>PP</t>
  </si>
  <si>
    <t>VV</t>
  </si>
  <si>
    <t>6</t>
  </si>
  <si>
    <t>5</t>
  </si>
  <si>
    <t>7</t>
  </si>
  <si>
    <t>8</t>
  </si>
  <si>
    <t>9</t>
  </si>
  <si>
    <t>10</t>
  </si>
  <si>
    <t>11</t>
  </si>
  <si>
    <t>kus</t>
  </si>
  <si>
    <t>12</t>
  </si>
  <si>
    <t>M</t>
  </si>
  <si>
    <t>16</t>
  </si>
  <si>
    <t>32</t>
  </si>
  <si>
    <t>PSV</t>
  </si>
  <si>
    <t>Práce a dodávky PSV</t>
  </si>
  <si>
    <t>766</t>
  </si>
  <si>
    <t>Konstrukce truhlářské</t>
  </si>
  <si>
    <t>P</t>
  </si>
  <si>
    <t>Kč</t>
  </si>
  <si>
    <t>i_d1 - Vybavení nábytkem</t>
  </si>
  <si>
    <t>76611011</t>
  </si>
  <si>
    <t>MTŽ nábytku</t>
  </si>
  <si>
    <t>1667115740</t>
  </si>
  <si>
    <t>6111201</t>
  </si>
  <si>
    <t>SP1 Stůl počítačový</t>
  </si>
  <si>
    <t>-409414251</t>
  </si>
  <si>
    <t>Poznámka k položce:
rozměr: 160x75,5x80 cm,vel. 6
pracovní deska: tl. 25 mm,ABS hrana 2 mm
podnož:
RAL 9006 (bílý hliník).
ocelová konstrukce z oválných profilů,
kabelový kanál uzamykatelný,
schránka na PC pevně připevněna ke stolu.
U708 (světle šedá)</t>
  </si>
  <si>
    <t>6111202</t>
  </si>
  <si>
    <t>SU1 Stůl učitelský</t>
  </si>
  <si>
    <t>1404981563</t>
  </si>
  <si>
    <t>Poznámka k položce:
rozměr: 130x75,5x60 cm
pracovní deska: tl. 25 mm,ABS hrana 2 mm
podnož:
RAL 9006 (bílý hliník).
ocelová konstrukce z oválných profilů,
pevný uzamykatelný kontejner
(světle šedá)</t>
  </si>
  <si>
    <t>6111301</t>
  </si>
  <si>
    <t>SK1 Skříň policová dvoudveřová</t>
  </si>
  <si>
    <t>139192892</t>
  </si>
  <si>
    <t>Poznámka k položce:
rozměr: 80 x 192 x 40 cm
korpus : laminovaná DTD
půda,dno: tl. 25 mm, 2mm ABS hrana
bok: tl. 18 mm, 1 mm ABS hrana
záda : tl. 8 mm, 1 mm ABS hrana
police : laminovaná DTdeska tl. 25 mm
dveře : laminovaná DTdeska tl. 18 mm
2 mm ABS hrana, plné , dělené,kovové kování
tlumiče zavírání
nohy : rektifikačn</t>
  </si>
  <si>
    <t>6111302</t>
  </si>
  <si>
    <t>SK2 Skříň policová otevřená</t>
  </si>
  <si>
    <t>661729288</t>
  </si>
  <si>
    <t>Poznámka k položce:
rozměr: 60 x 192 x 40 cm
korpus : laminovaná DTD
půda,dno: tl. 25 mm, 2mm ABS hrana
bok: tl. 18 mm, 1 mm ABS hrana
záda : tl. 8 mm, 1 mm ABS hrana
police : laminovaná DTdeska tl. 25 mm
nohy : rektifikační</t>
  </si>
  <si>
    <t>6111401</t>
  </si>
  <si>
    <t>ŽŽ1 Židle žákovská</t>
  </si>
  <si>
    <t>-73740187</t>
  </si>
  <si>
    <t>Poznámka k položce:
rozměr: velikost 6, výška 46 cm,výškově nestavitelné, stohovatelné
sedák a opěrák: buková překližka,ergonomický ohyb
podnož:
RAL 9006 (bílý hliník).
ocelová konstrukce z oválných profilů</t>
  </si>
  <si>
    <t>6111402</t>
  </si>
  <si>
    <t>ŽU1 Židle učitelská</t>
  </si>
  <si>
    <t>1819298655</t>
  </si>
  <si>
    <t>Poznámka k položce:
Židle výškově nastavitelná pomocí pístu, otočná,
s plastovým sedákem.-červená
čalouněný, na kříži s pístem, pojízdná
Čalounění: černá</t>
  </si>
  <si>
    <t>6111501</t>
  </si>
  <si>
    <t>T1 Tabule bílá pojezdná</t>
  </si>
  <si>
    <t>-931847112</t>
  </si>
  <si>
    <t>Poznámka k položce:
Pojízdná otočná tabule na lehkém kovovém stojanu.
Kovový stojan je vybaven čtyřmi kolečky( tz toho dvěma brzděnými).
Tabulové plochy jsou otočné o 360 stupňů s možností aretace.
Stojan je vybaven plastovou odkládací poličkou na mycí houbu, křídy nebo fixy.
Celková výška tabule je 1 900 mm s výškou tabulové plochy 1 000 mm.
Spodní a horní hrany tabulové plochy jsou vždy opatřeny malou odkládací křídovou lištou</t>
  </si>
  <si>
    <t>6111503</t>
  </si>
  <si>
    <t>N1 Nástěnka korkolinoleum</t>
  </si>
  <si>
    <t>-865382525</t>
  </si>
  <si>
    <t>Poznámka k položce:
rozměr: 1000x1000 mm
Nástěnka orámována hliníkovým profilem. V rozích jsou spoje profilů
zakončeny bezpečnostními plastovými koncovkami.
Povrch nástěnky je tvořen 5 mm silnou vrstvou korkolinolea (tento povrch je
tužší a s větší životností).
Barva nástěnky: 1103 zelená,</t>
  </si>
  <si>
    <t>d2 - D2 - Učebny</t>
  </si>
  <si>
    <t>i_d2 - Vybavení nábytkem</t>
  </si>
  <si>
    <t>-602974058</t>
  </si>
  <si>
    <t>-1295706909</t>
  </si>
  <si>
    <t>61112011</t>
  </si>
  <si>
    <t>SJ1 Stůl pro jazykovou učebnu</t>
  </si>
  <si>
    <t>810510550</t>
  </si>
  <si>
    <t>Poznámka k položce:
rozměr: 120x60x76 cm,
pracovní deska: tl. 18 mm,ABS hrana 2 mm
podnož: DTD 18 mm,ABS hrana 2 mm
čelo-perforovaná kovová deska -červená</t>
  </si>
  <si>
    <t>10+17</t>
  </si>
  <si>
    <t>61112012</t>
  </si>
  <si>
    <t>SJ2 Stůl pro jazykovou učebnu rohový</t>
  </si>
  <si>
    <t>1265452263</t>
  </si>
  <si>
    <t>Poznámka k položce:
rozměr: 120x52x76 cm,
pracovní deska: tl. 18 mm,ABS hrana 2 mm
podnož: DTD 18 mm,ABS hrana 2 mm
čelo-perforovaná kovová deska-červená</t>
  </si>
  <si>
    <t>61112013</t>
  </si>
  <si>
    <t>SJU1 Stůl pro jazykovou učebnu učitelský</t>
  </si>
  <si>
    <t>-497665872</t>
  </si>
  <si>
    <t>Poznámka k položce:
rozměr: 120x60x76 cm,
pracovní deska: tl. 18 mm,ABS hrana 2 mm
podnož: DTD 18 mm,ABS hrana 2 mm</t>
  </si>
  <si>
    <t>61112014</t>
  </si>
  <si>
    <t>SJU2 Stůl pro ovládací jednotku</t>
  </si>
  <si>
    <t>-649713282</t>
  </si>
  <si>
    <t>-2021936246</t>
  </si>
  <si>
    <t>-1087712168</t>
  </si>
  <si>
    <t>1340867505</t>
  </si>
  <si>
    <t>61114011</t>
  </si>
  <si>
    <t>ŽJ1 Židle žákovská</t>
  </si>
  <si>
    <t>1644826617</t>
  </si>
  <si>
    <t>Poznámka k položce:
rozměr: velikost 6, výška 46 cm,výškově nestavitelné, stohovatelné
sedák a opěrák: šálový ergonomicky tvarovaný sedák, plast-červená
podnož: ocelová konstrukce z oválných profilů,</t>
  </si>
  <si>
    <t>24+34</t>
  </si>
  <si>
    <t>-1970175228</t>
  </si>
  <si>
    <t>-59738812</t>
  </si>
  <si>
    <t>-249460434</t>
  </si>
  <si>
    <t>Ostatní náklady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</si>
  <si>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</si>
  <si>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</si>
  <si>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</si>
  <si>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</si>
  <si>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</si>
  <si>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rPr>
        <sz val="8"/>
        <rFont val="Trebuchet MS"/>
        <family val="2"/>
        <charset val="238"/>
      </rP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</si>
  <si>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</si>
  <si>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family val="2"/>
        <charset val="238"/>
      </rP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</si>
  <si>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</si>
  <si>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</si>
  <si>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</si>
  <si>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</si>
  <si>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</si>
  <si>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</si>
  <si>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</si>
  <si>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</si>
  <si>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</si>
  <si>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</si>
  <si>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</si>
  <si>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</si>
  <si>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</si>
  <si>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</si>
  <si>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</si>
  <si>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</si>
  <si>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</si>
  <si>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</si>
  <si>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</si>
  <si>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</si>
  <si>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</si>
  <si>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</si>
  <si>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</si>
  <si>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</si>
  <si>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</si>
  <si>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</si>
  <si>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</si>
  <si>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</si>
  <si>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</si>
  <si>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</si>
  <si>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</si>
  <si>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</si>
  <si>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</si>
  <si>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</si>
  <si>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</si>
  <si>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</si>
  <si>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</si>
  <si>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</si>
  <si>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</si>
  <si>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</si>
  <si>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</si>
  <si>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</si>
  <si>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</si>
  <si>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</si>
  <si>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</si>
  <si>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</si>
  <si>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</si>
  <si>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</si>
  <si>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</si>
  <si>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</si>
  <si>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</si>
  <si>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</si>
  <si>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</si>
  <si>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</si>
  <si>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</si>
  <si>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</si>
  <si>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</si>
  <si>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</si>
  <si>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</si>
  <si>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</si>
  <si>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</si>
  <si>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</si>
  <si>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</si>
  <si>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</si>
  <si>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</si>
  <si>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</si>
  <si>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</si>
  <si>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</si>
  <si>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</si>
  <si>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</si>
  <si>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</si>
  <si>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</si>
  <si>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</si>
  <si>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</si>
  <si>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</si>
  <si>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</si>
  <si>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</si>
  <si>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</si>
  <si>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</si>
  <si>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</si>
  <si>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</si>
  <si>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</si>
  <si>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</si>
  <si>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</si>
  <si>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</si>
  <si>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</si>
  <si>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</si>
  <si>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</si>
  <si>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</si>
  <si>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</si>
  <si>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</si>
  <si>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</si>
  <si>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</si>
  <si>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</si>
  <si>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</si>
  <si>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</si>
  <si>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</si>
  <si>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</si>
  <si>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</si>
  <si>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</si>
  <si>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</si>
  <si>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</si>
  <si>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</si>
  <si>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</si>
  <si>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</si>
  <si>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</si>
  <si>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</si>
  <si>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</si>
  <si>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</si>
  <si>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</si>
  <si>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</si>
  <si>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</si>
  <si>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</si>
  <si>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</si>
  <si>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</si>
  <si>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</si>
  <si>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</si>
  <si>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</si>
  <si>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</si>
  <si>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</si>
  <si>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</si>
  <si>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</si>
  <si>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</si>
  <si>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</si>
  <si>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</si>
  <si>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</si>
  <si>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</si>
  <si>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</si>
  <si>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</si>
  <si>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</si>
  <si>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</si>
  <si>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</si>
  <si>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</si>
  <si>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</si>
  <si>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</si>
  <si>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</si>
  <si>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</si>
  <si>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</si>
  <si>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</si>
  <si>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</si>
  <si>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</si>
  <si>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</si>
  <si>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</si>
  <si>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</si>
  <si>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</si>
  <si>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</si>
  <si>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</si>
  <si>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</si>
  <si>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</si>
  <si>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</si>
  <si>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</si>
  <si>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</si>
  <si>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</si>
  <si>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</si>
  <si>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</si>
  <si>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</si>
  <si>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</si>
  <si>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</si>
  <si>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</si>
  <si>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</si>
  <si>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</si>
  <si>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</si>
  <si>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</si>
  <si>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</si>
  <si>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</si>
  <si>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</si>
  <si>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</si>
  <si>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</si>
  <si>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</si>
  <si>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</si>
  <si>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</si>
  <si>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</si>
  <si>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Vybudování učeben pro zájmové a celoživotní vzdělávání - jazykové, digitální vzdělávání a vybavení pracoviště řemeslných oborů - SOŠ a SOU Vocelova Hradec Králové</t>
  </si>
  <si>
    <t>SOŠ a SOU Vocelova</t>
  </si>
  <si>
    <t>vyplnit</t>
  </si>
  <si>
    <t>00175790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</si>
</sst>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0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name val="Trebuchet MS"/>
      <family val="2"/>
      <charset val="238"/>
    </font>
    <font>
      <sz val="10"/>
      <color rgb="FF96000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9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0"/>
      <color theme="1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9"/>
      <color rgb="FF0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sz val="7"/>
      <color rgb="FF969696"/>
      <name val="Trebuchet MS"/>
      <family val="2"/>
      <charset val="238"/>
    </font>
    <font>
      <sz val="7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i/>
      <sz val="7"/>
      <color rgb="FF969696"/>
      <name val="Trebuchet MS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3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4" fillId="3" borderId="0" xfId="0" applyFont="1" applyFill="1" applyAlignment="1" applyProtection="1">
      <alignment vertical="center"/>
    </xf>
    <xf numFmtId="0" fontId="10" fillId="3" borderId="0" xfId="0" applyFont="1" applyFill="1" applyAlignment="1" applyProtection="1">
      <alignment horizontal="left" vertical="center"/>
    </xf>
    <xf numFmtId="0" fontId="0" fillId="3" borderId="0" xfId="0" applyFill="1"/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2" fillId="0" borderId="0" xfId="0" applyFont="1" applyBorder="1" applyAlignment="1">
      <alignment horizontal="left" vertical="center"/>
    </xf>
    <xf numFmtId="0" fontId="0" fillId="0" borderId="6" xfId="0" applyBorder="1"/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3" fillId="0" borderId="17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ill="1" applyProtection="1"/>
    <xf numFmtId="0" fontId="17" fillId="3" borderId="0" xfId="1" applyFont="1" applyFill="1" applyAlignment="1" applyProtection="1">
      <alignment vertical="center"/>
    </xf>
    <xf numFmtId="0" fontId="33" fillId="3" borderId="0" xfId="1" applyFill="1" applyProtection="1"/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0" fillId="0" borderId="23" xfId="0" applyFont="1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4" fontId="16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horizontal="right" vertical="center"/>
    </xf>
    <xf numFmtId="0" fontId="0" fillId="5" borderId="0" xfId="0" applyFont="1" applyFill="1" applyBorder="1" applyAlignment="1">
      <alignment vertical="center"/>
    </xf>
    <xf numFmtId="0" fontId="3" fillId="5" borderId="7" xfId="0" applyFont="1" applyFill="1" applyBorder="1" applyAlignment="1">
      <alignment horizontal="left" vertical="center"/>
    </xf>
    <xf numFmtId="0" fontId="3" fillId="5" borderId="8" xfId="0" applyFont="1" applyFill="1" applyBorder="1" applyAlignment="1">
      <alignment horizontal="right" vertical="center"/>
    </xf>
    <xf numFmtId="0" fontId="3" fillId="5" borderId="8" xfId="0" applyFont="1" applyFill="1" applyBorder="1" applyAlignment="1">
      <alignment horizontal="center" vertical="center"/>
    </xf>
    <xf numFmtId="4" fontId="3" fillId="5" borderId="8" xfId="0" applyNumberFormat="1" applyFont="1" applyFill="1" applyBorder="1" applyAlignment="1">
      <alignment vertical="center"/>
    </xf>
    <xf numFmtId="0" fontId="0" fillId="5" borderId="24" xfId="0" applyFont="1" applyFill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>
      <alignment horizontal="left" vertical="center"/>
    </xf>
    <xf numFmtId="0" fontId="2" fillId="5" borderId="0" xfId="0" applyFont="1" applyFill="1" applyBorder="1" applyAlignment="1">
      <alignment horizontal="right" vertical="center"/>
    </xf>
    <xf numFmtId="0" fontId="0" fillId="5" borderId="6" xfId="0" applyFont="1" applyFill="1" applyBorder="1" applyAlignment="1">
      <alignment vertical="center"/>
    </xf>
    <xf numFmtId="0" fontId="18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1" xfId="0" applyFont="1" applyBorder="1" applyAlignment="1">
      <alignment horizontal="left" vertical="center"/>
    </xf>
    <xf numFmtId="0" fontId="5" fillId="0" borderId="21" xfId="0" applyFont="1" applyBorder="1" applyAlignment="1">
      <alignment vertical="center"/>
    </xf>
    <xf numFmtId="4" fontId="5" fillId="0" borderId="21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5" xfId="0" applyFont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18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2" fillId="5" borderId="19" xfId="0" applyFont="1" applyFill="1" applyBorder="1" applyAlignment="1">
      <alignment horizontal="center" vertical="center" wrapText="1"/>
    </xf>
    <xf numFmtId="4" fontId="16" fillId="0" borderId="0" xfId="0" applyNumberFormat="1" applyFont="1" applyAlignment="1"/>
    <xf numFmtId="166" fontId="20" fillId="0" borderId="13" xfId="0" applyNumberFormat="1" applyFont="1" applyBorder="1" applyAlignment="1"/>
    <xf numFmtId="166" fontId="20" fillId="0" borderId="14" xfId="0" applyNumberFormat="1" applyFont="1" applyBorder="1" applyAlignment="1"/>
    <xf numFmtId="4" fontId="21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7" fillId="0" borderId="15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6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6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22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0" fontId="0" fillId="0" borderId="15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167" fontId="8" fillId="0" borderId="0" xfId="0" applyNumberFormat="1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23" fillId="0" borderId="0" xfId="0" applyFont="1" applyBorder="1" applyAlignment="1">
      <alignment horizontal="left" vertical="center" wrapText="1"/>
    </xf>
    <xf numFmtId="0" fontId="24" fillId="0" borderId="25" xfId="0" applyFont="1" applyBorder="1" applyAlignment="1" applyProtection="1">
      <alignment horizontal="center" vertical="center"/>
      <protection locked="0"/>
    </xf>
    <xf numFmtId="49" fontId="24" fillId="0" borderId="25" xfId="0" applyNumberFormat="1" applyFont="1" applyBorder="1" applyAlignment="1" applyProtection="1">
      <alignment horizontal="left" vertical="center" wrapText="1"/>
      <protection locked="0"/>
    </xf>
    <xf numFmtId="0" fontId="24" fillId="0" borderId="25" xfId="0" applyFont="1" applyBorder="1" applyAlignment="1" applyProtection="1">
      <alignment horizontal="left" vertical="center" wrapText="1"/>
      <protection locked="0"/>
    </xf>
    <xf numFmtId="0" fontId="24" fillId="0" borderId="25" xfId="0" applyFont="1" applyBorder="1" applyAlignment="1" applyProtection="1">
      <alignment horizontal="center" vertical="center" wrapText="1"/>
      <protection locked="0"/>
    </xf>
    <xf numFmtId="167" fontId="24" fillId="0" borderId="25" xfId="0" applyNumberFormat="1" applyFont="1" applyBorder="1" applyAlignment="1" applyProtection="1">
      <alignment vertical="center"/>
      <protection locked="0"/>
    </xf>
    <xf numFmtId="4" fontId="24" fillId="0" borderId="25" xfId="0" applyNumberFormat="1" applyFont="1" applyBorder="1" applyAlignment="1" applyProtection="1">
      <alignment vertical="center"/>
      <protection locked="0"/>
    </xf>
    <xf numFmtId="0" fontId="24" fillId="0" borderId="5" xfId="0" applyFont="1" applyBorder="1" applyAlignment="1">
      <alignment vertical="center"/>
    </xf>
    <xf numFmtId="0" fontId="24" fillId="0" borderId="25" xfId="0" applyFont="1" applyBorder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25" fillId="0" borderId="0" xfId="0" applyFont="1" applyAlignment="1">
      <alignment vertical="center" wrapText="1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25" fillId="0" borderId="0" xfId="0" applyFont="1" applyBorder="1" applyAlignment="1">
      <alignment vertical="center" wrapText="1"/>
    </xf>
    <xf numFmtId="0" fontId="0" fillId="0" borderId="0" xfId="0" applyAlignment="1" applyProtection="1">
      <alignment vertical="top"/>
      <protection locked="0"/>
    </xf>
    <xf numFmtId="0" fontId="26" fillId="0" borderId="26" xfId="0" applyFont="1" applyBorder="1" applyAlignment="1" applyProtection="1">
      <alignment vertical="center" wrapText="1"/>
      <protection locked="0"/>
    </xf>
    <xf numFmtId="0" fontId="26" fillId="0" borderId="27" xfId="0" applyFont="1" applyBorder="1" applyAlignment="1" applyProtection="1">
      <alignment vertical="center" wrapText="1"/>
      <protection locked="0"/>
    </xf>
    <xf numFmtId="0" fontId="26" fillId="0" borderId="28" xfId="0" applyFont="1" applyBorder="1" applyAlignment="1" applyProtection="1">
      <alignment vertical="center" wrapText="1"/>
      <protection locked="0"/>
    </xf>
    <xf numFmtId="0" fontId="26" fillId="0" borderId="29" xfId="0" applyFont="1" applyBorder="1" applyAlignment="1" applyProtection="1">
      <alignment horizontal="center" vertical="center" wrapText="1"/>
      <protection locked="0"/>
    </xf>
    <xf numFmtId="0" fontId="26" fillId="0" borderId="30" xfId="0" applyFont="1" applyBorder="1" applyAlignment="1" applyProtection="1">
      <alignment horizontal="center" vertical="center" wrapText="1"/>
      <protection locked="0"/>
    </xf>
    <xf numFmtId="0" fontId="26" fillId="0" borderId="29" xfId="0" applyFont="1" applyBorder="1" applyAlignment="1" applyProtection="1">
      <alignment vertical="center" wrapText="1"/>
      <protection locked="0"/>
    </xf>
    <xf numFmtId="0" fontId="26" fillId="0" borderId="30" xfId="0" applyFont="1" applyBorder="1" applyAlignment="1" applyProtection="1">
      <alignment vertical="center" wrapText="1"/>
      <protection locked="0"/>
    </xf>
    <xf numFmtId="0" fontId="28" fillId="0" borderId="1" xfId="0" applyFont="1" applyBorder="1" applyAlignment="1" applyProtection="1">
      <alignment horizontal="left" vertical="center" wrapText="1"/>
      <protection locked="0"/>
    </xf>
    <xf numFmtId="0" fontId="29" fillId="0" borderId="1" xfId="0" applyFont="1" applyBorder="1" applyAlignment="1" applyProtection="1">
      <alignment horizontal="left" vertical="center" wrapText="1"/>
      <protection locked="0"/>
    </xf>
    <xf numFmtId="0" fontId="29" fillId="0" borderId="29" xfId="0" applyFont="1" applyBorder="1" applyAlignment="1" applyProtection="1">
      <alignment vertical="center" wrapText="1"/>
      <protection locked="0"/>
    </xf>
    <xf numFmtId="0" fontId="29" fillId="0" borderId="1" xfId="0" applyFont="1" applyBorder="1" applyAlignment="1" applyProtection="1">
      <alignment vertical="center" wrapText="1"/>
      <protection locked="0"/>
    </xf>
    <xf numFmtId="0" fontId="29" fillId="0" borderId="1" xfId="0" applyFont="1" applyBorder="1" applyAlignment="1" applyProtection="1">
      <alignment vertical="center"/>
      <protection locked="0"/>
    </xf>
    <xf numFmtId="0" fontId="29" fillId="0" borderId="1" xfId="0" applyFont="1" applyBorder="1" applyAlignment="1" applyProtection="1">
      <alignment horizontal="left" vertical="center"/>
      <protection locked="0"/>
    </xf>
    <xf numFmtId="49" fontId="29" fillId="0" borderId="1" xfId="0" applyNumberFormat="1" applyFont="1" applyBorder="1" applyAlignment="1" applyProtection="1">
      <alignment vertical="center" wrapText="1"/>
      <protection locked="0"/>
    </xf>
    <xf numFmtId="0" fontId="26" fillId="0" borderId="32" xfId="0" applyFont="1" applyBorder="1" applyAlignment="1" applyProtection="1">
      <alignment vertical="center" wrapText="1"/>
      <protection locked="0"/>
    </xf>
    <xf numFmtId="0" fontId="30" fillId="0" borderId="31" xfId="0" applyFont="1" applyBorder="1" applyAlignment="1" applyProtection="1">
      <alignment vertical="center" wrapText="1"/>
      <protection locked="0"/>
    </xf>
    <xf numFmtId="0" fontId="26" fillId="0" borderId="33" xfId="0" applyFont="1" applyBorder="1" applyAlignment="1" applyProtection="1">
      <alignment vertical="center" wrapText="1"/>
      <protection locked="0"/>
    </xf>
    <xf numFmtId="0" fontId="26" fillId="0" borderId="1" xfId="0" applyFont="1" applyBorder="1" applyAlignment="1" applyProtection="1">
      <alignment vertical="top"/>
      <protection locked="0"/>
    </xf>
    <xf numFmtId="0" fontId="26" fillId="0" borderId="0" xfId="0" applyFont="1" applyAlignment="1" applyProtection="1">
      <alignment vertical="top"/>
      <protection locked="0"/>
    </xf>
    <xf numFmtId="0" fontId="26" fillId="0" borderId="26" xfId="0" applyFont="1" applyBorder="1" applyAlignment="1" applyProtection="1">
      <alignment horizontal="left" vertical="center"/>
      <protection locked="0"/>
    </xf>
    <xf numFmtId="0" fontId="26" fillId="0" borderId="27" xfId="0" applyFont="1" applyBorder="1" applyAlignment="1" applyProtection="1">
      <alignment horizontal="left" vertical="center"/>
      <protection locked="0"/>
    </xf>
    <xf numFmtId="0" fontId="26" fillId="0" borderId="28" xfId="0" applyFont="1" applyBorder="1" applyAlignment="1" applyProtection="1">
      <alignment horizontal="left" vertical="center"/>
      <protection locked="0"/>
    </xf>
    <xf numFmtId="0" fontId="26" fillId="0" borderId="29" xfId="0" applyFont="1" applyBorder="1" applyAlignment="1" applyProtection="1">
      <alignment horizontal="left" vertical="center"/>
      <protection locked="0"/>
    </xf>
    <xf numFmtId="0" fontId="26" fillId="0" borderId="30" xfId="0" applyFont="1" applyBorder="1" applyAlignment="1" applyProtection="1">
      <alignment horizontal="left" vertical="center"/>
      <protection locked="0"/>
    </xf>
    <xf numFmtId="0" fontId="28" fillId="0" borderId="1" xfId="0" applyFont="1" applyBorder="1" applyAlignment="1" applyProtection="1">
      <alignment horizontal="left" vertical="center"/>
      <protection locked="0"/>
    </xf>
    <xf numFmtId="0" fontId="31" fillId="0" borderId="0" xfId="0" applyFont="1" applyAlignment="1" applyProtection="1">
      <alignment horizontal="left" vertical="center"/>
      <protection locked="0"/>
    </xf>
    <xf numFmtId="0" fontId="28" fillId="0" borderId="31" xfId="0" applyFont="1" applyBorder="1" applyAlignment="1" applyProtection="1">
      <alignment horizontal="left" vertical="center"/>
      <protection locked="0"/>
    </xf>
    <xf numFmtId="0" fontId="28" fillId="0" borderId="31" xfId="0" applyFont="1" applyBorder="1" applyAlignment="1" applyProtection="1">
      <alignment horizontal="center" vertical="center"/>
      <protection locked="0"/>
    </xf>
    <xf numFmtId="0" fontId="31" fillId="0" borderId="31" xfId="0" applyFont="1" applyBorder="1" applyAlignment="1" applyProtection="1">
      <alignment horizontal="left" vertical="center"/>
      <protection locked="0"/>
    </xf>
    <xf numFmtId="0" fontId="32" fillId="0" borderId="1" xfId="0" applyFont="1" applyBorder="1" applyAlignment="1" applyProtection="1">
      <alignment horizontal="left" vertical="center"/>
      <protection locked="0"/>
    </xf>
    <xf numFmtId="0" fontId="29" fillId="0" borderId="0" xfId="0" applyFont="1" applyAlignment="1" applyProtection="1">
      <alignment horizontal="left" vertical="center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29" fillId="0" borderId="29" xfId="0" applyFont="1" applyBorder="1" applyAlignment="1" applyProtection="1">
      <alignment horizontal="left" vertical="center"/>
      <protection locked="0"/>
    </xf>
    <xf numFmtId="0" fontId="29" fillId="2" borderId="1" xfId="0" applyFont="1" applyFill="1" applyBorder="1" applyAlignment="1" applyProtection="1">
      <alignment horizontal="left" vertical="center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26" fillId="0" borderId="32" xfId="0" applyFont="1" applyBorder="1" applyAlignment="1" applyProtection="1">
      <alignment horizontal="left" vertical="center"/>
      <protection locked="0"/>
    </xf>
    <xf numFmtId="0" fontId="30" fillId="0" borderId="31" xfId="0" applyFont="1" applyBorder="1" applyAlignment="1" applyProtection="1">
      <alignment horizontal="left" vertical="center"/>
      <protection locked="0"/>
    </xf>
    <xf numFmtId="0" fontId="26" fillId="0" borderId="33" xfId="0" applyFont="1" applyBorder="1" applyAlignment="1" applyProtection="1">
      <alignment horizontal="left" vertical="center"/>
      <protection locked="0"/>
    </xf>
    <xf numFmtId="0" fontId="26" fillId="0" borderId="1" xfId="0" applyFont="1" applyBorder="1" applyAlignment="1" applyProtection="1">
      <alignment horizontal="left" vertical="center"/>
      <protection locked="0"/>
    </xf>
    <xf numFmtId="0" fontId="30" fillId="0" borderId="1" xfId="0" applyFont="1" applyBorder="1" applyAlignment="1" applyProtection="1">
      <alignment horizontal="left" vertical="center"/>
      <protection locked="0"/>
    </xf>
    <xf numFmtId="0" fontId="31" fillId="0" borderId="1" xfId="0" applyFont="1" applyBorder="1" applyAlignment="1" applyProtection="1">
      <alignment horizontal="left" vertical="center"/>
      <protection locked="0"/>
    </xf>
    <xf numFmtId="0" fontId="29" fillId="0" borderId="31" xfId="0" applyFont="1" applyBorder="1" applyAlignment="1" applyProtection="1">
      <alignment horizontal="left" vertical="center"/>
      <protection locked="0"/>
    </xf>
    <xf numFmtId="0" fontId="26" fillId="0" borderId="1" xfId="0" applyFont="1" applyBorder="1" applyAlignment="1" applyProtection="1">
      <alignment horizontal="left" vertical="center" wrapText="1"/>
      <protection locked="0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26" fillId="0" borderId="26" xfId="0" applyFont="1" applyBorder="1" applyAlignment="1" applyProtection="1">
      <alignment horizontal="left" vertical="center" wrapText="1"/>
      <protection locked="0"/>
    </xf>
    <xf numFmtId="0" fontId="26" fillId="0" borderId="27" xfId="0" applyFont="1" applyBorder="1" applyAlignment="1" applyProtection="1">
      <alignment horizontal="left" vertical="center" wrapText="1"/>
      <protection locked="0"/>
    </xf>
    <xf numFmtId="0" fontId="26" fillId="0" borderId="28" xfId="0" applyFont="1" applyBorder="1" applyAlignment="1" applyProtection="1">
      <alignment horizontal="left" vertical="center" wrapText="1"/>
      <protection locked="0"/>
    </xf>
    <xf numFmtId="0" fontId="26" fillId="0" borderId="29" xfId="0" applyFont="1" applyBorder="1" applyAlignment="1" applyProtection="1">
      <alignment horizontal="left" vertical="center" wrapText="1"/>
      <protection locked="0"/>
    </xf>
    <xf numFmtId="0" fontId="26" fillId="0" borderId="30" xfId="0" applyFont="1" applyBorder="1" applyAlignment="1" applyProtection="1">
      <alignment horizontal="left" vertical="center" wrapText="1"/>
      <protection locked="0"/>
    </xf>
    <xf numFmtId="0" fontId="31" fillId="0" borderId="29" xfId="0" applyFont="1" applyBorder="1" applyAlignment="1" applyProtection="1">
      <alignment horizontal="left" vertical="center" wrapText="1"/>
      <protection locked="0"/>
    </xf>
    <xf numFmtId="0" fontId="31" fillId="0" borderId="30" xfId="0" applyFont="1" applyBorder="1" applyAlignment="1" applyProtection="1">
      <alignment horizontal="left" vertical="center" wrapText="1"/>
      <protection locked="0"/>
    </xf>
    <xf numFmtId="0" fontId="29" fillId="0" borderId="29" xfId="0" applyFont="1" applyBorder="1" applyAlignment="1" applyProtection="1">
      <alignment horizontal="left" vertical="center" wrapText="1"/>
      <protection locked="0"/>
    </xf>
    <xf numFmtId="0" fontId="29" fillId="0" borderId="30" xfId="0" applyFont="1" applyBorder="1" applyAlignment="1" applyProtection="1">
      <alignment horizontal="left" vertical="center" wrapText="1"/>
      <protection locked="0"/>
    </xf>
    <xf numFmtId="0" fontId="29" fillId="0" borderId="30" xfId="0" applyFont="1" applyBorder="1" applyAlignment="1" applyProtection="1">
      <alignment horizontal="left" vertical="center"/>
      <protection locked="0"/>
    </xf>
    <xf numFmtId="0" fontId="29" fillId="0" borderId="32" xfId="0" applyFont="1" applyBorder="1" applyAlignment="1" applyProtection="1">
      <alignment horizontal="left" vertical="center" wrapText="1"/>
      <protection locked="0"/>
    </xf>
    <xf numFmtId="0" fontId="29" fillId="0" borderId="31" xfId="0" applyFont="1" applyBorder="1" applyAlignment="1" applyProtection="1">
      <alignment horizontal="left" vertical="center" wrapText="1"/>
      <protection locked="0"/>
    </xf>
    <xf numFmtId="0" fontId="29" fillId="0" borderId="33" xfId="0" applyFont="1" applyBorder="1" applyAlignment="1" applyProtection="1">
      <alignment horizontal="left" vertical="center" wrapText="1"/>
      <protection locked="0"/>
    </xf>
    <xf numFmtId="0" fontId="29" fillId="0" borderId="1" xfId="0" applyFont="1" applyBorder="1" applyAlignment="1" applyProtection="1">
      <alignment horizontal="left" vertical="top"/>
      <protection locked="0"/>
    </xf>
    <xf numFmtId="0" fontId="29" fillId="0" borderId="1" xfId="0" applyFont="1" applyBorder="1" applyAlignment="1" applyProtection="1">
      <alignment horizontal="center" vertical="top"/>
      <protection locked="0"/>
    </xf>
    <xf numFmtId="0" fontId="29" fillId="0" borderId="32" xfId="0" applyFont="1" applyBorder="1" applyAlignment="1" applyProtection="1">
      <alignment horizontal="left" vertical="center"/>
      <protection locked="0"/>
    </xf>
    <xf numFmtId="0" fontId="29" fillId="0" borderId="33" xfId="0" applyFont="1" applyBorder="1" applyAlignment="1" applyProtection="1">
      <alignment horizontal="left" vertical="center"/>
      <protection locked="0"/>
    </xf>
    <xf numFmtId="0" fontId="31" fillId="0" borderId="0" xfId="0" applyFont="1" applyAlignment="1" applyProtection="1">
      <alignment vertical="center"/>
      <protection locked="0"/>
    </xf>
    <xf numFmtId="0" fontId="28" fillId="0" borderId="1" xfId="0" applyFont="1" applyBorder="1" applyAlignment="1" applyProtection="1">
      <alignment vertical="center"/>
      <protection locked="0"/>
    </xf>
    <xf numFmtId="0" fontId="31" fillId="0" borderId="31" xfId="0" applyFont="1" applyBorder="1" applyAlignment="1" applyProtection="1">
      <alignment vertical="center"/>
      <protection locked="0"/>
    </xf>
    <xf numFmtId="0" fontId="28" fillId="0" borderId="3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29" fillId="0" borderId="1" xfId="0" applyNumberFormat="1" applyFont="1" applyBorder="1" applyAlignment="1" applyProtection="1">
      <alignment horizontal="left" vertical="center"/>
      <protection locked="0"/>
    </xf>
    <xf numFmtId="0" fontId="0" fillId="0" borderId="31" xfId="0" applyBorder="1" applyAlignment="1" applyProtection="1">
      <alignment vertical="top"/>
      <protection locked="0"/>
    </xf>
    <xf numFmtId="0" fontId="28" fillId="0" borderId="31" xfId="0" applyFont="1" applyBorder="1" applyAlignment="1" applyProtection="1">
      <alignment horizontal="left"/>
      <protection locked="0"/>
    </xf>
    <xf numFmtId="0" fontId="31" fillId="0" borderId="31" xfId="0" applyFont="1" applyBorder="1" applyAlignment="1" applyProtection="1">
      <protection locked="0"/>
    </xf>
    <xf numFmtId="0" fontId="26" fillId="0" borderId="29" xfId="0" applyFont="1" applyBorder="1" applyAlignment="1" applyProtection="1">
      <alignment vertical="top"/>
      <protection locked="0"/>
    </xf>
    <xf numFmtId="0" fontId="26" fillId="0" borderId="30" xfId="0" applyFont="1" applyBorder="1" applyAlignment="1" applyProtection="1">
      <alignment vertical="top"/>
      <protection locked="0"/>
    </xf>
    <xf numFmtId="0" fontId="26" fillId="0" borderId="1" xfId="0" applyFont="1" applyBorder="1" applyAlignment="1" applyProtection="1">
      <alignment horizontal="center" vertical="center"/>
      <protection locked="0"/>
    </xf>
    <xf numFmtId="0" fontId="26" fillId="0" borderId="1" xfId="0" applyFont="1" applyBorder="1" applyAlignment="1" applyProtection="1">
      <alignment horizontal="left" vertical="top"/>
      <protection locked="0"/>
    </xf>
    <xf numFmtId="0" fontId="26" fillId="0" borderId="32" xfId="0" applyFont="1" applyBorder="1" applyAlignment="1" applyProtection="1">
      <alignment vertical="top"/>
      <protection locked="0"/>
    </xf>
    <xf numFmtId="0" fontId="26" fillId="0" borderId="31" xfId="0" applyFont="1" applyBorder="1" applyAlignment="1" applyProtection="1">
      <alignment vertical="top"/>
      <protection locked="0"/>
    </xf>
    <xf numFmtId="0" fontId="26" fillId="0" borderId="33" xfId="0" applyFont="1" applyBorder="1" applyAlignment="1" applyProtection="1">
      <alignment vertical="top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center"/>
    </xf>
    <xf numFmtId="0" fontId="17" fillId="3" borderId="0" xfId="1" applyFont="1" applyFill="1" applyAlignment="1" applyProtection="1">
      <alignment vertical="center"/>
    </xf>
    <xf numFmtId="0" fontId="11" fillId="4" borderId="0" xfId="0" applyFont="1" applyFill="1" applyAlignment="1">
      <alignment horizontal="center" vertical="center"/>
    </xf>
    <xf numFmtId="0" fontId="0" fillId="0" borderId="0" xfId="0"/>
    <xf numFmtId="0" fontId="1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13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27" fillId="0" borderId="1" xfId="0" applyFont="1" applyBorder="1" applyAlignment="1" applyProtection="1">
      <alignment horizontal="center" vertical="center" wrapText="1"/>
      <protection locked="0"/>
    </xf>
    <xf numFmtId="0" fontId="28" fillId="0" borderId="31" xfId="0" applyFont="1" applyBorder="1" applyAlignment="1" applyProtection="1">
      <alignment horizontal="left" wrapText="1"/>
      <protection locked="0"/>
    </xf>
    <xf numFmtId="0" fontId="29" fillId="0" borderId="1" xfId="0" applyFont="1" applyBorder="1" applyAlignment="1" applyProtection="1">
      <alignment horizontal="left" vertical="center" wrapText="1"/>
      <protection locked="0"/>
    </xf>
    <xf numFmtId="0" fontId="29" fillId="0" borderId="1" xfId="0" applyFont="1" applyBorder="1" applyAlignment="1" applyProtection="1">
      <alignment horizontal="left" vertical="center"/>
      <protection locked="0"/>
    </xf>
    <xf numFmtId="49" fontId="29" fillId="0" borderId="1" xfId="0" applyNumberFormat="1" applyFont="1" applyBorder="1" applyAlignment="1" applyProtection="1">
      <alignment horizontal="left" vertical="center" wrapText="1"/>
      <protection locked="0"/>
    </xf>
    <xf numFmtId="0" fontId="27" fillId="0" borderId="1" xfId="0" applyFont="1" applyBorder="1" applyAlignment="1" applyProtection="1">
      <alignment horizontal="center" vertical="center"/>
      <protection locked="0"/>
    </xf>
    <xf numFmtId="0" fontId="28" fillId="0" borderId="31" xfId="0" applyFont="1" applyBorder="1" applyAlignment="1" applyProtection="1">
      <alignment horizontal="left"/>
      <protection locked="0"/>
    </xf>
    <xf numFmtId="0" fontId="29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R112"/>
  <sheetViews>
    <sheetView showGridLines="0" tabSelected="1" workbookViewId="0">
      <pane ySplit="1" topLeftCell="A2" activePane="bottomLeft" state="frozen"/>
      <selection pane="bottomLeft" activeCell="K14" sqref="K14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44"/>
      <c r="B1" s="9"/>
      <c r="C1" s="9"/>
      <c r="D1" s="10" t="s">
        <v>0</v>
      </c>
      <c r="E1" s="9"/>
      <c r="F1" s="45" t="s">
        <v>42</v>
      </c>
      <c r="G1" s="223" t="s">
        <v>43</v>
      </c>
      <c r="H1" s="223"/>
      <c r="I1" s="9"/>
      <c r="J1" s="45" t="s">
        <v>44</v>
      </c>
      <c r="K1" s="10" t="s">
        <v>45</v>
      </c>
      <c r="L1" s="45" t="s">
        <v>46</v>
      </c>
      <c r="M1" s="45"/>
      <c r="N1" s="45"/>
      <c r="O1" s="45"/>
      <c r="P1" s="45"/>
      <c r="Q1" s="45"/>
      <c r="R1" s="45"/>
      <c r="S1" s="45"/>
      <c r="T1" s="45"/>
      <c r="U1" s="46"/>
      <c r="V1" s="46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</row>
    <row r="2" spans="1:70" ht="36.950000000000003" customHeight="1" x14ac:dyDescent="0.3">
      <c r="L2" s="224" t="s">
        <v>3</v>
      </c>
      <c r="M2" s="225"/>
      <c r="N2" s="225"/>
      <c r="O2" s="225"/>
      <c r="P2" s="225"/>
      <c r="Q2" s="225"/>
      <c r="R2" s="225"/>
      <c r="S2" s="225"/>
      <c r="T2" s="225"/>
      <c r="U2" s="225"/>
      <c r="V2" s="225"/>
      <c r="AT2" s="12" t="s">
        <v>39</v>
      </c>
    </row>
    <row r="3" spans="1:70" ht="6.95" customHeight="1" x14ac:dyDescent="0.3">
      <c r="B3" s="13"/>
      <c r="C3" s="14"/>
      <c r="D3" s="14"/>
      <c r="E3" s="14"/>
      <c r="F3" s="14"/>
      <c r="G3" s="14"/>
      <c r="H3" s="14"/>
      <c r="I3" s="14"/>
      <c r="J3" s="14"/>
      <c r="K3" s="15"/>
      <c r="AT3" s="12" t="s">
        <v>37</v>
      </c>
    </row>
    <row r="4" spans="1:70" ht="36.950000000000003" customHeight="1" x14ac:dyDescent="0.3">
      <c r="B4" s="16"/>
      <c r="C4" s="17"/>
      <c r="D4" s="18" t="s">
        <v>47</v>
      </c>
      <c r="E4" s="17"/>
      <c r="F4" s="17"/>
      <c r="G4" s="17"/>
      <c r="H4" s="17"/>
      <c r="I4" s="17"/>
      <c r="J4" s="17"/>
      <c r="K4" s="19"/>
      <c r="M4" s="20" t="s">
        <v>4</v>
      </c>
      <c r="AT4" s="12" t="s">
        <v>2</v>
      </c>
    </row>
    <row r="5" spans="1:70" ht="6.95" customHeight="1" x14ac:dyDescent="0.3">
      <c r="B5" s="16"/>
      <c r="C5" s="17"/>
      <c r="D5" s="17"/>
      <c r="E5" s="17"/>
      <c r="F5" s="17"/>
      <c r="G5" s="17"/>
      <c r="H5" s="17"/>
      <c r="I5" s="17"/>
      <c r="J5" s="17"/>
      <c r="K5" s="19"/>
    </row>
    <row r="6" spans="1:70" ht="15" x14ac:dyDescent="0.3">
      <c r="B6" s="16"/>
      <c r="C6" s="17"/>
      <c r="D6" s="22" t="s">
        <v>5</v>
      </c>
      <c r="E6" s="17"/>
      <c r="F6" s="17"/>
      <c r="G6" s="17"/>
      <c r="H6" s="17"/>
      <c r="I6" s="17"/>
      <c r="J6" s="17"/>
      <c r="K6" s="19"/>
    </row>
    <row r="7" spans="1:70" ht="22.5" customHeight="1" x14ac:dyDescent="0.3">
      <c r="B7" s="16"/>
      <c r="C7" s="17"/>
      <c r="D7" s="17"/>
      <c r="E7" s="226" t="s">
        <v>344</v>
      </c>
      <c r="F7" s="233"/>
      <c r="G7" s="233"/>
      <c r="H7" s="233"/>
      <c r="I7" s="17"/>
      <c r="J7" s="17"/>
      <c r="K7" s="19"/>
    </row>
    <row r="8" spans="1:70" ht="15" x14ac:dyDescent="0.3">
      <c r="B8" s="16"/>
      <c r="C8" s="17"/>
      <c r="D8" s="22" t="s">
        <v>48</v>
      </c>
      <c r="E8" s="17"/>
      <c r="F8" s="17"/>
      <c r="G8" s="17"/>
      <c r="H8" s="17"/>
      <c r="I8" s="17"/>
      <c r="J8" s="17"/>
      <c r="K8" s="19"/>
    </row>
    <row r="9" spans="1:70" s="1" customFormat="1" ht="22.5" customHeight="1" x14ac:dyDescent="0.3">
      <c r="B9" s="23"/>
      <c r="C9" s="24"/>
      <c r="D9" s="24"/>
      <c r="E9" s="226" t="s">
        <v>49</v>
      </c>
      <c r="F9" s="227"/>
      <c r="G9" s="227"/>
      <c r="H9" s="227"/>
      <c r="I9" s="24"/>
      <c r="J9" s="24"/>
      <c r="K9" s="25"/>
    </row>
    <row r="10" spans="1:70" s="1" customFormat="1" ht="15" x14ac:dyDescent="0.3">
      <c r="B10" s="23"/>
      <c r="C10" s="24"/>
      <c r="D10" s="22" t="s">
        <v>50</v>
      </c>
      <c r="E10" s="24"/>
      <c r="F10" s="24"/>
      <c r="G10" s="24"/>
      <c r="H10" s="24"/>
      <c r="I10" s="24"/>
      <c r="J10" s="24"/>
      <c r="K10" s="25"/>
    </row>
    <row r="11" spans="1:70" s="1" customFormat="1" ht="36.950000000000003" customHeight="1" x14ac:dyDescent="0.3">
      <c r="B11" s="23"/>
      <c r="C11" s="24"/>
      <c r="D11" s="24"/>
      <c r="E11" s="228" t="s">
        <v>96</v>
      </c>
      <c r="F11" s="227"/>
      <c r="G11" s="227"/>
      <c r="H11" s="227"/>
      <c r="I11" s="24"/>
      <c r="J11" s="24"/>
      <c r="K11" s="25"/>
    </row>
    <row r="12" spans="1:70" s="1" customFormat="1" x14ac:dyDescent="0.3">
      <c r="B12" s="23"/>
      <c r="C12" s="24"/>
      <c r="D12" s="24"/>
      <c r="E12" s="24"/>
      <c r="F12" s="24"/>
      <c r="G12" s="24"/>
      <c r="H12" s="24"/>
      <c r="I12" s="24"/>
      <c r="J12" s="24"/>
      <c r="K12" s="25"/>
    </row>
    <row r="13" spans="1:70" s="1" customFormat="1" ht="14.45" customHeight="1" x14ac:dyDescent="0.3">
      <c r="B13" s="23"/>
      <c r="C13" s="24"/>
      <c r="D13" s="22" t="s">
        <v>6</v>
      </c>
      <c r="E13" s="24"/>
      <c r="F13" s="21" t="s">
        <v>1</v>
      </c>
      <c r="G13" s="24"/>
      <c r="H13" s="24"/>
      <c r="I13" s="22" t="s">
        <v>7</v>
      </c>
      <c r="J13" s="21" t="s">
        <v>1</v>
      </c>
      <c r="K13" s="25"/>
    </row>
    <row r="14" spans="1:70" s="1" customFormat="1" ht="14.45" customHeight="1" x14ac:dyDescent="0.3">
      <c r="B14" s="23"/>
      <c r="C14" s="24"/>
      <c r="D14" s="22" t="s">
        <v>8</v>
      </c>
      <c r="E14" s="24"/>
      <c r="F14" s="21" t="s">
        <v>9</v>
      </c>
      <c r="G14" s="24"/>
      <c r="H14" s="24"/>
      <c r="I14" s="22" t="s">
        <v>10</v>
      </c>
      <c r="J14" s="47" t="s">
        <v>346</v>
      </c>
      <c r="K14" s="25"/>
    </row>
    <row r="15" spans="1:70" s="1" customFormat="1" ht="10.9" customHeight="1" x14ac:dyDescent="0.3">
      <c r="B15" s="23"/>
      <c r="C15" s="24"/>
      <c r="D15" s="24"/>
      <c r="E15" s="24"/>
      <c r="F15" s="24"/>
      <c r="G15" s="24"/>
      <c r="H15" s="24"/>
      <c r="I15" s="24"/>
      <c r="J15" s="24"/>
      <c r="K15" s="25"/>
    </row>
    <row r="16" spans="1:70" s="1" customFormat="1" ht="14.45" customHeight="1" x14ac:dyDescent="0.3">
      <c r="B16" s="23"/>
      <c r="C16" s="24"/>
      <c r="D16" s="22" t="s">
        <v>11</v>
      </c>
      <c r="E16" s="24"/>
      <c r="F16" s="24"/>
      <c r="G16" s="24"/>
      <c r="H16" s="24"/>
      <c r="I16" s="22" t="s">
        <v>12</v>
      </c>
      <c r="J16" s="221" t="s">
        <v>347</v>
      </c>
      <c r="K16" s="25"/>
    </row>
    <row r="17" spans="2:11" s="1" customFormat="1" ht="18" customHeight="1" x14ac:dyDescent="0.3">
      <c r="B17" s="23"/>
      <c r="C17" s="24"/>
      <c r="D17" s="24"/>
      <c r="E17" s="21" t="s">
        <v>345</v>
      </c>
      <c r="F17" s="24"/>
      <c r="G17" s="24"/>
      <c r="H17" s="24"/>
      <c r="I17" s="22" t="s">
        <v>13</v>
      </c>
      <c r="J17" s="21"/>
      <c r="K17" s="25"/>
    </row>
    <row r="18" spans="2:11" s="1" customFormat="1" ht="6.95" customHeight="1" x14ac:dyDescent="0.3">
      <c r="B18" s="23"/>
      <c r="C18" s="24"/>
      <c r="D18" s="24"/>
      <c r="E18" s="24"/>
      <c r="F18" s="24"/>
      <c r="G18" s="24"/>
      <c r="H18" s="24"/>
      <c r="I18" s="24"/>
      <c r="J18" s="24"/>
      <c r="K18" s="25"/>
    </row>
    <row r="19" spans="2:11" s="1" customFormat="1" ht="14.45" customHeight="1" x14ac:dyDescent="0.3">
      <c r="B19" s="23"/>
      <c r="C19" s="24"/>
      <c r="D19" s="22" t="s">
        <v>14</v>
      </c>
      <c r="E19" s="24"/>
      <c r="F19" s="24"/>
      <c r="G19" s="24"/>
      <c r="H19" s="24"/>
      <c r="I19" s="22" t="s">
        <v>12</v>
      </c>
      <c r="J19" s="221" t="s">
        <v>346</v>
      </c>
      <c r="K19" s="25"/>
    </row>
    <row r="20" spans="2:11" s="1" customFormat="1" ht="18" customHeight="1" x14ac:dyDescent="0.3">
      <c r="B20" s="23"/>
      <c r="C20" s="24"/>
      <c r="D20" s="24"/>
      <c r="E20" s="21" t="s">
        <v>346</v>
      </c>
      <c r="F20" s="24"/>
      <c r="G20" s="24"/>
      <c r="H20" s="24"/>
      <c r="I20" s="22" t="s">
        <v>13</v>
      </c>
      <c r="J20" s="221" t="s">
        <v>346</v>
      </c>
      <c r="K20" s="25"/>
    </row>
    <row r="21" spans="2:11" s="1" customFormat="1" ht="6.95" customHeight="1" x14ac:dyDescent="0.3">
      <c r="B21" s="23"/>
      <c r="C21" s="24"/>
      <c r="D21" s="24"/>
      <c r="E21" s="24"/>
      <c r="F21" s="24"/>
      <c r="G21" s="24"/>
      <c r="H21" s="24"/>
      <c r="I21" s="24"/>
      <c r="J21" s="24"/>
      <c r="K21" s="25"/>
    </row>
    <row r="22" spans="2:11" s="1" customFormat="1" ht="14.45" customHeight="1" x14ac:dyDescent="0.3">
      <c r="B22" s="23"/>
      <c r="C22" s="24"/>
      <c r="D22" s="22" t="s">
        <v>15</v>
      </c>
      <c r="E22" s="24"/>
      <c r="F22" s="24"/>
      <c r="G22" s="24"/>
      <c r="H22" s="24"/>
      <c r="I22" s="22" t="s">
        <v>12</v>
      </c>
      <c r="J22" s="21"/>
      <c r="K22" s="25"/>
    </row>
    <row r="23" spans="2:11" s="1" customFormat="1" ht="18" customHeight="1" x14ac:dyDescent="0.3">
      <c r="B23" s="23"/>
      <c r="C23" s="24"/>
      <c r="D23" s="24"/>
      <c r="E23" s="21"/>
      <c r="F23" s="24"/>
      <c r="G23" s="24"/>
      <c r="H23" s="24"/>
      <c r="I23" s="22" t="s">
        <v>13</v>
      </c>
      <c r="J23" s="21"/>
      <c r="K23" s="25"/>
    </row>
    <row r="24" spans="2:11" s="1" customFormat="1" ht="6.95" customHeight="1" x14ac:dyDescent="0.3">
      <c r="B24" s="23"/>
      <c r="C24" s="24"/>
      <c r="D24" s="24"/>
      <c r="E24" s="24"/>
      <c r="F24" s="24"/>
      <c r="G24" s="24"/>
      <c r="H24" s="24"/>
      <c r="I24" s="24"/>
      <c r="J24" s="24"/>
      <c r="K24" s="25"/>
    </row>
    <row r="25" spans="2:11" s="1" customFormat="1" ht="14.45" customHeight="1" x14ac:dyDescent="0.3">
      <c r="B25" s="23"/>
      <c r="C25" s="24"/>
      <c r="D25" s="22" t="s">
        <v>17</v>
      </c>
      <c r="E25" s="24"/>
      <c r="F25" s="24"/>
      <c r="G25" s="24"/>
      <c r="H25" s="24"/>
      <c r="I25" s="24"/>
      <c r="J25" s="24"/>
      <c r="K25" s="25"/>
    </row>
    <row r="26" spans="2:11" s="2" customFormat="1" ht="22.5" customHeight="1" x14ac:dyDescent="0.3">
      <c r="B26" s="48"/>
      <c r="C26" s="49"/>
      <c r="D26" s="49"/>
      <c r="E26" s="234" t="s">
        <v>1</v>
      </c>
      <c r="F26" s="234"/>
      <c r="G26" s="234"/>
      <c r="H26" s="234"/>
      <c r="I26" s="49"/>
      <c r="J26" s="49"/>
      <c r="K26" s="50"/>
    </row>
    <row r="27" spans="2:11" s="1" customFormat="1" ht="6.95" customHeight="1" x14ac:dyDescent="0.3">
      <c r="B27" s="23"/>
      <c r="C27" s="24"/>
      <c r="D27" s="24"/>
      <c r="E27" s="24"/>
      <c r="F27" s="24"/>
      <c r="G27" s="24"/>
      <c r="H27" s="24"/>
      <c r="I27" s="24"/>
      <c r="J27" s="24"/>
      <c r="K27" s="25"/>
    </row>
    <row r="28" spans="2:11" s="1" customFormat="1" ht="6.95" customHeight="1" x14ac:dyDescent="0.3">
      <c r="B28" s="23"/>
      <c r="C28" s="24"/>
      <c r="D28" s="36"/>
      <c r="E28" s="36"/>
      <c r="F28" s="36"/>
      <c r="G28" s="36"/>
      <c r="H28" s="36"/>
      <c r="I28" s="36"/>
      <c r="J28" s="36"/>
      <c r="K28" s="51"/>
    </row>
    <row r="29" spans="2:11" s="1" customFormat="1" ht="25.35" customHeight="1" x14ac:dyDescent="0.3">
      <c r="B29" s="23"/>
      <c r="C29" s="24"/>
      <c r="D29" s="52" t="s">
        <v>18</v>
      </c>
      <c r="E29" s="24"/>
      <c r="F29" s="24"/>
      <c r="G29" s="24"/>
      <c r="H29" s="24"/>
      <c r="I29" s="24"/>
      <c r="J29" s="53">
        <f>ROUND(J84,2)</f>
        <v>0</v>
      </c>
      <c r="K29" s="25"/>
    </row>
    <row r="30" spans="2:11" s="1" customFormat="1" ht="6.95" customHeight="1" x14ac:dyDescent="0.3">
      <c r="B30" s="23"/>
      <c r="C30" s="24"/>
      <c r="D30" s="36"/>
      <c r="E30" s="36"/>
      <c r="F30" s="36"/>
      <c r="G30" s="36"/>
      <c r="H30" s="36"/>
      <c r="I30" s="36"/>
      <c r="J30" s="36"/>
      <c r="K30" s="51"/>
    </row>
    <row r="31" spans="2:11" s="1" customFormat="1" ht="14.45" customHeight="1" x14ac:dyDescent="0.3">
      <c r="B31" s="23"/>
      <c r="C31" s="24"/>
      <c r="D31" s="24"/>
      <c r="E31" s="24"/>
      <c r="F31" s="26" t="s">
        <v>20</v>
      </c>
      <c r="G31" s="24"/>
      <c r="H31" s="24"/>
      <c r="I31" s="26" t="s">
        <v>19</v>
      </c>
      <c r="J31" s="26" t="s">
        <v>21</v>
      </c>
      <c r="K31" s="25"/>
    </row>
    <row r="32" spans="2:11" s="1" customFormat="1" ht="14.45" customHeight="1" x14ac:dyDescent="0.3">
      <c r="B32" s="23"/>
      <c r="C32" s="24"/>
      <c r="D32" s="27" t="s">
        <v>22</v>
      </c>
      <c r="E32" s="27" t="s">
        <v>23</v>
      </c>
      <c r="F32" s="54">
        <f>ROUND(SUM(BE84:BE111), 2)</f>
        <v>0</v>
      </c>
      <c r="G32" s="24"/>
      <c r="H32" s="24"/>
      <c r="I32" s="55">
        <v>0.21</v>
      </c>
      <c r="J32" s="54">
        <f>ROUND(ROUND((SUM(BE84:BE111)), 2)*I32, 2)</f>
        <v>0</v>
      </c>
      <c r="K32" s="25"/>
    </row>
    <row r="33" spans="2:11" s="1" customFormat="1" ht="14.45" customHeight="1" x14ac:dyDescent="0.3">
      <c r="B33" s="23"/>
      <c r="C33" s="24"/>
      <c r="D33" s="24"/>
      <c r="E33" s="27" t="s">
        <v>24</v>
      </c>
      <c r="F33" s="54">
        <f>ROUND(SUM(BF84:BF111), 2)</f>
        <v>0</v>
      </c>
      <c r="G33" s="24"/>
      <c r="H33" s="24"/>
      <c r="I33" s="55">
        <v>0.15</v>
      </c>
      <c r="J33" s="54">
        <f>ROUND(ROUND((SUM(BF84:BF111)), 2)*I33, 2)</f>
        <v>0</v>
      </c>
      <c r="K33" s="25"/>
    </row>
    <row r="34" spans="2:11" s="1" customFormat="1" ht="14.45" hidden="1" customHeight="1" x14ac:dyDescent="0.3">
      <c r="B34" s="23"/>
      <c r="C34" s="24"/>
      <c r="D34" s="24"/>
      <c r="E34" s="27" t="s">
        <v>25</v>
      </c>
      <c r="F34" s="54">
        <f>ROUND(SUM(BG84:BG111), 2)</f>
        <v>0</v>
      </c>
      <c r="G34" s="24"/>
      <c r="H34" s="24"/>
      <c r="I34" s="55">
        <v>0.21</v>
      </c>
      <c r="J34" s="54">
        <v>0</v>
      </c>
      <c r="K34" s="25"/>
    </row>
    <row r="35" spans="2:11" s="1" customFormat="1" ht="14.45" hidden="1" customHeight="1" x14ac:dyDescent="0.3">
      <c r="B35" s="23"/>
      <c r="C35" s="24"/>
      <c r="D35" s="24"/>
      <c r="E35" s="27" t="s">
        <v>26</v>
      </c>
      <c r="F35" s="54">
        <f>ROUND(SUM(BH84:BH111), 2)</f>
        <v>0</v>
      </c>
      <c r="G35" s="24"/>
      <c r="H35" s="24"/>
      <c r="I35" s="55">
        <v>0.15</v>
      </c>
      <c r="J35" s="54">
        <v>0</v>
      </c>
      <c r="K35" s="25"/>
    </row>
    <row r="36" spans="2:11" s="1" customFormat="1" ht="14.45" hidden="1" customHeight="1" x14ac:dyDescent="0.3">
      <c r="B36" s="23"/>
      <c r="C36" s="24"/>
      <c r="D36" s="24"/>
      <c r="E36" s="27" t="s">
        <v>27</v>
      </c>
      <c r="F36" s="54">
        <f>ROUND(SUM(BI84:BI111), 2)</f>
        <v>0</v>
      </c>
      <c r="G36" s="24"/>
      <c r="H36" s="24"/>
      <c r="I36" s="55">
        <v>0</v>
      </c>
      <c r="J36" s="54">
        <v>0</v>
      </c>
      <c r="K36" s="25"/>
    </row>
    <row r="37" spans="2:11" s="1" customFormat="1" ht="6.95" customHeight="1" x14ac:dyDescent="0.3">
      <c r="B37" s="23"/>
      <c r="C37" s="24"/>
      <c r="D37" s="24"/>
      <c r="E37" s="24"/>
      <c r="F37" s="24"/>
      <c r="G37" s="24"/>
      <c r="H37" s="24"/>
      <c r="I37" s="24"/>
      <c r="J37" s="24"/>
      <c r="K37" s="25"/>
    </row>
    <row r="38" spans="2:11" s="1" customFormat="1" ht="25.35" customHeight="1" x14ac:dyDescent="0.3">
      <c r="B38" s="23"/>
      <c r="C38" s="56"/>
      <c r="D38" s="57" t="s">
        <v>28</v>
      </c>
      <c r="E38" s="38"/>
      <c r="F38" s="38"/>
      <c r="G38" s="58" t="s">
        <v>29</v>
      </c>
      <c r="H38" s="59" t="s">
        <v>30</v>
      </c>
      <c r="I38" s="38"/>
      <c r="J38" s="60">
        <f>SUM(J29:J36)</f>
        <v>0</v>
      </c>
      <c r="K38" s="61"/>
    </row>
    <row r="39" spans="2:11" s="1" customFormat="1" ht="14.45" customHeight="1" x14ac:dyDescent="0.3">
      <c r="B39" s="28"/>
      <c r="C39" s="29"/>
      <c r="D39" s="29"/>
      <c r="E39" s="29"/>
      <c r="F39" s="29"/>
      <c r="G39" s="29"/>
      <c r="H39" s="29"/>
      <c r="I39" s="29"/>
      <c r="J39" s="29"/>
      <c r="K39" s="30"/>
    </row>
    <row r="43" spans="2:11" s="1" customFormat="1" ht="6.95" customHeight="1" x14ac:dyDescent="0.3">
      <c r="B43" s="31"/>
      <c r="C43" s="32"/>
      <c r="D43" s="32"/>
      <c r="E43" s="32"/>
      <c r="F43" s="32"/>
      <c r="G43" s="32"/>
      <c r="H43" s="32"/>
      <c r="I43" s="32"/>
      <c r="J43" s="32"/>
      <c r="K43" s="62"/>
    </row>
    <row r="44" spans="2:11" s="1" customFormat="1" ht="36.950000000000003" customHeight="1" x14ac:dyDescent="0.3">
      <c r="B44" s="23"/>
      <c r="C44" s="18" t="s">
        <v>51</v>
      </c>
      <c r="D44" s="24"/>
      <c r="E44" s="24"/>
      <c r="F44" s="24"/>
      <c r="G44" s="24"/>
      <c r="H44" s="24"/>
      <c r="I44" s="24"/>
      <c r="J44" s="24"/>
      <c r="K44" s="25"/>
    </row>
    <row r="45" spans="2:11" s="1" customFormat="1" ht="6.95" customHeight="1" x14ac:dyDescent="0.3">
      <c r="B45" s="23"/>
      <c r="C45" s="24"/>
      <c r="D45" s="24"/>
      <c r="E45" s="24"/>
      <c r="F45" s="24"/>
      <c r="G45" s="24"/>
      <c r="H45" s="24"/>
      <c r="I45" s="24"/>
      <c r="J45" s="24"/>
      <c r="K45" s="25"/>
    </row>
    <row r="46" spans="2:11" s="1" customFormat="1" ht="14.45" customHeight="1" x14ac:dyDescent="0.3">
      <c r="B46" s="23"/>
      <c r="C46" s="22" t="s">
        <v>5</v>
      </c>
      <c r="D46" s="24"/>
      <c r="E46" s="24"/>
      <c r="F46" s="24"/>
      <c r="G46" s="24"/>
      <c r="H46" s="24"/>
      <c r="I46" s="24"/>
      <c r="J46" s="24"/>
      <c r="K46" s="25"/>
    </row>
    <row r="47" spans="2:11" s="1" customFormat="1" ht="22.5" customHeight="1" x14ac:dyDescent="0.3">
      <c r="B47" s="23"/>
      <c r="C47" s="24"/>
      <c r="D47" s="24"/>
      <c r="E47" s="226" t="str">
        <f>E7</f>
        <v>Vybudování učeben pro zájmové a celoživotní vzdělávání - jazykové, digitální vzdělávání a vybavení pracoviště řemeslných oborů - SOŠ a SOU Vocelova Hradec Králové</v>
      </c>
      <c r="F47" s="233"/>
      <c r="G47" s="233"/>
      <c r="H47" s="233"/>
      <c r="I47" s="24"/>
      <c r="J47" s="24"/>
      <c r="K47" s="25"/>
    </row>
    <row r="48" spans="2:11" ht="15" x14ac:dyDescent="0.3">
      <c r="B48" s="16"/>
      <c r="C48" s="22" t="s">
        <v>48</v>
      </c>
      <c r="D48" s="17"/>
      <c r="E48" s="17"/>
      <c r="F48" s="17"/>
      <c r="G48" s="17"/>
      <c r="H48" s="17"/>
      <c r="I48" s="17"/>
      <c r="J48" s="17"/>
      <c r="K48" s="19"/>
    </row>
    <row r="49" spans="2:47" s="1" customFormat="1" ht="22.5" customHeight="1" x14ac:dyDescent="0.3">
      <c r="B49" s="23"/>
      <c r="C49" s="24"/>
      <c r="D49" s="24"/>
      <c r="E49" s="226" t="s">
        <v>49</v>
      </c>
      <c r="F49" s="227"/>
      <c r="G49" s="227"/>
      <c r="H49" s="227"/>
      <c r="I49" s="24"/>
      <c r="J49" s="24"/>
      <c r="K49" s="25"/>
    </row>
    <row r="50" spans="2:47" s="1" customFormat="1" ht="14.45" customHeight="1" x14ac:dyDescent="0.3">
      <c r="B50" s="23"/>
      <c r="C50" s="22" t="s">
        <v>50</v>
      </c>
      <c r="D50" s="24"/>
      <c r="E50" s="24"/>
      <c r="F50" s="24"/>
      <c r="G50" s="24"/>
      <c r="H50" s="24"/>
      <c r="I50" s="24"/>
      <c r="J50" s="24"/>
      <c r="K50" s="25"/>
    </row>
    <row r="51" spans="2:47" s="1" customFormat="1" ht="23.25" customHeight="1" x14ac:dyDescent="0.3">
      <c r="B51" s="23"/>
      <c r="C51" s="24"/>
      <c r="D51" s="24"/>
      <c r="E51" s="228" t="str">
        <f>E11</f>
        <v>i_d1 - Vybavení nábytkem</v>
      </c>
      <c r="F51" s="227"/>
      <c r="G51" s="227"/>
      <c r="H51" s="227"/>
      <c r="I51" s="24"/>
      <c r="J51" s="24"/>
      <c r="K51" s="25"/>
    </row>
    <row r="52" spans="2:47" s="1" customFormat="1" ht="6.95" customHeight="1" x14ac:dyDescent="0.3">
      <c r="B52" s="23"/>
      <c r="C52" s="24"/>
      <c r="D52" s="24"/>
      <c r="E52" s="24"/>
      <c r="F52" s="24"/>
      <c r="G52" s="24"/>
      <c r="H52" s="24"/>
      <c r="I52" s="24"/>
      <c r="J52" s="24"/>
      <c r="K52" s="25"/>
    </row>
    <row r="53" spans="2:47" s="1" customFormat="1" ht="18" customHeight="1" x14ac:dyDescent="0.3">
      <c r="B53" s="23"/>
      <c r="C53" s="22" t="s">
        <v>8</v>
      </c>
      <c r="D53" s="24"/>
      <c r="E53" s="24"/>
      <c r="F53" s="21" t="str">
        <f>F14</f>
        <v>Hradec Králové, Vocelova 1338 - SOŠ a SOU</v>
      </c>
      <c r="G53" s="24"/>
      <c r="H53" s="24"/>
      <c r="I53" s="22" t="s">
        <v>10</v>
      </c>
      <c r="J53" s="47" t="str">
        <f>IF(J14="","",J14)</f>
        <v>vyplnit</v>
      </c>
      <c r="K53" s="25"/>
    </row>
    <row r="54" spans="2:47" s="1" customFormat="1" ht="6.95" customHeight="1" x14ac:dyDescent="0.3">
      <c r="B54" s="23"/>
      <c r="C54" s="24"/>
      <c r="D54" s="24"/>
      <c r="E54" s="24"/>
      <c r="F54" s="24"/>
      <c r="G54" s="24"/>
      <c r="H54" s="24"/>
      <c r="I54" s="24"/>
      <c r="J54" s="24"/>
      <c r="K54" s="25"/>
    </row>
    <row r="55" spans="2:47" s="1" customFormat="1" ht="15" x14ac:dyDescent="0.3">
      <c r="B55" s="23"/>
      <c r="C55" s="22" t="s">
        <v>11</v>
      </c>
      <c r="D55" s="24"/>
      <c r="E55" s="24"/>
      <c r="F55" s="21" t="str">
        <f>E17</f>
        <v>SOŠ a SOU Vocelova</v>
      </c>
      <c r="G55" s="24"/>
      <c r="H55" s="24"/>
      <c r="I55" s="22" t="s">
        <v>15</v>
      </c>
      <c r="J55" s="21"/>
      <c r="K55" s="25"/>
    </row>
    <row r="56" spans="2:47" s="1" customFormat="1" ht="14.45" customHeight="1" x14ac:dyDescent="0.3">
      <c r="B56" s="23"/>
      <c r="C56" s="22" t="s">
        <v>14</v>
      </c>
      <c r="D56" s="24"/>
      <c r="E56" s="24"/>
      <c r="F56" s="21" t="str">
        <f>IF(E20="","",E20)</f>
        <v>vyplnit</v>
      </c>
      <c r="G56" s="24"/>
      <c r="H56" s="24"/>
      <c r="I56" s="24"/>
      <c r="J56" s="24"/>
      <c r="K56" s="25"/>
    </row>
    <row r="57" spans="2:47" s="1" customFormat="1" ht="10.35" customHeight="1" x14ac:dyDescent="0.3">
      <c r="B57" s="23"/>
      <c r="C57" s="24"/>
      <c r="D57" s="24"/>
      <c r="E57" s="24"/>
      <c r="F57" s="24"/>
      <c r="G57" s="24"/>
      <c r="H57" s="24"/>
      <c r="I57" s="24"/>
      <c r="J57" s="24"/>
      <c r="K57" s="25"/>
    </row>
    <row r="58" spans="2:47" s="1" customFormat="1" ht="29.25" customHeight="1" x14ac:dyDescent="0.3">
      <c r="B58" s="23"/>
      <c r="C58" s="63" t="s">
        <v>52</v>
      </c>
      <c r="D58" s="56"/>
      <c r="E58" s="56"/>
      <c r="F58" s="56"/>
      <c r="G58" s="56"/>
      <c r="H58" s="56"/>
      <c r="I58" s="56"/>
      <c r="J58" s="64" t="s">
        <v>53</v>
      </c>
      <c r="K58" s="65"/>
    </row>
    <row r="59" spans="2:47" s="1" customFormat="1" ht="10.35" customHeight="1" x14ac:dyDescent="0.3">
      <c r="B59" s="23"/>
      <c r="C59" s="24"/>
      <c r="D59" s="24"/>
      <c r="E59" s="24"/>
      <c r="F59" s="24"/>
      <c r="G59" s="24"/>
      <c r="H59" s="24"/>
      <c r="I59" s="24"/>
      <c r="J59" s="24"/>
      <c r="K59" s="25"/>
    </row>
    <row r="60" spans="2:47" s="1" customFormat="1" ht="29.25" customHeight="1" x14ac:dyDescent="0.3">
      <c r="B60" s="23"/>
      <c r="C60" s="66" t="s">
        <v>54</v>
      </c>
      <c r="D60" s="24"/>
      <c r="E60" s="24"/>
      <c r="F60" s="24"/>
      <c r="G60" s="24"/>
      <c r="H60" s="24"/>
      <c r="I60" s="24"/>
      <c r="J60" s="53">
        <f>J84</f>
        <v>0</v>
      </c>
      <c r="K60" s="25"/>
      <c r="AU60" s="12" t="s">
        <v>55</v>
      </c>
    </row>
    <row r="61" spans="2:47" s="3" customFormat="1" ht="24.95" customHeight="1" x14ac:dyDescent="0.3">
      <c r="B61" s="67"/>
      <c r="C61" s="68"/>
      <c r="D61" s="69" t="s">
        <v>56</v>
      </c>
      <c r="E61" s="70"/>
      <c r="F61" s="70"/>
      <c r="G61" s="70"/>
      <c r="H61" s="70"/>
      <c r="I61" s="70"/>
      <c r="J61" s="71">
        <f>J85</f>
        <v>0</v>
      </c>
      <c r="K61" s="72"/>
    </row>
    <row r="62" spans="2:47" s="4" customFormat="1" ht="19.899999999999999" customHeight="1" x14ac:dyDescent="0.3">
      <c r="B62" s="73"/>
      <c r="C62" s="74"/>
      <c r="D62" s="75" t="s">
        <v>57</v>
      </c>
      <c r="E62" s="76"/>
      <c r="F62" s="76"/>
      <c r="G62" s="76"/>
      <c r="H62" s="76"/>
      <c r="I62" s="76"/>
      <c r="J62" s="77">
        <f>J86</f>
        <v>0</v>
      </c>
      <c r="K62" s="78"/>
    </row>
    <row r="63" spans="2:47" s="1" customFormat="1" ht="21.75" customHeight="1" x14ac:dyDescent="0.3">
      <c r="B63" s="23"/>
      <c r="C63" s="24"/>
      <c r="D63" s="24"/>
      <c r="E63" s="24"/>
      <c r="F63" s="24"/>
      <c r="G63" s="24"/>
      <c r="H63" s="24"/>
      <c r="I63" s="24"/>
      <c r="J63" s="24"/>
      <c r="K63" s="25"/>
    </row>
    <row r="64" spans="2:47" s="1" customFormat="1" ht="6.95" customHeight="1" x14ac:dyDescent="0.3">
      <c r="B64" s="28"/>
      <c r="C64" s="29"/>
      <c r="D64" s="29"/>
      <c r="E64" s="29"/>
      <c r="F64" s="29"/>
      <c r="G64" s="29"/>
      <c r="H64" s="29"/>
      <c r="I64" s="29"/>
      <c r="J64" s="29"/>
      <c r="K64" s="30"/>
    </row>
    <row r="68" spans="2:12" s="1" customFormat="1" ht="6.95" customHeight="1" x14ac:dyDescent="0.3">
      <c r="B68" s="31"/>
      <c r="C68" s="32"/>
      <c r="D68" s="32"/>
      <c r="E68" s="32"/>
      <c r="F68" s="32"/>
      <c r="G68" s="32"/>
      <c r="H68" s="32"/>
      <c r="I68" s="32"/>
      <c r="J68" s="32"/>
      <c r="K68" s="32"/>
      <c r="L68" s="23"/>
    </row>
    <row r="69" spans="2:12" s="1" customFormat="1" ht="36.950000000000003" customHeight="1" x14ac:dyDescent="0.3">
      <c r="B69" s="23"/>
      <c r="C69" s="33" t="s">
        <v>58</v>
      </c>
      <c r="L69" s="23"/>
    </row>
    <row r="70" spans="2:12" s="1" customFormat="1" ht="6.95" customHeight="1" x14ac:dyDescent="0.3">
      <c r="B70" s="23"/>
      <c r="L70" s="23"/>
    </row>
    <row r="71" spans="2:12" s="1" customFormat="1" ht="14.45" customHeight="1" x14ac:dyDescent="0.3">
      <c r="B71" s="23"/>
      <c r="C71" s="34" t="s">
        <v>5</v>
      </c>
      <c r="L71" s="23"/>
    </row>
    <row r="72" spans="2:12" s="1" customFormat="1" ht="22.5" customHeight="1" x14ac:dyDescent="0.3">
      <c r="B72" s="23"/>
      <c r="E72" s="229" t="str">
        <f>E7</f>
        <v>Vybudování učeben pro zájmové a celoživotní vzdělávání - jazykové, digitální vzdělávání a vybavení pracoviště řemeslných oborů - SOŠ a SOU Vocelova Hradec Králové</v>
      </c>
      <c r="F72" s="230"/>
      <c r="G72" s="230"/>
      <c r="H72" s="230"/>
      <c r="L72" s="23"/>
    </row>
    <row r="73" spans="2:12" ht="15" x14ac:dyDescent="0.3">
      <c r="B73" s="16"/>
      <c r="C73" s="34" t="s">
        <v>48</v>
      </c>
      <c r="L73" s="16"/>
    </row>
    <row r="74" spans="2:12" s="1" customFormat="1" ht="22.5" customHeight="1" x14ac:dyDescent="0.3">
      <c r="B74" s="23"/>
      <c r="E74" s="229" t="s">
        <v>49</v>
      </c>
      <c r="F74" s="231"/>
      <c r="G74" s="231"/>
      <c r="H74" s="231"/>
      <c r="L74" s="23"/>
    </row>
    <row r="75" spans="2:12" s="1" customFormat="1" ht="14.45" customHeight="1" x14ac:dyDescent="0.3">
      <c r="B75" s="23"/>
      <c r="C75" s="34" t="s">
        <v>50</v>
      </c>
      <c r="L75" s="23"/>
    </row>
    <row r="76" spans="2:12" s="1" customFormat="1" ht="23.25" customHeight="1" x14ac:dyDescent="0.3">
      <c r="B76" s="23"/>
      <c r="E76" s="232" t="str">
        <f>E11</f>
        <v>i_d1 - Vybavení nábytkem</v>
      </c>
      <c r="F76" s="231"/>
      <c r="G76" s="231"/>
      <c r="H76" s="231"/>
      <c r="L76" s="23"/>
    </row>
    <row r="77" spans="2:12" s="1" customFormat="1" ht="6.95" customHeight="1" x14ac:dyDescent="0.3">
      <c r="B77" s="23"/>
      <c r="L77" s="23"/>
    </row>
    <row r="78" spans="2:12" s="1" customFormat="1" ht="18" customHeight="1" x14ac:dyDescent="0.3">
      <c r="B78" s="23"/>
      <c r="C78" s="34" t="s">
        <v>8</v>
      </c>
      <c r="F78" s="79" t="str">
        <f>F14</f>
        <v>Hradec Králové, Vocelova 1338 - SOŠ a SOU</v>
      </c>
      <c r="I78" s="34" t="s">
        <v>10</v>
      </c>
      <c r="J78" s="35" t="str">
        <f>IF(J14="","",J14)</f>
        <v>vyplnit</v>
      </c>
      <c r="L78" s="23"/>
    </row>
    <row r="79" spans="2:12" s="1" customFormat="1" ht="6.95" customHeight="1" x14ac:dyDescent="0.3">
      <c r="B79" s="23"/>
      <c r="L79" s="23"/>
    </row>
    <row r="80" spans="2:12" s="1" customFormat="1" ht="15" x14ac:dyDescent="0.3">
      <c r="B80" s="23"/>
      <c r="C80" s="34" t="s">
        <v>11</v>
      </c>
      <c r="F80" s="79" t="str">
        <f>E17</f>
        <v>SOŠ a SOU Vocelova</v>
      </c>
      <c r="I80" s="34" t="s">
        <v>15</v>
      </c>
      <c r="J80" s="79"/>
      <c r="L80" s="23"/>
    </row>
    <row r="81" spans="2:65" s="1" customFormat="1" ht="14.45" customHeight="1" x14ac:dyDescent="0.3">
      <c r="B81" s="23"/>
      <c r="C81" s="34" t="s">
        <v>14</v>
      </c>
      <c r="F81" s="79" t="str">
        <f>IF(E20="","",E20)</f>
        <v>vyplnit</v>
      </c>
      <c r="L81" s="23"/>
    </row>
    <row r="82" spans="2:65" s="1" customFormat="1" ht="10.35" customHeight="1" x14ac:dyDescent="0.3">
      <c r="B82" s="23"/>
      <c r="L82" s="23"/>
    </row>
    <row r="83" spans="2:65" s="5" customFormat="1" ht="29.25" customHeight="1" x14ac:dyDescent="0.3">
      <c r="B83" s="80"/>
      <c r="C83" s="81" t="s">
        <v>59</v>
      </c>
      <c r="D83" s="82" t="s">
        <v>32</v>
      </c>
      <c r="E83" s="82" t="s">
        <v>31</v>
      </c>
      <c r="F83" s="82" t="s">
        <v>60</v>
      </c>
      <c r="G83" s="82" t="s">
        <v>61</v>
      </c>
      <c r="H83" s="82" t="s">
        <v>62</v>
      </c>
      <c r="I83" s="83" t="s">
        <v>63</v>
      </c>
      <c r="J83" s="82" t="s">
        <v>53</v>
      </c>
      <c r="K83" s="84" t="s">
        <v>64</v>
      </c>
      <c r="L83" s="80"/>
      <c r="M83" s="39" t="s">
        <v>65</v>
      </c>
      <c r="N83" s="40" t="s">
        <v>22</v>
      </c>
      <c r="O83" s="40" t="s">
        <v>66</v>
      </c>
      <c r="P83" s="40" t="s">
        <v>67</v>
      </c>
      <c r="Q83" s="40" t="s">
        <v>68</v>
      </c>
      <c r="R83" s="40" t="s">
        <v>69</v>
      </c>
      <c r="S83" s="40" t="s">
        <v>70</v>
      </c>
      <c r="T83" s="41" t="s">
        <v>71</v>
      </c>
    </row>
    <row r="84" spans="2:65" s="1" customFormat="1" ht="29.25" customHeight="1" x14ac:dyDescent="0.35">
      <c r="B84" s="23"/>
      <c r="C84" s="43" t="s">
        <v>54</v>
      </c>
      <c r="J84" s="85">
        <f>BK84</f>
        <v>0</v>
      </c>
      <c r="L84" s="23"/>
      <c r="M84" s="42"/>
      <c r="N84" s="36"/>
      <c r="O84" s="36"/>
      <c r="P84" s="86">
        <f>P85</f>
        <v>0</v>
      </c>
      <c r="Q84" s="36"/>
      <c r="R84" s="86">
        <f>R85</f>
        <v>0</v>
      </c>
      <c r="S84" s="36"/>
      <c r="T84" s="87">
        <f>T85</f>
        <v>0</v>
      </c>
      <c r="AT84" s="12" t="s">
        <v>33</v>
      </c>
      <c r="AU84" s="12" t="s">
        <v>55</v>
      </c>
      <c r="BK84" s="88">
        <f>BK85</f>
        <v>0</v>
      </c>
    </row>
    <row r="85" spans="2:65" s="6" customFormat="1" ht="37.35" customHeight="1" x14ac:dyDescent="0.35">
      <c r="B85" s="89"/>
      <c r="D85" s="90" t="s">
        <v>33</v>
      </c>
      <c r="E85" s="91" t="s">
        <v>90</v>
      </c>
      <c r="F85" s="91" t="s">
        <v>91</v>
      </c>
      <c r="J85" s="92">
        <f>BK85</f>
        <v>0</v>
      </c>
      <c r="L85" s="89"/>
      <c r="M85" s="93"/>
      <c r="N85" s="94"/>
      <c r="O85" s="94"/>
      <c r="P85" s="95">
        <f>P86</f>
        <v>0</v>
      </c>
      <c r="Q85" s="94"/>
      <c r="R85" s="95">
        <f>R86</f>
        <v>0</v>
      </c>
      <c r="S85" s="94"/>
      <c r="T85" s="96">
        <f>T86</f>
        <v>0</v>
      </c>
      <c r="AR85" s="90" t="s">
        <v>37</v>
      </c>
      <c r="AT85" s="97" t="s">
        <v>33</v>
      </c>
      <c r="AU85" s="97" t="s">
        <v>34</v>
      </c>
      <c r="AY85" s="90" t="s">
        <v>72</v>
      </c>
      <c r="BK85" s="98">
        <f>BK86</f>
        <v>0</v>
      </c>
    </row>
    <row r="86" spans="2:65" s="6" customFormat="1" ht="19.899999999999999" customHeight="1" x14ac:dyDescent="0.3">
      <c r="B86" s="89"/>
      <c r="D86" s="99" t="s">
        <v>33</v>
      </c>
      <c r="E86" s="100" t="s">
        <v>92</v>
      </c>
      <c r="F86" s="100" t="s">
        <v>93</v>
      </c>
      <c r="J86" s="101">
        <f>BK86</f>
        <v>0</v>
      </c>
      <c r="L86" s="89"/>
      <c r="M86" s="93"/>
      <c r="N86" s="94"/>
      <c r="O86" s="94"/>
      <c r="P86" s="95">
        <f>SUM(P87:P111)</f>
        <v>0</v>
      </c>
      <c r="Q86" s="94"/>
      <c r="R86" s="95">
        <f>SUM(R87:R111)</f>
        <v>0</v>
      </c>
      <c r="S86" s="94"/>
      <c r="T86" s="96">
        <f>SUM(T87:T111)</f>
        <v>0</v>
      </c>
      <c r="AR86" s="90" t="s">
        <v>37</v>
      </c>
      <c r="AT86" s="97" t="s">
        <v>33</v>
      </c>
      <c r="AU86" s="97" t="s">
        <v>36</v>
      </c>
      <c r="AY86" s="90" t="s">
        <v>72</v>
      </c>
      <c r="BK86" s="98">
        <f>SUM(BK87:BK111)</f>
        <v>0</v>
      </c>
    </row>
    <row r="87" spans="2:65" s="1" customFormat="1" ht="22.5" customHeight="1" x14ac:dyDescent="0.3">
      <c r="B87" s="102"/>
      <c r="C87" s="103" t="s">
        <v>36</v>
      </c>
      <c r="D87" s="103" t="s">
        <v>74</v>
      </c>
      <c r="E87" s="104" t="s">
        <v>97</v>
      </c>
      <c r="F87" s="105" t="s">
        <v>98</v>
      </c>
      <c r="G87" s="106" t="s">
        <v>95</v>
      </c>
      <c r="H87" s="107">
        <v>1</v>
      </c>
      <c r="I87" s="108">
        <v>0</v>
      </c>
      <c r="J87" s="108">
        <f>ROUND(I87*H87,2)</f>
        <v>0</v>
      </c>
      <c r="K87" s="105" t="s">
        <v>1</v>
      </c>
      <c r="L87" s="23"/>
      <c r="M87" s="109" t="s">
        <v>1</v>
      </c>
      <c r="N87" s="110" t="s">
        <v>23</v>
      </c>
      <c r="O87" s="111">
        <v>0</v>
      </c>
      <c r="P87" s="111">
        <f>O87*H87</f>
        <v>0</v>
      </c>
      <c r="Q87" s="111">
        <v>0</v>
      </c>
      <c r="R87" s="111">
        <f>Q87*H87</f>
        <v>0</v>
      </c>
      <c r="S87" s="111">
        <v>0</v>
      </c>
      <c r="T87" s="112">
        <f>S87*H87</f>
        <v>0</v>
      </c>
      <c r="AR87" s="12" t="s">
        <v>88</v>
      </c>
      <c r="AT87" s="12" t="s">
        <v>74</v>
      </c>
      <c r="AU87" s="12" t="s">
        <v>37</v>
      </c>
      <c r="AY87" s="12" t="s">
        <v>72</v>
      </c>
      <c r="BE87" s="113">
        <f>IF(N87="základní",J87,0)</f>
        <v>0</v>
      </c>
      <c r="BF87" s="113">
        <f>IF(N87="snížená",J87,0)</f>
        <v>0</v>
      </c>
      <c r="BG87" s="113">
        <f>IF(N87="zákl. přenesená",J87,0)</f>
        <v>0</v>
      </c>
      <c r="BH87" s="113">
        <f>IF(N87="sníž. přenesená",J87,0)</f>
        <v>0</v>
      </c>
      <c r="BI87" s="113">
        <f>IF(N87="nulová",J87,0)</f>
        <v>0</v>
      </c>
      <c r="BJ87" s="12" t="s">
        <v>36</v>
      </c>
      <c r="BK87" s="113">
        <f>ROUND(I87*H87,2)</f>
        <v>0</v>
      </c>
      <c r="BL87" s="12" t="s">
        <v>88</v>
      </c>
      <c r="BM87" s="12" t="s">
        <v>99</v>
      </c>
    </row>
    <row r="88" spans="2:65" s="1" customFormat="1" x14ac:dyDescent="0.3">
      <c r="B88" s="23"/>
      <c r="D88" s="118" t="s">
        <v>76</v>
      </c>
      <c r="F88" s="128" t="s">
        <v>98</v>
      </c>
      <c r="L88" s="23"/>
      <c r="M88" s="116"/>
      <c r="N88" s="24"/>
      <c r="O88" s="24"/>
      <c r="P88" s="24"/>
      <c r="Q88" s="24"/>
      <c r="R88" s="24"/>
      <c r="S88" s="24"/>
      <c r="T88" s="37"/>
      <c r="AT88" s="12" t="s">
        <v>76</v>
      </c>
      <c r="AU88" s="12" t="s">
        <v>37</v>
      </c>
    </row>
    <row r="89" spans="2:65" s="1" customFormat="1" ht="22.5" customHeight="1" x14ac:dyDescent="0.3">
      <c r="B89" s="102"/>
      <c r="C89" s="129" t="s">
        <v>37</v>
      </c>
      <c r="D89" s="129" t="s">
        <v>87</v>
      </c>
      <c r="E89" s="130" t="s">
        <v>100</v>
      </c>
      <c r="F89" s="131" t="s">
        <v>101</v>
      </c>
      <c r="G89" s="132" t="s">
        <v>85</v>
      </c>
      <c r="H89" s="133">
        <v>8</v>
      </c>
      <c r="I89" s="134">
        <v>0</v>
      </c>
      <c r="J89" s="134">
        <f>ROUND(I89*H89,2)</f>
        <v>0</v>
      </c>
      <c r="K89" s="131" t="s">
        <v>1</v>
      </c>
      <c r="L89" s="135"/>
      <c r="M89" s="136" t="s">
        <v>1</v>
      </c>
      <c r="N89" s="137" t="s">
        <v>23</v>
      </c>
      <c r="O89" s="111">
        <v>0</v>
      </c>
      <c r="P89" s="111">
        <f>O89*H89</f>
        <v>0</v>
      </c>
      <c r="Q89" s="111">
        <v>0</v>
      </c>
      <c r="R89" s="111">
        <f>Q89*H89</f>
        <v>0</v>
      </c>
      <c r="S89" s="111">
        <v>0</v>
      </c>
      <c r="T89" s="112">
        <f>S89*H89</f>
        <v>0</v>
      </c>
      <c r="AR89" s="12" t="s">
        <v>89</v>
      </c>
      <c r="AT89" s="12" t="s">
        <v>87</v>
      </c>
      <c r="AU89" s="12" t="s">
        <v>37</v>
      </c>
      <c r="AY89" s="12" t="s">
        <v>72</v>
      </c>
      <c r="BE89" s="113">
        <f>IF(N89="základní",J89,0)</f>
        <v>0</v>
      </c>
      <c r="BF89" s="113">
        <f>IF(N89="snížená",J89,0)</f>
        <v>0</v>
      </c>
      <c r="BG89" s="113">
        <f>IF(N89="zákl. přenesená",J89,0)</f>
        <v>0</v>
      </c>
      <c r="BH89" s="113">
        <f>IF(N89="sníž. přenesená",J89,0)</f>
        <v>0</v>
      </c>
      <c r="BI89" s="113">
        <f>IF(N89="nulová",J89,0)</f>
        <v>0</v>
      </c>
      <c r="BJ89" s="12" t="s">
        <v>36</v>
      </c>
      <c r="BK89" s="113">
        <f>ROUND(I89*H89,2)</f>
        <v>0</v>
      </c>
      <c r="BL89" s="12" t="s">
        <v>88</v>
      </c>
      <c r="BM89" s="12" t="s">
        <v>102</v>
      </c>
    </row>
    <row r="90" spans="2:65" s="1" customFormat="1" x14ac:dyDescent="0.3">
      <c r="B90" s="23"/>
      <c r="D90" s="114" t="s">
        <v>76</v>
      </c>
      <c r="F90" s="115" t="s">
        <v>101</v>
      </c>
      <c r="L90" s="23"/>
      <c r="M90" s="116"/>
      <c r="N90" s="24"/>
      <c r="O90" s="24"/>
      <c r="P90" s="24"/>
      <c r="Q90" s="24"/>
      <c r="R90" s="24"/>
      <c r="S90" s="24"/>
      <c r="T90" s="37"/>
      <c r="AT90" s="12" t="s">
        <v>76</v>
      </c>
      <c r="AU90" s="12" t="s">
        <v>37</v>
      </c>
    </row>
    <row r="91" spans="2:65" s="1" customFormat="1" ht="121.5" x14ac:dyDescent="0.3">
      <c r="B91" s="23"/>
      <c r="D91" s="118" t="s">
        <v>94</v>
      </c>
      <c r="F91" s="142" t="s">
        <v>103</v>
      </c>
      <c r="L91" s="23"/>
      <c r="M91" s="116"/>
      <c r="N91" s="24"/>
      <c r="O91" s="24"/>
      <c r="P91" s="24"/>
      <c r="Q91" s="24"/>
      <c r="R91" s="24"/>
      <c r="S91" s="24"/>
      <c r="T91" s="37"/>
      <c r="AT91" s="12" t="s">
        <v>94</v>
      </c>
      <c r="AU91" s="12" t="s">
        <v>37</v>
      </c>
    </row>
    <row r="92" spans="2:65" s="1" customFormat="1" ht="22.5" customHeight="1" x14ac:dyDescent="0.3">
      <c r="B92" s="102"/>
      <c r="C92" s="129" t="s">
        <v>73</v>
      </c>
      <c r="D92" s="129" t="s">
        <v>87</v>
      </c>
      <c r="E92" s="130" t="s">
        <v>104</v>
      </c>
      <c r="F92" s="131" t="s">
        <v>105</v>
      </c>
      <c r="G92" s="132" t="s">
        <v>85</v>
      </c>
      <c r="H92" s="133">
        <v>1</v>
      </c>
      <c r="I92" s="134">
        <v>0</v>
      </c>
      <c r="J92" s="134">
        <f>ROUND(I92*H92,2)</f>
        <v>0</v>
      </c>
      <c r="K92" s="131" t="s">
        <v>1</v>
      </c>
      <c r="L92" s="135"/>
      <c r="M92" s="136" t="s">
        <v>1</v>
      </c>
      <c r="N92" s="137" t="s">
        <v>23</v>
      </c>
      <c r="O92" s="111">
        <v>0</v>
      </c>
      <c r="P92" s="111">
        <f>O92*H92</f>
        <v>0</v>
      </c>
      <c r="Q92" s="111">
        <v>0</v>
      </c>
      <c r="R92" s="111">
        <f>Q92*H92</f>
        <v>0</v>
      </c>
      <c r="S92" s="111">
        <v>0</v>
      </c>
      <c r="T92" s="112">
        <f>S92*H92</f>
        <v>0</v>
      </c>
      <c r="AR92" s="12" t="s">
        <v>89</v>
      </c>
      <c r="AT92" s="12" t="s">
        <v>87</v>
      </c>
      <c r="AU92" s="12" t="s">
        <v>37</v>
      </c>
      <c r="AY92" s="12" t="s">
        <v>72</v>
      </c>
      <c r="BE92" s="113">
        <f>IF(N92="základní",J92,0)</f>
        <v>0</v>
      </c>
      <c r="BF92" s="113">
        <f>IF(N92="snížená",J92,0)</f>
        <v>0</v>
      </c>
      <c r="BG92" s="113">
        <f>IF(N92="zákl. přenesená",J92,0)</f>
        <v>0</v>
      </c>
      <c r="BH92" s="113">
        <f>IF(N92="sníž. přenesená",J92,0)</f>
        <v>0</v>
      </c>
      <c r="BI92" s="113">
        <f>IF(N92="nulová",J92,0)</f>
        <v>0</v>
      </c>
      <c r="BJ92" s="12" t="s">
        <v>36</v>
      </c>
      <c r="BK92" s="113">
        <f>ROUND(I92*H92,2)</f>
        <v>0</v>
      </c>
      <c r="BL92" s="12" t="s">
        <v>88</v>
      </c>
      <c r="BM92" s="12" t="s">
        <v>106</v>
      </c>
    </row>
    <row r="93" spans="2:65" s="1" customFormat="1" x14ac:dyDescent="0.3">
      <c r="B93" s="23"/>
      <c r="D93" s="114" t="s">
        <v>76</v>
      </c>
      <c r="F93" s="115" t="s">
        <v>105</v>
      </c>
      <c r="L93" s="23"/>
      <c r="M93" s="116"/>
      <c r="N93" s="24"/>
      <c r="O93" s="24"/>
      <c r="P93" s="24"/>
      <c r="Q93" s="24"/>
      <c r="R93" s="24"/>
      <c r="S93" s="24"/>
      <c r="T93" s="37"/>
      <c r="AT93" s="12" t="s">
        <v>76</v>
      </c>
      <c r="AU93" s="12" t="s">
        <v>37</v>
      </c>
    </row>
    <row r="94" spans="2:65" s="1" customFormat="1" ht="108" x14ac:dyDescent="0.3">
      <c r="B94" s="23"/>
      <c r="D94" s="118" t="s">
        <v>94</v>
      </c>
      <c r="F94" s="142" t="s">
        <v>107</v>
      </c>
      <c r="L94" s="23"/>
      <c r="M94" s="116"/>
      <c r="N94" s="24"/>
      <c r="O94" s="24"/>
      <c r="P94" s="24"/>
      <c r="Q94" s="24"/>
      <c r="R94" s="24"/>
      <c r="S94" s="24"/>
      <c r="T94" s="37"/>
      <c r="AT94" s="12" t="s">
        <v>94</v>
      </c>
      <c r="AU94" s="12" t="s">
        <v>37</v>
      </c>
    </row>
    <row r="95" spans="2:65" s="1" customFormat="1" ht="22.5" customHeight="1" x14ac:dyDescent="0.3">
      <c r="B95" s="102"/>
      <c r="C95" s="129" t="s">
        <v>75</v>
      </c>
      <c r="D95" s="129" t="s">
        <v>87</v>
      </c>
      <c r="E95" s="130" t="s">
        <v>108</v>
      </c>
      <c r="F95" s="131" t="s">
        <v>109</v>
      </c>
      <c r="G95" s="132" t="s">
        <v>85</v>
      </c>
      <c r="H95" s="133">
        <v>3</v>
      </c>
      <c r="I95" s="134">
        <v>0</v>
      </c>
      <c r="J95" s="134">
        <f>ROUND(I95*H95,2)</f>
        <v>0</v>
      </c>
      <c r="K95" s="131" t="s">
        <v>1</v>
      </c>
      <c r="L95" s="135"/>
      <c r="M95" s="136" t="s">
        <v>1</v>
      </c>
      <c r="N95" s="137" t="s">
        <v>23</v>
      </c>
      <c r="O95" s="111">
        <v>0</v>
      </c>
      <c r="P95" s="111">
        <f>O95*H95</f>
        <v>0</v>
      </c>
      <c r="Q95" s="111">
        <v>0</v>
      </c>
      <c r="R95" s="111">
        <f>Q95*H95</f>
        <v>0</v>
      </c>
      <c r="S95" s="111">
        <v>0</v>
      </c>
      <c r="T95" s="112">
        <f>S95*H95</f>
        <v>0</v>
      </c>
      <c r="AR95" s="12" t="s">
        <v>89</v>
      </c>
      <c r="AT95" s="12" t="s">
        <v>87</v>
      </c>
      <c r="AU95" s="12" t="s">
        <v>37</v>
      </c>
      <c r="AY95" s="12" t="s">
        <v>72</v>
      </c>
      <c r="BE95" s="113">
        <f>IF(N95="základní",J95,0)</f>
        <v>0</v>
      </c>
      <c r="BF95" s="113">
        <f>IF(N95="snížená",J95,0)</f>
        <v>0</v>
      </c>
      <c r="BG95" s="113">
        <f>IF(N95="zákl. přenesená",J95,0)</f>
        <v>0</v>
      </c>
      <c r="BH95" s="113">
        <f>IF(N95="sníž. přenesená",J95,0)</f>
        <v>0</v>
      </c>
      <c r="BI95" s="113">
        <f>IF(N95="nulová",J95,0)</f>
        <v>0</v>
      </c>
      <c r="BJ95" s="12" t="s">
        <v>36</v>
      </c>
      <c r="BK95" s="113">
        <f>ROUND(I95*H95,2)</f>
        <v>0</v>
      </c>
      <c r="BL95" s="12" t="s">
        <v>88</v>
      </c>
      <c r="BM95" s="12" t="s">
        <v>110</v>
      </c>
    </row>
    <row r="96" spans="2:65" s="1" customFormat="1" ht="148.5" x14ac:dyDescent="0.3">
      <c r="B96" s="23"/>
      <c r="D96" s="118" t="s">
        <v>94</v>
      </c>
      <c r="F96" s="142" t="s">
        <v>111</v>
      </c>
      <c r="L96" s="23"/>
      <c r="M96" s="116"/>
      <c r="N96" s="24"/>
      <c r="O96" s="24"/>
      <c r="P96" s="24"/>
      <c r="Q96" s="24"/>
      <c r="R96" s="24"/>
      <c r="S96" s="24"/>
      <c r="T96" s="37"/>
      <c r="AT96" s="12" t="s">
        <v>94</v>
      </c>
      <c r="AU96" s="12" t="s">
        <v>37</v>
      </c>
    </row>
    <row r="97" spans="2:65" s="1" customFormat="1" ht="22.5" customHeight="1" x14ac:dyDescent="0.3">
      <c r="B97" s="102"/>
      <c r="C97" s="129" t="s">
        <v>79</v>
      </c>
      <c r="D97" s="129" t="s">
        <v>87</v>
      </c>
      <c r="E97" s="130" t="s">
        <v>112</v>
      </c>
      <c r="F97" s="131" t="s">
        <v>113</v>
      </c>
      <c r="G97" s="132" t="s">
        <v>85</v>
      </c>
      <c r="H97" s="133">
        <v>1</v>
      </c>
      <c r="I97" s="134">
        <v>0</v>
      </c>
      <c r="J97" s="134">
        <f>ROUND(I97*H97,2)</f>
        <v>0</v>
      </c>
      <c r="K97" s="131" t="s">
        <v>1</v>
      </c>
      <c r="L97" s="135"/>
      <c r="M97" s="136" t="s">
        <v>1</v>
      </c>
      <c r="N97" s="137" t="s">
        <v>23</v>
      </c>
      <c r="O97" s="111">
        <v>0</v>
      </c>
      <c r="P97" s="111">
        <f>O97*H97</f>
        <v>0</v>
      </c>
      <c r="Q97" s="111">
        <v>0</v>
      </c>
      <c r="R97" s="111">
        <f>Q97*H97</f>
        <v>0</v>
      </c>
      <c r="S97" s="111">
        <v>0</v>
      </c>
      <c r="T97" s="112">
        <f>S97*H97</f>
        <v>0</v>
      </c>
      <c r="AR97" s="12" t="s">
        <v>89</v>
      </c>
      <c r="AT97" s="12" t="s">
        <v>87</v>
      </c>
      <c r="AU97" s="12" t="s">
        <v>37</v>
      </c>
      <c r="AY97" s="12" t="s">
        <v>72</v>
      </c>
      <c r="BE97" s="113">
        <f>IF(N97="základní",J97,0)</f>
        <v>0</v>
      </c>
      <c r="BF97" s="113">
        <f>IF(N97="snížená",J97,0)</f>
        <v>0</v>
      </c>
      <c r="BG97" s="113">
        <f>IF(N97="zákl. přenesená",J97,0)</f>
        <v>0</v>
      </c>
      <c r="BH97" s="113">
        <f>IF(N97="sníž. přenesená",J97,0)</f>
        <v>0</v>
      </c>
      <c r="BI97" s="113">
        <f>IF(N97="nulová",J97,0)</f>
        <v>0</v>
      </c>
      <c r="BJ97" s="12" t="s">
        <v>36</v>
      </c>
      <c r="BK97" s="113">
        <f>ROUND(I97*H97,2)</f>
        <v>0</v>
      </c>
      <c r="BL97" s="12" t="s">
        <v>88</v>
      </c>
      <c r="BM97" s="12" t="s">
        <v>114</v>
      </c>
    </row>
    <row r="98" spans="2:65" s="1" customFormat="1" x14ac:dyDescent="0.3">
      <c r="B98" s="23"/>
      <c r="D98" s="114" t="s">
        <v>76</v>
      </c>
      <c r="F98" s="115" t="s">
        <v>113</v>
      </c>
      <c r="L98" s="23"/>
      <c r="M98" s="116"/>
      <c r="N98" s="24"/>
      <c r="O98" s="24"/>
      <c r="P98" s="24"/>
      <c r="Q98" s="24"/>
      <c r="R98" s="24"/>
      <c r="S98" s="24"/>
      <c r="T98" s="37"/>
      <c r="AT98" s="12" t="s">
        <v>76</v>
      </c>
      <c r="AU98" s="12" t="s">
        <v>37</v>
      </c>
    </row>
    <row r="99" spans="2:65" s="1" customFormat="1" ht="108" x14ac:dyDescent="0.3">
      <c r="B99" s="23"/>
      <c r="D99" s="118" t="s">
        <v>94</v>
      </c>
      <c r="F99" s="142" t="s">
        <v>115</v>
      </c>
      <c r="L99" s="23"/>
      <c r="M99" s="116"/>
      <c r="N99" s="24"/>
      <c r="O99" s="24"/>
      <c r="P99" s="24"/>
      <c r="Q99" s="24"/>
      <c r="R99" s="24"/>
      <c r="S99" s="24"/>
      <c r="T99" s="37"/>
      <c r="AT99" s="12" t="s">
        <v>94</v>
      </c>
      <c r="AU99" s="12" t="s">
        <v>37</v>
      </c>
    </row>
    <row r="100" spans="2:65" s="1" customFormat="1" ht="22.5" customHeight="1" x14ac:dyDescent="0.3">
      <c r="B100" s="102"/>
      <c r="C100" s="129" t="s">
        <v>78</v>
      </c>
      <c r="D100" s="129" t="s">
        <v>87</v>
      </c>
      <c r="E100" s="130" t="s">
        <v>116</v>
      </c>
      <c r="F100" s="131" t="s">
        <v>117</v>
      </c>
      <c r="G100" s="132" t="s">
        <v>85</v>
      </c>
      <c r="H100" s="133">
        <v>16</v>
      </c>
      <c r="I100" s="134">
        <v>0</v>
      </c>
      <c r="J100" s="134">
        <f>ROUND(I100*H100,2)</f>
        <v>0</v>
      </c>
      <c r="K100" s="131" t="s">
        <v>1</v>
      </c>
      <c r="L100" s="135"/>
      <c r="M100" s="136" t="s">
        <v>1</v>
      </c>
      <c r="N100" s="137" t="s">
        <v>23</v>
      </c>
      <c r="O100" s="111">
        <v>0</v>
      </c>
      <c r="P100" s="111">
        <f>O100*H100</f>
        <v>0</v>
      </c>
      <c r="Q100" s="111">
        <v>0</v>
      </c>
      <c r="R100" s="111">
        <f>Q100*H100</f>
        <v>0</v>
      </c>
      <c r="S100" s="111">
        <v>0</v>
      </c>
      <c r="T100" s="112">
        <f>S100*H100</f>
        <v>0</v>
      </c>
      <c r="AR100" s="12" t="s">
        <v>89</v>
      </c>
      <c r="AT100" s="12" t="s">
        <v>87</v>
      </c>
      <c r="AU100" s="12" t="s">
        <v>37</v>
      </c>
      <c r="AY100" s="12" t="s">
        <v>72</v>
      </c>
      <c r="BE100" s="113">
        <f>IF(N100="základní",J100,0)</f>
        <v>0</v>
      </c>
      <c r="BF100" s="113">
        <f>IF(N100="snížená",J100,0)</f>
        <v>0</v>
      </c>
      <c r="BG100" s="113">
        <f>IF(N100="zákl. přenesená",J100,0)</f>
        <v>0</v>
      </c>
      <c r="BH100" s="113">
        <f>IF(N100="sníž. přenesená",J100,0)</f>
        <v>0</v>
      </c>
      <c r="BI100" s="113">
        <f>IF(N100="nulová",J100,0)</f>
        <v>0</v>
      </c>
      <c r="BJ100" s="12" t="s">
        <v>36</v>
      </c>
      <c r="BK100" s="113">
        <f>ROUND(I100*H100,2)</f>
        <v>0</v>
      </c>
      <c r="BL100" s="12" t="s">
        <v>88</v>
      </c>
      <c r="BM100" s="12" t="s">
        <v>118</v>
      </c>
    </row>
    <row r="101" spans="2:65" s="1" customFormat="1" x14ac:dyDescent="0.3">
      <c r="B101" s="23"/>
      <c r="D101" s="114" t="s">
        <v>76</v>
      </c>
      <c r="F101" s="115" t="s">
        <v>117</v>
      </c>
      <c r="L101" s="23"/>
      <c r="M101" s="116"/>
      <c r="N101" s="24"/>
      <c r="O101" s="24"/>
      <c r="P101" s="24"/>
      <c r="Q101" s="24"/>
      <c r="R101" s="24"/>
      <c r="S101" s="24"/>
      <c r="T101" s="37"/>
      <c r="AT101" s="12" t="s">
        <v>76</v>
      </c>
      <c r="AU101" s="12" t="s">
        <v>37</v>
      </c>
    </row>
    <row r="102" spans="2:65" s="1" customFormat="1" ht="81" x14ac:dyDescent="0.3">
      <c r="B102" s="23"/>
      <c r="D102" s="118" t="s">
        <v>94</v>
      </c>
      <c r="F102" s="142" t="s">
        <v>119</v>
      </c>
      <c r="L102" s="23"/>
      <c r="M102" s="116"/>
      <c r="N102" s="24"/>
      <c r="O102" s="24"/>
      <c r="P102" s="24"/>
      <c r="Q102" s="24"/>
      <c r="R102" s="24"/>
      <c r="S102" s="24"/>
      <c r="T102" s="37"/>
      <c r="AT102" s="12" t="s">
        <v>94</v>
      </c>
      <c r="AU102" s="12" t="s">
        <v>37</v>
      </c>
    </row>
    <row r="103" spans="2:65" s="1" customFormat="1" ht="22.5" customHeight="1" x14ac:dyDescent="0.3">
      <c r="B103" s="102"/>
      <c r="C103" s="129" t="s">
        <v>80</v>
      </c>
      <c r="D103" s="129" t="s">
        <v>87</v>
      </c>
      <c r="E103" s="130" t="s">
        <v>120</v>
      </c>
      <c r="F103" s="131" t="s">
        <v>121</v>
      </c>
      <c r="G103" s="132" t="s">
        <v>85</v>
      </c>
      <c r="H103" s="133">
        <v>1</v>
      </c>
      <c r="I103" s="134">
        <v>0</v>
      </c>
      <c r="J103" s="134">
        <f>ROUND(I103*H103,2)</f>
        <v>0</v>
      </c>
      <c r="K103" s="131" t="s">
        <v>1</v>
      </c>
      <c r="L103" s="135"/>
      <c r="M103" s="136" t="s">
        <v>1</v>
      </c>
      <c r="N103" s="137" t="s">
        <v>23</v>
      </c>
      <c r="O103" s="111">
        <v>0</v>
      </c>
      <c r="P103" s="111">
        <f>O103*H103</f>
        <v>0</v>
      </c>
      <c r="Q103" s="111">
        <v>0</v>
      </c>
      <c r="R103" s="111">
        <f>Q103*H103</f>
        <v>0</v>
      </c>
      <c r="S103" s="111">
        <v>0</v>
      </c>
      <c r="T103" s="112">
        <f>S103*H103</f>
        <v>0</v>
      </c>
      <c r="AR103" s="12" t="s">
        <v>89</v>
      </c>
      <c r="AT103" s="12" t="s">
        <v>87</v>
      </c>
      <c r="AU103" s="12" t="s">
        <v>37</v>
      </c>
      <c r="AY103" s="12" t="s">
        <v>72</v>
      </c>
      <c r="BE103" s="113">
        <f>IF(N103="základní",J103,0)</f>
        <v>0</v>
      </c>
      <c r="BF103" s="113">
        <f>IF(N103="snížená",J103,0)</f>
        <v>0</v>
      </c>
      <c r="BG103" s="113">
        <f>IF(N103="zákl. přenesená",J103,0)</f>
        <v>0</v>
      </c>
      <c r="BH103" s="113">
        <f>IF(N103="sníž. přenesená",J103,0)</f>
        <v>0</v>
      </c>
      <c r="BI103" s="113">
        <f>IF(N103="nulová",J103,0)</f>
        <v>0</v>
      </c>
      <c r="BJ103" s="12" t="s">
        <v>36</v>
      </c>
      <c r="BK103" s="113">
        <f>ROUND(I103*H103,2)</f>
        <v>0</v>
      </c>
      <c r="BL103" s="12" t="s">
        <v>88</v>
      </c>
      <c r="BM103" s="12" t="s">
        <v>122</v>
      </c>
    </row>
    <row r="104" spans="2:65" s="1" customFormat="1" x14ac:dyDescent="0.3">
      <c r="B104" s="23"/>
      <c r="D104" s="114" t="s">
        <v>76</v>
      </c>
      <c r="F104" s="115" t="s">
        <v>121</v>
      </c>
      <c r="L104" s="23"/>
      <c r="M104" s="116"/>
      <c r="N104" s="24"/>
      <c r="O104" s="24"/>
      <c r="P104" s="24"/>
      <c r="Q104" s="24"/>
      <c r="R104" s="24"/>
      <c r="S104" s="24"/>
      <c r="T104" s="37"/>
      <c r="AT104" s="12" t="s">
        <v>76</v>
      </c>
      <c r="AU104" s="12" t="s">
        <v>37</v>
      </c>
    </row>
    <row r="105" spans="2:65" s="1" customFormat="1" ht="67.5" x14ac:dyDescent="0.3">
      <c r="B105" s="23"/>
      <c r="D105" s="118" t="s">
        <v>94</v>
      </c>
      <c r="F105" s="142" t="s">
        <v>123</v>
      </c>
      <c r="L105" s="23"/>
      <c r="M105" s="116"/>
      <c r="N105" s="24"/>
      <c r="O105" s="24"/>
      <c r="P105" s="24"/>
      <c r="Q105" s="24"/>
      <c r="R105" s="24"/>
      <c r="S105" s="24"/>
      <c r="T105" s="37"/>
      <c r="AT105" s="12" t="s">
        <v>94</v>
      </c>
      <c r="AU105" s="12" t="s">
        <v>37</v>
      </c>
    </row>
    <row r="106" spans="2:65" s="1" customFormat="1" ht="22.5" customHeight="1" x14ac:dyDescent="0.3">
      <c r="B106" s="102"/>
      <c r="C106" s="129" t="s">
        <v>81</v>
      </c>
      <c r="D106" s="129" t="s">
        <v>87</v>
      </c>
      <c r="E106" s="130" t="s">
        <v>124</v>
      </c>
      <c r="F106" s="131" t="s">
        <v>125</v>
      </c>
      <c r="G106" s="132" t="s">
        <v>85</v>
      </c>
      <c r="H106" s="133">
        <v>1</v>
      </c>
      <c r="I106" s="134">
        <v>0</v>
      </c>
      <c r="J106" s="134">
        <f>ROUND(I106*H106,2)</f>
        <v>0</v>
      </c>
      <c r="K106" s="131" t="s">
        <v>1</v>
      </c>
      <c r="L106" s="135"/>
      <c r="M106" s="136" t="s">
        <v>1</v>
      </c>
      <c r="N106" s="137" t="s">
        <v>23</v>
      </c>
      <c r="O106" s="111">
        <v>0</v>
      </c>
      <c r="P106" s="111">
        <f>O106*H106</f>
        <v>0</v>
      </c>
      <c r="Q106" s="111">
        <v>0</v>
      </c>
      <c r="R106" s="111">
        <f>Q106*H106</f>
        <v>0</v>
      </c>
      <c r="S106" s="111">
        <v>0</v>
      </c>
      <c r="T106" s="112">
        <f>S106*H106</f>
        <v>0</v>
      </c>
      <c r="AR106" s="12" t="s">
        <v>89</v>
      </c>
      <c r="AT106" s="12" t="s">
        <v>87</v>
      </c>
      <c r="AU106" s="12" t="s">
        <v>37</v>
      </c>
      <c r="AY106" s="12" t="s">
        <v>72</v>
      </c>
      <c r="BE106" s="113">
        <f>IF(N106="základní",J106,0)</f>
        <v>0</v>
      </c>
      <c r="BF106" s="113">
        <f>IF(N106="snížená",J106,0)</f>
        <v>0</v>
      </c>
      <c r="BG106" s="113">
        <f>IF(N106="zákl. přenesená",J106,0)</f>
        <v>0</v>
      </c>
      <c r="BH106" s="113">
        <f>IF(N106="sníž. přenesená",J106,0)</f>
        <v>0</v>
      </c>
      <c r="BI106" s="113">
        <f>IF(N106="nulová",J106,0)</f>
        <v>0</v>
      </c>
      <c r="BJ106" s="12" t="s">
        <v>36</v>
      </c>
      <c r="BK106" s="113">
        <f>ROUND(I106*H106,2)</f>
        <v>0</v>
      </c>
      <c r="BL106" s="12" t="s">
        <v>88</v>
      </c>
      <c r="BM106" s="12" t="s">
        <v>126</v>
      </c>
    </row>
    <row r="107" spans="2:65" s="1" customFormat="1" x14ac:dyDescent="0.3">
      <c r="B107" s="23"/>
      <c r="D107" s="114" t="s">
        <v>76</v>
      </c>
      <c r="F107" s="115" t="s">
        <v>125</v>
      </c>
      <c r="L107" s="23"/>
      <c r="M107" s="116"/>
      <c r="N107" s="24"/>
      <c r="O107" s="24"/>
      <c r="P107" s="24"/>
      <c r="Q107" s="24"/>
      <c r="R107" s="24"/>
      <c r="S107" s="24"/>
      <c r="T107" s="37"/>
      <c r="AT107" s="12" t="s">
        <v>76</v>
      </c>
      <c r="AU107" s="12" t="s">
        <v>37</v>
      </c>
    </row>
    <row r="108" spans="2:65" s="1" customFormat="1" ht="94.5" x14ac:dyDescent="0.3">
      <c r="B108" s="23"/>
      <c r="D108" s="118" t="s">
        <v>94</v>
      </c>
      <c r="F108" s="142" t="s">
        <v>127</v>
      </c>
      <c r="L108" s="23"/>
      <c r="M108" s="116"/>
      <c r="N108" s="24"/>
      <c r="O108" s="24"/>
      <c r="P108" s="24"/>
      <c r="Q108" s="24"/>
      <c r="R108" s="24"/>
      <c r="S108" s="24"/>
      <c r="T108" s="37"/>
      <c r="AT108" s="12" t="s">
        <v>94</v>
      </c>
      <c r="AU108" s="12" t="s">
        <v>37</v>
      </c>
    </row>
    <row r="109" spans="2:65" s="1" customFormat="1" ht="22.5" customHeight="1" x14ac:dyDescent="0.3">
      <c r="B109" s="102"/>
      <c r="C109" s="129">
        <v>9</v>
      </c>
      <c r="D109" s="129" t="s">
        <v>87</v>
      </c>
      <c r="E109" s="130" t="s">
        <v>128</v>
      </c>
      <c r="F109" s="131" t="s">
        <v>129</v>
      </c>
      <c r="G109" s="132" t="s">
        <v>85</v>
      </c>
      <c r="H109" s="133">
        <v>1</v>
      </c>
      <c r="I109" s="134">
        <v>0</v>
      </c>
      <c r="J109" s="134">
        <f>ROUND(I109*H109,2)</f>
        <v>0</v>
      </c>
      <c r="K109" s="131" t="s">
        <v>1</v>
      </c>
      <c r="L109" s="135"/>
      <c r="M109" s="136" t="s">
        <v>1</v>
      </c>
      <c r="N109" s="137" t="s">
        <v>23</v>
      </c>
      <c r="O109" s="111">
        <v>0</v>
      </c>
      <c r="P109" s="111">
        <f>O109*H109</f>
        <v>0</v>
      </c>
      <c r="Q109" s="111">
        <v>0</v>
      </c>
      <c r="R109" s="111">
        <f>Q109*H109</f>
        <v>0</v>
      </c>
      <c r="S109" s="111">
        <v>0</v>
      </c>
      <c r="T109" s="112">
        <f>S109*H109</f>
        <v>0</v>
      </c>
      <c r="AR109" s="12" t="s">
        <v>89</v>
      </c>
      <c r="AT109" s="12" t="s">
        <v>87</v>
      </c>
      <c r="AU109" s="12" t="s">
        <v>37</v>
      </c>
      <c r="AY109" s="12" t="s">
        <v>72</v>
      </c>
      <c r="BE109" s="113">
        <f>IF(N109="základní",J109,0)</f>
        <v>0</v>
      </c>
      <c r="BF109" s="113">
        <f>IF(N109="snížená",J109,0)</f>
        <v>0</v>
      </c>
      <c r="BG109" s="113">
        <f>IF(N109="zákl. přenesená",J109,0)</f>
        <v>0</v>
      </c>
      <c r="BH109" s="113">
        <f>IF(N109="sníž. přenesená",J109,0)</f>
        <v>0</v>
      </c>
      <c r="BI109" s="113">
        <f>IF(N109="nulová",J109,0)</f>
        <v>0</v>
      </c>
      <c r="BJ109" s="12" t="s">
        <v>36</v>
      </c>
      <c r="BK109" s="113">
        <f>ROUND(I109*H109,2)</f>
        <v>0</v>
      </c>
      <c r="BL109" s="12" t="s">
        <v>88</v>
      </c>
      <c r="BM109" s="12" t="s">
        <v>130</v>
      </c>
    </row>
    <row r="110" spans="2:65" s="1" customFormat="1" x14ac:dyDescent="0.3">
      <c r="B110" s="23"/>
      <c r="D110" s="114" t="s">
        <v>76</v>
      </c>
      <c r="F110" s="115" t="s">
        <v>129</v>
      </c>
      <c r="L110" s="23"/>
      <c r="M110" s="116"/>
      <c r="N110" s="24"/>
      <c r="O110" s="24"/>
      <c r="P110" s="24"/>
      <c r="Q110" s="24"/>
      <c r="R110" s="24"/>
      <c r="S110" s="24"/>
      <c r="T110" s="37"/>
      <c r="AT110" s="12" t="s">
        <v>76</v>
      </c>
      <c r="AU110" s="12" t="s">
        <v>37</v>
      </c>
    </row>
    <row r="111" spans="2:65" s="1" customFormat="1" ht="94.5" x14ac:dyDescent="0.3">
      <c r="B111" s="23"/>
      <c r="D111" s="114" t="s">
        <v>94</v>
      </c>
      <c r="F111" s="138" t="s">
        <v>131</v>
      </c>
      <c r="L111" s="23"/>
      <c r="M111" s="139"/>
      <c r="N111" s="140"/>
      <c r="O111" s="140"/>
      <c r="P111" s="140"/>
      <c r="Q111" s="140"/>
      <c r="R111" s="140"/>
      <c r="S111" s="140"/>
      <c r="T111" s="141"/>
      <c r="AT111" s="12" t="s">
        <v>94</v>
      </c>
      <c r="AU111" s="12" t="s">
        <v>37</v>
      </c>
    </row>
    <row r="112" spans="2:65" s="1" customFormat="1" ht="6.95" customHeight="1" x14ac:dyDescent="0.3">
      <c r="B112" s="28"/>
      <c r="C112" s="29"/>
      <c r="D112" s="29"/>
      <c r="E112" s="29"/>
      <c r="F112" s="29"/>
      <c r="G112" s="29"/>
      <c r="H112" s="29"/>
      <c r="I112" s="29"/>
      <c r="J112" s="29"/>
      <c r="K112" s="29"/>
      <c r="L112" s="23"/>
    </row>
  </sheetData>
  <autoFilter ref="C83:K111" xr:uid="{00000000-0009-0000-0000-000000000000}"/>
  <mergeCells count="12">
    <mergeCell ref="E74:H74"/>
    <mergeCell ref="E76:H76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2:H72"/>
  </mergeCells>
  <hyperlinks>
    <hyperlink ref="F1:G1" location="C2" display="1) Krycí list soupisu" xr:uid="{00000000-0004-0000-0000-000000000000}"/>
    <hyperlink ref="G1:H1" location="C58" display="2) Rekapitulace" xr:uid="{00000000-0004-0000-0000-000001000000}"/>
    <hyperlink ref="J1" location="C83" display="3) Soupis prací" xr:uid="{00000000-0004-0000-0000-000002000000}"/>
    <hyperlink ref="L1:V1" location="'Rekapitulace stavby'!C2" display="Rekapitulace stavby" xr:uid="{00000000-0004-0000-0000-000003000000}"/>
  </hyperlinks>
  <pageMargins left="0.58333330000000005" right="0.58333330000000005" top="0.58333330000000005" bottom="0.58333330000000005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179"/>
  <sheetViews>
    <sheetView showGridLines="0" workbookViewId="0">
      <pane ySplit="1" topLeftCell="A2" activePane="bottomLeft" state="frozen"/>
      <selection pane="bottomLeft" activeCell="J14" sqref="J14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44"/>
      <c r="B1" s="9"/>
      <c r="C1" s="9"/>
      <c r="D1" s="10" t="s">
        <v>0</v>
      </c>
      <c r="E1" s="9"/>
      <c r="F1" s="45" t="s">
        <v>42</v>
      </c>
      <c r="G1" s="223" t="s">
        <v>43</v>
      </c>
      <c r="H1" s="223"/>
      <c r="I1" s="9"/>
      <c r="J1" s="45" t="s">
        <v>44</v>
      </c>
      <c r="K1" s="10" t="s">
        <v>45</v>
      </c>
      <c r="L1" s="45" t="s">
        <v>46</v>
      </c>
      <c r="M1" s="45"/>
      <c r="N1" s="45"/>
      <c r="O1" s="45"/>
      <c r="P1" s="45"/>
      <c r="Q1" s="45"/>
      <c r="R1" s="45"/>
      <c r="S1" s="45"/>
      <c r="T1" s="45"/>
      <c r="U1" s="46"/>
      <c r="V1" s="46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</row>
    <row r="2" spans="1:70" ht="36.950000000000003" customHeight="1" x14ac:dyDescent="0.3">
      <c r="L2" s="224" t="s">
        <v>3</v>
      </c>
      <c r="M2" s="225"/>
      <c r="N2" s="225"/>
      <c r="O2" s="225"/>
      <c r="P2" s="225"/>
      <c r="Q2" s="225"/>
      <c r="R2" s="225"/>
      <c r="S2" s="225"/>
      <c r="T2" s="225"/>
      <c r="U2" s="225"/>
      <c r="V2" s="225"/>
      <c r="AT2" s="12" t="s">
        <v>40</v>
      </c>
    </row>
    <row r="3" spans="1:70" ht="6.95" customHeight="1" x14ac:dyDescent="0.3">
      <c r="B3" s="13"/>
      <c r="C3" s="14"/>
      <c r="D3" s="14"/>
      <c r="E3" s="14"/>
      <c r="F3" s="14"/>
      <c r="G3" s="14"/>
      <c r="H3" s="14"/>
      <c r="I3" s="14"/>
      <c r="J3" s="14"/>
      <c r="K3" s="15"/>
      <c r="AT3" s="12" t="s">
        <v>37</v>
      </c>
    </row>
    <row r="4" spans="1:70" ht="36.950000000000003" customHeight="1" x14ac:dyDescent="0.3">
      <c r="B4" s="16"/>
      <c r="C4" s="17"/>
      <c r="D4" s="18" t="s">
        <v>47</v>
      </c>
      <c r="E4" s="17"/>
      <c r="F4" s="17"/>
      <c r="G4" s="17"/>
      <c r="H4" s="17"/>
      <c r="I4" s="17"/>
      <c r="J4" s="17"/>
      <c r="K4" s="19"/>
      <c r="M4" s="20" t="s">
        <v>4</v>
      </c>
      <c r="AT4" s="12" t="s">
        <v>2</v>
      </c>
    </row>
    <row r="5" spans="1:70" ht="6.95" customHeight="1" x14ac:dyDescent="0.3">
      <c r="B5" s="16"/>
      <c r="C5" s="17"/>
      <c r="D5" s="17"/>
      <c r="E5" s="17"/>
      <c r="F5" s="17"/>
      <c r="G5" s="17"/>
      <c r="H5" s="17"/>
      <c r="I5" s="17"/>
      <c r="J5" s="17"/>
      <c r="K5" s="19"/>
    </row>
    <row r="6" spans="1:70" ht="15" x14ac:dyDescent="0.3">
      <c r="B6" s="16"/>
      <c r="C6" s="17"/>
      <c r="D6" s="22" t="s">
        <v>5</v>
      </c>
      <c r="E6" s="17"/>
      <c r="F6" s="17"/>
      <c r="G6" s="17"/>
      <c r="H6" s="17"/>
      <c r="I6" s="17"/>
      <c r="J6" s="17"/>
      <c r="K6" s="19"/>
    </row>
    <row r="7" spans="1:70" ht="22.5" customHeight="1" x14ac:dyDescent="0.3">
      <c r="B7" s="16"/>
      <c r="C7" s="17"/>
      <c r="D7" s="17"/>
      <c r="E7" s="226" t="s">
        <v>344</v>
      </c>
      <c r="F7" s="233"/>
      <c r="G7" s="233"/>
      <c r="H7" s="233"/>
      <c r="I7" s="17"/>
      <c r="J7" s="17"/>
      <c r="K7" s="19"/>
    </row>
    <row r="8" spans="1:70" ht="15" x14ac:dyDescent="0.3">
      <c r="B8" s="16"/>
      <c r="C8" s="17"/>
      <c r="D8" s="22" t="s">
        <v>48</v>
      </c>
      <c r="E8" s="17"/>
      <c r="F8" s="17"/>
      <c r="G8" s="17"/>
      <c r="H8" s="17"/>
      <c r="I8" s="17"/>
      <c r="J8" s="17"/>
      <c r="K8" s="19"/>
    </row>
    <row r="9" spans="1:70" s="1" customFormat="1" ht="22.5" customHeight="1" x14ac:dyDescent="0.3">
      <c r="B9" s="23"/>
      <c r="C9" s="24"/>
      <c r="D9" s="24"/>
      <c r="E9" s="226" t="s">
        <v>132</v>
      </c>
      <c r="F9" s="227"/>
      <c r="G9" s="227"/>
      <c r="H9" s="227"/>
      <c r="I9" s="24"/>
      <c r="J9" s="24"/>
      <c r="K9" s="25"/>
    </row>
    <row r="10" spans="1:70" s="1" customFormat="1" ht="15" x14ac:dyDescent="0.3">
      <c r="B10" s="23"/>
      <c r="C10" s="24"/>
      <c r="D10" s="22" t="s">
        <v>50</v>
      </c>
      <c r="E10" s="24"/>
      <c r="F10" s="24"/>
      <c r="G10" s="24"/>
      <c r="H10" s="24"/>
      <c r="I10" s="24"/>
      <c r="J10" s="24"/>
      <c r="K10" s="25"/>
    </row>
    <row r="11" spans="1:70" s="1" customFormat="1" ht="36.950000000000003" customHeight="1" x14ac:dyDescent="0.3">
      <c r="B11" s="23"/>
      <c r="C11" s="24"/>
      <c r="D11" s="24"/>
      <c r="E11" s="228" t="s">
        <v>133</v>
      </c>
      <c r="F11" s="227"/>
      <c r="G11" s="227"/>
      <c r="H11" s="227"/>
      <c r="I11" s="24"/>
      <c r="J11" s="24"/>
      <c r="K11" s="25"/>
    </row>
    <row r="12" spans="1:70" s="1" customFormat="1" x14ac:dyDescent="0.3">
      <c r="B12" s="23"/>
      <c r="C12" s="24"/>
      <c r="D12" s="24"/>
      <c r="E12" s="24"/>
      <c r="F12" s="24"/>
      <c r="G12" s="24"/>
      <c r="H12" s="24"/>
      <c r="I12" s="24"/>
      <c r="J12" s="24"/>
      <c r="K12" s="25"/>
    </row>
    <row r="13" spans="1:70" s="1" customFormat="1" ht="14.45" customHeight="1" x14ac:dyDescent="0.3">
      <c r="B13" s="23"/>
      <c r="C13" s="24"/>
      <c r="D13" s="22" t="s">
        <v>6</v>
      </c>
      <c r="E13" s="24"/>
      <c r="F13" s="21" t="s">
        <v>1</v>
      </c>
      <c r="G13" s="24"/>
      <c r="H13" s="24"/>
      <c r="I13" s="22" t="s">
        <v>7</v>
      </c>
      <c r="J13" s="21" t="s">
        <v>1</v>
      </c>
      <c r="K13" s="25"/>
    </row>
    <row r="14" spans="1:70" s="1" customFormat="1" ht="14.45" customHeight="1" x14ac:dyDescent="0.3">
      <c r="B14" s="23"/>
      <c r="C14" s="24"/>
      <c r="D14" s="22" t="s">
        <v>8</v>
      </c>
      <c r="E14" s="24"/>
      <c r="F14" s="21" t="s">
        <v>9</v>
      </c>
      <c r="G14" s="24"/>
      <c r="H14" s="24"/>
      <c r="I14" s="22" t="s">
        <v>10</v>
      </c>
      <c r="J14" s="222" t="str">
        <f>'i_d1 - Vybavení nábytkem'!J14</f>
        <v>vyplnit</v>
      </c>
      <c r="K14" s="25"/>
    </row>
    <row r="15" spans="1:70" s="1" customFormat="1" ht="10.9" customHeight="1" x14ac:dyDescent="0.3">
      <c r="B15" s="23"/>
      <c r="C15" s="24"/>
      <c r="D15" s="24"/>
      <c r="E15" s="24"/>
      <c r="F15" s="24"/>
      <c r="G15" s="24"/>
      <c r="H15" s="24"/>
      <c r="I15" s="24"/>
      <c r="J15" s="24"/>
      <c r="K15" s="25"/>
    </row>
    <row r="16" spans="1:70" s="1" customFormat="1" ht="14.45" customHeight="1" x14ac:dyDescent="0.3">
      <c r="B16" s="23"/>
      <c r="C16" s="24"/>
      <c r="D16" s="22" t="s">
        <v>11</v>
      </c>
      <c r="E16" s="24"/>
      <c r="F16" s="24"/>
      <c r="G16" s="24"/>
      <c r="H16" s="24"/>
      <c r="I16" s="22" t="s">
        <v>12</v>
      </c>
      <c r="J16" s="221" t="s">
        <v>347</v>
      </c>
      <c r="K16" s="25"/>
    </row>
    <row r="17" spans="2:11" s="1" customFormat="1" ht="18" customHeight="1" x14ac:dyDescent="0.3">
      <c r="B17" s="23"/>
      <c r="C17" s="24"/>
      <c r="D17" s="24"/>
      <c r="E17" s="21" t="s">
        <v>345</v>
      </c>
      <c r="F17" s="24"/>
      <c r="G17" s="24"/>
      <c r="H17" s="24"/>
      <c r="I17" s="22" t="s">
        <v>13</v>
      </c>
      <c r="J17" s="21"/>
      <c r="K17" s="25"/>
    </row>
    <row r="18" spans="2:11" s="1" customFormat="1" ht="6.95" customHeight="1" x14ac:dyDescent="0.3">
      <c r="B18" s="23"/>
      <c r="C18" s="24"/>
      <c r="D18" s="24"/>
      <c r="E18" s="24"/>
      <c r="F18" s="24"/>
      <c r="G18" s="24"/>
      <c r="H18" s="24"/>
      <c r="I18" s="24"/>
      <c r="J18" s="24"/>
      <c r="K18" s="25"/>
    </row>
    <row r="19" spans="2:11" s="1" customFormat="1" ht="14.45" customHeight="1" x14ac:dyDescent="0.3">
      <c r="B19" s="23"/>
      <c r="C19" s="24"/>
      <c r="D19" s="22" t="s">
        <v>14</v>
      </c>
      <c r="E19" s="24"/>
      <c r="F19" s="24"/>
      <c r="G19" s="24"/>
      <c r="H19" s="24"/>
      <c r="I19" s="22" t="s">
        <v>12</v>
      </c>
      <c r="J19" s="221" t="str">
        <f>'i_d1 - Vybavení nábytkem'!J19</f>
        <v>vyplnit</v>
      </c>
      <c r="K19" s="25"/>
    </row>
    <row r="20" spans="2:11" s="1" customFormat="1" ht="18" customHeight="1" x14ac:dyDescent="0.3">
      <c r="B20" s="23"/>
      <c r="C20" s="24"/>
      <c r="D20" s="24"/>
      <c r="E20" s="21" t="str">
        <f>'i_d1 - Vybavení nábytkem'!E20</f>
        <v>vyplnit</v>
      </c>
      <c r="F20" s="24"/>
      <c r="G20" s="24"/>
      <c r="H20" s="24"/>
      <c r="I20" s="22" t="s">
        <v>13</v>
      </c>
      <c r="J20" s="221" t="str">
        <f>'i_d1 - Vybavení nábytkem'!J20</f>
        <v>vyplnit</v>
      </c>
      <c r="K20" s="25"/>
    </row>
    <row r="21" spans="2:11" s="1" customFormat="1" ht="6.95" customHeight="1" x14ac:dyDescent="0.3">
      <c r="B21" s="23"/>
      <c r="C21" s="24"/>
      <c r="D21" s="24"/>
      <c r="E21" s="24"/>
      <c r="F21" s="24"/>
      <c r="G21" s="24"/>
      <c r="H21" s="24"/>
      <c r="I21" s="24"/>
      <c r="J21" s="24"/>
      <c r="K21" s="25"/>
    </row>
    <row r="22" spans="2:11" s="1" customFormat="1" ht="14.45" customHeight="1" x14ac:dyDescent="0.3">
      <c r="B22" s="23"/>
      <c r="C22" s="24"/>
      <c r="D22" s="22" t="s">
        <v>15</v>
      </c>
      <c r="E22" s="24"/>
      <c r="F22" s="24"/>
      <c r="G22" s="24"/>
      <c r="H22" s="24"/>
      <c r="I22" s="22" t="s">
        <v>12</v>
      </c>
      <c r="J22" s="21"/>
      <c r="K22" s="25"/>
    </row>
    <row r="23" spans="2:11" s="1" customFormat="1" ht="18" customHeight="1" x14ac:dyDescent="0.3">
      <c r="B23" s="23"/>
      <c r="C23" s="24"/>
      <c r="D23" s="24"/>
      <c r="E23" s="21"/>
      <c r="F23" s="24"/>
      <c r="G23" s="24"/>
      <c r="H23" s="24"/>
      <c r="I23" s="22" t="s">
        <v>13</v>
      </c>
      <c r="J23" s="21"/>
      <c r="K23" s="25"/>
    </row>
    <row r="24" spans="2:11" s="1" customFormat="1" ht="6.95" customHeight="1" x14ac:dyDescent="0.3">
      <c r="B24" s="23"/>
      <c r="C24" s="24"/>
      <c r="D24" s="24"/>
      <c r="E24" s="24"/>
      <c r="F24" s="24"/>
      <c r="G24" s="24"/>
      <c r="H24" s="24"/>
      <c r="I24" s="24"/>
      <c r="J24" s="24"/>
      <c r="K24" s="25"/>
    </row>
    <row r="25" spans="2:11" s="1" customFormat="1" ht="14.45" customHeight="1" x14ac:dyDescent="0.3">
      <c r="B25" s="23"/>
      <c r="C25" s="24"/>
      <c r="D25" s="22" t="s">
        <v>17</v>
      </c>
      <c r="E25" s="24"/>
      <c r="F25" s="24"/>
      <c r="G25" s="24"/>
      <c r="H25" s="24"/>
      <c r="I25" s="24"/>
      <c r="J25" s="24"/>
      <c r="K25" s="25"/>
    </row>
    <row r="26" spans="2:11" s="2" customFormat="1" ht="22.5" customHeight="1" x14ac:dyDescent="0.3">
      <c r="B26" s="48"/>
      <c r="C26" s="49"/>
      <c r="D26" s="49"/>
      <c r="E26" s="234" t="s">
        <v>1</v>
      </c>
      <c r="F26" s="234"/>
      <c r="G26" s="234"/>
      <c r="H26" s="234"/>
      <c r="I26" s="49"/>
      <c r="J26" s="49"/>
      <c r="K26" s="50"/>
    </row>
    <row r="27" spans="2:11" s="1" customFormat="1" ht="6.95" customHeight="1" x14ac:dyDescent="0.3">
      <c r="B27" s="23"/>
      <c r="C27" s="24"/>
      <c r="D27" s="24"/>
      <c r="E27" s="24"/>
      <c r="F27" s="24"/>
      <c r="G27" s="24"/>
      <c r="H27" s="24"/>
      <c r="I27" s="24"/>
      <c r="J27" s="24"/>
      <c r="K27" s="25"/>
    </row>
    <row r="28" spans="2:11" s="1" customFormat="1" ht="6.95" customHeight="1" x14ac:dyDescent="0.3">
      <c r="B28" s="23"/>
      <c r="C28" s="24"/>
      <c r="D28" s="36"/>
      <c r="E28" s="36"/>
      <c r="F28" s="36"/>
      <c r="G28" s="36"/>
      <c r="H28" s="36"/>
      <c r="I28" s="36"/>
      <c r="J28" s="36"/>
      <c r="K28" s="51"/>
    </row>
    <row r="29" spans="2:11" s="1" customFormat="1" ht="25.35" customHeight="1" x14ac:dyDescent="0.3">
      <c r="B29" s="23"/>
      <c r="C29" s="24"/>
      <c r="D29" s="52" t="s">
        <v>18</v>
      </c>
      <c r="E29" s="24"/>
      <c r="F29" s="24"/>
      <c r="G29" s="24"/>
      <c r="H29" s="24"/>
      <c r="I29" s="24"/>
      <c r="J29" s="53">
        <f>ROUND(J84,2)</f>
        <v>0</v>
      </c>
      <c r="K29" s="25"/>
    </row>
    <row r="30" spans="2:11" s="1" customFormat="1" ht="6.95" customHeight="1" x14ac:dyDescent="0.3">
      <c r="B30" s="23"/>
      <c r="C30" s="24"/>
      <c r="D30" s="36"/>
      <c r="E30" s="36"/>
      <c r="F30" s="36"/>
      <c r="G30" s="36"/>
      <c r="H30" s="36"/>
      <c r="I30" s="36"/>
      <c r="J30" s="36"/>
      <c r="K30" s="51"/>
    </row>
    <row r="31" spans="2:11" s="1" customFormat="1" ht="14.45" customHeight="1" x14ac:dyDescent="0.3">
      <c r="B31" s="23"/>
      <c r="C31" s="24"/>
      <c r="D31" s="24"/>
      <c r="E31" s="24"/>
      <c r="F31" s="26" t="s">
        <v>20</v>
      </c>
      <c r="G31" s="24"/>
      <c r="H31" s="24"/>
      <c r="I31" s="26" t="s">
        <v>19</v>
      </c>
      <c r="J31" s="26" t="s">
        <v>21</v>
      </c>
      <c r="K31" s="25"/>
    </row>
    <row r="32" spans="2:11" s="1" customFormat="1" ht="14.45" customHeight="1" x14ac:dyDescent="0.3">
      <c r="B32" s="23"/>
      <c r="C32" s="24"/>
      <c r="D32" s="27" t="s">
        <v>22</v>
      </c>
      <c r="E32" s="27" t="s">
        <v>23</v>
      </c>
      <c r="F32" s="54">
        <f>ROUND(SUM(BE84:BE178), 2)</f>
        <v>0</v>
      </c>
      <c r="G32" s="24"/>
      <c r="H32" s="24"/>
      <c r="I32" s="55">
        <v>0.21</v>
      </c>
      <c r="J32" s="54">
        <f>ROUND(ROUND((SUM(BE84:BE178)), 2)*I32, 2)</f>
        <v>0</v>
      </c>
      <c r="K32" s="25"/>
    </row>
    <row r="33" spans="2:11" s="1" customFormat="1" ht="14.45" customHeight="1" x14ac:dyDescent="0.3">
      <c r="B33" s="23"/>
      <c r="C33" s="24"/>
      <c r="D33" s="24"/>
      <c r="E33" s="27" t="s">
        <v>24</v>
      </c>
      <c r="F33" s="54">
        <f>ROUND(SUM(BF84:BF178), 2)</f>
        <v>0</v>
      </c>
      <c r="G33" s="24"/>
      <c r="H33" s="24"/>
      <c r="I33" s="55">
        <v>0.15</v>
      </c>
      <c r="J33" s="54">
        <f>ROUND(ROUND((SUM(BF84:BF178)), 2)*I33, 2)</f>
        <v>0</v>
      </c>
      <c r="K33" s="25"/>
    </row>
    <row r="34" spans="2:11" s="1" customFormat="1" ht="14.45" hidden="1" customHeight="1" x14ac:dyDescent="0.3">
      <c r="B34" s="23"/>
      <c r="C34" s="24"/>
      <c r="D34" s="24"/>
      <c r="E34" s="27" t="s">
        <v>25</v>
      </c>
      <c r="F34" s="54">
        <f>ROUND(SUM(BG84:BG178), 2)</f>
        <v>0</v>
      </c>
      <c r="G34" s="24"/>
      <c r="H34" s="24"/>
      <c r="I34" s="55">
        <v>0.21</v>
      </c>
      <c r="J34" s="54">
        <v>0</v>
      </c>
      <c r="K34" s="25"/>
    </row>
    <row r="35" spans="2:11" s="1" customFormat="1" ht="14.45" hidden="1" customHeight="1" x14ac:dyDescent="0.3">
      <c r="B35" s="23"/>
      <c r="C35" s="24"/>
      <c r="D35" s="24"/>
      <c r="E35" s="27" t="s">
        <v>26</v>
      </c>
      <c r="F35" s="54">
        <f>ROUND(SUM(BH84:BH178), 2)</f>
        <v>0</v>
      </c>
      <c r="G35" s="24"/>
      <c r="H35" s="24"/>
      <c r="I35" s="55">
        <v>0.15</v>
      </c>
      <c r="J35" s="54">
        <v>0</v>
      </c>
      <c r="K35" s="25"/>
    </row>
    <row r="36" spans="2:11" s="1" customFormat="1" ht="14.45" hidden="1" customHeight="1" x14ac:dyDescent="0.3">
      <c r="B36" s="23"/>
      <c r="C36" s="24"/>
      <c r="D36" s="24"/>
      <c r="E36" s="27" t="s">
        <v>27</v>
      </c>
      <c r="F36" s="54">
        <f>ROUND(SUM(BI84:BI178), 2)</f>
        <v>0</v>
      </c>
      <c r="G36" s="24"/>
      <c r="H36" s="24"/>
      <c r="I36" s="55">
        <v>0</v>
      </c>
      <c r="J36" s="54">
        <v>0</v>
      </c>
      <c r="K36" s="25"/>
    </row>
    <row r="37" spans="2:11" s="1" customFormat="1" ht="6.95" customHeight="1" x14ac:dyDescent="0.3">
      <c r="B37" s="23"/>
      <c r="C37" s="24"/>
      <c r="D37" s="24"/>
      <c r="E37" s="24"/>
      <c r="F37" s="24"/>
      <c r="G37" s="24"/>
      <c r="H37" s="24"/>
      <c r="I37" s="24"/>
      <c r="J37" s="24"/>
      <c r="K37" s="25"/>
    </row>
    <row r="38" spans="2:11" s="1" customFormat="1" ht="25.35" customHeight="1" x14ac:dyDescent="0.3">
      <c r="B38" s="23"/>
      <c r="C38" s="56"/>
      <c r="D38" s="57" t="s">
        <v>28</v>
      </c>
      <c r="E38" s="38"/>
      <c r="F38" s="38"/>
      <c r="G38" s="58" t="s">
        <v>29</v>
      </c>
      <c r="H38" s="59" t="s">
        <v>30</v>
      </c>
      <c r="I38" s="38"/>
      <c r="J38" s="60">
        <f>SUM(J29:J36)</f>
        <v>0</v>
      </c>
      <c r="K38" s="61"/>
    </row>
    <row r="39" spans="2:11" s="1" customFormat="1" ht="14.45" customHeight="1" x14ac:dyDescent="0.3">
      <c r="B39" s="28"/>
      <c r="C39" s="29"/>
      <c r="D39" s="29"/>
      <c r="E39" s="29"/>
      <c r="F39" s="29"/>
      <c r="G39" s="29"/>
      <c r="H39" s="29"/>
      <c r="I39" s="29"/>
      <c r="J39" s="29"/>
      <c r="K39" s="30"/>
    </row>
    <row r="43" spans="2:11" s="1" customFormat="1" ht="6.95" customHeight="1" x14ac:dyDescent="0.3">
      <c r="B43" s="31"/>
      <c r="C43" s="32"/>
      <c r="D43" s="32"/>
      <c r="E43" s="32"/>
      <c r="F43" s="32"/>
      <c r="G43" s="32"/>
      <c r="H43" s="32"/>
      <c r="I43" s="32"/>
      <c r="J43" s="32"/>
      <c r="K43" s="62"/>
    </row>
    <row r="44" spans="2:11" s="1" customFormat="1" ht="36.950000000000003" customHeight="1" x14ac:dyDescent="0.3">
      <c r="B44" s="23"/>
      <c r="C44" s="18" t="s">
        <v>51</v>
      </c>
      <c r="D44" s="24"/>
      <c r="E44" s="24"/>
      <c r="F44" s="24"/>
      <c r="G44" s="24"/>
      <c r="H44" s="24"/>
      <c r="I44" s="24"/>
      <c r="J44" s="24"/>
      <c r="K44" s="25"/>
    </row>
    <row r="45" spans="2:11" s="1" customFormat="1" ht="6.95" customHeight="1" x14ac:dyDescent="0.3">
      <c r="B45" s="23"/>
      <c r="C45" s="24"/>
      <c r="D45" s="24"/>
      <c r="E45" s="24"/>
      <c r="F45" s="24"/>
      <c r="G45" s="24"/>
      <c r="H45" s="24"/>
      <c r="I45" s="24"/>
      <c r="J45" s="24"/>
      <c r="K45" s="25"/>
    </row>
    <row r="46" spans="2:11" s="1" customFormat="1" ht="14.45" customHeight="1" x14ac:dyDescent="0.3">
      <c r="B46" s="23"/>
      <c r="C46" s="22" t="s">
        <v>5</v>
      </c>
      <c r="D46" s="24"/>
      <c r="E46" s="24"/>
      <c r="F46" s="24"/>
      <c r="G46" s="24"/>
      <c r="H46" s="24"/>
      <c r="I46" s="24"/>
      <c r="J46" s="24"/>
      <c r="K46" s="25"/>
    </row>
    <row r="47" spans="2:11" s="1" customFormat="1" ht="22.5" customHeight="1" x14ac:dyDescent="0.3">
      <c r="B47" s="23"/>
      <c r="C47" s="24"/>
      <c r="D47" s="24"/>
      <c r="E47" s="226" t="str">
        <f>E7</f>
        <v>Vybudování učeben pro zájmové a celoživotní vzdělávání - jazykové, digitální vzdělávání a vybavení pracoviště řemeslných oborů - SOŠ a SOU Vocelova Hradec Králové</v>
      </c>
      <c r="F47" s="233"/>
      <c r="G47" s="233"/>
      <c r="H47" s="233"/>
      <c r="I47" s="24"/>
      <c r="J47" s="24"/>
      <c r="K47" s="25"/>
    </row>
    <row r="48" spans="2:11" ht="15" x14ac:dyDescent="0.3">
      <c r="B48" s="16"/>
      <c r="C48" s="22" t="s">
        <v>48</v>
      </c>
      <c r="D48" s="17"/>
      <c r="E48" s="17"/>
      <c r="F48" s="17"/>
      <c r="G48" s="17"/>
      <c r="H48" s="17"/>
      <c r="I48" s="17"/>
      <c r="J48" s="17"/>
      <c r="K48" s="19"/>
    </row>
    <row r="49" spans="2:47" s="1" customFormat="1" ht="22.5" customHeight="1" x14ac:dyDescent="0.3">
      <c r="B49" s="23"/>
      <c r="C49" s="24"/>
      <c r="D49" s="24"/>
      <c r="E49" s="226" t="s">
        <v>132</v>
      </c>
      <c r="F49" s="227"/>
      <c r="G49" s="227"/>
      <c r="H49" s="227"/>
      <c r="I49" s="24"/>
      <c r="J49" s="24"/>
      <c r="K49" s="25"/>
    </row>
    <row r="50" spans="2:47" s="1" customFormat="1" ht="14.45" customHeight="1" x14ac:dyDescent="0.3">
      <c r="B50" s="23"/>
      <c r="C50" s="22" t="s">
        <v>50</v>
      </c>
      <c r="D50" s="24"/>
      <c r="E50" s="24"/>
      <c r="F50" s="24"/>
      <c r="G50" s="24"/>
      <c r="H50" s="24"/>
      <c r="I50" s="24"/>
      <c r="J50" s="24"/>
      <c r="K50" s="25"/>
    </row>
    <row r="51" spans="2:47" s="1" customFormat="1" ht="23.25" customHeight="1" x14ac:dyDescent="0.3">
      <c r="B51" s="23"/>
      <c r="C51" s="24"/>
      <c r="D51" s="24"/>
      <c r="E51" s="228" t="str">
        <f>E11</f>
        <v>i_d2 - Vybavení nábytkem</v>
      </c>
      <c r="F51" s="227"/>
      <c r="G51" s="227"/>
      <c r="H51" s="227"/>
      <c r="I51" s="24"/>
      <c r="J51" s="24"/>
      <c r="K51" s="25"/>
    </row>
    <row r="52" spans="2:47" s="1" customFormat="1" ht="6.95" customHeight="1" x14ac:dyDescent="0.3">
      <c r="B52" s="23"/>
      <c r="C52" s="24"/>
      <c r="D52" s="24"/>
      <c r="E52" s="24"/>
      <c r="F52" s="24"/>
      <c r="G52" s="24"/>
      <c r="H52" s="24"/>
      <c r="I52" s="24"/>
      <c r="J52" s="24"/>
      <c r="K52" s="25"/>
    </row>
    <row r="53" spans="2:47" s="1" customFormat="1" ht="18" customHeight="1" x14ac:dyDescent="0.3">
      <c r="B53" s="23"/>
      <c r="C53" s="22" t="s">
        <v>8</v>
      </c>
      <c r="D53" s="24"/>
      <c r="E53" s="24"/>
      <c r="F53" s="21" t="str">
        <f>F14</f>
        <v>Hradec Králové, Vocelova 1338 - SOŠ a SOU</v>
      </c>
      <c r="G53" s="24"/>
      <c r="H53" s="24"/>
      <c r="I53" s="22" t="s">
        <v>10</v>
      </c>
      <c r="J53" s="47" t="str">
        <f>IF(J14="","",J14)</f>
        <v>vyplnit</v>
      </c>
      <c r="K53" s="25"/>
    </row>
    <row r="54" spans="2:47" s="1" customFormat="1" ht="6.95" customHeight="1" x14ac:dyDescent="0.3">
      <c r="B54" s="23"/>
      <c r="C54" s="24"/>
      <c r="D54" s="24"/>
      <c r="E54" s="24"/>
      <c r="F54" s="24"/>
      <c r="G54" s="24"/>
      <c r="H54" s="24"/>
      <c r="I54" s="24"/>
      <c r="J54" s="24"/>
      <c r="K54" s="25"/>
    </row>
    <row r="55" spans="2:47" s="1" customFormat="1" ht="15" x14ac:dyDescent="0.3">
      <c r="B55" s="23"/>
      <c r="C55" s="22" t="s">
        <v>11</v>
      </c>
      <c r="D55" s="24"/>
      <c r="E55" s="24"/>
      <c r="F55" s="21" t="str">
        <f>E17</f>
        <v>SOŠ a SOU Vocelova</v>
      </c>
      <c r="G55" s="24"/>
      <c r="H55" s="24"/>
      <c r="I55" s="22" t="s">
        <v>15</v>
      </c>
      <c r="J55" s="21"/>
      <c r="K55" s="25"/>
    </row>
    <row r="56" spans="2:47" s="1" customFormat="1" ht="14.45" customHeight="1" x14ac:dyDescent="0.3">
      <c r="B56" s="23"/>
      <c r="C56" s="22" t="s">
        <v>14</v>
      </c>
      <c r="D56" s="24"/>
      <c r="E56" s="24"/>
      <c r="F56" s="21" t="str">
        <f>IF(E20="","",E20)</f>
        <v>vyplnit</v>
      </c>
      <c r="G56" s="24"/>
      <c r="H56" s="24"/>
      <c r="I56" s="24"/>
      <c r="J56" s="24"/>
      <c r="K56" s="25"/>
    </row>
    <row r="57" spans="2:47" s="1" customFormat="1" ht="10.35" customHeight="1" x14ac:dyDescent="0.3">
      <c r="B57" s="23"/>
      <c r="C57" s="24"/>
      <c r="D57" s="24"/>
      <c r="E57" s="24"/>
      <c r="F57" s="24"/>
      <c r="G57" s="24"/>
      <c r="H57" s="24"/>
      <c r="I57" s="24"/>
      <c r="J57" s="24"/>
      <c r="K57" s="25"/>
    </row>
    <row r="58" spans="2:47" s="1" customFormat="1" ht="29.25" customHeight="1" x14ac:dyDescent="0.3">
      <c r="B58" s="23"/>
      <c r="C58" s="63" t="s">
        <v>52</v>
      </c>
      <c r="D58" s="56"/>
      <c r="E58" s="56"/>
      <c r="F58" s="56"/>
      <c r="G58" s="56"/>
      <c r="H58" s="56"/>
      <c r="I58" s="56"/>
      <c r="J58" s="64" t="s">
        <v>53</v>
      </c>
      <c r="K58" s="65"/>
    </row>
    <row r="59" spans="2:47" s="1" customFormat="1" ht="10.35" customHeight="1" x14ac:dyDescent="0.3">
      <c r="B59" s="23"/>
      <c r="C59" s="24"/>
      <c r="D59" s="24"/>
      <c r="E59" s="24"/>
      <c r="F59" s="24"/>
      <c r="G59" s="24"/>
      <c r="H59" s="24"/>
      <c r="I59" s="24"/>
      <c r="J59" s="24"/>
      <c r="K59" s="25"/>
    </row>
    <row r="60" spans="2:47" s="1" customFormat="1" ht="29.25" customHeight="1" x14ac:dyDescent="0.3">
      <c r="B60" s="23"/>
      <c r="C60" s="66" t="s">
        <v>54</v>
      </c>
      <c r="D60" s="24"/>
      <c r="E60" s="24"/>
      <c r="F60" s="24"/>
      <c r="G60" s="24"/>
      <c r="H60" s="24"/>
      <c r="I60" s="24"/>
      <c r="J60" s="53">
        <f>J84</f>
        <v>0</v>
      </c>
      <c r="K60" s="25"/>
      <c r="AU60" s="12" t="s">
        <v>55</v>
      </c>
    </row>
    <row r="61" spans="2:47" s="3" customFormat="1" ht="24.95" customHeight="1" x14ac:dyDescent="0.3">
      <c r="B61" s="67"/>
      <c r="C61" s="68"/>
      <c r="D61" s="69" t="s">
        <v>56</v>
      </c>
      <c r="E61" s="70"/>
      <c r="F61" s="70"/>
      <c r="G61" s="70"/>
      <c r="H61" s="70"/>
      <c r="I61" s="70"/>
      <c r="J61" s="71">
        <f>J85</f>
        <v>0</v>
      </c>
      <c r="K61" s="72"/>
    </row>
    <row r="62" spans="2:47" s="4" customFormat="1" ht="19.899999999999999" customHeight="1" x14ac:dyDescent="0.3">
      <c r="B62" s="73"/>
      <c r="C62" s="74"/>
      <c r="D62" s="75" t="s">
        <v>57</v>
      </c>
      <c r="E62" s="76"/>
      <c r="F62" s="76"/>
      <c r="G62" s="76"/>
      <c r="H62" s="76"/>
      <c r="I62" s="76"/>
      <c r="J62" s="77">
        <f>J86</f>
        <v>0</v>
      </c>
      <c r="K62" s="78"/>
    </row>
    <row r="63" spans="2:47" s="1" customFormat="1" ht="21.75" customHeight="1" x14ac:dyDescent="0.3">
      <c r="B63" s="23"/>
      <c r="C63" s="24"/>
      <c r="D63" s="24"/>
      <c r="E63" s="24"/>
      <c r="F63" s="24"/>
      <c r="G63" s="24"/>
      <c r="H63" s="24"/>
      <c r="I63" s="24"/>
      <c r="J63" s="24"/>
      <c r="K63" s="25"/>
    </row>
    <row r="64" spans="2:47" s="1" customFormat="1" ht="6.95" customHeight="1" x14ac:dyDescent="0.3">
      <c r="B64" s="28"/>
      <c r="C64" s="29"/>
      <c r="D64" s="29"/>
      <c r="E64" s="29"/>
      <c r="F64" s="29"/>
      <c r="G64" s="29"/>
      <c r="H64" s="29"/>
      <c r="I64" s="29"/>
      <c r="J64" s="29"/>
      <c r="K64" s="30"/>
    </row>
    <row r="68" spans="2:12" s="1" customFormat="1" ht="6.95" customHeight="1" x14ac:dyDescent="0.3">
      <c r="B68" s="31"/>
      <c r="C68" s="32"/>
      <c r="D68" s="32"/>
      <c r="E68" s="32"/>
      <c r="F68" s="32"/>
      <c r="G68" s="32"/>
      <c r="H68" s="32"/>
      <c r="I68" s="32"/>
      <c r="J68" s="32"/>
      <c r="K68" s="32"/>
      <c r="L68" s="23"/>
    </row>
    <row r="69" spans="2:12" s="1" customFormat="1" ht="36.950000000000003" customHeight="1" x14ac:dyDescent="0.3">
      <c r="B69" s="23"/>
      <c r="C69" s="33" t="s">
        <v>58</v>
      </c>
      <c r="L69" s="23"/>
    </row>
    <row r="70" spans="2:12" s="1" customFormat="1" ht="6.95" customHeight="1" x14ac:dyDescent="0.3">
      <c r="B70" s="23"/>
      <c r="L70" s="23"/>
    </row>
    <row r="71" spans="2:12" s="1" customFormat="1" ht="14.45" customHeight="1" x14ac:dyDescent="0.3">
      <c r="B71" s="23"/>
      <c r="C71" s="34" t="s">
        <v>5</v>
      </c>
      <c r="L71" s="23"/>
    </row>
    <row r="72" spans="2:12" s="1" customFormat="1" ht="22.5" customHeight="1" x14ac:dyDescent="0.3">
      <c r="B72" s="23"/>
      <c r="E72" s="229" t="str">
        <f>E7</f>
        <v>Vybudování učeben pro zájmové a celoživotní vzdělávání - jazykové, digitální vzdělávání a vybavení pracoviště řemeslných oborů - SOŠ a SOU Vocelova Hradec Králové</v>
      </c>
      <c r="F72" s="230"/>
      <c r="G72" s="230"/>
      <c r="H72" s="230"/>
      <c r="L72" s="23"/>
    </row>
    <row r="73" spans="2:12" ht="15" x14ac:dyDescent="0.3">
      <c r="B73" s="16"/>
      <c r="C73" s="34" t="s">
        <v>48</v>
      </c>
      <c r="L73" s="16"/>
    </row>
    <row r="74" spans="2:12" s="1" customFormat="1" ht="22.5" customHeight="1" x14ac:dyDescent="0.3">
      <c r="B74" s="23"/>
      <c r="E74" s="229" t="s">
        <v>132</v>
      </c>
      <c r="F74" s="231"/>
      <c r="G74" s="231"/>
      <c r="H74" s="231"/>
      <c r="L74" s="23"/>
    </row>
    <row r="75" spans="2:12" s="1" customFormat="1" ht="14.45" customHeight="1" x14ac:dyDescent="0.3">
      <c r="B75" s="23"/>
      <c r="C75" s="34" t="s">
        <v>50</v>
      </c>
      <c r="L75" s="23"/>
    </row>
    <row r="76" spans="2:12" s="1" customFormat="1" ht="23.25" customHeight="1" x14ac:dyDescent="0.3">
      <c r="B76" s="23"/>
      <c r="E76" s="232" t="str">
        <f>E11</f>
        <v>i_d2 - Vybavení nábytkem</v>
      </c>
      <c r="F76" s="231"/>
      <c r="G76" s="231"/>
      <c r="H76" s="231"/>
      <c r="L76" s="23"/>
    </row>
    <row r="77" spans="2:12" s="1" customFormat="1" ht="6.95" customHeight="1" x14ac:dyDescent="0.3">
      <c r="B77" s="23"/>
      <c r="L77" s="23"/>
    </row>
    <row r="78" spans="2:12" s="1" customFormat="1" ht="18" customHeight="1" x14ac:dyDescent="0.3">
      <c r="B78" s="23"/>
      <c r="C78" s="34" t="s">
        <v>8</v>
      </c>
      <c r="F78" s="79" t="str">
        <f>F14</f>
        <v>Hradec Králové, Vocelova 1338 - SOŠ a SOU</v>
      </c>
      <c r="I78" s="34" t="s">
        <v>10</v>
      </c>
      <c r="J78" s="35" t="str">
        <f>IF(J14="","",J14)</f>
        <v>vyplnit</v>
      </c>
      <c r="L78" s="23"/>
    </row>
    <row r="79" spans="2:12" s="1" customFormat="1" ht="6.95" customHeight="1" x14ac:dyDescent="0.3">
      <c r="B79" s="23"/>
      <c r="L79" s="23"/>
    </row>
    <row r="80" spans="2:12" s="1" customFormat="1" ht="15" x14ac:dyDescent="0.3">
      <c r="B80" s="23"/>
      <c r="C80" s="34" t="s">
        <v>11</v>
      </c>
      <c r="F80" s="79" t="str">
        <f>E17</f>
        <v>SOŠ a SOU Vocelova</v>
      </c>
      <c r="I80" s="34" t="s">
        <v>15</v>
      </c>
      <c r="J80" s="79"/>
      <c r="L80" s="23"/>
    </row>
    <row r="81" spans="2:65" s="1" customFormat="1" ht="14.45" customHeight="1" x14ac:dyDescent="0.3">
      <c r="B81" s="23"/>
      <c r="C81" s="34" t="s">
        <v>14</v>
      </c>
      <c r="F81" s="79" t="str">
        <f>IF(E20="","",E20)</f>
        <v>vyplnit</v>
      </c>
      <c r="L81" s="23"/>
    </row>
    <row r="82" spans="2:65" s="1" customFormat="1" ht="10.35" customHeight="1" x14ac:dyDescent="0.3">
      <c r="B82" s="23"/>
      <c r="L82" s="23"/>
    </row>
    <row r="83" spans="2:65" s="5" customFormat="1" ht="29.25" customHeight="1" x14ac:dyDescent="0.3">
      <c r="B83" s="80"/>
      <c r="C83" s="81" t="s">
        <v>59</v>
      </c>
      <c r="D83" s="82" t="s">
        <v>32</v>
      </c>
      <c r="E83" s="82" t="s">
        <v>31</v>
      </c>
      <c r="F83" s="82" t="s">
        <v>60</v>
      </c>
      <c r="G83" s="82" t="s">
        <v>61</v>
      </c>
      <c r="H83" s="82" t="s">
        <v>62</v>
      </c>
      <c r="I83" s="83" t="s">
        <v>63</v>
      </c>
      <c r="J83" s="82" t="s">
        <v>53</v>
      </c>
      <c r="K83" s="84" t="s">
        <v>64</v>
      </c>
      <c r="L83" s="80"/>
      <c r="M83" s="39" t="s">
        <v>65</v>
      </c>
      <c r="N83" s="40" t="s">
        <v>22</v>
      </c>
      <c r="O83" s="40" t="s">
        <v>66</v>
      </c>
      <c r="P83" s="40" t="s">
        <v>67</v>
      </c>
      <c r="Q83" s="40" t="s">
        <v>68</v>
      </c>
      <c r="R83" s="40" t="s">
        <v>69</v>
      </c>
      <c r="S83" s="40" t="s">
        <v>70</v>
      </c>
      <c r="T83" s="41" t="s">
        <v>71</v>
      </c>
    </row>
    <row r="84" spans="2:65" s="1" customFormat="1" ht="29.25" customHeight="1" x14ac:dyDescent="0.35">
      <c r="B84" s="23"/>
      <c r="C84" s="43" t="s">
        <v>54</v>
      </c>
      <c r="J84" s="85">
        <f>BK84</f>
        <v>0</v>
      </c>
      <c r="L84" s="23"/>
      <c r="M84" s="42"/>
      <c r="N84" s="36"/>
      <c r="O84" s="36"/>
      <c r="P84" s="86">
        <f>P85</f>
        <v>0</v>
      </c>
      <c r="Q84" s="36"/>
      <c r="R84" s="86">
        <f>R85</f>
        <v>0</v>
      </c>
      <c r="S84" s="36"/>
      <c r="T84" s="87">
        <f>T85</f>
        <v>0</v>
      </c>
      <c r="AT84" s="12" t="s">
        <v>33</v>
      </c>
      <c r="AU84" s="12" t="s">
        <v>55</v>
      </c>
      <c r="BK84" s="88">
        <f>BK85</f>
        <v>0</v>
      </c>
    </row>
    <row r="85" spans="2:65" s="6" customFormat="1" ht="37.35" customHeight="1" x14ac:dyDescent="0.35">
      <c r="B85" s="89"/>
      <c r="D85" s="90" t="s">
        <v>33</v>
      </c>
      <c r="E85" s="91" t="s">
        <v>90</v>
      </c>
      <c r="F85" s="91" t="s">
        <v>91</v>
      </c>
      <c r="J85" s="92">
        <f>BK85</f>
        <v>0</v>
      </c>
      <c r="L85" s="89"/>
      <c r="M85" s="93"/>
      <c r="N85" s="94"/>
      <c r="O85" s="94"/>
      <c r="P85" s="95">
        <f>P86</f>
        <v>0</v>
      </c>
      <c r="Q85" s="94"/>
      <c r="R85" s="95">
        <f>R86</f>
        <v>0</v>
      </c>
      <c r="S85" s="94"/>
      <c r="T85" s="96">
        <f>T86</f>
        <v>0</v>
      </c>
      <c r="AR85" s="90" t="s">
        <v>37</v>
      </c>
      <c r="AT85" s="97" t="s">
        <v>33</v>
      </c>
      <c r="AU85" s="97" t="s">
        <v>34</v>
      </c>
      <c r="AY85" s="90" t="s">
        <v>72</v>
      </c>
      <c r="BK85" s="98">
        <f>BK86</f>
        <v>0</v>
      </c>
    </row>
    <row r="86" spans="2:65" s="6" customFormat="1" ht="19.899999999999999" customHeight="1" x14ac:dyDescent="0.3">
      <c r="B86" s="89"/>
      <c r="D86" s="99" t="s">
        <v>33</v>
      </c>
      <c r="E86" s="100" t="s">
        <v>92</v>
      </c>
      <c r="F86" s="100" t="s">
        <v>93</v>
      </c>
      <c r="J86" s="101">
        <f>BK86</f>
        <v>0</v>
      </c>
      <c r="L86" s="89"/>
      <c r="M86" s="93"/>
      <c r="N86" s="94"/>
      <c r="O86" s="94"/>
      <c r="P86" s="95">
        <f>SUM(P87:P178)</f>
        <v>0</v>
      </c>
      <c r="Q86" s="94"/>
      <c r="R86" s="95">
        <f>SUM(R87:R178)</f>
        <v>0</v>
      </c>
      <c r="S86" s="94"/>
      <c r="T86" s="96">
        <f>SUM(T87:T178)</f>
        <v>0</v>
      </c>
      <c r="AR86" s="90" t="s">
        <v>37</v>
      </c>
      <c r="AT86" s="97" t="s">
        <v>33</v>
      </c>
      <c r="AU86" s="97" t="s">
        <v>36</v>
      </c>
      <c r="AY86" s="90" t="s">
        <v>72</v>
      </c>
      <c r="BK86" s="98">
        <f>SUM(BK87:BK178)</f>
        <v>0</v>
      </c>
    </row>
    <row r="87" spans="2:65" s="1" customFormat="1" ht="22.5" customHeight="1" x14ac:dyDescent="0.3">
      <c r="B87" s="102"/>
      <c r="C87" s="103" t="s">
        <v>36</v>
      </c>
      <c r="D87" s="103" t="s">
        <v>74</v>
      </c>
      <c r="E87" s="104" t="s">
        <v>97</v>
      </c>
      <c r="F87" s="105" t="s">
        <v>98</v>
      </c>
      <c r="G87" s="106" t="s">
        <v>95</v>
      </c>
      <c r="H87" s="107">
        <v>1</v>
      </c>
      <c r="I87" s="108">
        <v>0</v>
      </c>
      <c r="J87" s="108">
        <f>ROUND(I87*H87,2)</f>
        <v>0</v>
      </c>
      <c r="K87" s="105" t="s">
        <v>1</v>
      </c>
      <c r="L87" s="23"/>
      <c r="M87" s="109" t="s">
        <v>1</v>
      </c>
      <c r="N87" s="110" t="s">
        <v>23</v>
      </c>
      <c r="O87" s="111">
        <v>0</v>
      </c>
      <c r="P87" s="111">
        <f>O87*H87</f>
        <v>0</v>
      </c>
      <c r="Q87" s="111">
        <v>0</v>
      </c>
      <c r="R87" s="111">
        <f>Q87*H87</f>
        <v>0</v>
      </c>
      <c r="S87" s="111">
        <v>0</v>
      </c>
      <c r="T87" s="112">
        <f>S87*H87</f>
        <v>0</v>
      </c>
      <c r="AR87" s="12" t="s">
        <v>88</v>
      </c>
      <c r="AT87" s="12" t="s">
        <v>74</v>
      </c>
      <c r="AU87" s="12" t="s">
        <v>37</v>
      </c>
      <c r="AY87" s="12" t="s">
        <v>72</v>
      </c>
      <c r="BE87" s="113">
        <f>IF(N87="základní",J87,0)</f>
        <v>0</v>
      </c>
      <c r="BF87" s="113">
        <f>IF(N87="snížená",J87,0)</f>
        <v>0</v>
      </c>
      <c r="BG87" s="113">
        <f>IF(N87="zákl. přenesená",J87,0)</f>
        <v>0</v>
      </c>
      <c r="BH87" s="113">
        <f>IF(N87="sníž. přenesená",J87,0)</f>
        <v>0</v>
      </c>
      <c r="BI87" s="113">
        <f>IF(N87="nulová",J87,0)</f>
        <v>0</v>
      </c>
      <c r="BJ87" s="12" t="s">
        <v>36</v>
      </c>
      <c r="BK87" s="113">
        <f>ROUND(I87*H87,2)</f>
        <v>0</v>
      </c>
      <c r="BL87" s="12" t="s">
        <v>88</v>
      </c>
      <c r="BM87" s="12" t="s">
        <v>134</v>
      </c>
    </row>
    <row r="88" spans="2:65" s="1" customFormat="1" x14ac:dyDescent="0.3">
      <c r="B88" s="23"/>
      <c r="D88" s="118" t="s">
        <v>76</v>
      </c>
      <c r="F88" s="128" t="s">
        <v>98</v>
      </c>
      <c r="L88" s="23"/>
      <c r="M88" s="116"/>
      <c r="N88" s="24"/>
      <c r="O88" s="24"/>
      <c r="P88" s="24"/>
      <c r="Q88" s="24"/>
      <c r="R88" s="24"/>
      <c r="S88" s="24"/>
      <c r="T88" s="37"/>
      <c r="AT88" s="12" t="s">
        <v>76</v>
      </c>
      <c r="AU88" s="12" t="s">
        <v>37</v>
      </c>
    </row>
    <row r="89" spans="2:65" s="1" customFormat="1" ht="22.5" customHeight="1" x14ac:dyDescent="0.3">
      <c r="B89" s="102"/>
      <c r="C89" s="129" t="s">
        <v>37</v>
      </c>
      <c r="D89" s="129" t="s">
        <v>87</v>
      </c>
      <c r="E89" s="130" t="s">
        <v>100</v>
      </c>
      <c r="F89" s="131" t="s">
        <v>101</v>
      </c>
      <c r="G89" s="132" t="s">
        <v>85</v>
      </c>
      <c r="H89" s="133">
        <v>15</v>
      </c>
      <c r="I89" s="134">
        <v>0</v>
      </c>
      <c r="J89" s="134">
        <f>ROUND(I89*H89,2)</f>
        <v>0</v>
      </c>
      <c r="K89" s="131" t="s">
        <v>1</v>
      </c>
      <c r="L89" s="135"/>
      <c r="M89" s="136" t="s">
        <v>1</v>
      </c>
      <c r="N89" s="137" t="s">
        <v>23</v>
      </c>
      <c r="O89" s="111">
        <v>0</v>
      </c>
      <c r="P89" s="111">
        <f>O89*H89</f>
        <v>0</v>
      </c>
      <c r="Q89" s="111">
        <v>0</v>
      </c>
      <c r="R89" s="111">
        <f>Q89*H89</f>
        <v>0</v>
      </c>
      <c r="S89" s="111">
        <v>0</v>
      </c>
      <c r="T89" s="112">
        <f>S89*H89</f>
        <v>0</v>
      </c>
      <c r="AR89" s="12" t="s">
        <v>89</v>
      </c>
      <c r="AT89" s="12" t="s">
        <v>87</v>
      </c>
      <c r="AU89" s="12" t="s">
        <v>37</v>
      </c>
      <c r="AY89" s="12" t="s">
        <v>72</v>
      </c>
      <c r="BE89" s="113">
        <f>IF(N89="základní",J89,0)</f>
        <v>0</v>
      </c>
      <c r="BF89" s="113">
        <f>IF(N89="snížená",J89,0)</f>
        <v>0</v>
      </c>
      <c r="BG89" s="113">
        <f>IF(N89="zákl. přenesená",J89,0)</f>
        <v>0</v>
      </c>
      <c r="BH89" s="113">
        <f>IF(N89="sníž. přenesená",J89,0)</f>
        <v>0</v>
      </c>
      <c r="BI89" s="113">
        <f>IF(N89="nulová",J89,0)</f>
        <v>0</v>
      </c>
      <c r="BJ89" s="12" t="s">
        <v>36</v>
      </c>
      <c r="BK89" s="113">
        <f>ROUND(I89*H89,2)</f>
        <v>0</v>
      </c>
      <c r="BL89" s="12" t="s">
        <v>88</v>
      </c>
      <c r="BM89" s="12" t="s">
        <v>135</v>
      </c>
    </row>
    <row r="90" spans="2:65" s="1" customFormat="1" x14ac:dyDescent="0.3">
      <c r="B90" s="23"/>
      <c r="D90" s="114" t="s">
        <v>76</v>
      </c>
      <c r="F90" s="115" t="s">
        <v>101</v>
      </c>
      <c r="L90" s="23"/>
      <c r="M90" s="116"/>
      <c r="N90" s="24"/>
      <c r="O90" s="24"/>
      <c r="P90" s="24"/>
      <c r="Q90" s="24"/>
      <c r="R90" s="24"/>
      <c r="S90" s="24"/>
      <c r="T90" s="37"/>
      <c r="AT90" s="12" t="s">
        <v>76</v>
      </c>
      <c r="AU90" s="12" t="s">
        <v>37</v>
      </c>
    </row>
    <row r="91" spans="2:65" s="1" customFormat="1" ht="121.5" x14ac:dyDescent="0.3">
      <c r="B91" s="23"/>
      <c r="D91" s="118" t="s">
        <v>94</v>
      </c>
      <c r="F91" s="142" t="s">
        <v>103</v>
      </c>
      <c r="L91" s="23"/>
      <c r="M91" s="116"/>
      <c r="N91" s="24"/>
      <c r="O91" s="24"/>
      <c r="P91" s="24"/>
      <c r="Q91" s="24"/>
      <c r="R91" s="24"/>
      <c r="S91" s="24"/>
      <c r="T91" s="37"/>
      <c r="AT91" s="12" t="s">
        <v>94</v>
      </c>
      <c r="AU91" s="12" t="s">
        <v>37</v>
      </c>
    </row>
    <row r="92" spans="2:65" s="1" customFormat="1" ht="22.5" customHeight="1" x14ac:dyDescent="0.3">
      <c r="B92" s="102"/>
      <c r="C92" s="129" t="s">
        <v>73</v>
      </c>
      <c r="D92" s="129" t="s">
        <v>87</v>
      </c>
      <c r="E92" s="130" t="s">
        <v>136</v>
      </c>
      <c r="F92" s="131" t="s">
        <v>137</v>
      </c>
      <c r="G92" s="132" t="s">
        <v>85</v>
      </c>
      <c r="H92" s="133">
        <v>27</v>
      </c>
      <c r="I92" s="134">
        <v>0</v>
      </c>
      <c r="J92" s="134">
        <f>ROUND(I92*H92,2)</f>
        <v>0</v>
      </c>
      <c r="K92" s="131" t="s">
        <v>1</v>
      </c>
      <c r="L92" s="135"/>
      <c r="M92" s="136" t="s">
        <v>1</v>
      </c>
      <c r="N92" s="137" t="s">
        <v>23</v>
      </c>
      <c r="O92" s="111">
        <v>0</v>
      </c>
      <c r="P92" s="111">
        <f>O92*H92</f>
        <v>0</v>
      </c>
      <c r="Q92" s="111">
        <v>0</v>
      </c>
      <c r="R92" s="111">
        <f>Q92*H92</f>
        <v>0</v>
      </c>
      <c r="S92" s="111">
        <v>0</v>
      </c>
      <c r="T92" s="112">
        <f>S92*H92</f>
        <v>0</v>
      </c>
      <c r="AR92" s="12" t="s">
        <v>89</v>
      </c>
      <c r="AT92" s="12" t="s">
        <v>87</v>
      </c>
      <c r="AU92" s="12" t="s">
        <v>37</v>
      </c>
      <c r="AY92" s="12" t="s">
        <v>72</v>
      </c>
      <c r="BE92" s="113">
        <f>IF(N92="základní",J92,0)</f>
        <v>0</v>
      </c>
      <c r="BF92" s="113">
        <f>IF(N92="snížená",J92,0)</f>
        <v>0</v>
      </c>
      <c r="BG92" s="113">
        <f>IF(N92="zákl. přenesená",J92,0)</f>
        <v>0</v>
      </c>
      <c r="BH92" s="113">
        <f>IF(N92="sníž. přenesená",J92,0)</f>
        <v>0</v>
      </c>
      <c r="BI92" s="113">
        <f>IF(N92="nulová",J92,0)</f>
        <v>0</v>
      </c>
      <c r="BJ92" s="12" t="s">
        <v>36</v>
      </c>
      <c r="BK92" s="113">
        <f>ROUND(I92*H92,2)</f>
        <v>0</v>
      </c>
      <c r="BL92" s="12" t="s">
        <v>88</v>
      </c>
      <c r="BM92" s="12" t="s">
        <v>138</v>
      </c>
    </row>
    <row r="93" spans="2:65" s="1" customFormat="1" ht="67.5" x14ac:dyDescent="0.3">
      <c r="B93" s="23"/>
      <c r="D93" s="114" t="s">
        <v>94</v>
      </c>
      <c r="F93" s="138" t="s">
        <v>139</v>
      </c>
      <c r="L93" s="23"/>
      <c r="M93" s="116"/>
      <c r="N93" s="24"/>
      <c r="O93" s="24"/>
      <c r="P93" s="24"/>
      <c r="Q93" s="24"/>
      <c r="R93" s="24"/>
      <c r="S93" s="24"/>
      <c r="T93" s="37"/>
      <c r="AT93" s="12" t="s">
        <v>94</v>
      </c>
      <c r="AU93" s="12" t="s">
        <v>37</v>
      </c>
    </row>
    <row r="94" spans="2:65" s="7" customFormat="1" x14ac:dyDescent="0.3">
      <c r="B94" s="117"/>
      <c r="D94" s="114" t="s">
        <v>77</v>
      </c>
      <c r="E94" s="125" t="s">
        <v>1</v>
      </c>
      <c r="F94" s="126" t="s">
        <v>140</v>
      </c>
      <c r="H94" s="127">
        <v>27</v>
      </c>
      <c r="L94" s="117"/>
      <c r="M94" s="122"/>
      <c r="N94" s="123"/>
      <c r="O94" s="123"/>
      <c r="P94" s="123"/>
      <c r="Q94" s="123"/>
      <c r="R94" s="123"/>
      <c r="S94" s="123"/>
      <c r="T94" s="124"/>
      <c r="AT94" s="125" t="s">
        <v>77</v>
      </c>
      <c r="AU94" s="125" t="s">
        <v>37</v>
      </c>
      <c r="AV94" s="7" t="s">
        <v>37</v>
      </c>
      <c r="AW94" s="7" t="s">
        <v>16</v>
      </c>
      <c r="AX94" s="7" t="s">
        <v>36</v>
      </c>
      <c r="AY94" s="125" t="s">
        <v>72</v>
      </c>
    </row>
    <row r="95" spans="2:65" s="7" customFormat="1" x14ac:dyDescent="0.3">
      <c r="B95" s="117"/>
      <c r="D95" s="114" t="s">
        <v>77</v>
      </c>
      <c r="E95" s="125" t="s">
        <v>1</v>
      </c>
      <c r="F95" s="126" t="s">
        <v>1</v>
      </c>
      <c r="H95" s="127">
        <v>0</v>
      </c>
      <c r="L95" s="117"/>
      <c r="M95" s="122"/>
      <c r="N95" s="123"/>
      <c r="O95" s="123"/>
      <c r="P95" s="123"/>
      <c r="Q95" s="123"/>
      <c r="R95" s="123"/>
      <c r="S95" s="123"/>
      <c r="T95" s="124"/>
      <c r="AT95" s="125" t="s">
        <v>77</v>
      </c>
      <c r="AU95" s="125" t="s">
        <v>37</v>
      </c>
      <c r="AV95" s="7" t="s">
        <v>37</v>
      </c>
      <c r="AW95" s="7" t="s">
        <v>16</v>
      </c>
      <c r="AX95" s="7" t="s">
        <v>34</v>
      </c>
      <c r="AY95" s="125" t="s">
        <v>72</v>
      </c>
    </row>
    <row r="96" spans="2:65" s="7" customFormat="1" x14ac:dyDescent="0.3">
      <c r="B96" s="117"/>
      <c r="D96" s="114" t="s">
        <v>77</v>
      </c>
      <c r="E96" s="125" t="s">
        <v>1</v>
      </c>
      <c r="F96" s="126" t="s">
        <v>1</v>
      </c>
      <c r="H96" s="127">
        <v>0</v>
      </c>
      <c r="L96" s="117"/>
      <c r="M96" s="122"/>
      <c r="N96" s="123"/>
      <c r="O96" s="123"/>
      <c r="P96" s="123"/>
      <c r="Q96" s="123"/>
      <c r="R96" s="123"/>
      <c r="S96" s="123"/>
      <c r="T96" s="124"/>
      <c r="AT96" s="125" t="s">
        <v>77</v>
      </c>
      <c r="AU96" s="125" t="s">
        <v>37</v>
      </c>
      <c r="AV96" s="7" t="s">
        <v>37</v>
      </c>
      <c r="AW96" s="7" t="s">
        <v>16</v>
      </c>
      <c r="AX96" s="7" t="s">
        <v>34</v>
      </c>
      <c r="AY96" s="125" t="s">
        <v>72</v>
      </c>
    </row>
    <row r="97" spans="2:65" s="7" customFormat="1" x14ac:dyDescent="0.3">
      <c r="B97" s="117"/>
      <c r="D97" s="114" t="s">
        <v>77</v>
      </c>
      <c r="E97" s="125" t="s">
        <v>1</v>
      </c>
      <c r="F97" s="126" t="s">
        <v>1</v>
      </c>
      <c r="H97" s="127">
        <v>0</v>
      </c>
      <c r="L97" s="117"/>
      <c r="M97" s="122"/>
      <c r="N97" s="123"/>
      <c r="O97" s="123"/>
      <c r="P97" s="123"/>
      <c r="Q97" s="123"/>
      <c r="R97" s="123"/>
      <c r="S97" s="123"/>
      <c r="T97" s="124"/>
      <c r="AT97" s="125" t="s">
        <v>77</v>
      </c>
      <c r="AU97" s="125" t="s">
        <v>37</v>
      </c>
      <c r="AV97" s="7" t="s">
        <v>37</v>
      </c>
      <c r="AW97" s="7" t="s">
        <v>16</v>
      </c>
      <c r="AX97" s="7" t="s">
        <v>34</v>
      </c>
      <c r="AY97" s="125" t="s">
        <v>72</v>
      </c>
    </row>
    <row r="98" spans="2:65" s="7" customFormat="1" x14ac:dyDescent="0.3">
      <c r="B98" s="117"/>
      <c r="D98" s="114" t="s">
        <v>77</v>
      </c>
      <c r="E98" s="125" t="s">
        <v>1</v>
      </c>
      <c r="F98" s="126" t="s">
        <v>1</v>
      </c>
      <c r="H98" s="127">
        <v>0</v>
      </c>
      <c r="L98" s="117"/>
      <c r="M98" s="122"/>
      <c r="N98" s="123"/>
      <c r="O98" s="123"/>
      <c r="P98" s="123"/>
      <c r="Q98" s="123"/>
      <c r="R98" s="123"/>
      <c r="S98" s="123"/>
      <c r="T98" s="124"/>
      <c r="AT98" s="125" t="s">
        <v>77</v>
      </c>
      <c r="AU98" s="125" t="s">
        <v>37</v>
      </c>
      <c r="AV98" s="7" t="s">
        <v>37</v>
      </c>
      <c r="AW98" s="7" t="s">
        <v>16</v>
      </c>
      <c r="AX98" s="7" t="s">
        <v>34</v>
      </c>
      <c r="AY98" s="125" t="s">
        <v>72</v>
      </c>
    </row>
    <row r="99" spans="2:65" s="7" customFormat="1" x14ac:dyDescent="0.3">
      <c r="B99" s="117"/>
      <c r="D99" s="114" t="s">
        <v>77</v>
      </c>
      <c r="E99" s="125" t="s">
        <v>1</v>
      </c>
      <c r="F99" s="126" t="s">
        <v>1</v>
      </c>
      <c r="H99" s="127">
        <v>0</v>
      </c>
      <c r="L99" s="117"/>
      <c r="M99" s="122"/>
      <c r="N99" s="123"/>
      <c r="O99" s="123"/>
      <c r="P99" s="123"/>
      <c r="Q99" s="123"/>
      <c r="R99" s="123"/>
      <c r="S99" s="123"/>
      <c r="T99" s="124"/>
      <c r="AT99" s="125" t="s">
        <v>77</v>
      </c>
      <c r="AU99" s="125" t="s">
        <v>37</v>
      </c>
      <c r="AV99" s="7" t="s">
        <v>37</v>
      </c>
      <c r="AW99" s="7" t="s">
        <v>16</v>
      </c>
      <c r="AX99" s="7" t="s">
        <v>34</v>
      </c>
      <c r="AY99" s="125" t="s">
        <v>72</v>
      </c>
    </row>
    <row r="100" spans="2:65" s="7" customFormat="1" x14ac:dyDescent="0.3">
      <c r="B100" s="117"/>
      <c r="D100" s="114" t="s">
        <v>77</v>
      </c>
      <c r="E100" s="125" t="s">
        <v>1</v>
      </c>
      <c r="F100" s="126" t="s">
        <v>1</v>
      </c>
      <c r="H100" s="127">
        <v>0</v>
      </c>
      <c r="L100" s="117"/>
      <c r="M100" s="122"/>
      <c r="N100" s="123"/>
      <c r="O100" s="123"/>
      <c r="P100" s="123"/>
      <c r="Q100" s="123"/>
      <c r="R100" s="123"/>
      <c r="S100" s="123"/>
      <c r="T100" s="124"/>
      <c r="AT100" s="125" t="s">
        <v>77</v>
      </c>
      <c r="AU100" s="125" t="s">
        <v>37</v>
      </c>
      <c r="AV100" s="7" t="s">
        <v>37</v>
      </c>
      <c r="AW100" s="7" t="s">
        <v>16</v>
      </c>
      <c r="AX100" s="7" t="s">
        <v>34</v>
      </c>
      <c r="AY100" s="125" t="s">
        <v>72</v>
      </c>
    </row>
    <row r="101" spans="2:65" s="7" customFormat="1" x14ac:dyDescent="0.3">
      <c r="B101" s="117"/>
      <c r="D101" s="114" t="s">
        <v>77</v>
      </c>
      <c r="E101" s="125" t="s">
        <v>1</v>
      </c>
      <c r="F101" s="126" t="s">
        <v>1</v>
      </c>
      <c r="H101" s="127">
        <v>0</v>
      </c>
      <c r="L101" s="117"/>
      <c r="M101" s="122"/>
      <c r="N101" s="123"/>
      <c r="O101" s="123"/>
      <c r="P101" s="123"/>
      <c r="Q101" s="123"/>
      <c r="R101" s="123"/>
      <c r="S101" s="123"/>
      <c r="T101" s="124"/>
      <c r="AT101" s="125" t="s">
        <v>77</v>
      </c>
      <c r="AU101" s="125" t="s">
        <v>37</v>
      </c>
      <c r="AV101" s="7" t="s">
        <v>37</v>
      </c>
      <c r="AW101" s="7" t="s">
        <v>16</v>
      </c>
      <c r="AX101" s="7" t="s">
        <v>34</v>
      </c>
      <c r="AY101" s="125" t="s">
        <v>72</v>
      </c>
    </row>
    <row r="102" spans="2:65" s="7" customFormat="1" x14ac:dyDescent="0.3">
      <c r="B102" s="117"/>
      <c r="D102" s="114" t="s">
        <v>77</v>
      </c>
      <c r="E102" s="125" t="s">
        <v>1</v>
      </c>
      <c r="F102" s="126" t="s">
        <v>1</v>
      </c>
      <c r="H102" s="127">
        <v>0</v>
      </c>
      <c r="L102" s="117"/>
      <c r="M102" s="122"/>
      <c r="N102" s="123"/>
      <c r="O102" s="123"/>
      <c r="P102" s="123"/>
      <c r="Q102" s="123"/>
      <c r="R102" s="123"/>
      <c r="S102" s="123"/>
      <c r="T102" s="124"/>
      <c r="AT102" s="125" t="s">
        <v>77</v>
      </c>
      <c r="AU102" s="125" t="s">
        <v>37</v>
      </c>
      <c r="AV102" s="7" t="s">
        <v>37</v>
      </c>
      <c r="AW102" s="7" t="s">
        <v>16</v>
      </c>
      <c r="AX102" s="7" t="s">
        <v>34</v>
      </c>
      <c r="AY102" s="125" t="s">
        <v>72</v>
      </c>
    </row>
    <row r="103" spans="2:65" s="7" customFormat="1" x14ac:dyDescent="0.3">
      <c r="B103" s="117"/>
      <c r="D103" s="114" t="s">
        <v>77</v>
      </c>
      <c r="E103" s="125" t="s">
        <v>1</v>
      </c>
      <c r="F103" s="126" t="s">
        <v>1</v>
      </c>
      <c r="H103" s="127">
        <v>0</v>
      </c>
      <c r="L103" s="117"/>
      <c r="M103" s="122"/>
      <c r="N103" s="123"/>
      <c r="O103" s="123"/>
      <c r="P103" s="123"/>
      <c r="Q103" s="123"/>
      <c r="R103" s="123"/>
      <c r="S103" s="123"/>
      <c r="T103" s="124"/>
      <c r="AT103" s="125" t="s">
        <v>77</v>
      </c>
      <c r="AU103" s="125" t="s">
        <v>37</v>
      </c>
      <c r="AV103" s="7" t="s">
        <v>37</v>
      </c>
      <c r="AW103" s="7" t="s">
        <v>16</v>
      </c>
      <c r="AX103" s="7" t="s">
        <v>34</v>
      </c>
      <c r="AY103" s="125" t="s">
        <v>72</v>
      </c>
    </row>
    <row r="104" spans="2:65" s="7" customFormat="1" x14ac:dyDescent="0.3">
      <c r="B104" s="117"/>
      <c r="D104" s="114" t="s">
        <v>77</v>
      </c>
      <c r="E104" s="125" t="s">
        <v>1</v>
      </c>
      <c r="F104" s="126" t="s">
        <v>1</v>
      </c>
      <c r="H104" s="127">
        <v>0</v>
      </c>
      <c r="L104" s="117"/>
      <c r="M104" s="122"/>
      <c r="N104" s="123"/>
      <c r="O104" s="123"/>
      <c r="P104" s="123"/>
      <c r="Q104" s="123"/>
      <c r="R104" s="123"/>
      <c r="S104" s="123"/>
      <c r="T104" s="124"/>
      <c r="AT104" s="125" t="s">
        <v>77</v>
      </c>
      <c r="AU104" s="125" t="s">
        <v>37</v>
      </c>
      <c r="AV104" s="7" t="s">
        <v>37</v>
      </c>
      <c r="AW104" s="7" t="s">
        <v>16</v>
      </c>
      <c r="AX104" s="7" t="s">
        <v>34</v>
      </c>
      <c r="AY104" s="125" t="s">
        <v>72</v>
      </c>
    </row>
    <row r="105" spans="2:65" s="7" customFormat="1" x14ac:dyDescent="0.3">
      <c r="B105" s="117"/>
      <c r="D105" s="118" t="s">
        <v>77</v>
      </c>
      <c r="E105" s="119" t="s">
        <v>1</v>
      </c>
      <c r="F105" s="120" t="s">
        <v>1</v>
      </c>
      <c r="H105" s="121">
        <v>0</v>
      </c>
      <c r="L105" s="117"/>
      <c r="M105" s="122"/>
      <c r="N105" s="123"/>
      <c r="O105" s="123"/>
      <c r="P105" s="123"/>
      <c r="Q105" s="123"/>
      <c r="R105" s="123"/>
      <c r="S105" s="123"/>
      <c r="T105" s="124"/>
      <c r="AT105" s="125" t="s">
        <v>77</v>
      </c>
      <c r="AU105" s="125" t="s">
        <v>37</v>
      </c>
      <c r="AV105" s="7" t="s">
        <v>37</v>
      </c>
      <c r="AW105" s="7" t="s">
        <v>16</v>
      </c>
      <c r="AX105" s="7" t="s">
        <v>34</v>
      </c>
      <c r="AY105" s="125" t="s">
        <v>72</v>
      </c>
    </row>
    <row r="106" spans="2:65" s="1" customFormat="1" ht="22.5" customHeight="1" x14ac:dyDescent="0.3">
      <c r="B106" s="102"/>
      <c r="C106" s="129" t="s">
        <v>75</v>
      </c>
      <c r="D106" s="129" t="s">
        <v>87</v>
      </c>
      <c r="E106" s="130" t="s">
        <v>141</v>
      </c>
      <c r="F106" s="131" t="s">
        <v>142</v>
      </c>
      <c r="G106" s="132" t="s">
        <v>85</v>
      </c>
      <c r="H106" s="133">
        <v>2</v>
      </c>
      <c r="I106" s="134">
        <v>0</v>
      </c>
      <c r="J106" s="134">
        <f>ROUND(I106*H106,2)</f>
        <v>0</v>
      </c>
      <c r="K106" s="131" t="s">
        <v>1</v>
      </c>
      <c r="L106" s="135"/>
      <c r="M106" s="136" t="s">
        <v>1</v>
      </c>
      <c r="N106" s="137" t="s">
        <v>23</v>
      </c>
      <c r="O106" s="111">
        <v>0</v>
      </c>
      <c r="P106" s="111">
        <f>O106*H106</f>
        <v>0</v>
      </c>
      <c r="Q106" s="111">
        <v>0</v>
      </c>
      <c r="R106" s="111">
        <f>Q106*H106</f>
        <v>0</v>
      </c>
      <c r="S106" s="111">
        <v>0</v>
      </c>
      <c r="T106" s="112">
        <f>S106*H106</f>
        <v>0</v>
      </c>
      <c r="AR106" s="12" t="s">
        <v>89</v>
      </c>
      <c r="AT106" s="12" t="s">
        <v>87</v>
      </c>
      <c r="AU106" s="12" t="s">
        <v>37</v>
      </c>
      <c r="AY106" s="12" t="s">
        <v>72</v>
      </c>
      <c r="BE106" s="113">
        <f>IF(N106="základní",J106,0)</f>
        <v>0</v>
      </c>
      <c r="BF106" s="113">
        <f>IF(N106="snížená",J106,0)</f>
        <v>0</v>
      </c>
      <c r="BG106" s="113">
        <f>IF(N106="zákl. přenesená",J106,0)</f>
        <v>0</v>
      </c>
      <c r="BH106" s="113">
        <f>IF(N106="sníž. přenesená",J106,0)</f>
        <v>0</v>
      </c>
      <c r="BI106" s="113">
        <f>IF(N106="nulová",J106,0)</f>
        <v>0</v>
      </c>
      <c r="BJ106" s="12" t="s">
        <v>36</v>
      </c>
      <c r="BK106" s="113">
        <f>ROUND(I106*H106,2)</f>
        <v>0</v>
      </c>
      <c r="BL106" s="12" t="s">
        <v>88</v>
      </c>
      <c r="BM106" s="12" t="s">
        <v>143</v>
      </c>
    </row>
    <row r="107" spans="2:65" s="1" customFormat="1" ht="67.5" x14ac:dyDescent="0.3">
      <c r="B107" s="23"/>
      <c r="D107" s="114" t="s">
        <v>94</v>
      </c>
      <c r="F107" s="138" t="s">
        <v>144</v>
      </c>
      <c r="L107" s="23"/>
      <c r="M107" s="116"/>
      <c r="N107" s="24"/>
      <c r="O107" s="24"/>
      <c r="P107" s="24"/>
      <c r="Q107" s="24"/>
      <c r="R107" s="24"/>
      <c r="S107" s="24"/>
      <c r="T107" s="37"/>
      <c r="AT107" s="12" t="s">
        <v>94</v>
      </c>
      <c r="AU107" s="12" t="s">
        <v>37</v>
      </c>
    </row>
    <row r="108" spans="2:65" s="7" customFormat="1" x14ac:dyDescent="0.3">
      <c r="B108" s="117"/>
      <c r="D108" s="114" t="s">
        <v>77</v>
      </c>
      <c r="E108" s="125" t="s">
        <v>1</v>
      </c>
      <c r="F108" s="126" t="s">
        <v>37</v>
      </c>
      <c r="H108" s="127">
        <v>2</v>
      </c>
      <c r="L108" s="117"/>
      <c r="M108" s="122"/>
      <c r="N108" s="123"/>
      <c r="O108" s="123"/>
      <c r="P108" s="123"/>
      <c r="Q108" s="123"/>
      <c r="R108" s="123"/>
      <c r="S108" s="123"/>
      <c r="T108" s="124"/>
      <c r="AT108" s="125" t="s">
        <v>77</v>
      </c>
      <c r="AU108" s="125" t="s">
        <v>37</v>
      </c>
      <c r="AV108" s="7" t="s">
        <v>37</v>
      </c>
      <c r="AW108" s="7" t="s">
        <v>16</v>
      </c>
      <c r="AX108" s="7" t="s">
        <v>36</v>
      </c>
      <c r="AY108" s="125" t="s">
        <v>72</v>
      </c>
    </row>
    <row r="109" spans="2:65" s="7" customFormat="1" x14ac:dyDescent="0.3">
      <c r="B109" s="117"/>
      <c r="D109" s="114" t="s">
        <v>77</v>
      </c>
      <c r="E109" s="125" t="s">
        <v>1</v>
      </c>
      <c r="F109" s="126" t="s">
        <v>1</v>
      </c>
      <c r="H109" s="127">
        <v>0</v>
      </c>
      <c r="L109" s="117"/>
      <c r="M109" s="122"/>
      <c r="N109" s="123"/>
      <c r="O109" s="123"/>
      <c r="P109" s="123"/>
      <c r="Q109" s="123"/>
      <c r="R109" s="123"/>
      <c r="S109" s="123"/>
      <c r="T109" s="124"/>
      <c r="AT109" s="125" t="s">
        <v>77</v>
      </c>
      <c r="AU109" s="125" t="s">
        <v>37</v>
      </c>
      <c r="AV109" s="7" t="s">
        <v>37</v>
      </c>
      <c r="AW109" s="7" t="s">
        <v>16</v>
      </c>
      <c r="AX109" s="7" t="s">
        <v>34</v>
      </c>
      <c r="AY109" s="125" t="s">
        <v>72</v>
      </c>
    </row>
    <row r="110" spans="2:65" s="7" customFormat="1" x14ac:dyDescent="0.3">
      <c r="B110" s="117"/>
      <c r="D110" s="114" t="s">
        <v>77</v>
      </c>
      <c r="E110" s="125" t="s">
        <v>1</v>
      </c>
      <c r="F110" s="126" t="s">
        <v>1</v>
      </c>
      <c r="H110" s="127">
        <v>0</v>
      </c>
      <c r="L110" s="117"/>
      <c r="M110" s="122"/>
      <c r="N110" s="123"/>
      <c r="O110" s="123"/>
      <c r="P110" s="123"/>
      <c r="Q110" s="123"/>
      <c r="R110" s="123"/>
      <c r="S110" s="123"/>
      <c r="T110" s="124"/>
      <c r="AT110" s="125" t="s">
        <v>77</v>
      </c>
      <c r="AU110" s="125" t="s">
        <v>37</v>
      </c>
      <c r="AV110" s="7" t="s">
        <v>37</v>
      </c>
      <c r="AW110" s="7" t="s">
        <v>16</v>
      </c>
      <c r="AX110" s="7" t="s">
        <v>34</v>
      </c>
      <c r="AY110" s="125" t="s">
        <v>72</v>
      </c>
    </row>
    <row r="111" spans="2:65" s="7" customFormat="1" x14ac:dyDescent="0.3">
      <c r="B111" s="117"/>
      <c r="D111" s="114" t="s">
        <v>77</v>
      </c>
      <c r="E111" s="125" t="s">
        <v>1</v>
      </c>
      <c r="F111" s="126" t="s">
        <v>1</v>
      </c>
      <c r="H111" s="127">
        <v>0</v>
      </c>
      <c r="L111" s="117"/>
      <c r="M111" s="122"/>
      <c r="N111" s="123"/>
      <c r="O111" s="123"/>
      <c r="P111" s="123"/>
      <c r="Q111" s="123"/>
      <c r="R111" s="123"/>
      <c r="S111" s="123"/>
      <c r="T111" s="124"/>
      <c r="AT111" s="125" t="s">
        <v>77</v>
      </c>
      <c r="AU111" s="125" t="s">
        <v>37</v>
      </c>
      <c r="AV111" s="7" t="s">
        <v>37</v>
      </c>
      <c r="AW111" s="7" t="s">
        <v>16</v>
      </c>
      <c r="AX111" s="7" t="s">
        <v>34</v>
      </c>
      <c r="AY111" s="125" t="s">
        <v>72</v>
      </c>
    </row>
    <row r="112" spans="2:65" s="7" customFormat="1" x14ac:dyDescent="0.3">
      <c r="B112" s="117"/>
      <c r="D112" s="114" t="s">
        <v>77</v>
      </c>
      <c r="E112" s="125" t="s">
        <v>1</v>
      </c>
      <c r="F112" s="126" t="s">
        <v>1</v>
      </c>
      <c r="H112" s="127">
        <v>0</v>
      </c>
      <c r="L112" s="117"/>
      <c r="M112" s="122"/>
      <c r="N112" s="123"/>
      <c r="O112" s="123"/>
      <c r="P112" s="123"/>
      <c r="Q112" s="123"/>
      <c r="R112" s="123"/>
      <c r="S112" s="123"/>
      <c r="T112" s="124"/>
      <c r="AT112" s="125" t="s">
        <v>77</v>
      </c>
      <c r="AU112" s="125" t="s">
        <v>37</v>
      </c>
      <c r="AV112" s="7" t="s">
        <v>37</v>
      </c>
      <c r="AW112" s="7" t="s">
        <v>16</v>
      </c>
      <c r="AX112" s="7" t="s">
        <v>34</v>
      </c>
      <c r="AY112" s="125" t="s">
        <v>72</v>
      </c>
    </row>
    <row r="113" spans="2:65" s="7" customFormat="1" x14ac:dyDescent="0.3">
      <c r="B113" s="117"/>
      <c r="D113" s="114" t="s">
        <v>77</v>
      </c>
      <c r="E113" s="125" t="s">
        <v>1</v>
      </c>
      <c r="F113" s="126" t="s">
        <v>1</v>
      </c>
      <c r="H113" s="127">
        <v>0</v>
      </c>
      <c r="L113" s="117"/>
      <c r="M113" s="122"/>
      <c r="N113" s="123"/>
      <c r="O113" s="123"/>
      <c r="P113" s="123"/>
      <c r="Q113" s="123"/>
      <c r="R113" s="123"/>
      <c r="S113" s="123"/>
      <c r="T113" s="124"/>
      <c r="AT113" s="125" t="s">
        <v>77</v>
      </c>
      <c r="AU113" s="125" t="s">
        <v>37</v>
      </c>
      <c r="AV113" s="7" t="s">
        <v>37</v>
      </c>
      <c r="AW113" s="7" t="s">
        <v>16</v>
      </c>
      <c r="AX113" s="7" t="s">
        <v>34</v>
      </c>
      <c r="AY113" s="125" t="s">
        <v>72</v>
      </c>
    </row>
    <row r="114" spans="2:65" s="7" customFormat="1" x14ac:dyDescent="0.3">
      <c r="B114" s="117"/>
      <c r="D114" s="114" t="s">
        <v>77</v>
      </c>
      <c r="E114" s="125" t="s">
        <v>1</v>
      </c>
      <c r="F114" s="126" t="s">
        <v>1</v>
      </c>
      <c r="H114" s="127">
        <v>0</v>
      </c>
      <c r="L114" s="117"/>
      <c r="M114" s="122"/>
      <c r="N114" s="123"/>
      <c r="O114" s="123"/>
      <c r="P114" s="123"/>
      <c r="Q114" s="123"/>
      <c r="R114" s="123"/>
      <c r="S114" s="123"/>
      <c r="T114" s="124"/>
      <c r="AT114" s="125" t="s">
        <v>77</v>
      </c>
      <c r="AU114" s="125" t="s">
        <v>37</v>
      </c>
      <c r="AV114" s="7" t="s">
        <v>37</v>
      </c>
      <c r="AW114" s="7" t="s">
        <v>16</v>
      </c>
      <c r="AX114" s="7" t="s">
        <v>34</v>
      </c>
      <c r="AY114" s="125" t="s">
        <v>72</v>
      </c>
    </row>
    <row r="115" spans="2:65" s="7" customFormat="1" x14ac:dyDescent="0.3">
      <c r="B115" s="117"/>
      <c r="D115" s="114" t="s">
        <v>77</v>
      </c>
      <c r="E115" s="125" t="s">
        <v>1</v>
      </c>
      <c r="F115" s="126" t="s">
        <v>1</v>
      </c>
      <c r="H115" s="127">
        <v>0</v>
      </c>
      <c r="L115" s="117"/>
      <c r="M115" s="122"/>
      <c r="N115" s="123"/>
      <c r="O115" s="123"/>
      <c r="P115" s="123"/>
      <c r="Q115" s="123"/>
      <c r="R115" s="123"/>
      <c r="S115" s="123"/>
      <c r="T115" s="124"/>
      <c r="AT115" s="125" t="s">
        <v>77</v>
      </c>
      <c r="AU115" s="125" t="s">
        <v>37</v>
      </c>
      <c r="AV115" s="7" t="s">
        <v>37</v>
      </c>
      <c r="AW115" s="7" t="s">
        <v>16</v>
      </c>
      <c r="AX115" s="7" t="s">
        <v>34</v>
      </c>
      <c r="AY115" s="125" t="s">
        <v>72</v>
      </c>
    </row>
    <row r="116" spans="2:65" s="7" customFormat="1" x14ac:dyDescent="0.3">
      <c r="B116" s="117"/>
      <c r="D116" s="114" t="s">
        <v>77</v>
      </c>
      <c r="E116" s="125" t="s">
        <v>1</v>
      </c>
      <c r="F116" s="126" t="s">
        <v>1</v>
      </c>
      <c r="H116" s="127">
        <v>0</v>
      </c>
      <c r="L116" s="117"/>
      <c r="M116" s="122"/>
      <c r="N116" s="123"/>
      <c r="O116" s="123"/>
      <c r="P116" s="123"/>
      <c r="Q116" s="123"/>
      <c r="R116" s="123"/>
      <c r="S116" s="123"/>
      <c r="T116" s="124"/>
      <c r="AT116" s="125" t="s">
        <v>77</v>
      </c>
      <c r="AU116" s="125" t="s">
        <v>37</v>
      </c>
      <c r="AV116" s="7" t="s">
        <v>37</v>
      </c>
      <c r="AW116" s="7" t="s">
        <v>16</v>
      </c>
      <c r="AX116" s="7" t="s">
        <v>34</v>
      </c>
      <c r="AY116" s="125" t="s">
        <v>72</v>
      </c>
    </row>
    <row r="117" spans="2:65" s="7" customFormat="1" x14ac:dyDescent="0.3">
      <c r="B117" s="117"/>
      <c r="D117" s="114" t="s">
        <v>77</v>
      </c>
      <c r="E117" s="125" t="s">
        <v>1</v>
      </c>
      <c r="F117" s="126" t="s">
        <v>1</v>
      </c>
      <c r="H117" s="127">
        <v>0</v>
      </c>
      <c r="L117" s="117"/>
      <c r="M117" s="122"/>
      <c r="N117" s="123"/>
      <c r="O117" s="123"/>
      <c r="P117" s="123"/>
      <c r="Q117" s="123"/>
      <c r="R117" s="123"/>
      <c r="S117" s="123"/>
      <c r="T117" s="124"/>
      <c r="AT117" s="125" t="s">
        <v>77</v>
      </c>
      <c r="AU117" s="125" t="s">
        <v>37</v>
      </c>
      <c r="AV117" s="7" t="s">
        <v>37</v>
      </c>
      <c r="AW117" s="7" t="s">
        <v>16</v>
      </c>
      <c r="AX117" s="7" t="s">
        <v>34</v>
      </c>
      <c r="AY117" s="125" t="s">
        <v>72</v>
      </c>
    </row>
    <row r="118" spans="2:65" s="7" customFormat="1" x14ac:dyDescent="0.3">
      <c r="B118" s="117"/>
      <c r="D118" s="114" t="s">
        <v>77</v>
      </c>
      <c r="E118" s="125" t="s">
        <v>1</v>
      </c>
      <c r="F118" s="126" t="s">
        <v>1</v>
      </c>
      <c r="H118" s="127">
        <v>0</v>
      </c>
      <c r="L118" s="117"/>
      <c r="M118" s="122"/>
      <c r="N118" s="123"/>
      <c r="O118" s="123"/>
      <c r="P118" s="123"/>
      <c r="Q118" s="123"/>
      <c r="R118" s="123"/>
      <c r="S118" s="123"/>
      <c r="T118" s="124"/>
      <c r="AT118" s="125" t="s">
        <v>77</v>
      </c>
      <c r="AU118" s="125" t="s">
        <v>37</v>
      </c>
      <c r="AV118" s="7" t="s">
        <v>37</v>
      </c>
      <c r="AW118" s="7" t="s">
        <v>16</v>
      </c>
      <c r="AX118" s="7" t="s">
        <v>34</v>
      </c>
      <c r="AY118" s="125" t="s">
        <v>72</v>
      </c>
    </row>
    <row r="119" spans="2:65" s="7" customFormat="1" x14ac:dyDescent="0.3">
      <c r="B119" s="117"/>
      <c r="D119" s="118" t="s">
        <v>77</v>
      </c>
      <c r="E119" s="119" t="s">
        <v>1</v>
      </c>
      <c r="F119" s="120" t="s">
        <v>1</v>
      </c>
      <c r="H119" s="121">
        <v>0</v>
      </c>
      <c r="L119" s="117"/>
      <c r="M119" s="122"/>
      <c r="N119" s="123"/>
      <c r="O119" s="123"/>
      <c r="P119" s="123"/>
      <c r="Q119" s="123"/>
      <c r="R119" s="123"/>
      <c r="S119" s="123"/>
      <c r="T119" s="124"/>
      <c r="AT119" s="125" t="s">
        <v>77</v>
      </c>
      <c r="AU119" s="125" t="s">
        <v>37</v>
      </c>
      <c r="AV119" s="7" t="s">
        <v>37</v>
      </c>
      <c r="AW119" s="7" t="s">
        <v>16</v>
      </c>
      <c r="AX119" s="7" t="s">
        <v>34</v>
      </c>
      <c r="AY119" s="125" t="s">
        <v>72</v>
      </c>
    </row>
    <row r="120" spans="2:65" s="1" customFormat="1" ht="22.5" customHeight="1" x14ac:dyDescent="0.3">
      <c r="B120" s="102"/>
      <c r="C120" s="129" t="s">
        <v>79</v>
      </c>
      <c r="D120" s="129" t="s">
        <v>87</v>
      </c>
      <c r="E120" s="130" t="s">
        <v>145</v>
      </c>
      <c r="F120" s="131" t="s">
        <v>146</v>
      </c>
      <c r="G120" s="132" t="s">
        <v>85</v>
      </c>
      <c r="H120" s="133">
        <v>2</v>
      </c>
      <c r="I120" s="134">
        <v>0</v>
      </c>
      <c r="J120" s="134">
        <f>ROUND(I120*H120,2)</f>
        <v>0</v>
      </c>
      <c r="K120" s="131" t="s">
        <v>1</v>
      </c>
      <c r="L120" s="135"/>
      <c r="M120" s="136" t="s">
        <v>1</v>
      </c>
      <c r="N120" s="137" t="s">
        <v>23</v>
      </c>
      <c r="O120" s="111">
        <v>0</v>
      </c>
      <c r="P120" s="111">
        <f>O120*H120</f>
        <v>0</v>
      </c>
      <c r="Q120" s="111">
        <v>0</v>
      </c>
      <c r="R120" s="111">
        <f>Q120*H120</f>
        <v>0</v>
      </c>
      <c r="S120" s="111">
        <v>0</v>
      </c>
      <c r="T120" s="112">
        <f>S120*H120</f>
        <v>0</v>
      </c>
      <c r="AR120" s="12" t="s">
        <v>89</v>
      </c>
      <c r="AT120" s="12" t="s">
        <v>87</v>
      </c>
      <c r="AU120" s="12" t="s">
        <v>37</v>
      </c>
      <c r="AY120" s="12" t="s">
        <v>72</v>
      </c>
      <c r="BE120" s="113">
        <f>IF(N120="základní",J120,0)</f>
        <v>0</v>
      </c>
      <c r="BF120" s="113">
        <f>IF(N120="snížená",J120,0)</f>
        <v>0</v>
      </c>
      <c r="BG120" s="113">
        <f>IF(N120="zákl. přenesená",J120,0)</f>
        <v>0</v>
      </c>
      <c r="BH120" s="113">
        <f>IF(N120="sníž. přenesená",J120,0)</f>
        <v>0</v>
      </c>
      <c r="BI120" s="113">
        <f>IF(N120="nulová",J120,0)</f>
        <v>0</v>
      </c>
      <c r="BJ120" s="12" t="s">
        <v>36</v>
      </c>
      <c r="BK120" s="113">
        <f>ROUND(I120*H120,2)</f>
        <v>0</v>
      </c>
      <c r="BL120" s="12" t="s">
        <v>88</v>
      </c>
      <c r="BM120" s="12" t="s">
        <v>147</v>
      </c>
    </row>
    <row r="121" spans="2:65" s="1" customFormat="1" ht="54" x14ac:dyDescent="0.3">
      <c r="B121" s="23"/>
      <c r="D121" s="114" t="s">
        <v>94</v>
      </c>
      <c r="F121" s="138" t="s">
        <v>148</v>
      </c>
      <c r="L121" s="23"/>
      <c r="M121" s="116"/>
      <c r="N121" s="24"/>
      <c r="O121" s="24"/>
      <c r="P121" s="24"/>
      <c r="Q121" s="24"/>
      <c r="R121" s="24"/>
      <c r="S121" s="24"/>
      <c r="T121" s="37"/>
      <c r="AT121" s="12" t="s">
        <v>94</v>
      </c>
      <c r="AU121" s="12" t="s">
        <v>37</v>
      </c>
    </row>
    <row r="122" spans="2:65" s="7" customFormat="1" x14ac:dyDescent="0.3">
      <c r="B122" s="117"/>
      <c r="D122" s="114" t="s">
        <v>77</v>
      </c>
      <c r="E122" s="125" t="s">
        <v>1</v>
      </c>
      <c r="F122" s="126" t="s">
        <v>37</v>
      </c>
      <c r="H122" s="127">
        <v>2</v>
      </c>
      <c r="L122" s="117"/>
      <c r="M122" s="122"/>
      <c r="N122" s="123"/>
      <c r="O122" s="123"/>
      <c r="P122" s="123"/>
      <c r="Q122" s="123"/>
      <c r="R122" s="123"/>
      <c r="S122" s="123"/>
      <c r="T122" s="124"/>
      <c r="AT122" s="125" t="s">
        <v>77</v>
      </c>
      <c r="AU122" s="125" t="s">
        <v>37</v>
      </c>
      <c r="AV122" s="7" t="s">
        <v>37</v>
      </c>
      <c r="AW122" s="7" t="s">
        <v>16</v>
      </c>
      <c r="AX122" s="7" t="s">
        <v>36</v>
      </c>
      <c r="AY122" s="125" t="s">
        <v>72</v>
      </c>
    </row>
    <row r="123" spans="2:65" s="7" customFormat="1" x14ac:dyDescent="0.3">
      <c r="B123" s="117"/>
      <c r="D123" s="114" t="s">
        <v>77</v>
      </c>
      <c r="E123" s="125" t="s">
        <v>1</v>
      </c>
      <c r="F123" s="126" t="s">
        <v>1</v>
      </c>
      <c r="H123" s="127">
        <v>0</v>
      </c>
      <c r="L123" s="117"/>
      <c r="M123" s="122"/>
      <c r="N123" s="123"/>
      <c r="O123" s="123"/>
      <c r="P123" s="123"/>
      <c r="Q123" s="123"/>
      <c r="R123" s="123"/>
      <c r="S123" s="123"/>
      <c r="T123" s="124"/>
      <c r="AT123" s="125" t="s">
        <v>77</v>
      </c>
      <c r="AU123" s="125" t="s">
        <v>37</v>
      </c>
      <c r="AV123" s="7" t="s">
        <v>37</v>
      </c>
      <c r="AW123" s="7" t="s">
        <v>16</v>
      </c>
      <c r="AX123" s="7" t="s">
        <v>34</v>
      </c>
      <c r="AY123" s="125" t="s">
        <v>72</v>
      </c>
    </row>
    <row r="124" spans="2:65" s="7" customFormat="1" x14ac:dyDescent="0.3">
      <c r="B124" s="117"/>
      <c r="D124" s="114" t="s">
        <v>77</v>
      </c>
      <c r="E124" s="125" t="s">
        <v>1</v>
      </c>
      <c r="F124" s="126" t="s">
        <v>1</v>
      </c>
      <c r="H124" s="127">
        <v>0</v>
      </c>
      <c r="L124" s="117"/>
      <c r="M124" s="122"/>
      <c r="N124" s="123"/>
      <c r="O124" s="123"/>
      <c r="P124" s="123"/>
      <c r="Q124" s="123"/>
      <c r="R124" s="123"/>
      <c r="S124" s="123"/>
      <c r="T124" s="124"/>
      <c r="AT124" s="125" t="s">
        <v>77</v>
      </c>
      <c r="AU124" s="125" t="s">
        <v>37</v>
      </c>
      <c r="AV124" s="7" t="s">
        <v>37</v>
      </c>
      <c r="AW124" s="7" t="s">
        <v>16</v>
      </c>
      <c r="AX124" s="7" t="s">
        <v>34</v>
      </c>
      <c r="AY124" s="125" t="s">
        <v>72</v>
      </c>
    </row>
    <row r="125" spans="2:65" s="7" customFormat="1" x14ac:dyDescent="0.3">
      <c r="B125" s="117"/>
      <c r="D125" s="114" t="s">
        <v>77</v>
      </c>
      <c r="E125" s="125" t="s">
        <v>1</v>
      </c>
      <c r="F125" s="126" t="s">
        <v>1</v>
      </c>
      <c r="H125" s="127">
        <v>0</v>
      </c>
      <c r="L125" s="117"/>
      <c r="M125" s="122"/>
      <c r="N125" s="123"/>
      <c r="O125" s="123"/>
      <c r="P125" s="123"/>
      <c r="Q125" s="123"/>
      <c r="R125" s="123"/>
      <c r="S125" s="123"/>
      <c r="T125" s="124"/>
      <c r="AT125" s="125" t="s">
        <v>77</v>
      </c>
      <c r="AU125" s="125" t="s">
        <v>37</v>
      </c>
      <c r="AV125" s="7" t="s">
        <v>37</v>
      </c>
      <c r="AW125" s="7" t="s">
        <v>16</v>
      </c>
      <c r="AX125" s="7" t="s">
        <v>34</v>
      </c>
      <c r="AY125" s="125" t="s">
        <v>72</v>
      </c>
    </row>
    <row r="126" spans="2:65" s="7" customFormat="1" x14ac:dyDescent="0.3">
      <c r="B126" s="117"/>
      <c r="D126" s="114" t="s">
        <v>77</v>
      </c>
      <c r="E126" s="125" t="s">
        <v>1</v>
      </c>
      <c r="F126" s="126" t="s">
        <v>1</v>
      </c>
      <c r="H126" s="127">
        <v>0</v>
      </c>
      <c r="L126" s="117"/>
      <c r="M126" s="122"/>
      <c r="N126" s="123"/>
      <c r="O126" s="123"/>
      <c r="P126" s="123"/>
      <c r="Q126" s="123"/>
      <c r="R126" s="123"/>
      <c r="S126" s="123"/>
      <c r="T126" s="124"/>
      <c r="AT126" s="125" t="s">
        <v>77</v>
      </c>
      <c r="AU126" s="125" t="s">
        <v>37</v>
      </c>
      <c r="AV126" s="7" t="s">
        <v>37</v>
      </c>
      <c r="AW126" s="7" t="s">
        <v>16</v>
      </c>
      <c r="AX126" s="7" t="s">
        <v>34</v>
      </c>
      <c r="AY126" s="125" t="s">
        <v>72</v>
      </c>
    </row>
    <row r="127" spans="2:65" s="7" customFormat="1" x14ac:dyDescent="0.3">
      <c r="B127" s="117"/>
      <c r="D127" s="114" t="s">
        <v>77</v>
      </c>
      <c r="E127" s="125" t="s">
        <v>1</v>
      </c>
      <c r="F127" s="126" t="s">
        <v>1</v>
      </c>
      <c r="H127" s="127">
        <v>0</v>
      </c>
      <c r="L127" s="117"/>
      <c r="M127" s="122"/>
      <c r="N127" s="123"/>
      <c r="O127" s="123"/>
      <c r="P127" s="123"/>
      <c r="Q127" s="123"/>
      <c r="R127" s="123"/>
      <c r="S127" s="123"/>
      <c r="T127" s="124"/>
      <c r="AT127" s="125" t="s">
        <v>77</v>
      </c>
      <c r="AU127" s="125" t="s">
        <v>37</v>
      </c>
      <c r="AV127" s="7" t="s">
        <v>37</v>
      </c>
      <c r="AW127" s="7" t="s">
        <v>16</v>
      </c>
      <c r="AX127" s="7" t="s">
        <v>34</v>
      </c>
      <c r="AY127" s="125" t="s">
        <v>72</v>
      </c>
    </row>
    <row r="128" spans="2:65" s="7" customFormat="1" x14ac:dyDescent="0.3">
      <c r="B128" s="117"/>
      <c r="D128" s="114" t="s">
        <v>77</v>
      </c>
      <c r="E128" s="125" t="s">
        <v>1</v>
      </c>
      <c r="F128" s="126" t="s">
        <v>1</v>
      </c>
      <c r="H128" s="127">
        <v>0</v>
      </c>
      <c r="L128" s="117"/>
      <c r="M128" s="122"/>
      <c r="N128" s="123"/>
      <c r="O128" s="123"/>
      <c r="P128" s="123"/>
      <c r="Q128" s="123"/>
      <c r="R128" s="123"/>
      <c r="S128" s="123"/>
      <c r="T128" s="124"/>
      <c r="AT128" s="125" t="s">
        <v>77</v>
      </c>
      <c r="AU128" s="125" t="s">
        <v>37</v>
      </c>
      <c r="AV128" s="7" t="s">
        <v>37</v>
      </c>
      <c r="AW128" s="7" t="s">
        <v>16</v>
      </c>
      <c r="AX128" s="7" t="s">
        <v>34</v>
      </c>
      <c r="AY128" s="125" t="s">
        <v>72</v>
      </c>
    </row>
    <row r="129" spans="2:65" s="7" customFormat="1" x14ac:dyDescent="0.3">
      <c r="B129" s="117"/>
      <c r="D129" s="114" t="s">
        <v>77</v>
      </c>
      <c r="E129" s="125" t="s">
        <v>1</v>
      </c>
      <c r="F129" s="126" t="s">
        <v>1</v>
      </c>
      <c r="H129" s="127">
        <v>0</v>
      </c>
      <c r="L129" s="117"/>
      <c r="M129" s="122"/>
      <c r="N129" s="123"/>
      <c r="O129" s="123"/>
      <c r="P129" s="123"/>
      <c r="Q129" s="123"/>
      <c r="R129" s="123"/>
      <c r="S129" s="123"/>
      <c r="T129" s="124"/>
      <c r="AT129" s="125" t="s">
        <v>77</v>
      </c>
      <c r="AU129" s="125" t="s">
        <v>37</v>
      </c>
      <c r="AV129" s="7" t="s">
        <v>37</v>
      </c>
      <c r="AW129" s="7" t="s">
        <v>16</v>
      </c>
      <c r="AX129" s="7" t="s">
        <v>34</v>
      </c>
      <c r="AY129" s="125" t="s">
        <v>72</v>
      </c>
    </row>
    <row r="130" spans="2:65" s="7" customFormat="1" x14ac:dyDescent="0.3">
      <c r="B130" s="117"/>
      <c r="D130" s="114" t="s">
        <v>77</v>
      </c>
      <c r="E130" s="125" t="s">
        <v>1</v>
      </c>
      <c r="F130" s="126" t="s">
        <v>1</v>
      </c>
      <c r="H130" s="127">
        <v>0</v>
      </c>
      <c r="L130" s="117"/>
      <c r="M130" s="122"/>
      <c r="N130" s="123"/>
      <c r="O130" s="123"/>
      <c r="P130" s="123"/>
      <c r="Q130" s="123"/>
      <c r="R130" s="123"/>
      <c r="S130" s="123"/>
      <c r="T130" s="124"/>
      <c r="AT130" s="125" t="s">
        <v>77</v>
      </c>
      <c r="AU130" s="125" t="s">
        <v>37</v>
      </c>
      <c r="AV130" s="7" t="s">
        <v>37</v>
      </c>
      <c r="AW130" s="7" t="s">
        <v>16</v>
      </c>
      <c r="AX130" s="7" t="s">
        <v>34</v>
      </c>
      <c r="AY130" s="125" t="s">
        <v>72</v>
      </c>
    </row>
    <row r="131" spans="2:65" s="7" customFormat="1" x14ac:dyDescent="0.3">
      <c r="B131" s="117"/>
      <c r="D131" s="114" t="s">
        <v>77</v>
      </c>
      <c r="E131" s="125" t="s">
        <v>1</v>
      </c>
      <c r="F131" s="126" t="s">
        <v>1</v>
      </c>
      <c r="H131" s="127">
        <v>0</v>
      </c>
      <c r="L131" s="117"/>
      <c r="M131" s="122"/>
      <c r="N131" s="123"/>
      <c r="O131" s="123"/>
      <c r="P131" s="123"/>
      <c r="Q131" s="123"/>
      <c r="R131" s="123"/>
      <c r="S131" s="123"/>
      <c r="T131" s="124"/>
      <c r="AT131" s="125" t="s">
        <v>77</v>
      </c>
      <c r="AU131" s="125" t="s">
        <v>37</v>
      </c>
      <c r="AV131" s="7" t="s">
        <v>37</v>
      </c>
      <c r="AW131" s="7" t="s">
        <v>16</v>
      </c>
      <c r="AX131" s="7" t="s">
        <v>34</v>
      </c>
      <c r="AY131" s="125" t="s">
        <v>72</v>
      </c>
    </row>
    <row r="132" spans="2:65" s="7" customFormat="1" x14ac:dyDescent="0.3">
      <c r="B132" s="117"/>
      <c r="D132" s="114" t="s">
        <v>77</v>
      </c>
      <c r="E132" s="125" t="s">
        <v>1</v>
      </c>
      <c r="F132" s="126" t="s">
        <v>1</v>
      </c>
      <c r="H132" s="127">
        <v>0</v>
      </c>
      <c r="L132" s="117"/>
      <c r="M132" s="122"/>
      <c r="N132" s="123"/>
      <c r="O132" s="123"/>
      <c r="P132" s="123"/>
      <c r="Q132" s="123"/>
      <c r="R132" s="123"/>
      <c r="S132" s="123"/>
      <c r="T132" s="124"/>
      <c r="AT132" s="125" t="s">
        <v>77</v>
      </c>
      <c r="AU132" s="125" t="s">
        <v>37</v>
      </c>
      <c r="AV132" s="7" t="s">
        <v>37</v>
      </c>
      <c r="AW132" s="7" t="s">
        <v>16</v>
      </c>
      <c r="AX132" s="7" t="s">
        <v>34</v>
      </c>
      <c r="AY132" s="125" t="s">
        <v>72</v>
      </c>
    </row>
    <row r="133" spans="2:65" s="7" customFormat="1" x14ac:dyDescent="0.3">
      <c r="B133" s="117"/>
      <c r="D133" s="118" t="s">
        <v>77</v>
      </c>
      <c r="E133" s="119" t="s">
        <v>1</v>
      </c>
      <c r="F133" s="120" t="s">
        <v>1</v>
      </c>
      <c r="H133" s="121">
        <v>0</v>
      </c>
      <c r="L133" s="117"/>
      <c r="M133" s="122"/>
      <c r="N133" s="123"/>
      <c r="O133" s="123"/>
      <c r="P133" s="123"/>
      <c r="Q133" s="123"/>
      <c r="R133" s="123"/>
      <c r="S133" s="123"/>
      <c r="T133" s="124"/>
      <c r="AT133" s="125" t="s">
        <v>77</v>
      </c>
      <c r="AU133" s="125" t="s">
        <v>37</v>
      </c>
      <c r="AV133" s="7" t="s">
        <v>37</v>
      </c>
      <c r="AW133" s="7" t="s">
        <v>16</v>
      </c>
      <c r="AX133" s="7" t="s">
        <v>34</v>
      </c>
      <c r="AY133" s="125" t="s">
        <v>72</v>
      </c>
    </row>
    <row r="134" spans="2:65" s="1" customFormat="1" ht="22.5" customHeight="1" x14ac:dyDescent="0.3">
      <c r="B134" s="102"/>
      <c r="C134" s="129" t="s">
        <v>78</v>
      </c>
      <c r="D134" s="129" t="s">
        <v>87</v>
      </c>
      <c r="E134" s="130" t="s">
        <v>149</v>
      </c>
      <c r="F134" s="131" t="s">
        <v>150</v>
      </c>
      <c r="G134" s="132" t="s">
        <v>85</v>
      </c>
      <c r="H134" s="133">
        <v>2</v>
      </c>
      <c r="I134" s="134">
        <v>0</v>
      </c>
      <c r="J134" s="134">
        <f>ROUND(I134*H134,2)</f>
        <v>0</v>
      </c>
      <c r="K134" s="131" t="s">
        <v>1</v>
      </c>
      <c r="L134" s="135"/>
      <c r="M134" s="136" t="s">
        <v>1</v>
      </c>
      <c r="N134" s="137" t="s">
        <v>23</v>
      </c>
      <c r="O134" s="111">
        <v>0</v>
      </c>
      <c r="P134" s="111">
        <f>O134*H134</f>
        <v>0</v>
      </c>
      <c r="Q134" s="111">
        <v>0</v>
      </c>
      <c r="R134" s="111">
        <f>Q134*H134</f>
        <v>0</v>
      </c>
      <c r="S134" s="111">
        <v>0</v>
      </c>
      <c r="T134" s="112">
        <f>S134*H134</f>
        <v>0</v>
      </c>
      <c r="AR134" s="12" t="s">
        <v>89</v>
      </c>
      <c r="AT134" s="12" t="s">
        <v>87</v>
      </c>
      <c r="AU134" s="12" t="s">
        <v>37</v>
      </c>
      <c r="AY134" s="12" t="s">
        <v>72</v>
      </c>
      <c r="BE134" s="113">
        <f>IF(N134="základní",J134,0)</f>
        <v>0</v>
      </c>
      <c r="BF134" s="113">
        <f>IF(N134="snížená",J134,0)</f>
        <v>0</v>
      </c>
      <c r="BG134" s="113">
        <f>IF(N134="zákl. přenesená",J134,0)</f>
        <v>0</v>
      </c>
      <c r="BH134" s="113">
        <f>IF(N134="sníž. přenesená",J134,0)</f>
        <v>0</v>
      </c>
      <c r="BI134" s="113">
        <f>IF(N134="nulová",J134,0)</f>
        <v>0</v>
      </c>
      <c r="BJ134" s="12" t="s">
        <v>36</v>
      </c>
      <c r="BK134" s="113">
        <f>ROUND(I134*H134,2)</f>
        <v>0</v>
      </c>
      <c r="BL134" s="12" t="s">
        <v>88</v>
      </c>
      <c r="BM134" s="12" t="s">
        <v>151</v>
      </c>
    </row>
    <row r="135" spans="2:65" s="1" customFormat="1" ht="54" x14ac:dyDescent="0.3">
      <c r="B135" s="23"/>
      <c r="D135" s="114" t="s">
        <v>94</v>
      </c>
      <c r="F135" s="138" t="s">
        <v>148</v>
      </c>
      <c r="L135" s="23"/>
      <c r="M135" s="116"/>
      <c r="N135" s="24"/>
      <c r="O135" s="24"/>
      <c r="P135" s="24"/>
      <c r="Q135" s="24"/>
      <c r="R135" s="24"/>
      <c r="S135" s="24"/>
      <c r="T135" s="37"/>
      <c r="AT135" s="12" t="s">
        <v>94</v>
      </c>
      <c r="AU135" s="12" t="s">
        <v>37</v>
      </c>
    </row>
    <row r="136" spans="2:65" s="7" customFormat="1" x14ac:dyDescent="0.3">
      <c r="B136" s="117"/>
      <c r="D136" s="114" t="s">
        <v>77</v>
      </c>
      <c r="E136" s="125" t="s">
        <v>1</v>
      </c>
      <c r="F136" s="126" t="s">
        <v>37</v>
      </c>
      <c r="H136" s="127">
        <v>2</v>
      </c>
      <c r="L136" s="117"/>
      <c r="M136" s="122"/>
      <c r="N136" s="123"/>
      <c r="O136" s="123"/>
      <c r="P136" s="123"/>
      <c r="Q136" s="123"/>
      <c r="R136" s="123"/>
      <c r="S136" s="123"/>
      <c r="T136" s="124"/>
      <c r="AT136" s="125" t="s">
        <v>77</v>
      </c>
      <c r="AU136" s="125" t="s">
        <v>37</v>
      </c>
      <c r="AV136" s="7" t="s">
        <v>37</v>
      </c>
      <c r="AW136" s="7" t="s">
        <v>16</v>
      </c>
      <c r="AX136" s="7" t="s">
        <v>36</v>
      </c>
      <c r="AY136" s="125" t="s">
        <v>72</v>
      </c>
    </row>
    <row r="137" spans="2:65" s="7" customFormat="1" x14ac:dyDescent="0.3">
      <c r="B137" s="117"/>
      <c r="D137" s="114" t="s">
        <v>77</v>
      </c>
      <c r="E137" s="125" t="s">
        <v>1</v>
      </c>
      <c r="F137" s="126" t="s">
        <v>1</v>
      </c>
      <c r="H137" s="127">
        <v>0</v>
      </c>
      <c r="L137" s="117"/>
      <c r="M137" s="122"/>
      <c r="N137" s="123"/>
      <c r="O137" s="123"/>
      <c r="P137" s="123"/>
      <c r="Q137" s="123"/>
      <c r="R137" s="123"/>
      <c r="S137" s="123"/>
      <c r="T137" s="124"/>
      <c r="AT137" s="125" t="s">
        <v>77</v>
      </c>
      <c r="AU137" s="125" t="s">
        <v>37</v>
      </c>
      <c r="AV137" s="7" t="s">
        <v>37</v>
      </c>
      <c r="AW137" s="7" t="s">
        <v>16</v>
      </c>
      <c r="AX137" s="7" t="s">
        <v>34</v>
      </c>
      <c r="AY137" s="125" t="s">
        <v>72</v>
      </c>
    </row>
    <row r="138" spans="2:65" s="7" customFormat="1" x14ac:dyDescent="0.3">
      <c r="B138" s="117"/>
      <c r="D138" s="114" t="s">
        <v>77</v>
      </c>
      <c r="E138" s="125" t="s">
        <v>1</v>
      </c>
      <c r="F138" s="126" t="s">
        <v>1</v>
      </c>
      <c r="H138" s="127">
        <v>0</v>
      </c>
      <c r="L138" s="117"/>
      <c r="M138" s="122"/>
      <c r="N138" s="123"/>
      <c r="O138" s="123"/>
      <c r="P138" s="123"/>
      <c r="Q138" s="123"/>
      <c r="R138" s="123"/>
      <c r="S138" s="123"/>
      <c r="T138" s="124"/>
      <c r="AT138" s="125" t="s">
        <v>77</v>
      </c>
      <c r="AU138" s="125" t="s">
        <v>37</v>
      </c>
      <c r="AV138" s="7" t="s">
        <v>37</v>
      </c>
      <c r="AW138" s="7" t="s">
        <v>16</v>
      </c>
      <c r="AX138" s="7" t="s">
        <v>34</v>
      </c>
      <c r="AY138" s="125" t="s">
        <v>72</v>
      </c>
    </row>
    <row r="139" spans="2:65" s="7" customFormat="1" x14ac:dyDescent="0.3">
      <c r="B139" s="117"/>
      <c r="D139" s="114" t="s">
        <v>77</v>
      </c>
      <c r="E139" s="125" t="s">
        <v>1</v>
      </c>
      <c r="F139" s="126" t="s">
        <v>1</v>
      </c>
      <c r="H139" s="127">
        <v>0</v>
      </c>
      <c r="L139" s="117"/>
      <c r="M139" s="122"/>
      <c r="N139" s="123"/>
      <c r="O139" s="123"/>
      <c r="P139" s="123"/>
      <c r="Q139" s="123"/>
      <c r="R139" s="123"/>
      <c r="S139" s="123"/>
      <c r="T139" s="124"/>
      <c r="AT139" s="125" t="s">
        <v>77</v>
      </c>
      <c r="AU139" s="125" t="s">
        <v>37</v>
      </c>
      <c r="AV139" s="7" t="s">
        <v>37</v>
      </c>
      <c r="AW139" s="7" t="s">
        <v>16</v>
      </c>
      <c r="AX139" s="7" t="s">
        <v>34</v>
      </c>
      <c r="AY139" s="125" t="s">
        <v>72</v>
      </c>
    </row>
    <row r="140" spans="2:65" s="7" customFormat="1" x14ac:dyDescent="0.3">
      <c r="B140" s="117"/>
      <c r="D140" s="114" t="s">
        <v>77</v>
      </c>
      <c r="E140" s="125" t="s">
        <v>1</v>
      </c>
      <c r="F140" s="126" t="s">
        <v>1</v>
      </c>
      <c r="H140" s="127">
        <v>0</v>
      </c>
      <c r="L140" s="117"/>
      <c r="M140" s="122"/>
      <c r="N140" s="123"/>
      <c r="O140" s="123"/>
      <c r="P140" s="123"/>
      <c r="Q140" s="123"/>
      <c r="R140" s="123"/>
      <c r="S140" s="123"/>
      <c r="T140" s="124"/>
      <c r="AT140" s="125" t="s">
        <v>77</v>
      </c>
      <c r="AU140" s="125" t="s">
        <v>37</v>
      </c>
      <c r="AV140" s="7" t="s">
        <v>37</v>
      </c>
      <c r="AW140" s="7" t="s">
        <v>16</v>
      </c>
      <c r="AX140" s="7" t="s">
        <v>34</v>
      </c>
      <c r="AY140" s="125" t="s">
        <v>72</v>
      </c>
    </row>
    <row r="141" spans="2:65" s="7" customFormat="1" x14ac:dyDescent="0.3">
      <c r="B141" s="117"/>
      <c r="D141" s="114" t="s">
        <v>77</v>
      </c>
      <c r="E141" s="125" t="s">
        <v>1</v>
      </c>
      <c r="F141" s="126" t="s">
        <v>1</v>
      </c>
      <c r="H141" s="127">
        <v>0</v>
      </c>
      <c r="L141" s="117"/>
      <c r="M141" s="122"/>
      <c r="N141" s="123"/>
      <c r="O141" s="123"/>
      <c r="P141" s="123"/>
      <c r="Q141" s="123"/>
      <c r="R141" s="123"/>
      <c r="S141" s="123"/>
      <c r="T141" s="124"/>
      <c r="AT141" s="125" t="s">
        <v>77</v>
      </c>
      <c r="AU141" s="125" t="s">
        <v>37</v>
      </c>
      <c r="AV141" s="7" t="s">
        <v>37</v>
      </c>
      <c r="AW141" s="7" t="s">
        <v>16</v>
      </c>
      <c r="AX141" s="7" t="s">
        <v>34</v>
      </c>
      <c r="AY141" s="125" t="s">
        <v>72</v>
      </c>
    </row>
    <row r="142" spans="2:65" s="7" customFormat="1" x14ac:dyDescent="0.3">
      <c r="B142" s="117"/>
      <c r="D142" s="114" t="s">
        <v>77</v>
      </c>
      <c r="E142" s="125" t="s">
        <v>1</v>
      </c>
      <c r="F142" s="126" t="s">
        <v>1</v>
      </c>
      <c r="H142" s="127">
        <v>0</v>
      </c>
      <c r="L142" s="117"/>
      <c r="M142" s="122"/>
      <c r="N142" s="123"/>
      <c r="O142" s="123"/>
      <c r="P142" s="123"/>
      <c r="Q142" s="123"/>
      <c r="R142" s="123"/>
      <c r="S142" s="123"/>
      <c r="T142" s="124"/>
      <c r="AT142" s="125" t="s">
        <v>77</v>
      </c>
      <c r="AU142" s="125" t="s">
        <v>37</v>
      </c>
      <c r="AV142" s="7" t="s">
        <v>37</v>
      </c>
      <c r="AW142" s="7" t="s">
        <v>16</v>
      </c>
      <c r="AX142" s="7" t="s">
        <v>34</v>
      </c>
      <c r="AY142" s="125" t="s">
        <v>72</v>
      </c>
    </row>
    <row r="143" spans="2:65" s="7" customFormat="1" x14ac:dyDescent="0.3">
      <c r="B143" s="117"/>
      <c r="D143" s="114" t="s">
        <v>77</v>
      </c>
      <c r="E143" s="125" t="s">
        <v>1</v>
      </c>
      <c r="F143" s="126" t="s">
        <v>1</v>
      </c>
      <c r="H143" s="127">
        <v>0</v>
      </c>
      <c r="L143" s="117"/>
      <c r="M143" s="122"/>
      <c r="N143" s="123"/>
      <c r="O143" s="123"/>
      <c r="P143" s="123"/>
      <c r="Q143" s="123"/>
      <c r="R143" s="123"/>
      <c r="S143" s="123"/>
      <c r="T143" s="124"/>
      <c r="AT143" s="125" t="s">
        <v>77</v>
      </c>
      <c r="AU143" s="125" t="s">
        <v>37</v>
      </c>
      <c r="AV143" s="7" t="s">
        <v>37</v>
      </c>
      <c r="AW143" s="7" t="s">
        <v>16</v>
      </c>
      <c r="AX143" s="7" t="s">
        <v>34</v>
      </c>
      <c r="AY143" s="125" t="s">
        <v>72</v>
      </c>
    </row>
    <row r="144" spans="2:65" s="7" customFormat="1" x14ac:dyDescent="0.3">
      <c r="B144" s="117"/>
      <c r="D144" s="114" t="s">
        <v>77</v>
      </c>
      <c r="E144" s="125" t="s">
        <v>1</v>
      </c>
      <c r="F144" s="126" t="s">
        <v>1</v>
      </c>
      <c r="H144" s="127">
        <v>0</v>
      </c>
      <c r="L144" s="117"/>
      <c r="M144" s="122"/>
      <c r="N144" s="123"/>
      <c r="O144" s="123"/>
      <c r="P144" s="123"/>
      <c r="Q144" s="123"/>
      <c r="R144" s="123"/>
      <c r="S144" s="123"/>
      <c r="T144" s="124"/>
      <c r="AT144" s="125" t="s">
        <v>77</v>
      </c>
      <c r="AU144" s="125" t="s">
        <v>37</v>
      </c>
      <c r="AV144" s="7" t="s">
        <v>37</v>
      </c>
      <c r="AW144" s="7" t="s">
        <v>16</v>
      </c>
      <c r="AX144" s="7" t="s">
        <v>34</v>
      </c>
      <c r="AY144" s="125" t="s">
        <v>72</v>
      </c>
    </row>
    <row r="145" spans="2:65" s="7" customFormat="1" x14ac:dyDescent="0.3">
      <c r="B145" s="117"/>
      <c r="D145" s="114" t="s">
        <v>77</v>
      </c>
      <c r="E145" s="125" t="s">
        <v>1</v>
      </c>
      <c r="F145" s="126" t="s">
        <v>1</v>
      </c>
      <c r="H145" s="127">
        <v>0</v>
      </c>
      <c r="L145" s="117"/>
      <c r="M145" s="122"/>
      <c r="N145" s="123"/>
      <c r="O145" s="123"/>
      <c r="P145" s="123"/>
      <c r="Q145" s="123"/>
      <c r="R145" s="123"/>
      <c r="S145" s="123"/>
      <c r="T145" s="124"/>
      <c r="AT145" s="125" t="s">
        <v>77</v>
      </c>
      <c r="AU145" s="125" t="s">
        <v>37</v>
      </c>
      <c r="AV145" s="7" t="s">
        <v>37</v>
      </c>
      <c r="AW145" s="7" t="s">
        <v>16</v>
      </c>
      <c r="AX145" s="7" t="s">
        <v>34</v>
      </c>
      <c r="AY145" s="125" t="s">
        <v>72</v>
      </c>
    </row>
    <row r="146" spans="2:65" s="7" customFormat="1" x14ac:dyDescent="0.3">
      <c r="B146" s="117"/>
      <c r="D146" s="114" t="s">
        <v>77</v>
      </c>
      <c r="E146" s="125" t="s">
        <v>1</v>
      </c>
      <c r="F146" s="126" t="s">
        <v>1</v>
      </c>
      <c r="H146" s="127">
        <v>0</v>
      </c>
      <c r="L146" s="117"/>
      <c r="M146" s="122"/>
      <c r="N146" s="123"/>
      <c r="O146" s="123"/>
      <c r="P146" s="123"/>
      <c r="Q146" s="123"/>
      <c r="R146" s="123"/>
      <c r="S146" s="123"/>
      <c r="T146" s="124"/>
      <c r="AT146" s="125" t="s">
        <v>77</v>
      </c>
      <c r="AU146" s="125" t="s">
        <v>37</v>
      </c>
      <c r="AV146" s="7" t="s">
        <v>37</v>
      </c>
      <c r="AW146" s="7" t="s">
        <v>16</v>
      </c>
      <c r="AX146" s="7" t="s">
        <v>34</v>
      </c>
      <c r="AY146" s="125" t="s">
        <v>72</v>
      </c>
    </row>
    <row r="147" spans="2:65" s="7" customFormat="1" x14ac:dyDescent="0.3">
      <c r="B147" s="117"/>
      <c r="D147" s="118" t="s">
        <v>77</v>
      </c>
      <c r="E147" s="119" t="s">
        <v>1</v>
      </c>
      <c r="F147" s="120" t="s">
        <v>1</v>
      </c>
      <c r="H147" s="121">
        <v>0</v>
      </c>
      <c r="L147" s="117"/>
      <c r="M147" s="122"/>
      <c r="N147" s="123"/>
      <c r="O147" s="123"/>
      <c r="P147" s="123"/>
      <c r="Q147" s="123"/>
      <c r="R147" s="123"/>
      <c r="S147" s="123"/>
      <c r="T147" s="124"/>
      <c r="AT147" s="125" t="s">
        <v>77</v>
      </c>
      <c r="AU147" s="125" t="s">
        <v>37</v>
      </c>
      <c r="AV147" s="7" t="s">
        <v>37</v>
      </c>
      <c r="AW147" s="7" t="s">
        <v>16</v>
      </c>
      <c r="AX147" s="7" t="s">
        <v>34</v>
      </c>
      <c r="AY147" s="125" t="s">
        <v>72</v>
      </c>
    </row>
    <row r="148" spans="2:65" s="1" customFormat="1" ht="22.5" customHeight="1" x14ac:dyDescent="0.3">
      <c r="B148" s="102"/>
      <c r="C148" s="129" t="s">
        <v>80</v>
      </c>
      <c r="D148" s="129" t="s">
        <v>87</v>
      </c>
      <c r="E148" s="130" t="s">
        <v>104</v>
      </c>
      <c r="F148" s="131" t="s">
        <v>105</v>
      </c>
      <c r="G148" s="132" t="s">
        <v>85</v>
      </c>
      <c r="H148" s="133">
        <v>1</v>
      </c>
      <c r="I148" s="134">
        <v>0</v>
      </c>
      <c r="J148" s="134">
        <f>ROUND(I148*H148,2)</f>
        <v>0</v>
      </c>
      <c r="K148" s="131" t="s">
        <v>1</v>
      </c>
      <c r="L148" s="135"/>
      <c r="M148" s="136" t="s">
        <v>1</v>
      </c>
      <c r="N148" s="137" t="s">
        <v>23</v>
      </c>
      <c r="O148" s="111">
        <v>0</v>
      </c>
      <c r="P148" s="111">
        <f>O148*H148</f>
        <v>0</v>
      </c>
      <c r="Q148" s="111">
        <v>0</v>
      </c>
      <c r="R148" s="111">
        <f>Q148*H148</f>
        <v>0</v>
      </c>
      <c r="S148" s="111">
        <v>0</v>
      </c>
      <c r="T148" s="112">
        <f>S148*H148</f>
        <v>0</v>
      </c>
      <c r="AR148" s="12" t="s">
        <v>89</v>
      </c>
      <c r="AT148" s="12" t="s">
        <v>87</v>
      </c>
      <c r="AU148" s="12" t="s">
        <v>37</v>
      </c>
      <c r="AY148" s="12" t="s">
        <v>72</v>
      </c>
      <c r="BE148" s="113">
        <f>IF(N148="základní",J148,0)</f>
        <v>0</v>
      </c>
      <c r="BF148" s="113">
        <f>IF(N148="snížená",J148,0)</f>
        <v>0</v>
      </c>
      <c r="BG148" s="113">
        <f>IF(N148="zákl. přenesená",J148,0)</f>
        <v>0</v>
      </c>
      <c r="BH148" s="113">
        <f>IF(N148="sníž. přenesená",J148,0)</f>
        <v>0</v>
      </c>
      <c r="BI148" s="113">
        <f>IF(N148="nulová",J148,0)</f>
        <v>0</v>
      </c>
      <c r="BJ148" s="12" t="s">
        <v>36</v>
      </c>
      <c r="BK148" s="113">
        <f>ROUND(I148*H148,2)</f>
        <v>0</v>
      </c>
      <c r="BL148" s="12" t="s">
        <v>88</v>
      </c>
      <c r="BM148" s="12" t="s">
        <v>152</v>
      </c>
    </row>
    <row r="149" spans="2:65" s="1" customFormat="1" x14ac:dyDescent="0.3">
      <c r="B149" s="23"/>
      <c r="D149" s="114" t="s">
        <v>76</v>
      </c>
      <c r="F149" s="115" t="s">
        <v>105</v>
      </c>
      <c r="L149" s="23"/>
      <c r="M149" s="116"/>
      <c r="N149" s="24"/>
      <c r="O149" s="24"/>
      <c r="P149" s="24"/>
      <c r="Q149" s="24"/>
      <c r="R149" s="24"/>
      <c r="S149" s="24"/>
      <c r="T149" s="37"/>
      <c r="AT149" s="12" t="s">
        <v>76</v>
      </c>
      <c r="AU149" s="12" t="s">
        <v>37</v>
      </c>
    </row>
    <row r="150" spans="2:65" s="1" customFormat="1" ht="108" x14ac:dyDescent="0.3">
      <c r="B150" s="23"/>
      <c r="D150" s="118" t="s">
        <v>94</v>
      </c>
      <c r="F150" s="142" t="s">
        <v>107</v>
      </c>
      <c r="L150" s="23"/>
      <c r="M150" s="116"/>
      <c r="N150" s="24"/>
      <c r="O150" s="24"/>
      <c r="P150" s="24"/>
      <c r="Q150" s="24"/>
      <c r="R150" s="24"/>
      <c r="S150" s="24"/>
      <c r="T150" s="37"/>
      <c r="AT150" s="12" t="s">
        <v>94</v>
      </c>
      <c r="AU150" s="12" t="s">
        <v>37</v>
      </c>
    </row>
    <row r="151" spans="2:65" s="1" customFormat="1" ht="22.5" customHeight="1" x14ac:dyDescent="0.3">
      <c r="B151" s="102"/>
      <c r="C151" s="129" t="s">
        <v>81</v>
      </c>
      <c r="D151" s="129" t="s">
        <v>87</v>
      </c>
      <c r="E151" s="130" t="s">
        <v>108</v>
      </c>
      <c r="F151" s="131" t="s">
        <v>109</v>
      </c>
      <c r="G151" s="132" t="s">
        <v>85</v>
      </c>
      <c r="H151" s="133">
        <v>7</v>
      </c>
      <c r="I151" s="134">
        <v>0</v>
      </c>
      <c r="J151" s="134">
        <f>ROUND(I151*H151,2)</f>
        <v>0</v>
      </c>
      <c r="K151" s="131" t="s">
        <v>1</v>
      </c>
      <c r="L151" s="135"/>
      <c r="M151" s="136" t="s">
        <v>1</v>
      </c>
      <c r="N151" s="137" t="s">
        <v>23</v>
      </c>
      <c r="O151" s="111">
        <v>0</v>
      </c>
      <c r="P151" s="111">
        <f>O151*H151</f>
        <v>0</v>
      </c>
      <c r="Q151" s="111">
        <v>0</v>
      </c>
      <c r="R151" s="111">
        <f>Q151*H151</f>
        <v>0</v>
      </c>
      <c r="S151" s="111">
        <v>0</v>
      </c>
      <c r="T151" s="112">
        <f>S151*H151</f>
        <v>0</v>
      </c>
      <c r="AR151" s="12" t="s">
        <v>89</v>
      </c>
      <c r="AT151" s="12" t="s">
        <v>87</v>
      </c>
      <c r="AU151" s="12" t="s">
        <v>37</v>
      </c>
      <c r="AY151" s="12" t="s">
        <v>72</v>
      </c>
      <c r="BE151" s="113">
        <f>IF(N151="základní",J151,0)</f>
        <v>0</v>
      </c>
      <c r="BF151" s="113">
        <f>IF(N151="snížená",J151,0)</f>
        <v>0</v>
      </c>
      <c r="BG151" s="113">
        <f>IF(N151="zákl. přenesená",J151,0)</f>
        <v>0</v>
      </c>
      <c r="BH151" s="113">
        <f>IF(N151="sníž. přenesená",J151,0)</f>
        <v>0</v>
      </c>
      <c r="BI151" s="113">
        <f>IF(N151="nulová",J151,0)</f>
        <v>0</v>
      </c>
      <c r="BJ151" s="12" t="s">
        <v>36</v>
      </c>
      <c r="BK151" s="113">
        <f>ROUND(I151*H151,2)</f>
        <v>0</v>
      </c>
      <c r="BL151" s="12" t="s">
        <v>88</v>
      </c>
      <c r="BM151" s="12" t="s">
        <v>153</v>
      </c>
    </row>
    <row r="152" spans="2:65" s="1" customFormat="1" ht="148.5" x14ac:dyDescent="0.3">
      <c r="B152" s="23"/>
      <c r="D152" s="118" t="s">
        <v>94</v>
      </c>
      <c r="F152" s="142" t="s">
        <v>111</v>
      </c>
      <c r="L152" s="23"/>
      <c r="M152" s="116"/>
      <c r="N152" s="24"/>
      <c r="O152" s="24"/>
      <c r="P152" s="24"/>
      <c r="Q152" s="24"/>
      <c r="R152" s="24"/>
      <c r="S152" s="24"/>
      <c r="T152" s="37"/>
      <c r="AT152" s="12" t="s">
        <v>94</v>
      </c>
      <c r="AU152" s="12" t="s">
        <v>37</v>
      </c>
    </row>
    <row r="153" spans="2:65" s="1" customFormat="1" ht="22.5" customHeight="1" x14ac:dyDescent="0.3">
      <c r="B153" s="102"/>
      <c r="C153" s="129" t="s">
        <v>82</v>
      </c>
      <c r="D153" s="129" t="s">
        <v>87</v>
      </c>
      <c r="E153" s="130" t="s">
        <v>116</v>
      </c>
      <c r="F153" s="131" t="s">
        <v>117</v>
      </c>
      <c r="G153" s="132" t="s">
        <v>85</v>
      </c>
      <c r="H153" s="133">
        <v>30</v>
      </c>
      <c r="I153" s="134">
        <v>0</v>
      </c>
      <c r="J153" s="134">
        <f>ROUND(I153*H153,2)</f>
        <v>0</v>
      </c>
      <c r="K153" s="131" t="s">
        <v>1</v>
      </c>
      <c r="L153" s="135"/>
      <c r="M153" s="136" t="s">
        <v>1</v>
      </c>
      <c r="N153" s="137" t="s">
        <v>23</v>
      </c>
      <c r="O153" s="111">
        <v>0</v>
      </c>
      <c r="P153" s="111">
        <f>O153*H153</f>
        <v>0</v>
      </c>
      <c r="Q153" s="111">
        <v>0</v>
      </c>
      <c r="R153" s="111">
        <f>Q153*H153</f>
        <v>0</v>
      </c>
      <c r="S153" s="111">
        <v>0</v>
      </c>
      <c r="T153" s="112">
        <f>S153*H153</f>
        <v>0</v>
      </c>
      <c r="AR153" s="12" t="s">
        <v>89</v>
      </c>
      <c r="AT153" s="12" t="s">
        <v>87</v>
      </c>
      <c r="AU153" s="12" t="s">
        <v>37</v>
      </c>
      <c r="AY153" s="12" t="s">
        <v>72</v>
      </c>
      <c r="BE153" s="113">
        <f>IF(N153="základní",J153,0)</f>
        <v>0</v>
      </c>
      <c r="BF153" s="113">
        <f>IF(N153="snížená",J153,0)</f>
        <v>0</v>
      </c>
      <c r="BG153" s="113">
        <f>IF(N153="zákl. přenesená",J153,0)</f>
        <v>0</v>
      </c>
      <c r="BH153" s="113">
        <f>IF(N153="sníž. přenesená",J153,0)</f>
        <v>0</v>
      </c>
      <c r="BI153" s="113">
        <f>IF(N153="nulová",J153,0)</f>
        <v>0</v>
      </c>
      <c r="BJ153" s="12" t="s">
        <v>36</v>
      </c>
      <c r="BK153" s="113">
        <f>ROUND(I153*H153,2)</f>
        <v>0</v>
      </c>
      <c r="BL153" s="12" t="s">
        <v>88</v>
      </c>
      <c r="BM153" s="12" t="s">
        <v>154</v>
      </c>
    </row>
    <row r="154" spans="2:65" s="1" customFormat="1" x14ac:dyDescent="0.3">
      <c r="B154" s="23"/>
      <c r="D154" s="114" t="s">
        <v>76</v>
      </c>
      <c r="F154" s="115" t="s">
        <v>117</v>
      </c>
      <c r="L154" s="23"/>
      <c r="M154" s="116"/>
      <c r="N154" s="24"/>
      <c r="O154" s="24"/>
      <c r="P154" s="24"/>
      <c r="Q154" s="24"/>
      <c r="R154" s="24"/>
      <c r="S154" s="24"/>
      <c r="T154" s="37"/>
      <c r="AT154" s="12" t="s">
        <v>76</v>
      </c>
      <c r="AU154" s="12" t="s">
        <v>37</v>
      </c>
    </row>
    <row r="155" spans="2:65" s="1" customFormat="1" ht="81" x14ac:dyDescent="0.3">
      <c r="B155" s="23"/>
      <c r="D155" s="118" t="s">
        <v>94</v>
      </c>
      <c r="F155" s="142" t="s">
        <v>119</v>
      </c>
      <c r="L155" s="23"/>
      <c r="M155" s="116"/>
      <c r="N155" s="24"/>
      <c r="O155" s="24"/>
      <c r="P155" s="24"/>
      <c r="Q155" s="24"/>
      <c r="R155" s="24"/>
      <c r="S155" s="24"/>
      <c r="T155" s="37"/>
      <c r="AT155" s="12" t="s">
        <v>94</v>
      </c>
      <c r="AU155" s="12" t="s">
        <v>37</v>
      </c>
    </row>
    <row r="156" spans="2:65" s="1" customFormat="1" ht="22.5" customHeight="1" x14ac:dyDescent="0.3">
      <c r="B156" s="102"/>
      <c r="C156" s="129" t="s">
        <v>83</v>
      </c>
      <c r="D156" s="129" t="s">
        <v>87</v>
      </c>
      <c r="E156" s="130" t="s">
        <v>155</v>
      </c>
      <c r="F156" s="131" t="s">
        <v>156</v>
      </c>
      <c r="G156" s="132" t="s">
        <v>85</v>
      </c>
      <c r="H156" s="133">
        <v>58</v>
      </c>
      <c r="I156" s="134">
        <v>0</v>
      </c>
      <c r="J156" s="134">
        <f>ROUND(I156*H156,2)</f>
        <v>0</v>
      </c>
      <c r="K156" s="131" t="s">
        <v>1</v>
      </c>
      <c r="L156" s="135"/>
      <c r="M156" s="136" t="s">
        <v>1</v>
      </c>
      <c r="N156" s="137" t="s">
        <v>23</v>
      </c>
      <c r="O156" s="111">
        <v>0</v>
      </c>
      <c r="P156" s="111">
        <f>O156*H156</f>
        <v>0</v>
      </c>
      <c r="Q156" s="111">
        <v>0</v>
      </c>
      <c r="R156" s="111">
        <f>Q156*H156</f>
        <v>0</v>
      </c>
      <c r="S156" s="111">
        <v>0</v>
      </c>
      <c r="T156" s="112">
        <f>S156*H156</f>
        <v>0</v>
      </c>
      <c r="AR156" s="12" t="s">
        <v>89</v>
      </c>
      <c r="AT156" s="12" t="s">
        <v>87</v>
      </c>
      <c r="AU156" s="12" t="s">
        <v>37</v>
      </c>
      <c r="AY156" s="12" t="s">
        <v>72</v>
      </c>
      <c r="BE156" s="113">
        <f>IF(N156="základní",J156,0)</f>
        <v>0</v>
      </c>
      <c r="BF156" s="113">
        <f>IF(N156="snížená",J156,0)</f>
        <v>0</v>
      </c>
      <c r="BG156" s="113">
        <f>IF(N156="zákl. přenesená",J156,0)</f>
        <v>0</v>
      </c>
      <c r="BH156" s="113">
        <f>IF(N156="sníž. přenesená",J156,0)</f>
        <v>0</v>
      </c>
      <c r="BI156" s="113">
        <f>IF(N156="nulová",J156,0)</f>
        <v>0</v>
      </c>
      <c r="BJ156" s="12" t="s">
        <v>36</v>
      </c>
      <c r="BK156" s="113">
        <f>ROUND(I156*H156,2)</f>
        <v>0</v>
      </c>
      <c r="BL156" s="12" t="s">
        <v>88</v>
      </c>
      <c r="BM156" s="12" t="s">
        <v>157</v>
      </c>
    </row>
    <row r="157" spans="2:65" s="1" customFormat="1" ht="54" x14ac:dyDescent="0.3">
      <c r="B157" s="23"/>
      <c r="D157" s="114" t="s">
        <v>94</v>
      </c>
      <c r="F157" s="138" t="s">
        <v>158</v>
      </c>
      <c r="L157" s="23"/>
      <c r="M157" s="116"/>
      <c r="N157" s="24"/>
      <c r="O157" s="24"/>
      <c r="P157" s="24"/>
      <c r="Q157" s="24"/>
      <c r="R157" s="24"/>
      <c r="S157" s="24"/>
      <c r="T157" s="37"/>
      <c r="AT157" s="12" t="s">
        <v>94</v>
      </c>
      <c r="AU157" s="12" t="s">
        <v>37</v>
      </c>
    </row>
    <row r="158" spans="2:65" s="7" customFormat="1" x14ac:dyDescent="0.3">
      <c r="B158" s="117"/>
      <c r="D158" s="114" t="s">
        <v>77</v>
      </c>
      <c r="E158" s="125" t="s">
        <v>1</v>
      </c>
      <c r="F158" s="126" t="s">
        <v>159</v>
      </c>
      <c r="H158" s="127">
        <v>58</v>
      </c>
      <c r="L158" s="117"/>
      <c r="M158" s="122"/>
      <c r="N158" s="123"/>
      <c r="O158" s="123"/>
      <c r="P158" s="123"/>
      <c r="Q158" s="123"/>
      <c r="R158" s="123"/>
      <c r="S158" s="123"/>
      <c r="T158" s="124"/>
      <c r="AT158" s="125" t="s">
        <v>77</v>
      </c>
      <c r="AU158" s="125" t="s">
        <v>37</v>
      </c>
      <c r="AV158" s="7" t="s">
        <v>37</v>
      </c>
      <c r="AW158" s="7" t="s">
        <v>16</v>
      </c>
      <c r="AX158" s="7" t="s">
        <v>36</v>
      </c>
      <c r="AY158" s="125" t="s">
        <v>72</v>
      </c>
    </row>
    <row r="159" spans="2:65" s="7" customFormat="1" x14ac:dyDescent="0.3">
      <c r="B159" s="117"/>
      <c r="D159" s="114" t="s">
        <v>77</v>
      </c>
      <c r="E159" s="125" t="s">
        <v>1</v>
      </c>
      <c r="F159" s="126" t="s">
        <v>1</v>
      </c>
      <c r="H159" s="127">
        <v>0</v>
      </c>
      <c r="L159" s="117"/>
      <c r="M159" s="122"/>
      <c r="N159" s="123"/>
      <c r="O159" s="123"/>
      <c r="P159" s="123"/>
      <c r="Q159" s="123"/>
      <c r="R159" s="123"/>
      <c r="S159" s="123"/>
      <c r="T159" s="124"/>
      <c r="AT159" s="125" t="s">
        <v>77</v>
      </c>
      <c r="AU159" s="125" t="s">
        <v>37</v>
      </c>
      <c r="AV159" s="7" t="s">
        <v>37</v>
      </c>
      <c r="AW159" s="7" t="s">
        <v>16</v>
      </c>
      <c r="AX159" s="7" t="s">
        <v>34</v>
      </c>
      <c r="AY159" s="125" t="s">
        <v>72</v>
      </c>
    </row>
    <row r="160" spans="2:65" s="7" customFormat="1" x14ac:dyDescent="0.3">
      <c r="B160" s="117"/>
      <c r="D160" s="114" t="s">
        <v>77</v>
      </c>
      <c r="E160" s="125" t="s">
        <v>1</v>
      </c>
      <c r="F160" s="126" t="s">
        <v>1</v>
      </c>
      <c r="H160" s="127">
        <v>0</v>
      </c>
      <c r="L160" s="117"/>
      <c r="M160" s="122"/>
      <c r="N160" s="123"/>
      <c r="O160" s="123"/>
      <c r="P160" s="123"/>
      <c r="Q160" s="123"/>
      <c r="R160" s="123"/>
      <c r="S160" s="123"/>
      <c r="T160" s="124"/>
      <c r="AT160" s="125" t="s">
        <v>77</v>
      </c>
      <c r="AU160" s="125" t="s">
        <v>37</v>
      </c>
      <c r="AV160" s="7" t="s">
        <v>37</v>
      </c>
      <c r="AW160" s="7" t="s">
        <v>16</v>
      </c>
      <c r="AX160" s="7" t="s">
        <v>34</v>
      </c>
      <c r="AY160" s="125" t="s">
        <v>72</v>
      </c>
    </row>
    <row r="161" spans="2:65" s="7" customFormat="1" x14ac:dyDescent="0.3">
      <c r="B161" s="117"/>
      <c r="D161" s="114" t="s">
        <v>77</v>
      </c>
      <c r="E161" s="125" t="s">
        <v>1</v>
      </c>
      <c r="F161" s="126" t="s">
        <v>1</v>
      </c>
      <c r="H161" s="127">
        <v>0</v>
      </c>
      <c r="L161" s="117"/>
      <c r="M161" s="122"/>
      <c r="N161" s="123"/>
      <c r="O161" s="123"/>
      <c r="P161" s="123"/>
      <c r="Q161" s="123"/>
      <c r="R161" s="123"/>
      <c r="S161" s="123"/>
      <c r="T161" s="124"/>
      <c r="AT161" s="125" t="s">
        <v>77</v>
      </c>
      <c r="AU161" s="125" t="s">
        <v>37</v>
      </c>
      <c r="AV161" s="7" t="s">
        <v>37</v>
      </c>
      <c r="AW161" s="7" t="s">
        <v>16</v>
      </c>
      <c r="AX161" s="7" t="s">
        <v>34</v>
      </c>
      <c r="AY161" s="125" t="s">
        <v>72</v>
      </c>
    </row>
    <row r="162" spans="2:65" s="7" customFormat="1" x14ac:dyDescent="0.3">
      <c r="B162" s="117"/>
      <c r="D162" s="114" t="s">
        <v>77</v>
      </c>
      <c r="E162" s="125" t="s">
        <v>1</v>
      </c>
      <c r="F162" s="126" t="s">
        <v>1</v>
      </c>
      <c r="H162" s="127">
        <v>0</v>
      </c>
      <c r="L162" s="117"/>
      <c r="M162" s="122"/>
      <c r="N162" s="123"/>
      <c r="O162" s="123"/>
      <c r="P162" s="123"/>
      <c r="Q162" s="123"/>
      <c r="R162" s="123"/>
      <c r="S162" s="123"/>
      <c r="T162" s="124"/>
      <c r="AT162" s="125" t="s">
        <v>77</v>
      </c>
      <c r="AU162" s="125" t="s">
        <v>37</v>
      </c>
      <c r="AV162" s="7" t="s">
        <v>37</v>
      </c>
      <c r="AW162" s="7" t="s">
        <v>16</v>
      </c>
      <c r="AX162" s="7" t="s">
        <v>34</v>
      </c>
      <c r="AY162" s="125" t="s">
        <v>72</v>
      </c>
    </row>
    <row r="163" spans="2:65" s="7" customFormat="1" x14ac:dyDescent="0.3">
      <c r="B163" s="117"/>
      <c r="D163" s="114" t="s">
        <v>77</v>
      </c>
      <c r="E163" s="125" t="s">
        <v>1</v>
      </c>
      <c r="F163" s="126" t="s">
        <v>1</v>
      </c>
      <c r="H163" s="127">
        <v>0</v>
      </c>
      <c r="L163" s="117"/>
      <c r="M163" s="122"/>
      <c r="N163" s="123"/>
      <c r="O163" s="123"/>
      <c r="P163" s="123"/>
      <c r="Q163" s="123"/>
      <c r="R163" s="123"/>
      <c r="S163" s="123"/>
      <c r="T163" s="124"/>
      <c r="AT163" s="125" t="s">
        <v>77</v>
      </c>
      <c r="AU163" s="125" t="s">
        <v>37</v>
      </c>
      <c r="AV163" s="7" t="s">
        <v>37</v>
      </c>
      <c r="AW163" s="7" t="s">
        <v>16</v>
      </c>
      <c r="AX163" s="7" t="s">
        <v>34</v>
      </c>
      <c r="AY163" s="125" t="s">
        <v>72</v>
      </c>
    </row>
    <row r="164" spans="2:65" s="7" customFormat="1" x14ac:dyDescent="0.3">
      <c r="B164" s="117"/>
      <c r="D164" s="114" t="s">
        <v>77</v>
      </c>
      <c r="E164" s="125" t="s">
        <v>1</v>
      </c>
      <c r="F164" s="126" t="s">
        <v>1</v>
      </c>
      <c r="H164" s="127">
        <v>0</v>
      </c>
      <c r="L164" s="117"/>
      <c r="M164" s="122"/>
      <c r="N164" s="123"/>
      <c r="O164" s="123"/>
      <c r="P164" s="123"/>
      <c r="Q164" s="123"/>
      <c r="R164" s="123"/>
      <c r="S164" s="123"/>
      <c r="T164" s="124"/>
      <c r="AT164" s="125" t="s">
        <v>77</v>
      </c>
      <c r="AU164" s="125" t="s">
        <v>37</v>
      </c>
      <c r="AV164" s="7" t="s">
        <v>37</v>
      </c>
      <c r="AW164" s="7" t="s">
        <v>16</v>
      </c>
      <c r="AX164" s="7" t="s">
        <v>34</v>
      </c>
      <c r="AY164" s="125" t="s">
        <v>72</v>
      </c>
    </row>
    <row r="165" spans="2:65" s="7" customFormat="1" x14ac:dyDescent="0.3">
      <c r="B165" s="117"/>
      <c r="D165" s="114" t="s">
        <v>77</v>
      </c>
      <c r="E165" s="125" t="s">
        <v>1</v>
      </c>
      <c r="F165" s="126" t="s">
        <v>1</v>
      </c>
      <c r="H165" s="127">
        <v>0</v>
      </c>
      <c r="L165" s="117"/>
      <c r="M165" s="122"/>
      <c r="N165" s="123"/>
      <c r="O165" s="123"/>
      <c r="P165" s="123"/>
      <c r="Q165" s="123"/>
      <c r="R165" s="123"/>
      <c r="S165" s="123"/>
      <c r="T165" s="124"/>
      <c r="AT165" s="125" t="s">
        <v>77</v>
      </c>
      <c r="AU165" s="125" t="s">
        <v>37</v>
      </c>
      <c r="AV165" s="7" t="s">
        <v>37</v>
      </c>
      <c r="AW165" s="7" t="s">
        <v>16</v>
      </c>
      <c r="AX165" s="7" t="s">
        <v>34</v>
      </c>
      <c r="AY165" s="125" t="s">
        <v>72</v>
      </c>
    </row>
    <row r="166" spans="2:65" s="7" customFormat="1" x14ac:dyDescent="0.3">
      <c r="B166" s="117"/>
      <c r="D166" s="114" t="s">
        <v>77</v>
      </c>
      <c r="E166" s="125" t="s">
        <v>1</v>
      </c>
      <c r="F166" s="126" t="s">
        <v>1</v>
      </c>
      <c r="H166" s="127">
        <v>0</v>
      </c>
      <c r="L166" s="117"/>
      <c r="M166" s="122"/>
      <c r="N166" s="123"/>
      <c r="O166" s="123"/>
      <c r="P166" s="123"/>
      <c r="Q166" s="123"/>
      <c r="R166" s="123"/>
      <c r="S166" s="123"/>
      <c r="T166" s="124"/>
      <c r="AT166" s="125" t="s">
        <v>77</v>
      </c>
      <c r="AU166" s="125" t="s">
        <v>37</v>
      </c>
      <c r="AV166" s="7" t="s">
        <v>37</v>
      </c>
      <c r="AW166" s="7" t="s">
        <v>16</v>
      </c>
      <c r="AX166" s="7" t="s">
        <v>34</v>
      </c>
      <c r="AY166" s="125" t="s">
        <v>72</v>
      </c>
    </row>
    <row r="167" spans="2:65" s="7" customFormat="1" x14ac:dyDescent="0.3">
      <c r="B167" s="117"/>
      <c r="D167" s="114" t="s">
        <v>77</v>
      </c>
      <c r="E167" s="125" t="s">
        <v>1</v>
      </c>
      <c r="F167" s="126" t="s">
        <v>1</v>
      </c>
      <c r="H167" s="127">
        <v>0</v>
      </c>
      <c r="L167" s="117"/>
      <c r="M167" s="122"/>
      <c r="N167" s="123"/>
      <c r="O167" s="123"/>
      <c r="P167" s="123"/>
      <c r="Q167" s="123"/>
      <c r="R167" s="123"/>
      <c r="S167" s="123"/>
      <c r="T167" s="124"/>
      <c r="AT167" s="125" t="s">
        <v>77</v>
      </c>
      <c r="AU167" s="125" t="s">
        <v>37</v>
      </c>
      <c r="AV167" s="7" t="s">
        <v>37</v>
      </c>
      <c r="AW167" s="7" t="s">
        <v>16</v>
      </c>
      <c r="AX167" s="7" t="s">
        <v>34</v>
      </c>
      <c r="AY167" s="125" t="s">
        <v>72</v>
      </c>
    </row>
    <row r="168" spans="2:65" s="7" customFormat="1" x14ac:dyDescent="0.3">
      <c r="B168" s="117"/>
      <c r="D168" s="114" t="s">
        <v>77</v>
      </c>
      <c r="E168" s="125" t="s">
        <v>1</v>
      </c>
      <c r="F168" s="126" t="s">
        <v>1</v>
      </c>
      <c r="H168" s="127">
        <v>0</v>
      </c>
      <c r="L168" s="117"/>
      <c r="M168" s="122"/>
      <c r="N168" s="123"/>
      <c r="O168" s="123"/>
      <c r="P168" s="123"/>
      <c r="Q168" s="123"/>
      <c r="R168" s="123"/>
      <c r="S168" s="123"/>
      <c r="T168" s="124"/>
      <c r="AT168" s="125" t="s">
        <v>77</v>
      </c>
      <c r="AU168" s="125" t="s">
        <v>37</v>
      </c>
      <c r="AV168" s="7" t="s">
        <v>37</v>
      </c>
      <c r="AW168" s="7" t="s">
        <v>16</v>
      </c>
      <c r="AX168" s="7" t="s">
        <v>34</v>
      </c>
      <c r="AY168" s="125" t="s">
        <v>72</v>
      </c>
    </row>
    <row r="169" spans="2:65" s="7" customFormat="1" x14ac:dyDescent="0.3">
      <c r="B169" s="117"/>
      <c r="D169" s="118" t="s">
        <v>77</v>
      </c>
      <c r="E169" s="119" t="s">
        <v>1</v>
      </c>
      <c r="F169" s="120" t="s">
        <v>1</v>
      </c>
      <c r="H169" s="121">
        <v>0</v>
      </c>
      <c r="L169" s="117"/>
      <c r="M169" s="122"/>
      <c r="N169" s="123"/>
      <c r="O169" s="123"/>
      <c r="P169" s="123"/>
      <c r="Q169" s="123"/>
      <c r="R169" s="123"/>
      <c r="S169" s="123"/>
      <c r="T169" s="124"/>
      <c r="AT169" s="125" t="s">
        <v>77</v>
      </c>
      <c r="AU169" s="125" t="s">
        <v>37</v>
      </c>
      <c r="AV169" s="7" t="s">
        <v>37</v>
      </c>
      <c r="AW169" s="7" t="s">
        <v>16</v>
      </c>
      <c r="AX169" s="7" t="s">
        <v>34</v>
      </c>
      <c r="AY169" s="125" t="s">
        <v>72</v>
      </c>
    </row>
    <row r="170" spans="2:65" s="1" customFormat="1" ht="22.5" customHeight="1" x14ac:dyDescent="0.3">
      <c r="B170" s="102"/>
      <c r="C170" s="129" t="s">
        <v>84</v>
      </c>
      <c r="D170" s="129" t="s">
        <v>87</v>
      </c>
      <c r="E170" s="130" t="s">
        <v>120</v>
      </c>
      <c r="F170" s="131" t="s">
        <v>121</v>
      </c>
      <c r="G170" s="132" t="s">
        <v>85</v>
      </c>
      <c r="H170" s="133">
        <v>3</v>
      </c>
      <c r="I170" s="134">
        <v>0</v>
      </c>
      <c r="J170" s="134">
        <f>ROUND(I170*H170,2)</f>
        <v>0</v>
      </c>
      <c r="K170" s="131" t="s">
        <v>1</v>
      </c>
      <c r="L170" s="135"/>
      <c r="M170" s="136" t="s">
        <v>1</v>
      </c>
      <c r="N170" s="137" t="s">
        <v>23</v>
      </c>
      <c r="O170" s="111">
        <v>0</v>
      </c>
      <c r="P170" s="111">
        <f>O170*H170</f>
        <v>0</v>
      </c>
      <c r="Q170" s="111">
        <v>0</v>
      </c>
      <c r="R170" s="111">
        <f>Q170*H170</f>
        <v>0</v>
      </c>
      <c r="S170" s="111">
        <v>0</v>
      </c>
      <c r="T170" s="112">
        <f>S170*H170</f>
        <v>0</v>
      </c>
      <c r="AR170" s="12" t="s">
        <v>89</v>
      </c>
      <c r="AT170" s="12" t="s">
        <v>87</v>
      </c>
      <c r="AU170" s="12" t="s">
        <v>37</v>
      </c>
      <c r="AY170" s="12" t="s">
        <v>72</v>
      </c>
      <c r="BE170" s="113">
        <f>IF(N170="základní",J170,0)</f>
        <v>0</v>
      </c>
      <c r="BF170" s="113">
        <f>IF(N170="snížená",J170,0)</f>
        <v>0</v>
      </c>
      <c r="BG170" s="113">
        <f>IF(N170="zákl. přenesená",J170,0)</f>
        <v>0</v>
      </c>
      <c r="BH170" s="113">
        <f>IF(N170="sníž. přenesená",J170,0)</f>
        <v>0</v>
      </c>
      <c r="BI170" s="113">
        <f>IF(N170="nulová",J170,0)</f>
        <v>0</v>
      </c>
      <c r="BJ170" s="12" t="s">
        <v>36</v>
      </c>
      <c r="BK170" s="113">
        <f>ROUND(I170*H170,2)</f>
        <v>0</v>
      </c>
      <c r="BL170" s="12" t="s">
        <v>88</v>
      </c>
      <c r="BM170" s="12" t="s">
        <v>160</v>
      </c>
    </row>
    <row r="171" spans="2:65" s="1" customFormat="1" x14ac:dyDescent="0.3">
      <c r="B171" s="23"/>
      <c r="D171" s="114" t="s">
        <v>76</v>
      </c>
      <c r="F171" s="115" t="s">
        <v>121</v>
      </c>
      <c r="L171" s="23"/>
      <c r="M171" s="116"/>
      <c r="N171" s="24"/>
      <c r="O171" s="24"/>
      <c r="P171" s="24"/>
      <c r="Q171" s="24"/>
      <c r="R171" s="24"/>
      <c r="S171" s="24"/>
      <c r="T171" s="37"/>
      <c r="AT171" s="12" t="s">
        <v>76</v>
      </c>
      <c r="AU171" s="12" t="s">
        <v>37</v>
      </c>
    </row>
    <row r="172" spans="2:65" s="1" customFormat="1" ht="67.5" x14ac:dyDescent="0.3">
      <c r="B172" s="23"/>
      <c r="D172" s="118" t="s">
        <v>94</v>
      </c>
      <c r="F172" s="142" t="s">
        <v>123</v>
      </c>
      <c r="L172" s="23"/>
      <c r="M172" s="116"/>
      <c r="N172" s="24"/>
      <c r="O172" s="24"/>
      <c r="P172" s="24"/>
      <c r="Q172" s="24"/>
      <c r="R172" s="24"/>
      <c r="S172" s="24"/>
      <c r="T172" s="37"/>
      <c r="AT172" s="12" t="s">
        <v>94</v>
      </c>
      <c r="AU172" s="12" t="s">
        <v>37</v>
      </c>
    </row>
    <row r="173" spans="2:65" s="1" customFormat="1" ht="22.5" customHeight="1" x14ac:dyDescent="0.3">
      <c r="B173" s="102"/>
      <c r="C173" s="129" t="s">
        <v>86</v>
      </c>
      <c r="D173" s="129" t="s">
        <v>87</v>
      </c>
      <c r="E173" s="130" t="s">
        <v>124</v>
      </c>
      <c r="F173" s="131" t="s">
        <v>125</v>
      </c>
      <c r="G173" s="132" t="s">
        <v>85</v>
      </c>
      <c r="H173" s="133">
        <v>3</v>
      </c>
      <c r="I173" s="134">
        <v>0</v>
      </c>
      <c r="J173" s="134">
        <f>ROUND(I173*H173,2)</f>
        <v>0</v>
      </c>
      <c r="K173" s="131" t="s">
        <v>1</v>
      </c>
      <c r="L173" s="135"/>
      <c r="M173" s="136" t="s">
        <v>1</v>
      </c>
      <c r="N173" s="137" t="s">
        <v>23</v>
      </c>
      <c r="O173" s="111">
        <v>0</v>
      </c>
      <c r="P173" s="111">
        <f>O173*H173</f>
        <v>0</v>
      </c>
      <c r="Q173" s="111">
        <v>0</v>
      </c>
      <c r="R173" s="111">
        <f>Q173*H173</f>
        <v>0</v>
      </c>
      <c r="S173" s="111">
        <v>0</v>
      </c>
      <c r="T173" s="112">
        <f>S173*H173</f>
        <v>0</v>
      </c>
      <c r="AR173" s="12" t="s">
        <v>89</v>
      </c>
      <c r="AT173" s="12" t="s">
        <v>87</v>
      </c>
      <c r="AU173" s="12" t="s">
        <v>37</v>
      </c>
      <c r="AY173" s="12" t="s">
        <v>72</v>
      </c>
      <c r="BE173" s="113">
        <f>IF(N173="základní",J173,0)</f>
        <v>0</v>
      </c>
      <c r="BF173" s="113">
        <f>IF(N173="snížená",J173,0)</f>
        <v>0</v>
      </c>
      <c r="BG173" s="113">
        <f>IF(N173="zákl. přenesená",J173,0)</f>
        <v>0</v>
      </c>
      <c r="BH173" s="113">
        <f>IF(N173="sníž. přenesená",J173,0)</f>
        <v>0</v>
      </c>
      <c r="BI173" s="113">
        <f>IF(N173="nulová",J173,0)</f>
        <v>0</v>
      </c>
      <c r="BJ173" s="12" t="s">
        <v>36</v>
      </c>
      <c r="BK173" s="113">
        <f>ROUND(I173*H173,2)</f>
        <v>0</v>
      </c>
      <c r="BL173" s="12" t="s">
        <v>88</v>
      </c>
      <c r="BM173" s="12" t="s">
        <v>161</v>
      </c>
    </row>
    <row r="174" spans="2:65" s="1" customFormat="1" x14ac:dyDescent="0.3">
      <c r="B174" s="23"/>
      <c r="D174" s="114" t="s">
        <v>76</v>
      </c>
      <c r="F174" s="115" t="s">
        <v>125</v>
      </c>
      <c r="L174" s="23"/>
      <c r="M174" s="116"/>
      <c r="N174" s="24"/>
      <c r="O174" s="24"/>
      <c r="P174" s="24"/>
      <c r="Q174" s="24"/>
      <c r="R174" s="24"/>
      <c r="S174" s="24"/>
      <c r="T174" s="37"/>
      <c r="AT174" s="12" t="s">
        <v>76</v>
      </c>
      <c r="AU174" s="12" t="s">
        <v>37</v>
      </c>
    </row>
    <row r="175" spans="2:65" s="1" customFormat="1" ht="94.5" x14ac:dyDescent="0.3">
      <c r="B175" s="23"/>
      <c r="D175" s="118" t="s">
        <v>94</v>
      </c>
      <c r="F175" s="142" t="s">
        <v>127</v>
      </c>
      <c r="L175" s="23"/>
      <c r="M175" s="116"/>
      <c r="N175" s="24"/>
      <c r="O175" s="24"/>
      <c r="P175" s="24"/>
      <c r="Q175" s="24"/>
      <c r="R175" s="24"/>
      <c r="S175" s="24"/>
      <c r="T175" s="37"/>
      <c r="AT175" s="12" t="s">
        <v>94</v>
      </c>
      <c r="AU175" s="12" t="s">
        <v>37</v>
      </c>
    </row>
    <row r="176" spans="2:65" s="1" customFormat="1" ht="22.5" customHeight="1" x14ac:dyDescent="0.3">
      <c r="B176" s="102"/>
      <c r="C176" s="129">
        <v>13</v>
      </c>
      <c r="D176" s="129" t="s">
        <v>87</v>
      </c>
      <c r="E176" s="130" t="s">
        <v>128</v>
      </c>
      <c r="F176" s="131" t="s">
        <v>129</v>
      </c>
      <c r="G176" s="132" t="s">
        <v>85</v>
      </c>
      <c r="H176" s="133">
        <v>9</v>
      </c>
      <c r="I176" s="134">
        <v>0</v>
      </c>
      <c r="J176" s="134">
        <f>ROUND(I176*H176,2)</f>
        <v>0</v>
      </c>
      <c r="K176" s="131" t="s">
        <v>1</v>
      </c>
      <c r="L176" s="135"/>
      <c r="M176" s="136" t="s">
        <v>1</v>
      </c>
      <c r="N176" s="137" t="s">
        <v>23</v>
      </c>
      <c r="O176" s="111">
        <v>0</v>
      </c>
      <c r="P176" s="111">
        <f>O176*H176</f>
        <v>0</v>
      </c>
      <c r="Q176" s="111">
        <v>0</v>
      </c>
      <c r="R176" s="111">
        <f>Q176*H176</f>
        <v>0</v>
      </c>
      <c r="S176" s="111">
        <v>0</v>
      </c>
      <c r="T176" s="112">
        <f>S176*H176</f>
        <v>0</v>
      </c>
      <c r="AR176" s="12" t="s">
        <v>89</v>
      </c>
      <c r="AT176" s="12" t="s">
        <v>87</v>
      </c>
      <c r="AU176" s="12" t="s">
        <v>37</v>
      </c>
      <c r="AY176" s="12" t="s">
        <v>72</v>
      </c>
      <c r="BE176" s="113">
        <f>IF(N176="základní",J176,0)</f>
        <v>0</v>
      </c>
      <c r="BF176" s="113">
        <f>IF(N176="snížená",J176,0)</f>
        <v>0</v>
      </c>
      <c r="BG176" s="113">
        <f>IF(N176="zákl. přenesená",J176,0)</f>
        <v>0</v>
      </c>
      <c r="BH176" s="113">
        <f>IF(N176="sníž. přenesená",J176,0)</f>
        <v>0</v>
      </c>
      <c r="BI176" s="113">
        <f>IF(N176="nulová",J176,0)</f>
        <v>0</v>
      </c>
      <c r="BJ176" s="12" t="s">
        <v>36</v>
      </c>
      <c r="BK176" s="113">
        <f>ROUND(I176*H176,2)</f>
        <v>0</v>
      </c>
      <c r="BL176" s="12" t="s">
        <v>88</v>
      </c>
      <c r="BM176" s="12" t="s">
        <v>162</v>
      </c>
    </row>
    <row r="177" spans="2:47" s="1" customFormat="1" x14ac:dyDescent="0.3">
      <c r="B177" s="23"/>
      <c r="D177" s="114" t="s">
        <v>76</v>
      </c>
      <c r="F177" s="115" t="s">
        <v>129</v>
      </c>
      <c r="L177" s="23"/>
      <c r="M177" s="116"/>
      <c r="N177" s="24"/>
      <c r="O177" s="24"/>
      <c r="P177" s="24"/>
      <c r="Q177" s="24"/>
      <c r="R177" s="24"/>
      <c r="S177" s="24"/>
      <c r="T177" s="37"/>
      <c r="AT177" s="12" t="s">
        <v>76</v>
      </c>
      <c r="AU177" s="12" t="s">
        <v>37</v>
      </c>
    </row>
    <row r="178" spans="2:47" s="1" customFormat="1" ht="94.5" x14ac:dyDescent="0.3">
      <c r="B178" s="23"/>
      <c r="D178" s="114" t="s">
        <v>94</v>
      </c>
      <c r="F178" s="138" t="s">
        <v>131</v>
      </c>
      <c r="L178" s="23"/>
      <c r="M178" s="139"/>
      <c r="N178" s="140"/>
      <c r="O178" s="140"/>
      <c r="P178" s="140"/>
      <c r="Q178" s="140"/>
      <c r="R178" s="140"/>
      <c r="S178" s="140"/>
      <c r="T178" s="141"/>
      <c r="AT178" s="12" t="s">
        <v>94</v>
      </c>
      <c r="AU178" s="12" t="s">
        <v>37</v>
      </c>
    </row>
    <row r="179" spans="2:47" s="1" customFormat="1" ht="6.95" customHeight="1" x14ac:dyDescent="0.3">
      <c r="B179" s="28"/>
      <c r="C179" s="29"/>
      <c r="D179" s="29"/>
      <c r="E179" s="29"/>
      <c r="F179" s="29"/>
      <c r="G179" s="29"/>
      <c r="H179" s="29"/>
      <c r="I179" s="29"/>
      <c r="J179" s="29"/>
      <c r="K179" s="29"/>
      <c r="L179" s="23"/>
    </row>
  </sheetData>
  <autoFilter ref="C83:K178" xr:uid="{00000000-0009-0000-0000-000001000000}"/>
  <mergeCells count="12">
    <mergeCell ref="E74:H74"/>
    <mergeCell ref="E76:H76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2:H72"/>
  </mergeCells>
  <hyperlinks>
    <hyperlink ref="F1:G1" location="C2" display="1) Krycí list soupisu" xr:uid="{00000000-0004-0000-0100-000000000000}"/>
    <hyperlink ref="G1:H1" location="C58" display="2) Rekapitulace" xr:uid="{00000000-0004-0000-0100-000001000000}"/>
    <hyperlink ref="J1" location="C83" display="3) Soupis prací" xr:uid="{00000000-0004-0000-0100-000002000000}"/>
    <hyperlink ref="L1:V1" location="'Rekapitulace stavby'!C2" display="Rekapitulace stavby" xr:uid="{00000000-0004-0000-0100-000003000000}"/>
  </hyperlinks>
  <pageMargins left="0.58333330000000005" right="0.58333330000000005" top="0.58333330000000005" bottom="0.58333330000000005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6"/>
  <sheetViews>
    <sheetView showGridLines="0" zoomScaleNormal="100" workbookViewId="0"/>
  </sheetViews>
  <sheetFormatPr defaultRowHeight="13.5" x14ac:dyDescent="0.3"/>
  <cols>
    <col min="1" max="1" width="8.33203125" style="143" customWidth="1"/>
    <col min="2" max="2" width="1.6640625" style="143" customWidth="1"/>
    <col min="3" max="4" width="5" style="143" customWidth="1"/>
    <col min="5" max="5" width="11.6640625" style="143" customWidth="1"/>
    <col min="6" max="6" width="9.1640625" style="143" customWidth="1"/>
    <col min="7" max="7" width="5" style="143" customWidth="1"/>
    <col min="8" max="8" width="77.83203125" style="143" customWidth="1"/>
    <col min="9" max="10" width="20" style="143" customWidth="1"/>
    <col min="11" max="11" width="1.6640625" style="143" customWidth="1"/>
  </cols>
  <sheetData>
    <row r="1" spans="2:11" ht="37.5" customHeight="1" x14ac:dyDescent="0.3"/>
    <row r="2" spans="2:11" ht="7.5" customHeight="1" x14ac:dyDescent="0.3">
      <c r="B2" s="144"/>
      <c r="C2" s="145"/>
      <c r="D2" s="145"/>
      <c r="E2" s="145"/>
      <c r="F2" s="145"/>
      <c r="G2" s="145"/>
      <c r="H2" s="145"/>
      <c r="I2" s="145"/>
      <c r="J2" s="145"/>
      <c r="K2" s="146"/>
    </row>
    <row r="3" spans="2:11" s="8" customFormat="1" ht="45" customHeight="1" x14ac:dyDescent="0.3">
      <c r="B3" s="147"/>
      <c r="C3" s="235" t="s">
        <v>164</v>
      </c>
      <c r="D3" s="235"/>
      <c r="E3" s="235"/>
      <c r="F3" s="235"/>
      <c r="G3" s="235"/>
      <c r="H3" s="235"/>
      <c r="I3" s="235"/>
      <c r="J3" s="235"/>
      <c r="K3" s="148"/>
    </row>
    <row r="4" spans="2:11" ht="25.5" customHeight="1" x14ac:dyDescent="0.3">
      <c r="B4" s="149"/>
      <c r="C4" s="236" t="s">
        <v>165</v>
      </c>
      <c r="D4" s="236"/>
      <c r="E4" s="236"/>
      <c r="F4" s="236"/>
      <c r="G4" s="236"/>
      <c r="H4" s="236"/>
      <c r="I4" s="236"/>
      <c r="J4" s="236"/>
      <c r="K4" s="150"/>
    </row>
    <row r="5" spans="2:11" ht="5.25" customHeight="1" x14ac:dyDescent="0.3">
      <c r="B5" s="149"/>
      <c r="C5" s="151"/>
      <c r="D5" s="151"/>
      <c r="E5" s="151"/>
      <c r="F5" s="151"/>
      <c r="G5" s="151"/>
      <c r="H5" s="151"/>
      <c r="I5" s="151"/>
      <c r="J5" s="151"/>
      <c r="K5" s="150"/>
    </row>
    <row r="6" spans="2:11" ht="15" customHeight="1" x14ac:dyDescent="0.3">
      <c r="B6" s="149"/>
      <c r="C6" s="237" t="s">
        <v>166</v>
      </c>
      <c r="D6" s="237"/>
      <c r="E6" s="237"/>
      <c r="F6" s="237"/>
      <c r="G6" s="237"/>
      <c r="H6" s="237"/>
      <c r="I6" s="237"/>
      <c r="J6" s="237"/>
      <c r="K6" s="150"/>
    </row>
    <row r="7" spans="2:11" ht="15" customHeight="1" x14ac:dyDescent="0.3">
      <c r="B7" s="153"/>
      <c r="C7" s="237" t="s">
        <v>167</v>
      </c>
      <c r="D7" s="237"/>
      <c r="E7" s="237"/>
      <c r="F7" s="237"/>
      <c r="G7" s="237"/>
      <c r="H7" s="237"/>
      <c r="I7" s="237"/>
      <c r="J7" s="237"/>
      <c r="K7" s="150"/>
    </row>
    <row r="8" spans="2:11" ht="12.75" customHeight="1" x14ac:dyDescent="0.3">
      <c r="B8" s="153"/>
      <c r="C8" s="152"/>
      <c r="D8" s="152"/>
      <c r="E8" s="152"/>
      <c r="F8" s="152"/>
      <c r="G8" s="152"/>
      <c r="H8" s="152"/>
      <c r="I8" s="152"/>
      <c r="J8" s="152"/>
      <c r="K8" s="150"/>
    </row>
    <row r="9" spans="2:11" ht="15" customHeight="1" x14ac:dyDescent="0.3">
      <c r="B9" s="153"/>
      <c r="C9" s="237" t="s">
        <v>168</v>
      </c>
      <c r="D9" s="237"/>
      <c r="E9" s="237"/>
      <c r="F9" s="237"/>
      <c r="G9" s="237"/>
      <c r="H9" s="237"/>
      <c r="I9" s="237"/>
      <c r="J9" s="237"/>
      <c r="K9" s="150"/>
    </row>
    <row r="10" spans="2:11" ht="15" customHeight="1" x14ac:dyDescent="0.3">
      <c r="B10" s="153"/>
      <c r="C10" s="152"/>
      <c r="D10" s="237" t="s">
        <v>169</v>
      </c>
      <c r="E10" s="237"/>
      <c r="F10" s="237"/>
      <c r="G10" s="237"/>
      <c r="H10" s="237"/>
      <c r="I10" s="237"/>
      <c r="J10" s="237"/>
      <c r="K10" s="150"/>
    </row>
    <row r="11" spans="2:11" ht="15" customHeight="1" x14ac:dyDescent="0.3">
      <c r="B11" s="153"/>
      <c r="C11" s="154"/>
      <c r="D11" s="237" t="s">
        <v>170</v>
      </c>
      <c r="E11" s="237"/>
      <c r="F11" s="237"/>
      <c r="G11" s="237"/>
      <c r="H11" s="237"/>
      <c r="I11" s="237"/>
      <c r="J11" s="237"/>
      <c r="K11" s="150"/>
    </row>
    <row r="12" spans="2:11" ht="12.75" customHeight="1" x14ac:dyDescent="0.3">
      <c r="B12" s="153"/>
      <c r="C12" s="154"/>
      <c r="D12" s="154"/>
      <c r="E12" s="154"/>
      <c r="F12" s="154"/>
      <c r="G12" s="154"/>
      <c r="H12" s="154"/>
      <c r="I12" s="154"/>
      <c r="J12" s="154"/>
      <c r="K12" s="150"/>
    </row>
    <row r="13" spans="2:11" ht="15" customHeight="1" x14ac:dyDescent="0.3">
      <c r="B13" s="153"/>
      <c r="C13" s="154"/>
      <c r="D13" s="237" t="s">
        <v>171</v>
      </c>
      <c r="E13" s="237"/>
      <c r="F13" s="237"/>
      <c r="G13" s="237"/>
      <c r="H13" s="237"/>
      <c r="I13" s="237"/>
      <c r="J13" s="237"/>
      <c r="K13" s="150"/>
    </row>
    <row r="14" spans="2:11" ht="15" customHeight="1" x14ac:dyDescent="0.3">
      <c r="B14" s="153"/>
      <c r="C14" s="154"/>
      <c r="D14" s="237" t="s">
        <v>172</v>
      </c>
      <c r="E14" s="237"/>
      <c r="F14" s="237"/>
      <c r="G14" s="237"/>
      <c r="H14" s="237"/>
      <c r="I14" s="237"/>
      <c r="J14" s="237"/>
      <c r="K14" s="150"/>
    </row>
    <row r="15" spans="2:11" ht="15" customHeight="1" x14ac:dyDescent="0.3">
      <c r="B15" s="153"/>
      <c r="C15" s="154"/>
      <c r="D15" s="237" t="s">
        <v>173</v>
      </c>
      <c r="E15" s="237"/>
      <c r="F15" s="237"/>
      <c r="G15" s="237"/>
      <c r="H15" s="237"/>
      <c r="I15" s="237"/>
      <c r="J15" s="237"/>
      <c r="K15" s="150"/>
    </row>
    <row r="16" spans="2:11" ht="15" customHeight="1" x14ac:dyDescent="0.3">
      <c r="B16" s="153"/>
      <c r="C16" s="154"/>
      <c r="D16" s="154"/>
      <c r="E16" s="155" t="s">
        <v>35</v>
      </c>
      <c r="F16" s="237" t="s">
        <v>174</v>
      </c>
      <c r="G16" s="237"/>
      <c r="H16" s="237"/>
      <c r="I16" s="237"/>
      <c r="J16" s="237"/>
      <c r="K16" s="150"/>
    </row>
    <row r="17" spans="2:11" ht="15" customHeight="1" x14ac:dyDescent="0.3">
      <c r="B17" s="153"/>
      <c r="C17" s="154"/>
      <c r="D17" s="154"/>
      <c r="E17" s="155" t="s">
        <v>175</v>
      </c>
      <c r="F17" s="237" t="s">
        <v>176</v>
      </c>
      <c r="G17" s="237"/>
      <c r="H17" s="237"/>
      <c r="I17" s="237"/>
      <c r="J17" s="237"/>
      <c r="K17" s="150"/>
    </row>
    <row r="18" spans="2:11" ht="15" customHeight="1" x14ac:dyDescent="0.3">
      <c r="B18" s="153"/>
      <c r="C18" s="154"/>
      <c r="D18" s="154"/>
      <c r="E18" s="155" t="s">
        <v>177</v>
      </c>
      <c r="F18" s="237" t="s">
        <v>178</v>
      </c>
      <c r="G18" s="237"/>
      <c r="H18" s="237"/>
      <c r="I18" s="237"/>
      <c r="J18" s="237"/>
      <c r="K18" s="150"/>
    </row>
    <row r="19" spans="2:11" ht="15" customHeight="1" x14ac:dyDescent="0.3">
      <c r="B19" s="153"/>
      <c r="C19" s="154"/>
      <c r="D19" s="154"/>
      <c r="E19" s="155" t="s">
        <v>179</v>
      </c>
      <c r="F19" s="237" t="s">
        <v>41</v>
      </c>
      <c r="G19" s="237"/>
      <c r="H19" s="237"/>
      <c r="I19" s="237"/>
      <c r="J19" s="237"/>
      <c r="K19" s="150"/>
    </row>
    <row r="20" spans="2:11" ht="15" customHeight="1" x14ac:dyDescent="0.3">
      <c r="B20" s="153"/>
      <c r="C20" s="154"/>
      <c r="D20" s="154"/>
      <c r="E20" s="155" t="s">
        <v>180</v>
      </c>
      <c r="F20" s="237" t="s">
        <v>181</v>
      </c>
      <c r="G20" s="237"/>
      <c r="H20" s="237"/>
      <c r="I20" s="237"/>
      <c r="J20" s="237"/>
      <c r="K20" s="150"/>
    </row>
    <row r="21" spans="2:11" ht="15" customHeight="1" x14ac:dyDescent="0.3">
      <c r="B21" s="153"/>
      <c r="C21" s="154"/>
      <c r="D21" s="154"/>
      <c r="E21" s="155" t="s">
        <v>38</v>
      </c>
      <c r="F21" s="237" t="s">
        <v>182</v>
      </c>
      <c r="G21" s="237"/>
      <c r="H21" s="237"/>
      <c r="I21" s="237"/>
      <c r="J21" s="237"/>
      <c r="K21" s="150"/>
    </row>
    <row r="22" spans="2:11" ht="12.75" customHeight="1" x14ac:dyDescent="0.3">
      <c r="B22" s="153"/>
      <c r="C22" s="154"/>
      <c r="D22" s="154"/>
      <c r="E22" s="154"/>
      <c r="F22" s="154"/>
      <c r="G22" s="154"/>
      <c r="H22" s="154"/>
      <c r="I22" s="154"/>
      <c r="J22" s="154"/>
      <c r="K22" s="150"/>
    </row>
    <row r="23" spans="2:11" ht="15" customHeight="1" x14ac:dyDescent="0.3">
      <c r="B23" s="153"/>
      <c r="C23" s="237" t="s">
        <v>183</v>
      </c>
      <c r="D23" s="237"/>
      <c r="E23" s="237"/>
      <c r="F23" s="237"/>
      <c r="G23" s="237"/>
      <c r="H23" s="237"/>
      <c r="I23" s="237"/>
      <c r="J23" s="237"/>
      <c r="K23" s="150"/>
    </row>
    <row r="24" spans="2:11" ht="15" customHeight="1" x14ac:dyDescent="0.3">
      <c r="B24" s="153"/>
      <c r="C24" s="237" t="s">
        <v>184</v>
      </c>
      <c r="D24" s="237"/>
      <c r="E24" s="237"/>
      <c r="F24" s="237"/>
      <c r="G24" s="237"/>
      <c r="H24" s="237"/>
      <c r="I24" s="237"/>
      <c r="J24" s="237"/>
      <c r="K24" s="150"/>
    </row>
    <row r="25" spans="2:11" ht="15" customHeight="1" x14ac:dyDescent="0.3">
      <c r="B25" s="153"/>
      <c r="C25" s="152"/>
      <c r="D25" s="237" t="s">
        <v>185</v>
      </c>
      <c r="E25" s="237"/>
      <c r="F25" s="237"/>
      <c r="G25" s="237"/>
      <c r="H25" s="237"/>
      <c r="I25" s="237"/>
      <c r="J25" s="237"/>
      <c r="K25" s="150"/>
    </row>
    <row r="26" spans="2:11" ht="15" customHeight="1" x14ac:dyDescent="0.3">
      <c r="B26" s="153"/>
      <c r="C26" s="154"/>
      <c r="D26" s="237" t="s">
        <v>186</v>
      </c>
      <c r="E26" s="237"/>
      <c r="F26" s="237"/>
      <c r="G26" s="237"/>
      <c r="H26" s="237"/>
      <c r="I26" s="237"/>
      <c r="J26" s="237"/>
      <c r="K26" s="150"/>
    </row>
    <row r="27" spans="2:11" ht="12.75" customHeight="1" x14ac:dyDescent="0.3">
      <c r="B27" s="153"/>
      <c r="C27" s="154"/>
      <c r="D27" s="154"/>
      <c r="E27" s="154"/>
      <c r="F27" s="154"/>
      <c r="G27" s="154"/>
      <c r="H27" s="154"/>
      <c r="I27" s="154"/>
      <c r="J27" s="154"/>
      <c r="K27" s="150"/>
    </row>
    <row r="28" spans="2:11" ht="15" customHeight="1" x14ac:dyDescent="0.3">
      <c r="B28" s="153"/>
      <c r="C28" s="154"/>
      <c r="D28" s="237" t="s">
        <v>187</v>
      </c>
      <c r="E28" s="237"/>
      <c r="F28" s="237"/>
      <c r="G28" s="237"/>
      <c r="H28" s="237"/>
      <c r="I28" s="237"/>
      <c r="J28" s="237"/>
      <c r="K28" s="150"/>
    </row>
    <row r="29" spans="2:11" ht="15" customHeight="1" x14ac:dyDescent="0.3">
      <c r="B29" s="153"/>
      <c r="C29" s="154"/>
      <c r="D29" s="237" t="s">
        <v>188</v>
      </c>
      <c r="E29" s="237"/>
      <c r="F29" s="237"/>
      <c r="G29" s="237"/>
      <c r="H29" s="237"/>
      <c r="I29" s="237"/>
      <c r="J29" s="237"/>
      <c r="K29" s="150"/>
    </row>
    <row r="30" spans="2:11" ht="12.75" customHeight="1" x14ac:dyDescent="0.3">
      <c r="B30" s="153"/>
      <c r="C30" s="154"/>
      <c r="D30" s="154"/>
      <c r="E30" s="154"/>
      <c r="F30" s="154"/>
      <c r="G30" s="154"/>
      <c r="H30" s="154"/>
      <c r="I30" s="154"/>
      <c r="J30" s="154"/>
      <c r="K30" s="150"/>
    </row>
    <row r="31" spans="2:11" ht="15" customHeight="1" x14ac:dyDescent="0.3">
      <c r="B31" s="153"/>
      <c r="C31" s="154"/>
      <c r="D31" s="237" t="s">
        <v>189</v>
      </c>
      <c r="E31" s="237"/>
      <c r="F31" s="237"/>
      <c r="G31" s="237"/>
      <c r="H31" s="237"/>
      <c r="I31" s="237"/>
      <c r="J31" s="237"/>
      <c r="K31" s="150"/>
    </row>
    <row r="32" spans="2:11" ht="15" customHeight="1" x14ac:dyDescent="0.3">
      <c r="B32" s="153"/>
      <c r="C32" s="154"/>
      <c r="D32" s="237" t="s">
        <v>190</v>
      </c>
      <c r="E32" s="237"/>
      <c r="F32" s="237"/>
      <c r="G32" s="237"/>
      <c r="H32" s="237"/>
      <c r="I32" s="237"/>
      <c r="J32" s="237"/>
      <c r="K32" s="150"/>
    </row>
    <row r="33" spans="2:11" ht="15" customHeight="1" x14ac:dyDescent="0.3">
      <c r="B33" s="153"/>
      <c r="C33" s="154"/>
      <c r="D33" s="237" t="s">
        <v>191</v>
      </c>
      <c r="E33" s="237"/>
      <c r="F33" s="237"/>
      <c r="G33" s="237"/>
      <c r="H33" s="237"/>
      <c r="I33" s="237"/>
      <c r="J33" s="237"/>
      <c r="K33" s="150"/>
    </row>
    <row r="34" spans="2:11" ht="15" customHeight="1" x14ac:dyDescent="0.3">
      <c r="B34" s="153"/>
      <c r="C34" s="154"/>
      <c r="D34" s="152"/>
      <c r="E34" s="156" t="s">
        <v>59</v>
      </c>
      <c r="F34" s="152"/>
      <c r="G34" s="237" t="s">
        <v>192</v>
      </c>
      <c r="H34" s="237"/>
      <c r="I34" s="237"/>
      <c r="J34" s="237"/>
      <c r="K34" s="150"/>
    </row>
    <row r="35" spans="2:11" ht="30.75" customHeight="1" x14ac:dyDescent="0.3">
      <c r="B35" s="153"/>
      <c r="C35" s="154"/>
      <c r="D35" s="152"/>
      <c r="E35" s="156" t="s">
        <v>193</v>
      </c>
      <c r="F35" s="152"/>
      <c r="G35" s="237" t="s">
        <v>194</v>
      </c>
      <c r="H35" s="237"/>
      <c r="I35" s="237"/>
      <c r="J35" s="237"/>
      <c r="K35" s="150"/>
    </row>
    <row r="36" spans="2:11" ht="15" customHeight="1" x14ac:dyDescent="0.3">
      <c r="B36" s="153"/>
      <c r="C36" s="154"/>
      <c r="D36" s="152"/>
      <c r="E36" s="156" t="s">
        <v>31</v>
      </c>
      <c r="F36" s="152"/>
      <c r="G36" s="237" t="s">
        <v>195</v>
      </c>
      <c r="H36" s="237"/>
      <c r="I36" s="237"/>
      <c r="J36" s="237"/>
      <c r="K36" s="150"/>
    </row>
    <row r="37" spans="2:11" ht="15" customHeight="1" x14ac:dyDescent="0.3">
      <c r="B37" s="153"/>
      <c r="C37" s="154"/>
      <c r="D37" s="152"/>
      <c r="E37" s="156" t="s">
        <v>60</v>
      </c>
      <c r="F37" s="152"/>
      <c r="G37" s="237" t="s">
        <v>196</v>
      </c>
      <c r="H37" s="237"/>
      <c r="I37" s="237"/>
      <c r="J37" s="237"/>
      <c r="K37" s="150"/>
    </row>
    <row r="38" spans="2:11" ht="15" customHeight="1" x14ac:dyDescent="0.3">
      <c r="B38" s="153"/>
      <c r="C38" s="154"/>
      <c r="D38" s="152"/>
      <c r="E38" s="156" t="s">
        <v>61</v>
      </c>
      <c r="F38" s="152"/>
      <c r="G38" s="237" t="s">
        <v>197</v>
      </c>
      <c r="H38" s="237"/>
      <c r="I38" s="237"/>
      <c r="J38" s="237"/>
      <c r="K38" s="150"/>
    </row>
    <row r="39" spans="2:11" ht="15" customHeight="1" x14ac:dyDescent="0.3">
      <c r="B39" s="153"/>
      <c r="C39" s="154"/>
      <c r="D39" s="152"/>
      <c r="E39" s="156" t="s">
        <v>62</v>
      </c>
      <c r="F39" s="152"/>
      <c r="G39" s="237" t="s">
        <v>198</v>
      </c>
      <c r="H39" s="237"/>
      <c r="I39" s="237"/>
      <c r="J39" s="237"/>
      <c r="K39" s="150"/>
    </row>
    <row r="40" spans="2:11" ht="15" customHeight="1" x14ac:dyDescent="0.3">
      <c r="B40" s="153"/>
      <c r="C40" s="154"/>
      <c r="D40" s="152"/>
      <c r="E40" s="156" t="s">
        <v>199</v>
      </c>
      <c r="F40" s="152"/>
      <c r="G40" s="237" t="s">
        <v>200</v>
      </c>
      <c r="H40" s="237"/>
      <c r="I40" s="237"/>
      <c r="J40" s="237"/>
      <c r="K40" s="150"/>
    </row>
    <row r="41" spans="2:11" ht="15" customHeight="1" x14ac:dyDescent="0.3">
      <c r="B41" s="153"/>
      <c r="C41" s="154"/>
      <c r="D41" s="152"/>
      <c r="E41" s="156"/>
      <c r="F41" s="152"/>
      <c r="G41" s="237" t="s">
        <v>201</v>
      </c>
      <c r="H41" s="237"/>
      <c r="I41" s="237"/>
      <c r="J41" s="237"/>
      <c r="K41" s="150"/>
    </row>
    <row r="42" spans="2:11" ht="15" customHeight="1" x14ac:dyDescent="0.3">
      <c r="B42" s="153"/>
      <c r="C42" s="154"/>
      <c r="D42" s="152"/>
      <c r="E42" s="156" t="s">
        <v>202</v>
      </c>
      <c r="F42" s="152"/>
      <c r="G42" s="237" t="s">
        <v>203</v>
      </c>
      <c r="H42" s="237"/>
      <c r="I42" s="237"/>
      <c r="J42" s="237"/>
      <c r="K42" s="150"/>
    </row>
    <row r="43" spans="2:11" ht="15" customHeight="1" x14ac:dyDescent="0.3">
      <c r="B43" s="153"/>
      <c r="C43" s="154"/>
      <c r="D43" s="152"/>
      <c r="E43" s="156" t="s">
        <v>64</v>
      </c>
      <c r="F43" s="152"/>
      <c r="G43" s="237" t="s">
        <v>204</v>
      </c>
      <c r="H43" s="237"/>
      <c r="I43" s="237"/>
      <c r="J43" s="237"/>
      <c r="K43" s="150"/>
    </row>
    <row r="44" spans="2:11" ht="12.75" customHeight="1" x14ac:dyDescent="0.3">
      <c r="B44" s="153"/>
      <c r="C44" s="154"/>
      <c r="D44" s="152"/>
      <c r="E44" s="152"/>
      <c r="F44" s="152"/>
      <c r="G44" s="152"/>
      <c r="H44" s="152"/>
      <c r="I44" s="152"/>
      <c r="J44" s="152"/>
      <c r="K44" s="150"/>
    </row>
    <row r="45" spans="2:11" ht="15" customHeight="1" x14ac:dyDescent="0.3">
      <c r="B45" s="153"/>
      <c r="C45" s="154"/>
      <c r="D45" s="237" t="s">
        <v>205</v>
      </c>
      <c r="E45" s="237"/>
      <c r="F45" s="237"/>
      <c r="G45" s="237"/>
      <c r="H45" s="237"/>
      <c r="I45" s="237"/>
      <c r="J45" s="237"/>
      <c r="K45" s="150"/>
    </row>
    <row r="46" spans="2:11" ht="15" customHeight="1" x14ac:dyDescent="0.3">
      <c r="B46" s="153"/>
      <c r="C46" s="154"/>
      <c r="D46" s="154"/>
      <c r="E46" s="237" t="s">
        <v>206</v>
      </c>
      <c r="F46" s="237"/>
      <c r="G46" s="237"/>
      <c r="H46" s="237"/>
      <c r="I46" s="237"/>
      <c r="J46" s="237"/>
      <c r="K46" s="150"/>
    </row>
    <row r="47" spans="2:11" ht="15" customHeight="1" x14ac:dyDescent="0.3">
      <c r="B47" s="153"/>
      <c r="C47" s="154"/>
      <c r="D47" s="154"/>
      <c r="E47" s="237" t="s">
        <v>207</v>
      </c>
      <c r="F47" s="237"/>
      <c r="G47" s="237"/>
      <c r="H47" s="237"/>
      <c r="I47" s="237"/>
      <c r="J47" s="237"/>
      <c r="K47" s="150"/>
    </row>
    <row r="48" spans="2:11" ht="15" customHeight="1" x14ac:dyDescent="0.3">
      <c r="B48" s="153"/>
      <c r="C48" s="154"/>
      <c r="D48" s="154"/>
      <c r="E48" s="237" t="s">
        <v>208</v>
      </c>
      <c r="F48" s="237"/>
      <c r="G48" s="237"/>
      <c r="H48" s="237"/>
      <c r="I48" s="237"/>
      <c r="J48" s="237"/>
      <c r="K48" s="150"/>
    </row>
    <row r="49" spans="2:11" ht="15" customHeight="1" x14ac:dyDescent="0.3">
      <c r="B49" s="153"/>
      <c r="C49" s="154"/>
      <c r="D49" s="237" t="s">
        <v>209</v>
      </c>
      <c r="E49" s="237"/>
      <c r="F49" s="237"/>
      <c r="G49" s="237"/>
      <c r="H49" s="237"/>
      <c r="I49" s="237"/>
      <c r="J49" s="237"/>
      <c r="K49" s="150"/>
    </row>
    <row r="50" spans="2:11" ht="25.5" customHeight="1" x14ac:dyDescent="0.3">
      <c r="B50" s="149"/>
      <c r="C50" s="236" t="s">
        <v>210</v>
      </c>
      <c r="D50" s="236"/>
      <c r="E50" s="236"/>
      <c r="F50" s="236"/>
      <c r="G50" s="236"/>
      <c r="H50" s="236"/>
      <c r="I50" s="236"/>
      <c r="J50" s="236"/>
      <c r="K50" s="150"/>
    </row>
    <row r="51" spans="2:11" ht="5.25" customHeight="1" x14ac:dyDescent="0.3">
      <c r="B51" s="149"/>
      <c r="C51" s="151"/>
      <c r="D51" s="151"/>
      <c r="E51" s="151"/>
      <c r="F51" s="151"/>
      <c r="G51" s="151"/>
      <c r="H51" s="151"/>
      <c r="I51" s="151"/>
      <c r="J51" s="151"/>
      <c r="K51" s="150"/>
    </row>
    <row r="52" spans="2:11" ht="15" customHeight="1" x14ac:dyDescent="0.3">
      <c r="B52" s="149"/>
      <c r="C52" s="237" t="s">
        <v>211</v>
      </c>
      <c r="D52" s="237"/>
      <c r="E52" s="237"/>
      <c r="F52" s="237"/>
      <c r="G52" s="237"/>
      <c r="H52" s="237"/>
      <c r="I52" s="237"/>
      <c r="J52" s="237"/>
      <c r="K52" s="150"/>
    </row>
    <row r="53" spans="2:11" ht="15" customHeight="1" x14ac:dyDescent="0.3">
      <c r="B53" s="149"/>
      <c r="C53" s="237" t="s">
        <v>212</v>
      </c>
      <c r="D53" s="237"/>
      <c r="E53" s="237"/>
      <c r="F53" s="237"/>
      <c r="G53" s="237"/>
      <c r="H53" s="237"/>
      <c r="I53" s="237"/>
      <c r="J53" s="237"/>
      <c r="K53" s="150"/>
    </row>
    <row r="54" spans="2:11" ht="12.75" customHeight="1" x14ac:dyDescent="0.3">
      <c r="B54" s="149"/>
      <c r="C54" s="152"/>
      <c r="D54" s="152"/>
      <c r="E54" s="152"/>
      <c r="F54" s="152"/>
      <c r="G54" s="152"/>
      <c r="H54" s="152"/>
      <c r="I54" s="152"/>
      <c r="J54" s="152"/>
      <c r="K54" s="150"/>
    </row>
    <row r="55" spans="2:11" ht="15" customHeight="1" x14ac:dyDescent="0.3">
      <c r="B55" s="149"/>
      <c r="C55" s="237" t="s">
        <v>213</v>
      </c>
      <c r="D55" s="237"/>
      <c r="E55" s="237"/>
      <c r="F55" s="237"/>
      <c r="G55" s="237"/>
      <c r="H55" s="237"/>
      <c r="I55" s="237"/>
      <c r="J55" s="237"/>
      <c r="K55" s="150"/>
    </row>
    <row r="56" spans="2:11" ht="15" customHeight="1" x14ac:dyDescent="0.3">
      <c r="B56" s="149"/>
      <c r="C56" s="154"/>
      <c r="D56" s="237" t="s">
        <v>214</v>
      </c>
      <c r="E56" s="237"/>
      <c r="F56" s="237"/>
      <c r="G56" s="237"/>
      <c r="H56" s="237"/>
      <c r="I56" s="237"/>
      <c r="J56" s="237"/>
      <c r="K56" s="150"/>
    </row>
    <row r="57" spans="2:11" ht="15" customHeight="1" x14ac:dyDescent="0.3">
      <c r="B57" s="149"/>
      <c r="C57" s="154"/>
      <c r="D57" s="237" t="s">
        <v>215</v>
      </c>
      <c r="E57" s="237"/>
      <c r="F57" s="237"/>
      <c r="G57" s="237"/>
      <c r="H57" s="237"/>
      <c r="I57" s="237"/>
      <c r="J57" s="237"/>
      <c r="K57" s="150"/>
    </row>
    <row r="58" spans="2:11" ht="15" customHeight="1" x14ac:dyDescent="0.3">
      <c r="B58" s="149"/>
      <c r="C58" s="154"/>
      <c r="D58" s="237" t="s">
        <v>216</v>
      </c>
      <c r="E58" s="237"/>
      <c r="F58" s="237"/>
      <c r="G58" s="237"/>
      <c r="H58" s="237"/>
      <c r="I58" s="237"/>
      <c r="J58" s="237"/>
      <c r="K58" s="150"/>
    </row>
    <row r="59" spans="2:11" ht="15" customHeight="1" x14ac:dyDescent="0.3">
      <c r="B59" s="149"/>
      <c r="C59" s="154"/>
      <c r="D59" s="237" t="s">
        <v>217</v>
      </c>
      <c r="E59" s="237"/>
      <c r="F59" s="237"/>
      <c r="G59" s="237"/>
      <c r="H59" s="237"/>
      <c r="I59" s="237"/>
      <c r="J59" s="237"/>
      <c r="K59" s="150"/>
    </row>
    <row r="60" spans="2:11" ht="15" customHeight="1" x14ac:dyDescent="0.3">
      <c r="B60" s="149"/>
      <c r="C60" s="154"/>
      <c r="D60" s="239" t="s">
        <v>218</v>
      </c>
      <c r="E60" s="239"/>
      <c r="F60" s="239"/>
      <c r="G60" s="239"/>
      <c r="H60" s="239"/>
      <c r="I60" s="239"/>
      <c r="J60" s="239"/>
      <c r="K60" s="150"/>
    </row>
    <row r="61" spans="2:11" ht="15" customHeight="1" x14ac:dyDescent="0.3">
      <c r="B61" s="149"/>
      <c r="C61" s="154"/>
      <c r="D61" s="237" t="s">
        <v>219</v>
      </c>
      <c r="E61" s="237"/>
      <c r="F61" s="237"/>
      <c r="G61" s="237"/>
      <c r="H61" s="237"/>
      <c r="I61" s="237"/>
      <c r="J61" s="237"/>
      <c r="K61" s="150"/>
    </row>
    <row r="62" spans="2:11" ht="12.75" customHeight="1" x14ac:dyDescent="0.3">
      <c r="B62" s="149"/>
      <c r="C62" s="154"/>
      <c r="D62" s="154"/>
      <c r="E62" s="157"/>
      <c r="F62" s="154"/>
      <c r="G62" s="154"/>
      <c r="H62" s="154"/>
      <c r="I62" s="154"/>
      <c r="J62" s="154"/>
      <c r="K62" s="150"/>
    </row>
    <row r="63" spans="2:11" ht="15" customHeight="1" x14ac:dyDescent="0.3">
      <c r="B63" s="149"/>
      <c r="C63" s="154"/>
      <c r="D63" s="237" t="s">
        <v>220</v>
      </c>
      <c r="E63" s="237"/>
      <c r="F63" s="237"/>
      <c r="G63" s="237"/>
      <c r="H63" s="237"/>
      <c r="I63" s="237"/>
      <c r="J63" s="237"/>
      <c r="K63" s="150"/>
    </row>
    <row r="64" spans="2:11" ht="15" customHeight="1" x14ac:dyDescent="0.3">
      <c r="B64" s="149"/>
      <c r="C64" s="154"/>
      <c r="D64" s="239" t="s">
        <v>221</v>
      </c>
      <c r="E64" s="239"/>
      <c r="F64" s="239"/>
      <c r="G64" s="239"/>
      <c r="H64" s="239"/>
      <c r="I64" s="239"/>
      <c r="J64" s="239"/>
      <c r="K64" s="150"/>
    </row>
    <row r="65" spans="2:11" ht="15" customHeight="1" x14ac:dyDescent="0.3">
      <c r="B65" s="149"/>
      <c r="C65" s="154"/>
      <c r="D65" s="237" t="s">
        <v>222</v>
      </c>
      <c r="E65" s="237"/>
      <c r="F65" s="237"/>
      <c r="G65" s="237"/>
      <c r="H65" s="237"/>
      <c r="I65" s="237"/>
      <c r="J65" s="237"/>
      <c r="K65" s="150"/>
    </row>
    <row r="66" spans="2:11" ht="15" customHeight="1" x14ac:dyDescent="0.3">
      <c r="B66" s="149"/>
      <c r="C66" s="154"/>
      <c r="D66" s="237" t="s">
        <v>223</v>
      </c>
      <c r="E66" s="237"/>
      <c r="F66" s="237"/>
      <c r="G66" s="237"/>
      <c r="H66" s="237"/>
      <c r="I66" s="237"/>
      <c r="J66" s="237"/>
      <c r="K66" s="150"/>
    </row>
    <row r="67" spans="2:11" ht="15" customHeight="1" x14ac:dyDescent="0.3">
      <c r="B67" s="149"/>
      <c r="C67" s="154"/>
      <c r="D67" s="237" t="s">
        <v>224</v>
      </c>
      <c r="E67" s="237"/>
      <c r="F67" s="237"/>
      <c r="G67" s="237"/>
      <c r="H67" s="237"/>
      <c r="I67" s="237"/>
      <c r="J67" s="237"/>
      <c r="K67" s="150"/>
    </row>
    <row r="68" spans="2:11" ht="15" customHeight="1" x14ac:dyDescent="0.3">
      <c r="B68" s="149"/>
      <c r="C68" s="154"/>
      <c r="D68" s="237" t="s">
        <v>225</v>
      </c>
      <c r="E68" s="237"/>
      <c r="F68" s="237"/>
      <c r="G68" s="237"/>
      <c r="H68" s="237"/>
      <c r="I68" s="237"/>
      <c r="J68" s="237"/>
      <c r="K68" s="150"/>
    </row>
    <row r="69" spans="2:11" ht="12.75" customHeight="1" x14ac:dyDescent="0.3">
      <c r="B69" s="158"/>
      <c r="C69" s="159"/>
      <c r="D69" s="159"/>
      <c r="E69" s="159"/>
      <c r="F69" s="159"/>
      <c r="G69" s="159"/>
      <c r="H69" s="159"/>
      <c r="I69" s="159"/>
      <c r="J69" s="159"/>
      <c r="K69" s="160"/>
    </row>
    <row r="70" spans="2:11" ht="18.75" customHeight="1" x14ac:dyDescent="0.3">
      <c r="B70" s="161"/>
      <c r="C70" s="161"/>
      <c r="D70" s="161"/>
      <c r="E70" s="161"/>
      <c r="F70" s="161"/>
      <c r="G70" s="161"/>
      <c r="H70" s="161"/>
      <c r="I70" s="161"/>
      <c r="J70" s="161"/>
      <c r="K70" s="162"/>
    </row>
    <row r="71" spans="2:11" ht="18.75" customHeight="1" x14ac:dyDescent="0.3">
      <c r="B71" s="162"/>
      <c r="C71" s="162"/>
      <c r="D71" s="162"/>
      <c r="E71" s="162"/>
      <c r="F71" s="162"/>
      <c r="G71" s="162"/>
      <c r="H71" s="162"/>
      <c r="I71" s="162"/>
      <c r="J71" s="162"/>
      <c r="K71" s="162"/>
    </row>
    <row r="72" spans="2:11" ht="7.5" customHeight="1" x14ac:dyDescent="0.3">
      <c r="B72" s="163"/>
      <c r="C72" s="164"/>
      <c r="D72" s="164"/>
      <c r="E72" s="164"/>
      <c r="F72" s="164"/>
      <c r="G72" s="164"/>
      <c r="H72" s="164"/>
      <c r="I72" s="164"/>
      <c r="J72" s="164"/>
      <c r="K72" s="165"/>
    </row>
    <row r="73" spans="2:11" ht="45" customHeight="1" x14ac:dyDescent="0.3">
      <c r="B73" s="166"/>
      <c r="C73" s="240" t="s">
        <v>46</v>
      </c>
      <c r="D73" s="240"/>
      <c r="E73" s="240"/>
      <c r="F73" s="240"/>
      <c r="G73" s="240"/>
      <c r="H73" s="240"/>
      <c r="I73" s="240"/>
      <c r="J73" s="240"/>
      <c r="K73" s="167"/>
    </row>
    <row r="74" spans="2:11" ht="17.25" customHeight="1" x14ac:dyDescent="0.3">
      <c r="B74" s="166"/>
      <c r="C74" s="168" t="s">
        <v>226</v>
      </c>
      <c r="D74" s="168"/>
      <c r="E74" s="168"/>
      <c r="F74" s="168" t="s">
        <v>227</v>
      </c>
      <c r="G74" s="169"/>
      <c r="H74" s="168" t="s">
        <v>60</v>
      </c>
      <c r="I74" s="168" t="s">
        <v>32</v>
      </c>
      <c r="J74" s="168" t="s">
        <v>228</v>
      </c>
      <c r="K74" s="167"/>
    </row>
    <row r="75" spans="2:11" ht="17.25" customHeight="1" x14ac:dyDescent="0.3">
      <c r="B75" s="166"/>
      <c r="C75" s="170" t="s">
        <v>229</v>
      </c>
      <c r="D75" s="170"/>
      <c r="E75" s="170"/>
      <c r="F75" s="171" t="s">
        <v>230</v>
      </c>
      <c r="G75" s="172"/>
      <c r="H75" s="170"/>
      <c r="I75" s="170"/>
      <c r="J75" s="170" t="s">
        <v>231</v>
      </c>
      <c r="K75" s="167"/>
    </row>
    <row r="76" spans="2:11" ht="5.25" customHeight="1" x14ac:dyDescent="0.3">
      <c r="B76" s="166"/>
      <c r="C76" s="173"/>
      <c r="D76" s="173"/>
      <c r="E76" s="173"/>
      <c r="F76" s="173"/>
      <c r="G76" s="174"/>
      <c r="H76" s="173"/>
      <c r="I76" s="173"/>
      <c r="J76" s="173"/>
      <c r="K76" s="167"/>
    </row>
    <row r="77" spans="2:11" ht="15" customHeight="1" x14ac:dyDescent="0.3">
      <c r="B77" s="166"/>
      <c r="C77" s="156" t="s">
        <v>31</v>
      </c>
      <c r="D77" s="173"/>
      <c r="E77" s="173"/>
      <c r="F77" s="175" t="s">
        <v>232</v>
      </c>
      <c r="G77" s="174"/>
      <c r="H77" s="156" t="s">
        <v>233</v>
      </c>
      <c r="I77" s="156" t="s">
        <v>234</v>
      </c>
      <c r="J77" s="156">
        <v>20</v>
      </c>
      <c r="K77" s="167"/>
    </row>
    <row r="78" spans="2:11" ht="15" customHeight="1" x14ac:dyDescent="0.3">
      <c r="B78" s="166"/>
      <c r="C78" s="156" t="s">
        <v>235</v>
      </c>
      <c r="D78" s="156"/>
      <c r="E78" s="156"/>
      <c r="F78" s="175" t="s">
        <v>232</v>
      </c>
      <c r="G78" s="174"/>
      <c r="H78" s="156" t="s">
        <v>236</v>
      </c>
      <c r="I78" s="156" t="s">
        <v>234</v>
      </c>
      <c r="J78" s="156">
        <v>120</v>
      </c>
      <c r="K78" s="167"/>
    </row>
    <row r="79" spans="2:11" ht="15" customHeight="1" x14ac:dyDescent="0.3">
      <c r="B79" s="176"/>
      <c r="C79" s="156" t="s">
        <v>237</v>
      </c>
      <c r="D79" s="156"/>
      <c r="E79" s="156"/>
      <c r="F79" s="175" t="s">
        <v>238</v>
      </c>
      <c r="G79" s="174"/>
      <c r="H79" s="156" t="s">
        <v>239</v>
      </c>
      <c r="I79" s="156" t="s">
        <v>234</v>
      </c>
      <c r="J79" s="156">
        <v>50</v>
      </c>
      <c r="K79" s="167"/>
    </row>
    <row r="80" spans="2:11" ht="15" customHeight="1" x14ac:dyDescent="0.3">
      <c r="B80" s="176"/>
      <c r="C80" s="156" t="s">
        <v>240</v>
      </c>
      <c r="D80" s="156"/>
      <c r="E80" s="156"/>
      <c r="F80" s="175" t="s">
        <v>232</v>
      </c>
      <c r="G80" s="174"/>
      <c r="H80" s="156" t="s">
        <v>241</v>
      </c>
      <c r="I80" s="156" t="s">
        <v>242</v>
      </c>
      <c r="J80" s="156"/>
      <c r="K80" s="167"/>
    </row>
    <row r="81" spans="2:11" ht="15" customHeight="1" x14ac:dyDescent="0.3">
      <c r="B81" s="176"/>
      <c r="C81" s="177" t="s">
        <v>243</v>
      </c>
      <c r="D81" s="177"/>
      <c r="E81" s="177"/>
      <c r="F81" s="178" t="s">
        <v>238</v>
      </c>
      <c r="G81" s="177"/>
      <c r="H81" s="177" t="s">
        <v>244</v>
      </c>
      <c r="I81" s="177" t="s">
        <v>234</v>
      </c>
      <c r="J81" s="177">
        <v>15</v>
      </c>
      <c r="K81" s="167"/>
    </row>
    <row r="82" spans="2:11" ht="15" customHeight="1" x14ac:dyDescent="0.3">
      <c r="B82" s="176"/>
      <c r="C82" s="177" t="s">
        <v>245</v>
      </c>
      <c r="D82" s="177"/>
      <c r="E82" s="177"/>
      <c r="F82" s="178" t="s">
        <v>238</v>
      </c>
      <c r="G82" s="177"/>
      <c r="H82" s="177" t="s">
        <v>246</v>
      </c>
      <c r="I82" s="177" t="s">
        <v>234</v>
      </c>
      <c r="J82" s="177">
        <v>15</v>
      </c>
      <c r="K82" s="167"/>
    </row>
    <row r="83" spans="2:11" ht="15" customHeight="1" x14ac:dyDescent="0.3">
      <c r="B83" s="176"/>
      <c r="C83" s="177" t="s">
        <v>247</v>
      </c>
      <c r="D83" s="177"/>
      <c r="E83" s="177"/>
      <c r="F83" s="178" t="s">
        <v>238</v>
      </c>
      <c r="G83" s="177"/>
      <c r="H83" s="177" t="s">
        <v>248</v>
      </c>
      <c r="I83" s="177" t="s">
        <v>234</v>
      </c>
      <c r="J83" s="177">
        <v>20</v>
      </c>
      <c r="K83" s="167"/>
    </row>
    <row r="84" spans="2:11" ht="15" customHeight="1" x14ac:dyDescent="0.3">
      <c r="B84" s="176"/>
      <c r="C84" s="177" t="s">
        <v>249</v>
      </c>
      <c r="D84" s="177"/>
      <c r="E84" s="177"/>
      <c r="F84" s="178" t="s">
        <v>238</v>
      </c>
      <c r="G84" s="177"/>
      <c r="H84" s="177" t="s">
        <v>250</v>
      </c>
      <c r="I84" s="177" t="s">
        <v>234</v>
      </c>
      <c r="J84" s="177">
        <v>20</v>
      </c>
      <c r="K84" s="167"/>
    </row>
    <row r="85" spans="2:11" ht="15" customHeight="1" x14ac:dyDescent="0.3">
      <c r="B85" s="176"/>
      <c r="C85" s="156" t="s">
        <v>251</v>
      </c>
      <c r="D85" s="156"/>
      <c r="E85" s="156"/>
      <c r="F85" s="175" t="s">
        <v>238</v>
      </c>
      <c r="G85" s="174"/>
      <c r="H85" s="156" t="s">
        <v>252</v>
      </c>
      <c r="I85" s="156" t="s">
        <v>234</v>
      </c>
      <c r="J85" s="156">
        <v>50</v>
      </c>
      <c r="K85" s="167"/>
    </row>
    <row r="86" spans="2:11" ht="15" customHeight="1" x14ac:dyDescent="0.3">
      <c r="B86" s="176"/>
      <c r="C86" s="156" t="s">
        <v>253</v>
      </c>
      <c r="D86" s="156"/>
      <c r="E86" s="156"/>
      <c r="F86" s="175" t="s">
        <v>238</v>
      </c>
      <c r="G86" s="174"/>
      <c r="H86" s="156" t="s">
        <v>254</v>
      </c>
      <c r="I86" s="156" t="s">
        <v>234</v>
      </c>
      <c r="J86" s="156">
        <v>20</v>
      </c>
      <c r="K86" s="167"/>
    </row>
    <row r="87" spans="2:11" ht="15" customHeight="1" x14ac:dyDescent="0.3">
      <c r="B87" s="176"/>
      <c r="C87" s="156" t="s">
        <v>255</v>
      </c>
      <c r="D87" s="156"/>
      <c r="E87" s="156"/>
      <c r="F87" s="175" t="s">
        <v>238</v>
      </c>
      <c r="G87" s="174"/>
      <c r="H87" s="156" t="s">
        <v>256</v>
      </c>
      <c r="I87" s="156" t="s">
        <v>234</v>
      </c>
      <c r="J87" s="156">
        <v>20</v>
      </c>
      <c r="K87" s="167"/>
    </row>
    <row r="88" spans="2:11" ht="15" customHeight="1" x14ac:dyDescent="0.3">
      <c r="B88" s="176"/>
      <c r="C88" s="156" t="s">
        <v>257</v>
      </c>
      <c r="D88" s="156"/>
      <c r="E88" s="156"/>
      <c r="F88" s="175" t="s">
        <v>238</v>
      </c>
      <c r="G88" s="174"/>
      <c r="H88" s="156" t="s">
        <v>258</v>
      </c>
      <c r="I88" s="156" t="s">
        <v>234</v>
      </c>
      <c r="J88" s="156">
        <v>50</v>
      </c>
      <c r="K88" s="167"/>
    </row>
    <row r="89" spans="2:11" ht="15" customHeight="1" x14ac:dyDescent="0.3">
      <c r="B89" s="176"/>
      <c r="C89" s="156" t="s">
        <v>259</v>
      </c>
      <c r="D89" s="156"/>
      <c r="E89" s="156"/>
      <c r="F89" s="175" t="s">
        <v>238</v>
      </c>
      <c r="G89" s="174"/>
      <c r="H89" s="156" t="s">
        <v>259</v>
      </c>
      <c r="I89" s="156" t="s">
        <v>234</v>
      </c>
      <c r="J89" s="156">
        <v>50</v>
      </c>
      <c r="K89" s="167"/>
    </row>
    <row r="90" spans="2:11" ht="15" customHeight="1" x14ac:dyDescent="0.3">
      <c r="B90" s="176"/>
      <c r="C90" s="156" t="s">
        <v>65</v>
      </c>
      <c r="D90" s="156"/>
      <c r="E90" s="156"/>
      <c r="F90" s="175" t="s">
        <v>238</v>
      </c>
      <c r="G90" s="174"/>
      <c r="H90" s="156" t="s">
        <v>260</v>
      </c>
      <c r="I90" s="156" t="s">
        <v>234</v>
      </c>
      <c r="J90" s="156">
        <v>255</v>
      </c>
      <c r="K90" s="167"/>
    </row>
    <row r="91" spans="2:11" ht="15" customHeight="1" x14ac:dyDescent="0.3">
      <c r="B91" s="176"/>
      <c r="C91" s="156" t="s">
        <v>261</v>
      </c>
      <c r="D91" s="156"/>
      <c r="E91" s="156"/>
      <c r="F91" s="175" t="s">
        <v>232</v>
      </c>
      <c r="G91" s="174"/>
      <c r="H91" s="156" t="s">
        <v>262</v>
      </c>
      <c r="I91" s="156" t="s">
        <v>263</v>
      </c>
      <c r="J91" s="156"/>
      <c r="K91" s="167"/>
    </row>
    <row r="92" spans="2:11" ht="15" customHeight="1" x14ac:dyDescent="0.3">
      <c r="B92" s="176"/>
      <c r="C92" s="156" t="s">
        <v>264</v>
      </c>
      <c r="D92" s="156"/>
      <c r="E92" s="156"/>
      <c r="F92" s="175" t="s">
        <v>232</v>
      </c>
      <c r="G92" s="174"/>
      <c r="H92" s="156" t="s">
        <v>265</v>
      </c>
      <c r="I92" s="156" t="s">
        <v>266</v>
      </c>
      <c r="J92" s="156"/>
      <c r="K92" s="167"/>
    </row>
    <row r="93" spans="2:11" ht="15" customHeight="1" x14ac:dyDescent="0.3">
      <c r="B93" s="176"/>
      <c r="C93" s="156" t="s">
        <v>267</v>
      </c>
      <c r="D93" s="156"/>
      <c r="E93" s="156"/>
      <c r="F93" s="175" t="s">
        <v>232</v>
      </c>
      <c r="G93" s="174"/>
      <c r="H93" s="156" t="s">
        <v>267</v>
      </c>
      <c r="I93" s="156" t="s">
        <v>266</v>
      </c>
      <c r="J93" s="156"/>
      <c r="K93" s="167"/>
    </row>
    <row r="94" spans="2:11" ht="15" customHeight="1" x14ac:dyDescent="0.3">
      <c r="B94" s="176"/>
      <c r="C94" s="156" t="s">
        <v>18</v>
      </c>
      <c r="D94" s="156"/>
      <c r="E94" s="156"/>
      <c r="F94" s="175" t="s">
        <v>232</v>
      </c>
      <c r="G94" s="174"/>
      <c r="H94" s="156" t="s">
        <v>268</v>
      </c>
      <c r="I94" s="156" t="s">
        <v>266</v>
      </c>
      <c r="J94" s="156"/>
      <c r="K94" s="167"/>
    </row>
    <row r="95" spans="2:11" ht="15" customHeight="1" x14ac:dyDescent="0.3">
      <c r="B95" s="176"/>
      <c r="C95" s="156" t="s">
        <v>28</v>
      </c>
      <c r="D95" s="156"/>
      <c r="E95" s="156"/>
      <c r="F95" s="175" t="s">
        <v>232</v>
      </c>
      <c r="G95" s="174"/>
      <c r="H95" s="156" t="s">
        <v>269</v>
      </c>
      <c r="I95" s="156" t="s">
        <v>266</v>
      </c>
      <c r="J95" s="156"/>
      <c r="K95" s="167"/>
    </row>
    <row r="96" spans="2:11" ht="15" customHeight="1" x14ac:dyDescent="0.3">
      <c r="B96" s="179"/>
      <c r="C96" s="180"/>
      <c r="D96" s="180"/>
      <c r="E96" s="180"/>
      <c r="F96" s="180"/>
      <c r="G96" s="180"/>
      <c r="H96" s="180"/>
      <c r="I96" s="180"/>
      <c r="J96" s="180"/>
      <c r="K96" s="181"/>
    </row>
    <row r="97" spans="2:11" ht="18.75" customHeight="1" x14ac:dyDescent="0.3">
      <c r="B97" s="182"/>
      <c r="C97" s="183"/>
      <c r="D97" s="183"/>
      <c r="E97" s="183"/>
      <c r="F97" s="183"/>
      <c r="G97" s="183"/>
      <c r="H97" s="183"/>
      <c r="I97" s="183"/>
      <c r="J97" s="183"/>
      <c r="K97" s="182"/>
    </row>
    <row r="98" spans="2:11" ht="18.75" customHeight="1" x14ac:dyDescent="0.3">
      <c r="B98" s="162"/>
      <c r="C98" s="162"/>
      <c r="D98" s="162"/>
      <c r="E98" s="162"/>
      <c r="F98" s="162"/>
      <c r="G98" s="162"/>
      <c r="H98" s="162"/>
      <c r="I98" s="162"/>
      <c r="J98" s="162"/>
      <c r="K98" s="162"/>
    </row>
    <row r="99" spans="2:11" ht="7.5" customHeight="1" x14ac:dyDescent="0.3">
      <c r="B99" s="163"/>
      <c r="C99" s="164"/>
      <c r="D99" s="164"/>
      <c r="E99" s="164"/>
      <c r="F99" s="164"/>
      <c r="G99" s="164"/>
      <c r="H99" s="164"/>
      <c r="I99" s="164"/>
      <c r="J99" s="164"/>
      <c r="K99" s="165"/>
    </row>
    <row r="100" spans="2:11" ht="45" customHeight="1" x14ac:dyDescent="0.3">
      <c r="B100" s="166"/>
      <c r="C100" s="240" t="s">
        <v>270</v>
      </c>
      <c r="D100" s="240"/>
      <c r="E100" s="240"/>
      <c r="F100" s="240"/>
      <c r="G100" s="240"/>
      <c r="H100" s="240"/>
      <c r="I100" s="240"/>
      <c r="J100" s="240"/>
      <c r="K100" s="167"/>
    </row>
    <row r="101" spans="2:11" ht="17.25" customHeight="1" x14ac:dyDescent="0.3">
      <c r="B101" s="166"/>
      <c r="C101" s="168" t="s">
        <v>226</v>
      </c>
      <c r="D101" s="168"/>
      <c r="E101" s="168"/>
      <c r="F101" s="168" t="s">
        <v>227</v>
      </c>
      <c r="G101" s="169"/>
      <c r="H101" s="168" t="s">
        <v>60</v>
      </c>
      <c r="I101" s="168" t="s">
        <v>32</v>
      </c>
      <c r="J101" s="168" t="s">
        <v>228</v>
      </c>
      <c r="K101" s="167"/>
    </row>
    <row r="102" spans="2:11" ht="17.25" customHeight="1" x14ac:dyDescent="0.3">
      <c r="B102" s="166"/>
      <c r="C102" s="170" t="s">
        <v>229</v>
      </c>
      <c r="D102" s="170"/>
      <c r="E102" s="170"/>
      <c r="F102" s="171" t="s">
        <v>230</v>
      </c>
      <c r="G102" s="172"/>
      <c r="H102" s="170"/>
      <c r="I102" s="170"/>
      <c r="J102" s="170" t="s">
        <v>231</v>
      </c>
      <c r="K102" s="167"/>
    </row>
    <row r="103" spans="2:11" ht="5.25" customHeight="1" x14ac:dyDescent="0.3">
      <c r="B103" s="166"/>
      <c r="C103" s="168"/>
      <c r="D103" s="168"/>
      <c r="E103" s="168"/>
      <c r="F103" s="168"/>
      <c r="G103" s="184"/>
      <c r="H103" s="168"/>
      <c r="I103" s="168"/>
      <c r="J103" s="168"/>
      <c r="K103" s="167"/>
    </row>
    <row r="104" spans="2:11" ht="15" customHeight="1" x14ac:dyDescent="0.3">
      <c r="B104" s="166"/>
      <c r="C104" s="156" t="s">
        <v>31</v>
      </c>
      <c r="D104" s="173"/>
      <c r="E104" s="173"/>
      <c r="F104" s="175" t="s">
        <v>232</v>
      </c>
      <c r="G104" s="184"/>
      <c r="H104" s="156" t="s">
        <v>271</v>
      </c>
      <c r="I104" s="156" t="s">
        <v>234</v>
      </c>
      <c r="J104" s="156">
        <v>20</v>
      </c>
      <c r="K104" s="167"/>
    </row>
    <row r="105" spans="2:11" ht="15" customHeight="1" x14ac:dyDescent="0.3">
      <c r="B105" s="166"/>
      <c r="C105" s="156" t="s">
        <v>235</v>
      </c>
      <c r="D105" s="156"/>
      <c r="E105" s="156"/>
      <c r="F105" s="175" t="s">
        <v>232</v>
      </c>
      <c r="G105" s="156"/>
      <c r="H105" s="156" t="s">
        <v>271</v>
      </c>
      <c r="I105" s="156" t="s">
        <v>234</v>
      </c>
      <c r="J105" s="156">
        <v>120</v>
      </c>
      <c r="K105" s="167"/>
    </row>
    <row r="106" spans="2:11" ht="15" customHeight="1" x14ac:dyDescent="0.3">
      <c r="B106" s="176"/>
      <c r="C106" s="156" t="s">
        <v>237</v>
      </c>
      <c r="D106" s="156"/>
      <c r="E106" s="156"/>
      <c r="F106" s="175" t="s">
        <v>238</v>
      </c>
      <c r="G106" s="156"/>
      <c r="H106" s="156" t="s">
        <v>271</v>
      </c>
      <c r="I106" s="156" t="s">
        <v>234</v>
      </c>
      <c r="J106" s="156">
        <v>50</v>
      </c>
      <c r="K106" s="167"/>
    </row>
    <row r="107" spans="2:11" ht="15" customHeight="1" x14ac:dyDescent="0.3">
      <c r="B107" s="176"/>
      <c r="C107" s="156" t="s">
        <v>240</v>
      </c>
      <c r="D107" s="156"/>
      <c r="E107" s="156"/>
      <c r="F107" s="175" t="s">
        <v>232</v>
      </c>
      <c r="G107" s="156"/>
      <c r="H107" s="156" t="s">
        <v>271</v>
      </c>
      <c r="I107" s="156" t="s">
        <v>242</v>
      </c>
      <c r="J107" s="156"/>
      <c r="K107" s="167"/>
    </row>
    <row r="108" spans="2:11" ht="15" customHeight="1" x14ac:dyDescent="0.3">
      <c r="B108" s="176"/>
      <c r="C108" s="156" t="s">
        <v>251</v>
      </c>
      <c r="D108" s="156"/>
      <c r="E108" s="156"/>
      <c r="F108" s="175" t="s">
        <v>238</v>
      </c>
      <c r="G108" s="156"/>
      <c r="H108" s="156" t="s">
        <v>271</v>
      </c>
      <c r="I108" s="156" t="s">
        <v>234</v>
      </c>
      <c r="J108" s="156">
        <v>50</v>
      </c>
      <c r="K108" s="167"/>
    </row>
    <row r="109" spans="2:11" ht="15" customHeight="1" x14ac:dyDescent="0.3">
      <c r="B109" s="176"/>
      <c r="C109" s="156" t="s">
        <v>259</v>
      </c>
      <c r="D109" s="156"/>
      <c r="E109" s="156"/>
      <c r="F109" s="175" t="s">
        <v>238</v>
      </c>
      <c r="G109" s="156"/>
      <c r="H109" s="156" t="s">
        <v>271</v>
      </c>
      <c r="I109" s="156" t="s">
        <v>234</v>
      </c>
      <c r="J109" s="156">
        <v>50</v>
      </c>
      <c r="K109" s="167"/>
    </row>
    <row r="110" spans="2:11" ht="15" customHeight="1" x14ac:dyDescent="0.3">
      <c r="B110" s="176"/>
      <c r="C110" s="156" t="s">
        <v>257</v>
      </c>
      <c r="D110" s="156"/>
      <c r="E110" s="156"/>
      <c r="F110" s="175" t="s">
        <v>238</v>
      </c>
      <c r="G110" s="156"/>
      <c r="H110" s="156" t="s">
        <v>271</v>
      </c>
      <c r="I110" s="156" t="s">
        <v>234</v>
      </c>
      <c r="J110" s="156">
        <v>50</v>
      </c>
      <c r="K110" s="167"/>
    </row>
    <row r="111" spans="2:11" ht="15" customHeight="1" x14ac:dyDescent="0.3">
      <c r="B111" s="176"/>
      <c r="C111" s="156" t="s">
        <v>31</v>
      </c>
      <c r="D111" s="156"/>
      <c r="E111" s="156"/>
      <c r="F111" s="175" t="s">
        <v>232</v>
      </c>
      <c r="G111" s="156"/>
      <c r="H111" s="156" t="s">
        <v>272</v>
      </c>
      <c r="I111" s="156" t="s">
        <v>234</v>
      </c>
      <c r="J111" s="156">
        <v>20</v>
      </c>
      <c r="K111" s="167"/>
    </row>
    <row r="112" spans="2:11" ht="15" customHeight="1" x14ac:dyDescent="0.3">
      <c r="B112" s="176"/>
      <c r="C112" s="156" t="s">
        <v>273</v>
      </c>
      <c r="D112" s="156"/>
      <c r="E112" s="156"/>
      <c r="F112" s="175" t="s">
        <v>232</v>
      </c>
      <c r="G112" s="156"/>
      <c r="H112" s="156" t="s">
        <v>274</v>
      </c>
      <c r="I112" s="156" t="s">
        <v>234</v>
      </c>
      <c r="J112" s="156">
        <v>120</v>
      </c>
      <c r="K112" s="167"/>
    </row>
    <row r="113" spans="2:11" ht="15" customHeight="1" x14ac:dyDescent="0.3">
      <c r="B113" s="176"/>
      <c r="C113" s="156" t="s">
        <v>18</v>
      </c>
      <c r="D113" s="156"/>
      <c r="E113" s="156"/>
      <c r="F113" s="175" t="s">
        <v>232</v>
      </c>
      <c r="G113" s="156"/>
      <c r="H113" s="156" t="s">
        <v>275</v>
      </c>
      <c r="I113" s="156" t="s">
        <v>266</v>
      </c>
      <c r="J113" s="156"/>
      <c r="K113" s="167"/>
    </row>
    <row r="114" spans="2:11" ht="15" customHeight="1" x14ac:dyDescent="0.3">
      <c r="B114" s="176"/>
      <c r="C114" s="156" t="s">
        <v>28</v>
      </c>
      <c r="D114" s="156"/>
      <c r="E114" s="156"/>
      <c r="F114" s="175" t="s">
        <v>232</v>
      </c>
      <c r="G114" s="156"/>
      <c r="H114" s="156" t="s">
        <v>276</v>
      </c>
      <c r="I114" s="156" t="s">
        <v>266</v>
      </c>
      <c r="J114" s="156"/>
      <c r="K114" s="167"/>
    </row>
    <row r="115" spans="2:11" ht="15" customHeight="1" x14ac:dyDescent="0.3">
      <c r="B115" s="176"/>
      <c r="C115" s="156" t="s">
        <v>32</v>
      </c>
      <c r="D115" s="156"/>
      <c r="E115" s="156"/>
      <c r="F115" s="175" t="s">
        <v>232</v>
      </c>
      <c r="G115" s="156"/>
      <c r="H115" s="156" t="s">
        <v>277</v>
      </c>
      <c r="I115" s="156" t="s">
        <v>278</v>
      </c>
      <c r="J115" s="156"/>
      <c r="K115" s="167"/>
    </row>
    <row r="116" spans="2:11" ht="15" customHeight="1" x14ac:dyDescent="0.3">
      <c r="B116" s="179"/>
      <c r="C116" s="185"/>
      <c r="D116" s="185"/>
      <c r="E116" s="185"/>
      <c r="F116" s="185"/>
      <c r="G116" s="185"/>
      <c r="H116" s="185"/>
      <c r="I116" s="185"/>
      <c r="J116" s="185"/>
      <c r="K116" s="181"/>
    </row>
    <row r="117" spans="2:11" ht="18.75" customHeight="1" x14ac:dyDescent="0.3">
      <c r="B117" s="186"/>
      <c r="C117" s="152"/>
      <c r="D117" s="152"/>
      <c r="E117" s="152"/>
      <c r="F117" s="187"/>
      <c r="G117" s="152"/>
      <c r="H117" s="152"/>
      <c r="I117" s="152"/>
      <c r="J117" s="152"/>
      <c r="K117" s="186"/>
    </row>
    <row r="118" spans="2:11" ht="18.75" customHeight="1" x14ac:dyDescent="0.3">
      <c r="B118" s="162"/>
      <c r="C118" s="162"/>
      <c r="D118" s="162"/>
      <c r="E118" s="162"/>
      <c r="F118" s="162"/>
      <c r="G118" s="162"/>
      <c r="H118" s="162"/>
      <c r="I118" s="162"/>
      <c r="J118" s="162"/>
      <c r="K118" s="162"/>
    </row>
    <row r="119" spans="2:11" ht="7.5" customHeight="1" x14ac:dyDescent="0.3">
      <c r="B119" s="188"/>
      <c r="C119" s="189"/>
      <c r="D119" s="189"/>
      <c r="E119" s="189"/>
      <c r="F119" s="189"/>
      <c r="G119" s="189"/>
      <c r="H119" s="189"/>
      <c r="I119" s="189"/>
      <c r="J119" s="189"/>
      <c r="K119" s="190"/>
    </row>
    <row r="120" spans="2:11" ht="45" customHeight="1" x14ac:dyDescent="0.3">
      <c r="B120" s="191"/>
      <c r="C120" s="235" t="s">
        <v>279</v>
      </c>
      <c r="D120" s="235"/>
      <c r="E120" s="235"/>
      <c r="F120" s="235"/>
      <c r="G120" s="235"/>
      <c r="H120" s="235"/>
      <c r="I120" s="235"/>
      <c r="J120" s="235"/>
      <c r="K120" s="192"/>
    </row>
    <row r="121" spans="2:11" ht="17.25" customHeight="1" x14ac:dyDescent="0.3">
      <c r="B121" s="193"/>
      <c r="C121" s="168" t="s">
        <v>226</v>
      </c>
      <c r="D121" s="168"/>
      <c r="E121" s="168"/>
      <c r="F121" s="168" t="s">
        <v>227</v>
      </c>
      <c r="G121" s="169"/>
      <c r="H121" s="168" t="s">
        <v>60</v>
      </c>
      <c r="I121" s="168" t="s">
        <v>32</v>
      </c>
      <c r="J121" s="168" t="s">
        <v>228</v>
      </c>
      <c r="K121" s="194"/>
    </row>
    <row r="122" spans="2:11" ht="17.25" customHeight="1" x14ac:dyDescent="0.3">
      <c r="B122" s="193"/>
      <c r="C122" s="170" t="s">
        <v>229</v>
      </c>
      <c r="D122" s="170"/>
      <c r="E122" s="170"/>
      <c r="F122" s="171" t="s">
        <v>230</v>
      </c>
      <c r="G122" s="172"/>
      <c r="H122" s="170"/>
      <c r="I122" s="170"/>
      <c r="J122" s="170" t="s">
        <v>231</v>
      </c>
      <c r="K122" s="194"/>
    </row>
    <row r="123" spans="2:11" ht="5.25" customHeight="1" x14ac:dyDescent="0.3">
      <c r="B123" s="195"/>
      <c r="C123" s="173"/>
      <c r="D123" s="173"/>
      <c r="E123" s="173"/>
      <c r="F123" s="173"/>
      <c r="G123" s="156"/>
      <c r="H123" s="173"/>
      <c r="I123" s="173"/>
      <c r="J123" s="173"/>
      <c r="K123" s="196"/>
    </row>
    <row r="124" spans="2:11" ht="15" customHeight="1" x14ac:dyDescent="0.3">
      <c r="B124" s="195"/>
      <c r="C124" s="156" t="s">
        <v>235</v>
      </c>
      <c r="D124" s="173"/>
      <c r="E124" s="173"/>
      <c r="F124" s="175" t="s">
        <v>232</v>
      </c>
      <c r="G124" s="156"/>
      <c r="H124" s="156" t="s">
        <v>271</v>
      </c>
      <c r="I124" s="156" t="s">
        <v>234</v>
      </c>
      <c r="J124" s="156">
        <v>120</v>
      </c>
      <c r="K124" s="197"/>
    </row>
    <row r="125" spans="2:11" ht="15" customHeight="1" x14ac:dyDescent="0.3">
      <c r="B125" s="195"/>
      <c r="C125" s="156" t="s">
        <v>280</v>
      </c>
      <c r="D125" s="156"/>
      <c r="E125" s="156"/>
      <c r="F125" s="175" t="s">
        <v>232</v>
      </c>
      <c r="G125" s="156"/>
      <c r="H125" s="156" t="s">
        <v>281</v>
      </c>
      <c r="I125" s="156" t="s">
        <v>234</v>
      </c>
      <c r="J125" s="156" t="s">
        <v>282</v>
      </c>
      <c r="K125" s="197"/>
    </row>
    <row r="126" spans="2:11" ht="15" customHeight="1" x14ac:dyDescent="0.3">
      <c r="B126" s="195"/>
      <c r="C126" s="156" t="s">
        <v>38</v>
      </c>
      <c r="D126" s="156"/>
      <c r="E126" s="156"/>
      <c r="F126" s="175" t="s">
        <v>232</v>
      </c>
      <c r="G126" s="156"/>
      <c r="H126" s="156" t="s">
        <v>283</v>
      </c>
      <c r="I126" s="156" t="s">
        <v>234</v>
      </c>
      <c r="J126" s="156" t="s">
        <v>282</v>
      </c>
      <c r="K126" s="197"/>
    </row>
    <row r="127" spans="2:11" ht="15" customHeight="1" x14ac:dyDescent="0.3">
      <c r="B127" s="195"/>
      <c r="C127" s="156" t="s">
        <v>243</v>
      </c>
      <c r="D127" s="156"/>
      <c r="E127" s="156"/>
      <c r="F127" s="175" t="s">
        <v>238</v>
      </c>
      <c r="G127" s="156"/>
      <c r="H127" s="156" t="s">
        <v>244</v>
      </c>
      <c r="I127" s="156" t="s">
        <v>234</v>
      </c>
      <c r="J127" s="156">
        <v>15</v>
      </c>
      <c r="K127" s="197"/>
    </row>
    <row r="128" spans="2:11" ht="15" customHeight="1" x14ac:dyDescent="0.3">
      <c r="B128" s="195"/>
      <c r="C128" s="177" t="s">
        <v>245</v>
      </c>
      <c r="D128" s="177"/>
      <c r="E128" s="177"/>
      <c r="F128" s="178" t="s">
        <v>238</v>
      </c>
      <c r="G128" s="177"/>
      <c r="H128" s="177" t="s">
        <v>246</v>
      </c>
      <c r="I128" s="177" t="s">
        <v>234</v>
      </c>
      <c r="J128" s="177">
        <v>15</v>
      </c>
      <c r="K128" s="197"/>
    </row>
    <row r="129" spans="2:11" ht="15" customHeight="1" x14ac:dyDescent="0.3">
      <c r="B129" s="195"/>
      <c r="C129" s="177" t="s">
        <v>247</v>
      </c>
      <c r="D129" s="177"/>
      <c r="E129" s="177"/>
      <c r="F129" s="178" t="s">
        <v>238</v>
      </c>
      <c r="G129" s="177"/>
      <c r="H129" s="177" t="s">
        <v>248</v>
      </c>
      <c r="I129" s="177" t="s">
        <v>234</v>
      </c>
      <c r="J129" s="177">
        <v>20</v>
      </c>
      <c r="K129" s="197"/>
    </row>
    <row r="130" spans="2:11" ht="15" customHeight="1" x14ac:dyDescent="0.3">
      <c r="B130" s="195"/>
      <c r="C130" s="177" t="s">
        <v>249</v>
      </c>
      <c r="D130" s="177"/>
      <c r="E130" s="177"/>
      <c r="F130" s="178" t="s">
        <v>238</v>
      </c>
      <c r="G130" s="177"/>
      <c r="H130" s="177" t="s">
        <v>250</v>
      </c>
      <c r="I130" s="177" t="s">
        <v>234</v>
      </c>
      <c r="J130" s="177">
        <v>20</v>
      </c>
      <c r="K130" s="197"/>
    </row>
    <row r="131" spans="2:11" ht="15" customHeight="1" x14ac:dyDescent="0.3">
      <c r="B131" s="195"/>
      <c r="C131" s="156" t="s">
        <v>237</v>
      </c>
      <c r="D131" s="156"/>
      <c r="E131" s="156"/>
      <c r="F131" s="175" t="s">
        <v>238</v>
      </c>
      <c r="G131" s="156"/>
      <c r="H131" s="156" t="s">
        <v>271</v>
      </c>
      <c r="I131" s="156" t="s">
        <v>234</v>
      </c>
      <c r="J131" s="156">
        <v>50</v>
      </c>
      <c r="K131" s="197"/>
    </row>
    <row r="132" spans="2:11" ht="15" customHeight="1" x14ac:dyDescent="0.3">
      <c r="B132" s="195"/>
      <c r="C132" s="156" t="s">
        <v>251</v>
      </c>
      <c r="D132" s="156"/>
      <c r="E132" s="156"/>
      <c r="F132" s="175" t="s">
        <v>238</v>
      </c>
      <c r="G132" s="156"/>
      <c r="H132" s="156" t="s">
        <v>271</v>
      </c>
      <c r="I132" s="156" t="s">
        <v>234</v>
      </c>
      <c r="J132" s="156">
        <v>50</v>
      </c>
      <c r="K132" s="197"/>
    </row>
    <row r="133" spans="2:11" ht="15" customHeight="1" x14ac:dyDescent="0.3">
      <c r="B133" s="195"/>
      <c r="C133" s="156" t="s">
        <v>257</v>
      </c>
      <c r="D133" s="156"/>
      <c r="E133" s="156"/>
      <c r="F133" s="175" t="s">
        <v>238</v>
      </c>
      <c r="G133" s="156"/>
      <c r="H133" s="156" t="s">
        <v>271</v>
      </c>
      <c r="I133" s="156" t="s">
        <v>234</v>
      </c>
      <c r="J133" s="156">
        <v>50</v>
      </c>
      <c r="K133" s="197"/>
    </row>
    <row r="134" spans="2:11" ht="15" customHeight="1" x14ac:dyDescent="0.3">
      <c r="B134" s="195"/>
      <c r="C134" s="156" t="s">
        <v>259</v>
      </c>
      <c r="D134" s="156"/>
      <c r="E134" s="156"/>
      <c r="F134" s="175" t="s">
        <v>238</v>
      </c>
      <c r="G134" s="156"/>
      <c r="H134" s="156" t="s">
        <v>271</v>
      </c>
      <c r="I134" s="156" t="s">
        <v>234</v>
      </c>
      <c r="J134" s="156">
        <v>50</v>
      </c>
      <c r="K134" s="197"/>
    </row>
    <row r="135" spans="2:11" ht="15" customHeight="1" x14ac:dyDescent="0.3">
      <c r="B135" s="195"/>
      <c r="C135" s="156" t="s">
        <v>65</v>
      </c>
      <c r="D135" s="156"/>
      <c r="E135" s="156"/>
      <c r="F135" s="175" t="s">
        <v>238</v>
      </c>
      <c r="G135" s="156"/>
      <c r="H135" s="156" t="s">
        <v>284</v>
      </c>
      <c r="I135" s="156" t="s">
        <v>234</v>
      </c>
      <c r="J135" s="156">
        <v>255</v>
      </c>
      <c r="K135" s="197"/>
    </row>
    <row r="136" spans="2:11" ht="15" customHeight="1" x14ac:dyDescent="0.3">
      <c r="B136" s="195"/>
      <c r="C136" s="156" t="s">
        <v>261</v>
      </c>
      <c r="D136" s="156"/>
      <c r="E136" s="156"/>
      <c r="F136" s="175" t="s">
        <v>232</v>
      </c>
      <c r="G136" s="156"/>
      <c r="H136" s="156" t="s">
        <v>285</v>
      </c>
      <c r="I136" s="156" t="s">
        <v>263</v>
      </c>
      <c r="J136" s="156"/>
      <c r="K136" s="197"/>
    </row>
    <row r="137" spans="2:11" ht="15" customHeight="1" x14ac:dyDescent="0.3">
      <c r="B137" s="195"/>
      <c r="C137" s="156" t="s">
        <v>264</v>
      </c>
      <c r="D137" s="156"/>
      <c r="E137" s="156"/>
      <c r="F137" s="175" t="s">
        <v>232</v>
      </c>
      <c r="G137" s="156"/>
      <c r="H137" s="156" t="s">
        <v>286</v>
      </c>
      <c r="I137" s="156" t="s">
        <v>266</v>
      </c>
      <c r="J137" s="156"/>
      <c r="K137" s="197"/>
    </row>
    <row r="138" spans="2:11" ht="15" customHeight="1" x14ac:dyDescent="0.3">
      <c r="B138" s="195"/>
      <c r="C138" s="156" t="s">
        <v>267</v>
      </c>
      <c r="D138" s="156"/>
      <c r="E138" s="156"/>
      <c r="F138" s="175" t="s">
        <v>232</v>
      </c>
      <c r="G138" s="156"/>
      <c r="H138" s="156" t="s">
        <v>267</v>
      </c>
      <c r="I138" s="156" t="s">
        <v>266</v>
      </c>
      <c r="J138" s="156"/>
      <c r="K138" s="197"/>
    </row>
    <row r="139" spans="2:11" ht="15" customHeight="1" x14ac:dyDescent="0.3">
      <c r="B139" s="195"/>
      <c r="C139" s="156" t="s">
        <v>18</v>
      </c>
      <c r="D139" s="156"/>
      <c r="E139" s="156"/>
      <c r="F139" s="175" t="s">
        <v>232</v>
      </c>
      <c r="G139" s="156"/>
      <c r="H139" s="156" t="s">
        <v>287</v>
      </c>
      <c r="I139" s="156" t="s">
        <v>266</v>
      </c>
      <c r="J139" s="156"/>
      <c r="K139" s="197"/>
    </row>
    <row r="140" spans="2:11" ht="15" customHeight="1" x14ac:dyDescent="0.3">
      <c r="B140" s="195"/>
      <c r="C140" s="156" t="s">
        <v>288</v>
      </c>
      <c r="D140" s="156"/>
      <c r="E140" s="156"/>
      <c r="F140" s="175" t="s">
        <v>232</v>
      </c>
      <c r="G140" s="156"/>
      <c r="H140" s="156" t="s">
        <v>289</v>
      </c>
      <c r="I140" s="156" t="s">
        <v>266</v>
      </c>
      <c r="J140" s="156"/>
      <c r="K140" s="197"/>
    </row>
    <row r="141" spans="2:11" ht="15" customHeight="1" x14ac:dyDescent="0.3">
      <c r="B141" s="198"/>
      <c r="C141" s="199"/>
      <c r="D141" s="199"/>
      <c r="E141" s="199"/>
      <c r="F141" s="199"/>
      <c r="G141" s="199"/>
      <c r="H141" s="199"/>
      <c r="I141" s="199"/>
      <c r="J141" s="199"/>
      <c r="K141" s="200"/>
    </row>
    <row r="142" spans="2:11" ht="18.75" customHeight="1" x14ac:dyDescent="0.3">
      <c r="B142" s="152"/>
      <c r="C142" s="152"/>
      <c r="D142" s="152"/>
      <c r="E142" s="152"/>
      <c r="F142" s="187"/>
      <c r="G142" s="152"/>
      <c r="H142" s="152"/>
      <c r="I142" s="152"/>
      <c r="J142" s="152"/>
      <c r="K142" s="152"/>
    </row>
    <row r="143" spans="2:11" ht="18.75" customHeight="1" x14ac:dyDescent="0.3">
      <c r="B143" s="162"/>
      <c r="C143" s="162"/>
      <c r="D143" s="162"/>
      <c r="E143" s="162"/>
      <c r="F143" s="162"/>
      <c r="G143" s="162"/>
      <c r="H143" s="162"/>
      <c r="I143" s="162"/>
      <c r="J143" s="162"/>
      <c r="K143" s="162"/>
    </row>
    <row r="144" spans="2:11" ht="7.5" customHeight="1" x14ac:dyDescent="0.3">
      <c r="B144" s="163"/>
      <c r="C144" s="164"/>
      <c r="D144" s="164"/>
      <c r="E144" s="164"/>
      <c r="F144" s="164"/>
      <c r="G144" s="164"/>
      <c r="H144" s="164"/>
      <c r="I144" s="164"/>
      <c r="J144" s="164"/>
      <c r="K144" s="165"/>
    </row>
    <row r="145" spans="2:11" ht="45" customHeight="1" x14ac:dyDescent="0.3">
      <c r="B145" s="166"/>
      <c r="C145" s="240" t="s">
        <v>290</v>
      </c>
      <c r="D145" s="240"/>
      <c r="E145" s="240"/>
      <c r="F145" s="240"/>
      <c r="G145" s="240"/>
      <c r="H145" s="240"/>
      <c r="I145" s="240"/>
      <c r="J145" s="240"/>
      <c r="K145" s="167"/>
    </row>
    <row r="146" spans="2:11" ht="17.25" customHeight="1" x14ac:dyDescent="0.3">
      <c r="B146" s="166"/>
      <c r="C146" s="168" t="s">
        <v>226</v>
      </c>
      <c r="D146" s="168"/>
      <c r="E146" s="168"/>
      <c r="F146" s="168" t="s">
        <v>227</v>
      </c>
      <c r="G146" s="169"/>
      <c r="H146" s="168" t="s">
        <v>60</v>
      </c>
      <c r="I146" s="168" t="s">
        <v>32</v>
      </c>
      <c r="J146" s="168" t="s">
        <v>228</v>
      </c>
      <c r="K146" s="167"/>
    </row>
    <row r="147" spans="2:11" ht="17.25" customHeight="1" x14ac:dyDescent="0.3">
      <c r="B147" s="166"/>
      <c r="C147" s="170" t="s">
        <v>229</v>
      </c>
      <c r="D147" s="170"/>
      <c r="E147" s="170"/>
      <c r="F147" s="171" t="s">
        <v>230</v>
      </c>
      <c r="G147" s="172"/>
      <c r="H147" s="170"/>
      <c r="I147" s="170"/>
      <c r="J147" s="170" t="s">
        <v>231</v>
      </c>
      <c r="K147" s="167"/>
    </row>
    <row r="148" spans="2:11" ht="5.25" customHeight="1" x14ac:dyDescent="0.3">
      <c r="B148" s="176"/>
      <c r="C148" s="173"/>
      <c r="D148" s="173"/>
      <c r="E148" s="173"/>
      <c r="F148" s="173"/>
      <c r="G148" s="174"/>
      <c r="H148" s="173"/>
      <c r="I148" s="173"/>
      <c r="J148" s="173"/>
      <c r="K148" s="197"/>
    </row>
    <row r="149" spans="2:11" ht="15" customHeight="1" x14ac:dyDescent="0.3">
      <c r="B149" s="176"/>
      <c r="C149" s="201" t="s">
        <v>235</v>
      </c>
      <c r="D149" s="156"/>
      <c r="E149" s="156"/>
      <c r="F149" s="202" t="s">
        <v>232</v>
      </c>
      <c r="G149" s="156"/>
      <c r="H149" s="201" t="s">
        <v>271</v>
      </c>
      <c r="I149" s="201" t="s">
        <v>234</v>
      </c>
      <c r="J149" s="201">
        <v>120</v>
      </c>
      <c r="K149" s="197"/>
    </row>
    <row r="150" spans="2:11" ht="15" customHeight="1" x14ac:dyDescent="0.3">
      <c r="B150" s="176"/>
      <c r="C150" s="201" t="s">
        <v>280</v>
      </c>
      <c r="D150" s="156"/>
      <c r="E150" s="156"/>
      <c r="F150" s="202" t="s">
        <v>232</v>
      </c>
      <c r="G150" s="156"/>
      <c r="H150" s="201" t="s">
        <v>291</v>
      </c>
      <c r="I150" s="201" t="s">
        <v>234</v>
      </c>
      <c r="J150" s="201" t="s">
        <v>282</v>
      </c>
      <c r="K150" s="197"/>
    </row>
    <row r="151" spans="2:11" ht="15" customHeight="1" x14ac:dyDescent="0.3">
      <c r="B151" s="176"/>
      <c r="C151" s="201" t="s">
        <v>38</v>
      </c>
      <c r="D151" s="156"/>
      <c r="E151" s="156"/>
      <c r="F151" s="202" t="s">
        <v>232</v>
      </c>
      <c r="G151" s="156"/>
      <c r="H151" s="201" t="s">
        <v>292</v>
      </c>
      <c r="I151" s="201" t="s">
        <v>234</v>
      </c>
      <c r="J151" s="201" t="s">
        <v>282</v>
      </c>
      <c r="K151" s="197"/>
    </row>
    <row r="152" spans="2:11" ht="15" customHeight="1" x14ac:dyDescent="0.3">
      <c r="B152" s="176"/>
      <c r="C152" s="201" t="s">
        <v>237</v>
      </c>
      <c r="D152" s="156"/>
      <c r="E152" s="156"/>
      <c r="F152" s="202" t="s">
        <v>238</v>
      </c>
      <c r="G152" s="156"/>
      <c r="H152" s="201" t="s">
        <v>271</v>
      </c>
      <c r="I152" s="201" t="s">
        <v>234</v>
      </c>
      <c r="J152" s="201">
        <v>50</v>
      </c>
      <c r="K152" s="197"/>
    </row>
    <row r="153" spans="2:11" ht="15" customHeight="1" x14ac:dyDescent="0.3">
      <c r="B153" s="176"/>
      <c r="C153" s="201" t="s">
        <v>240</v>
      </c>
      <c r="D153" s="156"/>
      <c r="E153" s="156"/>
      <c r="F153" s="202" t="s">
        <v>232</v>
      </c>
      <c r="G153" s="156"/>
      <c r="H153" s="201" t="s">
        <v>271</v>
      </c>
      <c r="I153" s="201" t="s">
        <v>242</v>
      </c>
      <c r="J153" s="201"/>
      <c r="K153" s="197"/>
    </row>
    <row r="154" spans="2:11" ht="15" customHeight="1" x14ac:dyDescent="0.3">
      <c r="B154" s="176"/>
      <c r="C154" s="201" t="s">
        <v>251</v>
      </c>
      <c r="D154" s="156"/>
      <c r="E154" s="156"/>
      <c r="F154" s="202" t="s">
        <v>238</v>
      </c>
      <c r="G154" s="156"/>
      <c r="H154" s="201" t="s">
        <v>271</v>
      </c>
      <c r="I154" s="201" t="s">
        <v>234</v>
      </c>
      <c r="J154" s="201">
        <v>50</v>
      </c>
      <c r="K154" s="197"/>
    </row>
    <row r="155" spans="2:11" ht="15" customHeight="1" x14ac:dyDescent="0.3">
      <c r="B155" s="176"/>
      <c r="C155" s="201" t="s">
        <v>259</v>
      </c>
      <c r="D155" s="156"/>
      <c r="E155" s="156"/>
      <c r="F155" s="202" t="s">
        <v>238</v>
      </c>
      <c r="G155" s="156"/>
      <c r="H155" s="201" t="s">
        <v>271</v>
      </c>
      <c r="I155" s="201" t="s">
        <v>234</v>
      </c>
      <c r="J155" s="201">
        <v>50</v>
      </c>
      <c r="K155" s="197"/>
    </row>
    <row r="156" spans="2:11" ht="15" customHeight="1" x14ac:dyDescent="0.3">
      <c r="B156" s="176"/>
      <c r="C156" s="201" t="s">
        <v>257</v>
      </c>
      <c r="D156" s="156"/>
      <c r="E156" s="156"/>
      <c r="F156" s="202" t="s">
        <v>238</v>
      </c>
      <c r="G156" s="156"/>
      <c r="H156" s="201" t="s">
        <v>271</v>
      </c>
      <c r="I156" s="201" t="s">
        <v>234</v>
      </c>
      <c r="J156" s="201">
        <v>50</v>
      </c>
      <c r="K156" s="197"/>
    </row>
    <row r="157" spans="2:11" ht="15" customHeight="1" x14ac:dyDescent="0.3">
      <c r="B157" s="176"/>
      <c r="C157" s="201" t="s">
        <v>52</v>
      </c>
      <c r="D157" s="156"/>
      <c r="E157" s="156"/>
      <c r="F157" s="202" t="s">
        <v>232</v>
      </c>
      <c r="G157" s="156"/>
      <c r="H157" s="201" t="s">
        <v>293</v>
      </c>
      <c r="I157" s="201" t="s">
        <v>234</v>
      </c>
      <c r="J157" s="201" t="s">
        <v>294</v>
      </c>
      <c r="K157" s="197"/>
    </row>
    <row r="158" spans="2:11" ht="15" customHeight="1" x14ac:dyDescent="0.3">
      <c r="B158" s="176"/>
      <c r="C158" s="201" t="s">
        <v>295</v>
      </c>
      <c r="D158" s="156"/>
      <c r="E158" s="156"/>
      <c r="F158" s="202" t="s">
        <v>232</v>
      </c>
      <c r="G158" s="156"/>
      <c r="H158" s="201" t="s">
        <v>296</v>
      </c>
      <c r="I158" s="201" t="s">
        <v>266</v>
      </c>
      <c r="J158" s="201"/>
      <c r="K158" s="197"/>
    </row>
    <row r="159" spans="2:11" ht="15" customHeight="1" x14ac:dyDescent="0.3">
      <c r="B159" s="203"/>
      <c r="C159" s="185"/>
      <c r="D159" s="185"/>
      <c r="E159" s="185"/>
      <c r="F159" s="185"/>
      <c r="G159" s="185"/>
      <c r="H159" s="185"/>
      <c r="I159" s="185"/>
      <c r="J159" s="185"/>
      <c r="K159" s="204"/>
    </row>
    <row r="160" spans="2:11" ht="18.75" customHeight="1" x14ac:dyDescent="0.3">
      <c r="B160" s="152"/>
      <c r="C160" s="156"/>
      <c r="D160" s="156"/>
      <c r="E160" s="156"/>
      <c r="F160" s="175"/>
      <c r="G160" s="156"/>
      <c r="H160" s="156"/>
      <c r="I160" s="156"/>
      <c r="J160" s="156"/>
      <c r="K160" s="152"/>
    </row>
    <row r="161" spans="2:11" ht="18.75" customHeight="1" x14ac:dyDescent="0.3">
      <c r="B161" s="162"/>
      <c r="C161" s="162"/>
      <c r="D161" s="162"/>
      <c r="E161" s="162"/>
      <c r="F161" s="162"/>
      <c r="G161" s="162"/>
      <c r="H161" s="162"/>
      <c r="I161" s="162"/>
      <c r="J161" s="162"/>
      <c r="K161" s="162"/>
    </row>
    <row r="162" spans="2:11" ht="7.5" customHeight="1" x14ac:dyDescent="0.3">
      <c r="B162" s="144"/>
      <c r="C162" s="145"/>
      <c r="D162" s="145"/>
      <c r="E162" s="145"/>
      <c r="F162" s="145"/>
      <c r="G162" s="145"/>
      <c r="H162" s="145"/>
      <c r="I162" s="145"/>
      <c r="J162" s="145"/>
      <c r="K162" s="146"/>
    </row>
    <row r="163" spans="2:11" ht="45" customHeight="1" x14ac:dyDescent="0.3">
      <c r="B163" s="147"/>
      <c r="C163" s="235" t="s">
        <v>297</v>
      </c>
      <c r="D163" s="235"/>
      <c r="E163" s="235"/>
      <c r="F163" s="235"/>
      <c r="G163" s="235"/>
      <c r="H163" s="235"/>
      <c r="I163" s="235"/>
      <c r="J163" s="235"/>
      <c r="K163" s="148"/>
    </row>
    <row r="164" spans="2:11" ht="17.25" customHeight="1" x14ac:dyDescent="0.3">
      <c r="B164" s="147"/>
      <c r="C164" s="168" t="s">
        <v>226</v>
      </c>
      <c r="D164" s="168"/>
      <c r="E164" s="168"/>
      <c r="F164" s="168" t="s">
        <v>227</v>
      </c>
      <c r="G164" s="205"/>
      <c r="H164" s="206" t="s">
        <v>60</v>
      </c>
      <c r="I164" s="206" t="s">
        <v>32</v>
      </c>
      <c r="J164" s="168" t="s">
        <v>228</v>
      </c>
      <c r="K164" s="148"/>
    </row>
    <row r="165" spans="2:11" ht="17.25" customHeight="1" x14ac:dyDescent="0.3">
      <c r="B165" s="149"/>
      <c r="C165" s="170" t="s">
        <v>229</v>
      </c>
      <c r="D165" s="170"/>
      <c r="E165" s="170"/>
      <c r="F165" s="171" t="s">
        <v>230</v>
      </c>
      <c r="G165" s="207"/>
      <c r="H165" s="208"/>
      <c r="I165" s="208"/>
      <c r="J165" s="170" t="s">
        <v>231</v>
      </c>
      <c r="K165" s="150"/>
    </row>
    <row r="166" spans="2:11" ht="5.25" customHeight="1" x14ac:dyDescent="0.3">
      <c r="B166" s="176"/>
      <c r="C166" s="173"/>
      <c r="D166" s="173"/>
      <c r="E166" s="173"/>
      <c r="F166" s="173"/>
      <c r="G166" s="174"/>
      <c r="H166" s="173"/>
      <c r="I166" s="173"/>
      <c r="J166" s="173"/>
      <c r="K166" s="197"/>
    </row>
    <row r="167" spans="2:11" ht="15" customHeight="1" x14ac:dyDescent="0.3">
      <c r="B167" s="176"/>
      <c r="C167" s="156" t="s">
        <v>235</v>
      </c>
      <c r="D167" s="156"/>
      <c r="E167" s="156"/>
      <c r="F167" s="175" t="s">
        <v>232</v>
      </c>
      <c r="G167" s="156"/>
      <c r="H167" s="156" t="s">
        <v>271</v>
      </c>
      <c r="I167" s="156" t="s">
        <v>234</v>
      </c>
      <c r="J167" s="156">
        <v>120</v>
      </c>
      <c r="K167" s="197"/>
    </row>
    <row r="168" spans="2:11" ht="15" customHeight="1" x14ac:dyDescent="0.3">
      <c r="B168" s="176"/>
      <c r="C168" s="156" t="s">
        <v>280</v>
      </c>
      <c r="D168" s="156"/>
      <c r="E168" s="156"/>
      <c r="F168" s="175" t="s">
        <v>232</v>
      </c>
      <c r="G168" s="156"/>
      <c r="H168" s="156" t="s">
        <v>281</v>
      </c>
      <c r="I168" s="156" t="s">
        <v>234</v>
      </c>
      <c r="J168" s="156" t="s">
        <v>282</v>
      </c>
      <c r="K168" s="197"/>
    </row>
    <row r="169" spans="2:11" ht="15" customHeight="1" x14ac:dyDescent="0.3">
      <c r="B169" s="176"/>
      <c r="C169" s="156" t="s">
        <v>38</v>
      </c>
      <c r="D169" s="156"/>
      <c r="E169" s="156"/>
      <c r="F169" s="175" t="s">
        <v>232</v>
      </c>
      <c r="G169" s="156"/>
      <c r="H169" s="156" t="s">
        <v>298</v>
      </c>
      <c r="I169" s="156" t="s">
        <v>234</v>
      </c>
      <c r="J169" s="156" t="s">
        <v>282</v>
      </c>
      <c r="K169" s="197"/>
    </row>
    <row r="170" spans="2:11" ht="15" customHeight="1" x14ac:dyDescent="0.3">
      <c r="B170" s="176"/>
      <c r="C170" s="156" t="s">
        <v>237</v>
      </c>
      <c r="D170" s="156"/>
      <c r="E170" s="156"/>
      <c r="F170" s="175" t="s">
        <v>238</v>
      </c>
      <c r="G170" s="156"/>
      <c r="H170" s="156" t="s">
        <v>298</v>
      </c>
      <c r="I170" s="156" t="s">
        <v>234</v>
      </c>
      <c r="J170" s="156">
        <v>50</v>
      </c>
      <c r="K170" s="197"/>
    </row>
    <row r="171" spans="2:11" ht="15" customHeight="1" x14ac:dyDescent="0.3">
      <c r="B171" s="176"/>
      <c r="C171" s="156" t="s">
        <v>240</v>
      </c>
      <c r="D171" s="156"/>
      <c r="E171" s="156"/>
      <c r="F171" s="175" t="s">
        <v>232</v>
      </c>
      <c r="G171" s="156"/>
      <c r="H171" s="156" t="s">
        <v>298</v>
      </c>
      <c r="I171" s="156" t="s">
        <v>242</v>
      </c>
      <c r="J171" s="156"/>
      <c r="K171" s="197"/>
    </row>
    <row r="172" spans="2:11" ht="15" customHeight="1" x14ac:dyDescent="0.3">
      <c r="B172" s="176"/>
      <c r="C172" s="156" t="s">
        <v>251</v>
      </c>
      <c r="D172" s="156"/>
      <c r="E172" s="156"/>
      <c r="F172" s="175" t="s">
        <v>238</v>
      </c>
      <c r="G172" s="156"/>
      <c r="H172" s="156" t="s">
        <v>298</v>
      </c>
      <c r="I172" s="156" t="s">
        <v>234</v>
      </c>
      <c r="J172" s="156">
        <v>50</v>
      </c>
      <c r="K172" s="197"/>
    </row>
    <row r="173" spans="2:11" ht="15" customHeight="1" x14ac:dyDescent="0.3">
      <c r="B173" s="176"/>
      <c r="C173" s="156" t="s">
        <v>259</v>
      </c>
      <c r="D173" s="156"/>
      <c r="E173" s="156"/>
      <c r="F173" s="175" t="s">
        <v>238</v>
      </c>
      <c r="G173" s="156"/>
      <c r="H173" s="156" t="s">
        <v>298</v>
      </c>
      <c r="I173" s="156" t="s">
        <v>234</v>
      </c>
      <c r="J173" s="156">
        <v>50</v>
      </c>
      <c r="K173" s="197"/>
    </row>
    <row r="174" spans="2:11" ht="15" customHeight="1" x14ac:dyDescent="0.3">
      <c r="B174" s="176"/>
      <c r="C174" s="156" t="s">
        <v>257</v>
      </c>
      <c r="D174" s="156"/>
      <c r="E174" s="156"/>
      <c r="F174" s="175" t="s">
        <v>238</v>
      </c>
      <c r="G174" s="156"/>
      <c r="H174" s="156" t="s">
        <v>298</v>
      </c>
      <c r="I174" s="156" t="s">
        <v>234</v>
      </c>
      <c r="J174" s="156">
        <v>50</v>
      </c>
      <c r="K174" s="197"/>
    </row>
    <row r="175" spans="2:11" ht="15" customHeight="1" x14ac:dyDescent="0.3">
      <c r="B175" s="176"/>
      <c r="C175" s="156" t="s">
        <v>59</v>
      </c>
      <c r="D175" s="156"/>
      <c r="E175" s="156"/>
      <c r="F175" s="175" t="s">
        <v>232</v>
      </c>
      <c r="G175" s="156"/>
      <c r="H175" s="156" t="s">
        <v>299</v>
      </c>
      <c r="I175" s="156" t="s">
        <v>300</v>
      </c>
      <c r="J175" s="156"/>
      <c r="K175" s="197"/>
    </row>
    <row r="176" spans="2:11" ht="15" customHeight="1" x14ac:dyDescent="0.3">
      <c r="B176" s="176"/>
      <c r="C176" s="156" t="s">
        <v>32</v>
      </c>
      <c r="D176" s="156"/>
      <c r="E176" s="156"/>
      <c r="F176" s="175" t="s">
        <v>232</v>
      </c>
      <c r="G176" s="156"/>
      <c r="H176" s="156" t="s">
        <v>301</v>
      </c>
      <c r="I176" s="156" t="s">
        <v>302</v>
      </c>
      <c r="J176" s="156">
        <v>1</v>
      </c>
      <c r="K176" s="197"/>
    </row>
    <row r="177" spans="2:11" ht="15" customHeight="1" x14ac:dyDescent="0.3">
      <c r="B177" s="176"/>
      <c r="C177" s="156" t="s">
        <v>31</v>
      </c>
      <c r="D177" s="156"/>
      <c r="E177" s="156"/>
      <c r="F177" s="175" t="s">
        <v>232</v>
      </c>
      <c r="G177" s="156"/>
      <c r="H177" s="156" t="s">
        <v>303</v>
      </c>
      <c r="I177" s="156" t="s">
        <v>234</v>
      </c>
      <c r="J177" s="156">
        <v>20</v>
      </c>
      <c r="K177" s="197"/>
    </row>
    <row r="178" spans="2:11" ht="15" customHeight="1" x14ac:dyDescent="0.3">
      <c r="B178" s="176"/>
      <c r="C178" s="156" t="s">
        <v>60</v>
      </c>
      <c r="D178" s="156"/>
      <c r="E178" s="156"/>
      <c r="F178" s="175" t="s">
        <v>232</v>
      </c>
      <c r="G178" s="156"/>
      <c r="H178" s="156" t="s">
        <v>304</v>
      </c>
      <c r="I178" s="156" t="s">
        <v>234</v>
      </c>
      <c r="J178" s="156">
        <v>255</v>
      </c>
      <c r="K178" s="197"/>
    </row>
    <row r="179" spans="2:11" ht="15" customHeight="1" x14ac:dyDescent="0.3">
      <c r="B179" s="176"/>
      <c r="C179" s="156" t="s">
        <v>61</v>
      </c>
      <c r="D179" s="156"/>
      <c r="E179" s="156"/>
      <c r="F179" s="175" t="s">
        <v>232</v>
      </c>
      <c r="G179" s="156"/>
      <c r="H179" s="156" t="s">
        <v>197</v>
      </c>
      <c r="I179" s="156" t="s">
        <v>234</v>
      </c>
      <c r="J179" s="156">
        <v>10</v>
      </c>
      <c r="K179" s="197"/>
    </row>
    <row r="180" spans="2:11" ht="15" customHeight="1" x14ac:dyDescent="0.3">
      <c r="B180" s="176"/>
      <c r="C180" s="156" t="s">
        <v>62</v>
      </c>
      <c r="D180" s="156"/>
      <c r="E180" s="156"/>
      <c r="F180" s="175" t="s">
        <v>232</v>
      </c>
      <c r="G180" s="156"/>
      <c r="H180" s="156" t="s">
        <v>305</v>
      </c>
      <c r="I180" s="156" t="s">
        <v>266</v>
      </c>
      <c r="J180" s="156"/>
      <c r="K180" s="197"/>
    </row>
    <row r="181" spans="2:11" ht="15" customHeight="1" x14ac:dyDescent="0.3">
      <c r="B181" s="176"/>
      <c r="C181" s="156" t="s">
        <v>306</v>
      </c>
      <c r="D181" s="156"/>
      <c r="E181" s="156"/>
      <c r="F181" s="175" t="s">
        <v>232</v>
      </c>
      <c r="G181" s="156"/>
      <c r="H181" s="156" t="s">
        <v>307</v>
      </c>
      <c r="I181" s="156" t="s">
        <v>266</v>
      </c>
      <c r="J181" s="156"/>
      <c r="K181" s="197"/>
    </row>
    <row r="182" spans="2:11" ht="15" customHeight="1" x14ac:dyDescent="0.3">
      <c r="B182" s="176"/>
      <c r="C182" s="156" t="s">
        <v>295</v>
      </c>
      <c r="D182" s="156"/>
      <c r="E182" s="156"/>
      <c r="F182" s="175" t="s">
        <v>232</v>
      </c>
      <c r="G182" s="156"/>
      <c r="H182" s="156" t="s">
        <v>308</v>
      </c>
      <c r="I182" s="156" t="s">
        <v>266</v>
      </c>
      <c r="J182" s="156"/>
      <c r="K182" s="197"/>
    </row>
    <row r="183" spans="2:11" ht="15" customHeight="1" x14ac:dyDescent="0.3">
      <c r="B183" s="176"/>
      <c r="C183" s="156" t="s">
        <v>64</v>
      </c>
      <c r="D183" s="156"/>
      <c r="E183" s="156"/>
      <c r="F183" s="175" t="s">
        <v>238</v>
      </c>
      <c r="G183" s="156"/>
      <c r="H183" s="156" t="s">
        <v>309</v>
      </c>
      <c r="I183" s="156" t="s">
        <v>234</v>
      </c>
      <c r="J183" s="156">
        <v>50</v>
      </c>
      <c r="K183" s="197"/>
    </row>
    <row r="184" spans="2:11" ht="15" customHeight="1" x14ac:dyDescent="0.3">
      <c r="B184" s="176"/>
      <c r="C184" s="156" t="s">
        <v>310</v>
      </c>
      <c r="D184" s="156"/>
      <c r="E184" s="156"/>
      <c r="F184" s="175" t="s">
        <v>238</v>
      </c>
      <c r="G184" s="156"/>
      <c r="H184" s="156" t="s">
        <v>311</v>
      </c>
      <c r="I184" s="156" t="s">
        <v>312</v>
      </c>
      <c r="J184" s="156"/>
      <c r="K184" s="197"/>
    </row>
    <row r="185" spans="2:11" ht="15" customHeight="1" x14ac:dyDescent="0.3">
      <c r="B185" s="176"/>
      <c r="C185" s="156" t="s">
        <v>313</v>
      </c>
      <c r="D185" s="156"/>
      <c r="E185" s="156"/>
      <c r="F185" s="175" t="s">
        <v>238</v>
      </c>
      <c r="G185" s="156"/>
      <c r="H185" s="156" t="s">
        <v>314</v>
      </c>
      <c r="I185" s="156" t="s">
        <v>312</v>
      </c>
      <c r="J185" s="156"/>
      <c r="K185" s="197"/>
    </row>
    <row r="186" spans="2:11" ht="15" customHeight="1" x14ac:dyDescent="0.3">
      <c r="B186" s="176"/>
      <c r="C186" s="156" t="s">
        <v>315</v>
      </c>
      <c r="D186" s="156"/>
      <c r="E186" s="156"/>
      <c r="F186" s="175" t="s">
        <v>238</v>
      </c>
      <c r="G186" s="156"/>
      <c r="H186" s="156" t="s">
        <v>316</v>
      </c>
      <c r="I186" s="156" t="s">
        <v>312</v>
      </c>
      <c r="J186" s="156"/>
      <c r="K186" s="197"/>
    </row>
    <row r="187" spans="2:11" ht="15" customHeight="1" x14ac:dyDescent="0.3">
      <c r="B187" s="176"/>
      <c r="C187" s="209" t="s">
        <v>317</v>
      </c>
      <c r="D187" s="156"/>
      <c r="E187" s="156"/>
      <c r="F187" s="175" t="s">
        <v>238</v>
      </c>
      <c r="G187" s="156"/>
      <c r="H187" s="156" t="s">
        <v>318</v>
      </c>
      <c r="I187" s="156" t="s">
        <v>319</v>
      </c>
      <c r="J187" s="210" t="s">
        <v>320</v>
      </c>
      <c r="K187" s="197"/>
    </row>
    <row r="188" spans="2:11" ht="15" customHeight="1" x14ac:dyDescent="0.3">
      <c r="B188" s="176"/>
      <c r="C188" s="161" t="s">
        <v>22</v>
      </c>
      <c r="D188" s="156"/>
      <c r="E188" s="156"/>
      <c r="F188" s="175" t="s">
        <v>232</v>
      </c>
      <c r="G188" s="156"/>
      <c r="H188" s="152" t="s">
        <v>321</v>
      </c>
      <c r="I188" s="156" t="s">
        <v>322</v>
      </c>
      <c r="J188" s="156"/>
      <c r="K188" s="197"/>
    </row>
    <row r="189" spans="2:11" ht="15" customHeight="1" x14ac:dyDescent="0.3">
      <c r="B189" s="176"/>
      <c r="C189" s="161" t="s">
        <v>323</v>
      </c>
      <c r="D189" s="156"/>
      <c r="E189" s="156"/>
      <c r="F189" s="175" t="s">
        <v>232</v>
      </c>
      <c r="G189" s="156"/>
      <c r="H189" s="156" t="s">
        <v>324</v>
      </c>
      <c r="I189" s="156" t="s">
        <v>266</v>
      </c>
      <c r="J189" s="156"/>
      <c r="K189" s="197"/>
    </row>
    <row r="190" spans="2:11" ht="15" customHeight="1" x14ac:dyDescent="0.3">
      <c r="B190" s="176"/>
      <c r="C190" s="161" t="s">
        <v>325</v>
      </c>
      <c r="D190" s="156"/>
      <c r="E190" s="156"/>
      <c r="F190" s="175" t="s">
        <v>232</v>
      </c>
      <c r="G190" s="156"/>
      <c r="H190" s="156" t="s">
        <v>326</v>
      </c>
      <c r="I190" s="156" t="s">
        <v>266</v>
      </c>
      <c r="J190" s="156"/>
      <c r="K190" s="197"/>
    </row>
    <row r="191" spans="2:11" ht="15" customHeight="1" x14ac:dyDescent="0.3">
      <c r="B191" s="176"/>
      <c r="C191" s="161" t="s">
        <v>327</v>
      </c>
      <c r="D191" s="156"/>
      <c r="E191" s="156"/>
      <c r="F191" s="175" t="s">
        <v>238</v>
      </c>
      <c r="G191" s="156"/>
      <c r="H191" s="156" t="s">
        <v>328</v>
      </c>
      <c r="I191" s="156" t="s">
        <v>266</v>
      </c>
      <c r="J191" s="156"/>
      <c r="K191" s="197"/>
    </row>
    <row r="192" spans="2:11" ht="15" customHeight="1" x14ac:dyDescent="0.3">
      <c r="B192" s="203"/>
      <c r="C192" s="211"/>
      <c r="D192" s="185"/>
      <c r="E192" s="185"/>
      <c r="F192" s="185"/>
      <c r="G192" s="185"/>
      <c r="H192" s="185"/>
      <c r="I192" s="185"/>
      <c r="J192" s="185"/>
      <c r="K192" s="204"/>
    </row>
    <row r="193" spans="2:11" ht="18.75" customHeight="1" x14ac:dyDescent="0.3">
      <c r="B193" s="152"/>
      <c r="C193" s="156"/>
      <c r="D193" s="156"/>
      <c r="E193" s="156"/>
      <c r="F193" s="175"/>
      <c r="G193" s="156"/>
      <c r="H193" s="156"/>
      <c r="I193" s="156"/>
      <c r="J193" s="156"/>
      <c r="K193" s="152"/>
    </row>
    <row r="194" spans="2:11" ht="18.75" customHeight="1" x14ac:dyDescent="0.3">
      <c r="B194" s="152"/>
      <c r="C194" s="156"/>
      <c r="D194" s="156"/>
      <c r="E194" s="156"/>
      <c r="F194" s="175"/>
      <c r="G194" s="156"/>
      <c r="H194" s="156"/>
      <c r="I194" s="156"/>
      <c r="J194" s="156"/>
      <c r="K194" s="152"/>
    </row>
    <row r="195" spans="2:11" ht="18.75" customHeight="1" x14ac:dyDescent="0.3">
      <c r="B195" s="162"/>
      <c r="C195" s="162"/>
      <c r="D195" s="162"/>
      <c r="E195" s="162"/>
      <c r="F195" s="162"/>
      <c r="G195" s="162"/>
      <c r="H195" s="162"/>
      <c r="I195" s="162"/>
      <c r="J195" s="162"/>
      <c r="K195" s="162"/>
    </row>
    <row r="196" spans="2:11" x14ac:dyDescent="0.3">
      <c r="B196" s="144"/>
      <c r="C196" s="145"/>
      <c r="D196" s="145"/>
      <c r="E196" s="145"/>
      <c r="F196" s="145"/>
      <c r="G196" s="145"/>
      <c r="H196" s="145"/>
      <c r="I196" s="145"/>
      <c r="J196" s="145"/>
      <c r="K196" s="146"/>
    </row>
    <row r="197" spans="2:11" ht="21" x14ac:dyDescent="0.3">
      <c r="B197" s="147"/>
      <c r="C197" s="235" t="s">
        <v>329</v>
      </c>
      <c r="D197" s="235"/>
      <c r="E197" s="235"/>
      <c r="F197" s="235"/>
      <c r="G197" s="235"/>
      <c r="H197" s="235"/>
      <c r="I197" s="235"/>
      <c r="J197" s="235"/>
      <c r="K197" s="148"/>
    </row>
    <row r="198" spans="2:11" ht="25.5" customHeight="1" x14ac:dyDescent="0.3">
      <c r="B198" s="147"/>
      <c r="C198" s="212" t="s">
        <v>330</v>
      </c>
      <c r="D198" s="212"/>
      <c r="E198" s="212"/>
      <c r="F198" s="212" t="s">
        <v>331</v>
      </c>
      <c r="G198" s="213"/>
      <c r="H198" s="241" t="s">
        <v>332</v>
      </c>
      <c r="I198" s="241"/>
      <c r="J198" s="241"/>
      <c r="K198" s="148"/>
    </row>
    <row r="199" spans="2:11" ht="5.25" customHeight="1" x14ac:dyDescent="0.3">
      <c r="B199" s="176"/>
      <c r="C199" s="173"/>
      <c r="D199" s="173"/>
      <c r="E199" s="173"/>
      <c r="F199" s="173"/>
      <c r="G199" s="156"/>
      <c r="H199" s="173"/>
      <c r="I199" s="173"/>
      <c r="J199" s="173"/>
      <c r="K199" s="197"/>
    </row>
    <row r="200" spans="2:11" ht="15" customHeight="1" x14ac:dyDescent="0.3">
      <c r="B200" s="176"/>
      <c r="C200" s="156" t="s">
        <v>322</v>
      </c>
      <c r="D200" s="156"/>
      <c r="E200" s="156"/>
      <c r="F200" s="175" t="s">
        <v>23</v>
      </c>
      <c r="G200" s="156"/>
      <c r="H200" s="238" t="s">
        <v>333</v>
      </c>
      <c r="I200" s="238"/>
      <c r="J200" s="238"/>
      <c r="K200" s="197"/>
    </row>
    <row r="201" spans="2:11" ht="15" customHeight="1" x14ac:dyDescent="0.3">
      <c r="B201" s="176"/>
      <c r="C201" s="182"/>
      <c r="D201" s="156"/>
      <c r="E201" s="156"/>
      <c r="F201" s="175" t="s">
        <v>24</v>
      </c>
      <c r="G201" s="156"/>
      <c r="H201" s="238" t="s">
        <v>334</v>
      </c>
      <c r="I201" s="238"/>
      <c r="J201" s="238"/>
      <c r="K201" s="197"/>
    </row>
    <row r="202" spans="2:11" ht="15" customHeight="1" x14ac:dyDescent="0.3">
      <c r="B202" s="176"/>
      <c r="C202" s="182"/>
      <c r="D202" s="156"/>
      <c r="E202" s="156"/>
      <c r="F202" s="175" t="s">
        <v>27</v>
      </c>
      <c r="G202" s="156"/>
      <c r="H202" s="238" t="s">
        <v>335</v>
      </c>
      <c r="I202" s="238"/>
      <c r="J202" s="238"/>
      <c r="K202" s="197"/>
    </row>
    <row r="203" spans="2:11" ht="15" customHeight="1" x14ac:dyDescent="0.3">
      <c r="B203" s="176"/>
      <c r="C203" s="156"/>
      <c r="D203" s="156"/>
      <c r="E203" s="156"/>
      <c r="F203" s="175" t="s">
        <v>25</v>
      </c>
      <c r="G203" s="156"/>
      <c r="H203" s="238" t="s">
        <v>336</v>
      </c>
      <c r="I203" s="238"/>
      <c r="J203" s="238"/>
      <c r="K203" s="197"/>
    </row>
    <row r="204" spans="2:11" ht="15" customHeight="1" x14ac:dyDescent="0.3">
      <c r="B204" s="176"/>
      <c r="C204" s="156"/>
      <c r="D204" s="156"/>
      <c r="E204" s="156"/>
      <c r="F204" s="175" t="s">
        <v>26</v>
      </c>
      <c r="G204" s="156"/>
      <c r="H204" s="238" t="s">
        <v>337</v>
      </c>
      <c r="I204" s="238"/>
      <c r="J204" s="238"/>
      <c r="K204" s="197"/>
    </row>
    <row r="205" spans="2:11" ht="15" customHeight="1" x14ac:dyDescent="0.3">
      <c r="B205" s="176"/>
      <c r="C205" s="156"/>
      <c r="D205" s="156"/>
      <c r="E205" s="156"/>
      <c r="F205" s="175"/>
      <c r="G205" s="156"/>
      <c r="H205" s="156"/>
      <c r="I205" s="156"/>
      <c r="J205" s="156"/>
      <c r="K205" s="197"/>
    </row>
    <row r="206" spans="2:11" ht="15" customHeight="1" x14ac:dyDescent="0.3">
      <c r="B206" s="176"/>
      <c r="C206" s="156" t="s">
        <v>278</v>
      </c>
      <c r="D206" s="156"/>
      <c r="E206" s="156"/>
      <c r="F206" s="175" t="s">
        <v>35</v>
      </c>
      <c r="G206" s="156"/>
      <c r="H206" s="238" t="s">
        <v>338</v>
      </c>
      <c r="I206" s="238"/>
      <c r="J206" s="238"/>
      <c r="K206" s="197"/>
    </row>
    <row r="207" spans="2:11" ht="15" customHeight="1" x14ac:dyDescent="0.3">
      <c r="B207" s="176"/>
      <c r="C207" s="182"/>
      <c r="D207" s="156"/>
      <c r="E207" s="156"/>
      <c r="F207" s="175" t="s">
        <v>177</v>
      </c>
      <c r="G207" s="156"/>
      <c r="H207" s="238" t="s">
        <v>178</v>
      </c>
      <c r="I207" s="238"/>
      <c r="J207" s="238"/>
      <c r="K207" s="197"/>
    </row>
    <row r="208" spans="2:11" ht="15" customHeight="1" x14ac:dyDescent="0.3">
      <c r="B208" s="176"/>
      <c r="C208" s="156"/>
      <c r="D208" s="156"/>
      <c r="E208" s="156"/>
      <c r="F208" s="175" t="s">
        <v>175</v>
      </c>
      <c r="G208" s="156"/>
      <c r="H208" s="238" t="s">
        <v>339</v>
      </c>
      <c r="I208" s="238"/>
      <c r="J208" s="238"/>
      <c r="K208" s="197"/>
    </row>
    <row r="209" spans="2:11" ht="15" customHeight="1" x14ac:dyDescent="0.3">
      <c r="B209" s="214"/>
      <c r="C209" s="182"/>
      <c r="D209" s="182"/>
      <c r="E209" s="182"/>
      <c r="F209" s="175" t="s">
        <v>179</v>
      </c>
      <c r="G209" s="161"/>
      <c r="H209" s="242" t="s">
        <v>41</v>
      </c>
      <c r="I209" s="242"/>
      <c r="J209" s="242"/>
      <c r="K209" s="215"/>
    </row>
    <row r="210" spans="2:11" ht="15" customHeight="1" x14ac:dyDescent="0.3">
      <c r="B210" s="214"/>
      <c r="C210" s="182"/>
      <c r="D210" s="182"/>
      <c r="E210" s="182"/>
      <c r="F210" s="175" t="s">
        <v>180</v>
      </c>
      <c r="G210" s="161"/>
      <c r="H210" s="242" t="s">
        <v>163</v>
      </c>
      <c r="I210" s="242"/>
      <c r="J210" s="242"/>
      <c r="K210" s="215"/>
    </row>
    <row r="211" spans="2:11" ht="15" customHeight="1" x14ac:dyDescent="0.3">
      <c r="B211" s="214"/>
      <c r="C211" s="182"/>
      <c r="D211" s="182"/>
      <c r="E211" s="182"/>
      <c r="F211" s="216"/>
      <c r="G211" s="161"/>
      <c r="H211" s="217"/>
      <c r="I211" s="217"/>
      <c r="J211" s="217"/>
      <c r="K211" s="215"/>
    </row>
    <row r="212" spans="2:11" ht="15" customHeight="1" x14ac:dyDescent="0.3">
      <c r="B212" s="214"/>
      <c r="C212" s="156" t="s">
        <v>302</v>
      </c>
      <c r="D212" s="182"/>
      <c r="E212" s="182"/>
      <c r="F212" s="175">
        <v>1</v>
      </c>
      <c r="G212" s="161"/>
      <c r="H212" s="242" t="s">
        <v>340</v>
      </c>
      <c r="I212" s="242"/>
      <c r="J212" s="242"/>
      <c r="K212" s="215"/>
    </row>
    <row r="213" spans="2:11" ht="15" customHeight="1" x14ac:dyDescent="0.3">
      <c r="B213" s="214"/>
      <c r="C213" s="182"/>
      <c r="D213" s="182"/>
      <c r="E213" s="182"/>
      <c r="F213" s="175">
        <v>2</v>
      </c>
      <c r="G213" s="161"/>
      <c r="H213" s="242" t="s">
        <v>341</v>
      </c>
      <c r="I213" s="242"/>
      <c r="J213" s="242"/>
      <c r="K213" s="215"/>
    </row>
    <row r="214" spans="2:11" ht="15" customHeight="1" x14ac:dyDescent="0.3">
      <c r="B214" s="214"/>
      <c r="C214" s="182"/>
      <c r="D214" s="182"/>
      <c r="E214" s="182"/>
      <c r="F214" s="175">
        <v>3</v>
      </c>
      <c r="G214" s="161"/>
      <c r="H214" s="242" t="s">
        <v>342</v>
      </c>
      <c r="I214" s="242"/>
      <c r="J214" s="242"/>
      <c r="K214" s="215"/>
    </row>
    <row r="215" spans="2:11" ht="15" customHeight="1" x14ac:dyDescent="0.3">
      <c r="B215" s="214"/>
      <c r="C215" s="182"/>
      <c r="D215" s="182"/>
      <c r="E215" s="182"/>
      <c r="F215" s="175">
        <v>4</v>
      </c>
      <c r="G215" s="161"/>
      <c r="H215" s="242" t="s">
        <v>343</v>
      </c>
      <c r="I215" s="242"/>
      <c r="J215" s="242"/>
      <c r="K215" s="215"/>
    </row>
    <row r="216" spans="2:11" ht="12.75" customHeight="1" x14ac:dyDescent="0.3">
      <c r="B216" s="218"/>
      <c r="C216" s="219"/>
      <c r="D216" s="219"/>
      <c r="E216" s="219"/>
      <c r="F216" s="219"/>
      <c r="G216" s="219"/>
      <c r="H216" s="219"/>
      <c r="I216" s="219"/>
      <c r="J216" s="219"/>
      <c r="K216" s="220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i_d1 - Vybavení nábytkem</vt:lpstr>
      <vt:lpstr>i_d2 - Vybavení nábytkem</vt:lpstr>
      <vt:lpstr>Pokyny pro vyplnění</vt:lpstr>
      <vt:lpstr>'i_d1 - Vybavení nábytkem'!Oblast_tisku</vt:lpstr>
      <vt:lpstr>'i_d2 - Vybavení nábytkem'!Oblast_tisku</vt:lpstr>
      <vt:lpstr>'Pokyny pro vyplnění'!Oblast_tisku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KROUZELOVA-PC\KROUZELOVA</dc:creator>
  <cp:lastModifiedBy>Jarmila Bukvalová</cp:lastModifiedBy>
  <cp:lastPrinted>2019-06-18T12:09:40Z</cp:lastPrinted>
  <dcterms:created xsi:type="dcterms:W3CDTF">2017-04-10T14:06:20Z</dcterms:created>
  <dcterms:modified xsi:type="dcterms:W3CDTF">2019-06-18T12:09:53Z</dcterms:modified>
</cp:coreProperties>
</file>