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29"/>
  <workbookPr/>
  <bookViews>
    <workbookView xWindow="0" yWindow="0" windowWidth="28800" windowHeight="11625" activeTab="0"/>
  </bookViews>
  <sheets>
    <sheet name="vrchlabí střecha" sheetId="1" r:id="rId1"/>
  </sheets>
  <externalReferences>
    <externalReference r:id="rId4"/>
  </externalReferences>
  <definedNames>
    <definedName name="cisloobjektu">#REF!</definedName>
    <definedName name="cislostavby">#REF!</definedName>
    <definedName name="Dodavka">'[1]Rekapitulace'!$G$18</definedName>
    <definedName name="HSV">'[1]Rekapitulace'!$E$18</definedName>
    <definedName name="HZS">'[1]Rekapitulace'!$I$18</definedName>
    <definedName name="Mont">'[1]Rekapitulace'!$H$18</definedName>
    <definedName name="nazevobjektu">#REF!</definedName>
    <definedName name="nazevstavby">#REF!</definedName>
    <definedName name="PSV">'[1]Rekapitulace'!$F$18</definedName>
    <definedName name="VRN">'[1]Rekapitulace'!$H$26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<sst xmlns="http://schemas.openxmlformats.org/spreadsheetml/2006/main" count="305" uniqueCount="153">
  <si>
    <t>ČP</t>
  </si>
  <si>
    <t>TV</t>
  </si>
  <si>
    <t>Typ položky</t>
  </si>
  <si>
    <t>Kód položky</t>
  </si>
  <si>
    <t>Popis</t>
  </si>
  <si>
    <t>MJ</t>
  </si>
  <si>
    <t>Množství</t>
  </si>
  <si>
    <t>Jednotková cena</t>
  </si>
  <si>
    <t>Celková cena  [CZK]</t>
  </si>
  <si>
    <t>Hmotnost celkem</t>
  </si>
  <si>
    <t>Suť celkem</t>
  </si>
  <si>
    <t>D</t>
  </si>
  <si>
    <t>HSV</t>
  </si>
  <si>
    <t>Práce a dodávky HSV</t>
  </si>
  <si>
    <t>6</t>
  </si>
  <si>
    <t>Úpravy povrchů, podlahy a osazování výplní</t>
  </si>
  <si>
    <t>K</t>
  </si>
  <si>
    <t>621221031</t>
  </si>
  <si>
    <t>Montáž kontaktního zateplení vnějších podhledů z minerální vlny s podélnou orientací tl do 160 mm</t>
  </si>
  <si>
    <t>m2</t>
  </si>
  <si>
    <t>M</t>
  </si>
  <si>
    <t>631515380</t>
  </si>
  <si>
    <t>deska minerální izolační ISOVER TF PROFI tl. 160 mm</t>
  </si>
  <si>
    <t>62263509A</t>
  </si>
  <si>
    <t>Oprava spárování komínového zdiva MC v rozsahu celé</t>
  </si>
  <si>
    <t>kpl</t>
  </si>
  <si>
    <t>9</t>
  </si>
  <si>
    <t>Ostatní konstrukce a práce, bourání</t>
  </si>
  <si>
    <t>941111121</t>
  </si>
  <si>
    <t>Lešení řadové modulové 0,6-0,9 výšky do 10 m</t>
  </si>
  <si>
    <t>941111211</t>
  </si>
  <si>
    <t>DMTZ lešení řadové modulové 0,6-0,9 m výšky do 10m</t>
  </si>
  <si>
    <t xml:space="preserve">Příplatek lešení řadové modulové0,6- 0,9 m výšky do 10 m </t>
  </si>
  <si>
    <t>941311211</t>
  </si>
  <si>
    <t>Přesun hmot tonážní pro lešení</t>
  </si>
  <si>
    <t>997</t>
  </si>
  <si>
    <t>Přesun sutě</t>
  </si>
  <si>
    <t>997013212</t>
  </si>
  <si>
    <t>Vnitrostaveništní doprava suti a vybouraných hmot pro budovy v do 9 m ručně</t>
  </si>
  <si>
    <t>t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</si>
  <si>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</si>
  <si>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</si>
  <si>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</si>
  <si>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</si>
  <si>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997013814</t>
  </si>
  <si>
    <t>Poplatek za uložení stavebního odpadu z izolačních hmot na skládce (skládkovné)</t>
  </si>
  <si>
    <t>PSV</t>
  </si>
  <si>
    <t>Práce a dodávky PSV</t>
  </si>
  <si>
    <t>741</t>
  </si>
  <si>
    <t>Elektroinstalace - silnoproud</t>
  </si>
  <si>
    <t>741410003</t>
  </si>
  <si>
    <t>Montáž vodič uzemňovací drát nebo lano D do 10 mm na povrchu</t>
  </si>
  <si>
    <t>m</t>
  </si>
  <si>
    <t>354311620</t>
  </si>
  <si>
    <t>Podpěra a svorka univerzální 669105 pro lano 6-50 mm2</t>
  </si>
  <si>
    <t>kus</t>
  </si>
  <si>
    <t>998741102</t>
  </si>
  <si>
    <t>Přesun hmot tonážní pro silnoproud v objektech v do 12 m</t>
  </si>
  <si>
    <t>762</t>
  </si>
  <si>
    <t>Konstrukce tesařské</t>
  </si>
  <si>
    <t>762083122</t>
  </si>
  <si>
    <t xml:space="preserve">Impregnace řeziva proti dřevokaznému hmyzu, houbám a plísním </t>
  </si>
  <si>
    <t>m3</t>
  </si>
  <si>
    <t>762331921</t>
  </si>
  <si>
    <t>Vyřezání části střešní vazby průřezové plochy řeziva do 224 cm2 délky do 3 m</t>
  </si>
  <si>
    <t>762332132</t>
  </si>
  <si>
    <t>Montáž vázaných kcí krovů pravidelných z hraněného řeziva průřezové plochy do 224 cm2</t>
  </si>
  <si>
    <t>605121110</t>
  </si>
  <si>
    <t>řezivo jehličnaté hranol  jakost I-II délka 3 -3,5 m</t>
  </si>
  <si>
    <t>762341210</t>
  </si>
  <si>
    <t>Montáž bednění střech rovných a šikmých sklonu do 60° z hrubých prken na sraz</t>
  </si>
  <si>
    <t>605151110</t>
  </si>
  <si>
    <t>řezivo jehličnaté boční prkno jakost I.-II. 2 - 3 cm</t>
  </si>
  <si>
    <t>762341811</t>
  </si>
  <si>
    <t>Demontáž bednění střech z prken</t>
  </si>
  <si>
    <t>762395000</t>
  </si>
  <si>
    <t>Spojovací prostředky</t>
  </si>
  <si>
    <t>998762202</t>
  </si>
  <si>
    <t>Přesun hmot procentní pro kce tesařské v objektech v do 12 m</t>
  </si>
  <si>
    <t>763</t>
  </si>
  <si>
    <t>Konstrukce suché výstavby</t>
  </si>
  <si>
    <t>763131444</t>
  </si>
  <si>
    <t>SDK podhled zapravení po výměmně oken</t>
  </si>
  <si>
    <t>998763101</t>
  </si>
  <si>
    <t>Přesun hmot tonážní pro dřevostavby v objektech v do 12 m</t>
  </si>
  <si>
    <t>764</t>
  </si>
  <si>
    <t>Konstrukce klempířské</t>
  </si>
  <si>
    <t>764001841</t>
  </si>
  <si>
    <t>Demontáž krytiny ze šablon do suti</t>
  </si>
  <si>
    <t>764001851</t>
  </si>
  <si>
    <t xml:space="preserve">Demontáž hřebene </t>
  </si>
  <si>
    <t>Demontáž kl. Prvků</t>
  </si>
  <si>
    <t>mb</t>
  </si>
  <si>
    <t>764021403</t>
  </si>
  <si>
    <t>Podkladní plech z Al plechu rš 250 mm</t>
  </si>
  <si>
    <t>76402140A</t>
  </si>
  <si>
    <t>Okapové lemování z Al plechu rš 330 mm</t>
  </si>
  <si>
    <t>Lemování štítu</t>
  </si>
  <si>
    <t>764021423</t>
  </si>
  <si>
    <t>Okapová lišta z Al plechu včetně tmelení rš 150 mm</t>
  </si>
  <si>
    <t>764121403</t>
  </si>
  <si>
    <t>Krytina střechy šindel Isola do 60°</t>
  </si>
  <si>
    <t>553510920</t>
  </si>
  <si>
    <t>hřebenáč  ( odvětrávaná střecha)</t>
  </si>
  <si>
    <t xml:space="preserve">m  </t>
  </si>
  <si>
    <t>D+M hřeben</t>
  </si>
  <si>
    <t>764324412</t>
  </si>
  <si>
    <t>Lemování prostupů střech s krytinou skládanou nebo plechovou bez lišty z Al plechu</t>
  </si>
  <si>
    <t xml:space="preserve">Parapet okení </t>
  </si>
  <si>
    <t>ks</t>
  </si>
  <si>
    <t>76452140A</t>
  </si>
  <si>
    <t>Úžlabí 2m Al text.+E r.š. 80cm</t>
  </si>
  <si>
    <t>D+M Žlab 150 vč doplňků plech lakovaný</t>
  </si>
  <si>
    <t>D+M Dešťový svod vč. Doplňků plech lakovaný</t>
  </si>
  <si>
    <t>764999001</t>
  </si>
  <si>
    <t xml:space="preserve">Montáž střešního výlezu </t>
  </si>
  <si>
    <t>7649990001-1</t>
  </si>
  <si>
    <t>Dodávka výlezu na střechu 60 x 60 cm</t>
  </si>
  <si>
    <t>998764202</t>
  </si>
  <si>
    <t>Přesun hmot procentní pro konstrukce klempířské v objektech v do 12 m</t>
  </si>
  <si>
    <t>765</t>
  </si>
  <si>
    <t>Krytina skládaná</t>
  </si>
  <si>
    <t>765123121</t>
  </si>
  <si>
    <t xml:space="preserve">Okapová hrana </t>
  </si>
  <si>
    <t>D+M Podkladní pás pod úžlabí</t>
  </si>
  <si>
    <t>765191001</t>
  </si>
  <si>
    <t>Montáž pojistné hydroizolační fólie kladené na bednění nebo izolaci</t>
  </si>
  <si>
    <t>283292950</t>
  </si>
  <si>
    <t>Podkladní pás pod krytinu</t>
  </si>
  <si>
    <t>D+M Sněhový zachytávač</t>
  </si>
  <si>
    <t>998765202</t>
  </si>
  <si>
    <t>Přesun hmot procentní pro krytiny skládané v objektech v do 12 m</t>
  </si>
  <si>
    <t>766</t>
  </si>
  <si>
    <t>Konstrukce truhlářské</t>
  </si>
  <si>
    <t>766671001</t>
  </si>
  <si>
    <t>Demontáž a montáž střešního okna do krytiny ploché 48 x 72 cm</t>
  </si>
  <si>
    <t>611240010</t>
  </si>
  <si>
    <t>okno střešní Velux GLL 1061 CK02 48 x 72 cm</t>
  </si>
  <si>
    <t xml:space="preserve">Zrušení střešní okno </t>
  </si>
  <si>
    <t>766671004</t>
  </si>
  <si>
    <t>Demontáž a montáž střešního okna do krytiny ploché 78 x 118 cm</t>
  </si>
  <si>
    <t>611240050</t>
  </si>
  <si>
    <t>okno střešní Velux GLL 1061 MK06 78 x 118 cm</t>
  </si>
  <si>
    <t>Demontáž  stávajícího obkladu</t>
  </si>
  <si>
    <t xml:space="preserve">Odvoz suti a vybouraných hmot </t>
  </si>
  <si>
    <t>Lešení řadové modulové</t>
  </si>
  <si>
    <t>Oprava rošt pod obklad</t>
  </si>
  <si>
    <t>Nátěr palubek 2x lazura tenkovrstvá</t>
  </si>
  <si>
    <t>Palubka 18 mm PD</t>
  </si>
  <si>
    <t>Montáž obkladu</t>
  </si>
  <si>
    <t>998766102</t>
  </si>
  <si>
    <t>Přesun hmot tonážní pro konstrukce truhlářské v objektech v do 12 m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</si>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</sst>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,##0.000"/>
  </numFmts>
  <fonts count="5">
    <font>
      <sz val="11"/>
      <color indexed="8"/>
      <name val="Calibri"/>
      <family val="2"/>
    </font>
    <font>
      <sz val="10"/>
      <name val="Arial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b/>
      <sz val="8.25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 readingOrder="1"/>
      <protection/>
    </xf>
    <xf numFmtId="164" fontId="3" fillId="3" borderId="1" xfId="0" applyNumberFormat="1" applyFont="1" applyFill="1" applyBorder="1" applyAlignment="1" applyProtection="1">
      <alignment horizontal="right" vertical="center" readingOrder="1"/>
      <protection/>
    </xf>
    <xf numFmtId="49" fontId="3" fillId="3" borderId="1" xfId="0" applyNumberFormat="1" applyFont="1" applyFill="1" applyBorder="1" applyAlignment="1" applyProtection="1">
      <alignment horizontal="center" vertical="center" readingOrder="1"/>
      <protection/>
    </xf>
    <xf numFmtId="49" fontId="3" fillId="3" borderId="1" xfId="0" applyNumberFormat="1" applyFont="1" applyFill="1" applyBorder="1" applyAlignment="1" applyProtection="1">
      <alignment horizontal="left" vertical="center" readingOrder="1"/>
      <protection/>
    </xf>
    <xf numFmtId="49" fontId="3" fillId="4" borderId="1" xfId="0" applyNumberFormat="1" applyFont="1" applyFill="1" applyBorder="1" applyAlignment="1" applyProtection="1">
      <alignment horizontal="left" vertical="center" readingOrder="1"/>
      <protection/>
    </xf>
    <xf numFmtId="49" fontId="3" fillId="4" borderId="1" xfId="0" applyNumberFormat="1" applyFont="1" applyFill="1" applyBorder="1" applyAlignment="1" applyProtection="1">
      <alignment horizontal="left" vertical="center" wrapText="1" readingOrder="1"/>
      <protection/>
    </xf>
    <xf numFmtId="49" fontId="3" fillId="5" borderId="1" xfId="0" applyNumberFormat="1" applyFont="1" applyFill="1" applyBorder="1" applyAlignment="1" applyProtection="1">
      <alignment horizontal="left" vertical="center" readingOrder="1"/>
      <protection/>
    </xf>
    <xf numFmtId="165" fontId="4" fillId="5" borderId="1" xfId="0" applyNumberFormat="1" applyFont="1" applyFill="1" applyBorder="1" applyAlignment="1" applyProtection="1">
      <alignment horizontal="right" vertical="center" readingOrder="1"/>
      <protection/>
    </xf>
    <xf numFmtId="4" fontId="3" fillId="3" borderId="1" xfId="0" applyNumberFormat="1" applyFont="1" applyFill="1" applyBorder="1" applyAlignment="1" applyProtection="1">
      <alignment horizontal="right" vertical="center" readingOrder="1"/>
      <protection/>
    </xf>
    <xf numFmtId="4" fontId="3" fillId="4" borderId="1" xfId="0" applyNumberFormat="1" applyFont="1" applyFill="1" applyBorder="1" applyAlignment="1" applyProtection="1">
      <alignment horizontal="right" vertical="center" readingOrder="1"/>
      <protection/>
    </xf>
    <xf numFmtId="165" fontId="3" fillId="3" borderId="1" xfId="0" applyNumberFormat="1" applyFont="1" applyFill="1" applyBorder="1" applyAlignment="1" applyProtection="1">
      <alignment horizontal="right" vertical="center" readingOrder="1"/>
      <protection/>
    </xf>
    <xf numFmtId="49" fontId="3" fillId="3" borderId="1" xfId="0" applyNumberFormat="1" applyFont="1" applyFill="1" applyBorder="1" applyAlignment="1" applyProtection="1">
      <alignment horizontal="left" vertical="center" wrapText="1" readingOrder="1"/>
      <protection/>
    </xf>
    <xf numFmtId="3" fontId="2" fillId="5" borderId="1" xfId="0" applyNumberFormat="1" applyFont="1" applyFill="1" applyBorder="1" applyAlignment="1" applyProtection="1">
      <alignment horizontal="right" vertical="center" readingOrder="1"/>
      <protection/>
    </xf>
    <xf numFmtId="49" fontId="2" fillId="3" borderId="1" xfId="0" applyNumberFormat="1" applyFont="1" applyFill="1" applyBorder="1" applyAlignment="1" applyProtection="1">
      <alignment horizontal="center" vertical="center" readingOrder="1"/>
      <protection/>
    </xf>
    <xf numFmtId="49" fontId="2" fillId="3" borderId="1" xfId="0" applyNumberFormat="1" applyFont="1" applyFill="1" applyBorder="1" applyAlignment="1" applyProtection="1">
      <alignment horizontal="left" vertical="center" readingOrder="1"/>
      <protection/>
    </xf>
    <xf numFmtId="49" fontId="2" fillId="5" borderId="1" xfId="0" applyNumberFormat="1" applyFont="1" applyFill="1" applyBorder="1" applyAlignment="1" applyProtection="1">
      <alignment horizontal="left" vertical="center" wrapText="1" readingOrder="1"/>
      <protection/>
    </xf>
    <xf numFmtId="49" fontId="2" fillId="5" borderId="1" xfId="0" applyNumberFormat="1" applyFont="1" applyFill="1" applyBorder="1" applyAlignment="1" applyProtection="1">
      <alignment horizontal="left" vertical="center" readingOrder="1"/>
      <protection/>
    </xf>
    <xf numFmtId="165" fontId="2" fillId="5" borderId="1" xfId="0" applyNumberFormat="1" applyFont="1" applyFill="1" applyBorder="1" applyAlignment="1" applyProtection="1">
      <alignment horizontal="right" vertical="center" readingOrder="1"/>
      <protection/>
    </xf>
    <xf numFmtId="4" fontId="2" fillId="5" borderId="1" xfId="0" applyNumberFormat="1" applyFont="1" applyFill="1" applyBorder="1" applyAlignment="1" applyProtection="1">
      <alignment horizontal="right" vertical="center" readingOrder="1"/>
      <protection/>
    </xf>
    <xf numFmtId="165" fontId="2" fillId="3" borderId="1" xfId="0" applyNumberFormat="1" applyFont="1" applyFill="1" applyBorder="1" applyAlignment="1" applyProtection="1">
      <alignment horizontal="right" vertical="center" readingOrder="1"/>
      <protection/>
    </xf>
    <xf numFmtId="4" fontId="3" fillId="6" borderId="1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as.jilek\Documents\1%202017%20opravy%20nemovitost&#237;\7_%20kanaliza&#269;n&#237;%20p&#345;&#237;pojka%20are&#225;lu%20Jarom&#283;&#345;\popt&#225;vka\S&#218;S%20Jarom&#283;&#345;%20kanaliza&#269;n&#237;%20p&#345;&#237;poj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A1:K75"/>
  <sheetViews>
    <sheetView showGridLines="0" tabSelected="1" zoomScale="115" zoomScaleNormal="115" workbookViewId="0" topLeftCell="A1">
      <pane ySplit="1" topLeftCell="A41" activePane="bottomLeft" state="frozen"/>
      <selection pane="bottomLeft" activeCell="E43" sqref="E43"/>
    </sheetView>
  </sheetViews>
  <sheetFormatPr defaultColWidth="9.140625" defaultRowHeight="15" customHeight="1"/>
  <cols>
    <col min="1" max="1" width="4.57421875" style="22" customWidth="1"/>
    <col min="2" max="2" width="4.28125" style="22" customWidth="1"/>
    <col min="3" max="3" width="8.140625" style="22" customWidth="1"/>
    <col min="4" max="4" width="11.140625" style="22" customWidth="1"/>
    <col min="5" max="5" width="50.421875" style="22" customWidth="1"/>
    <col min="6" max="6" width="4.57421875" style="22" customWidth="1"/>
    <col min="7" max="7" width="10.7109375" style="22" customWidth="1"/>
    <col min="8" max="8" width="12.28125" style="22" customWidth="1"/>
    <col min="9" max="9" width="15.421875" style="22" customWidth="1"/>
    <col min="10" max="11" width="10.7109375" style="22" customWidth="1"/>
  </cols>
  <sheetData>
    <row r="1" spans="1:11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7.25" customHeight="1">
      <c r="A2" s="2">
        <v>0</v>
      </c>
      <c r="B2" s="3" t="s">
        <v>11</v>
      </c>
      <c r="C2" s="4"/>
      <c r="D2" s="5" t="s">
        <v>12</v>
      </c>
      <c r="E2" s="6" t="s">
        <v>13</v>
      </c>
      <c r="F2" s="7"/>
      <c r="G2" s="8"/>
      <c r="H2" s="9"/>
      <c r="I2" s="10">
        <f>I3+I7+I12</f>
        <v>0</v>
      </c>
      <c r="J2" s="11">
        <v>0.0603</v>
      </c>
      <c r="K2" s="11">
        <v>0</v>
      </c>
    </row>
    <row r="3" spans="1:11" ht="17.25" customHeight="1">
      <c r="A3" s="2">
        <v>0</v>
      </c>
      <c r="B3" s="3" t="s">
        <v>11</v>
      </c>
      <c r="C3" s="4"/>
      <c r="D3" s="4" t="s">
        <v>14</v>
      </c>
      <c r="E3" s="12" t="s">
        <v>15</v>
      </c>
      <c r="F3" s="7"/>
      <c r="G3" s="8"/>
      <c r="H3" s="9"/>
      <c r="I3" s="10">
        <f>I4+I5+I6</f>
        <v>0</v>
      </c>
      <c r="J3" s="11">
        <v>0.0603</v>
      </c>
      <c r="K3" s="11">
        <v>0</v>
      </c>
    </row>
    <row r="4" spans="1:11" ht="26.25" customHeight="1">
      <c r="A4" s="13">
        <v>1</v>
      </c>
      <c r="B4" s="14" t="s">
        <v>16</v>
      </c>
      <c r="C4" s="15" t="s">
        <v>12</v>
      </c>
      <c r="D4" s="15" t="s">
        <v>17</v>
      </c>
      <c r="E4" s="16" t="s">
        <v>18</v>
      </c>
      <c r="F4" s="17" t="s">
        <v>19</v>
      </c>
      <c r="G4" s="18">
        <v>2</v>
      </c>
      <c r="H4" s="19">
        <v>0</v>
      </c>
      <c r="I4" s="19">
        <f>G4*H4</f>
        <v>0</v>
      </c>
      <c r="J4" s="20">
        <v>0.01912</v>
      </c>
      <c r="K4" s="20">
        <v>0</v>
      </c>
    </row>
    <row r="5" spans="1:11" ht="17.25" customHeight="1">
      <c r="A5" s="13">
        <v>2</v>
      </c>
      <c r="B5" s="14" t="s">
        <v>20</v>
      </c>
      <c r="C5" s="15" t="s">
        <v>12</v>
      </c>
      <c r="D5" s="15" t="s">
        <v>21</v>
      </c>
      <c r="E5" s="16" t="s">
        <v>22</v>
      </c>
      <c r="F5" s="17" t="s">
        <v>19</v>
      </c>
      <c r="G5" s="18">
        <v>2.04</v>
      </c>
      <c r="H5" s="19">
        <v>0</v>
      </c>
      <c r="I5" s="19">
        <f aca="true" t="shared" si="0" ref="I5:I6">G5*H5</f>
        <v>0</v>
      </c>
      <c r="J5" s="20">
        <v>0.03672</v>
      </c>
      <c r="K5" s="20"/>
    </row>
    <row r="6" spans="1:11" ht="17.25" customHeight="1">
      <c r="A6" s="13">
        <v>3</v>
      </c>
      <c r="B6" s="14" t="s">
        <v>16</v>
      </c>
      <c r="C6" s="15" t="s">
        <v>12</v>
      </c>
      <c r="D6" s="15" t="s">
        <v>23</v>
      </c>
      <c r="E6" s="16" t="s">
        <v>24</v>
      </c>
      <c r="F6" s="17" t="s">
        <v>25</v>
      </c>
      <c r="G6" s="18">
        <v>1</v>
      </c>
      <c r="H6" s="19">
        <v>0</v>
      </c>
      <c r="I6" s="19">
        <f t="shared" si="0"/>
        <v>0</v>
      </c>
      <c r="J6" s="20">
        <v>0.00446</v>
      </c>
      <c r="K6" s="20">
        <v>0</v>
      </c>
    </row>
    <row r="7" spans="1:11" ht="17.25" customHeight="1">
      <c r="A7" s="2">
        <v>0</v>
      </c>
      <c r="B7" s="3" t="s">
        <v>11</v>
      </c>
      <c r="C7" s="4"/>
      <c r="D7" s="4" t="s">
        <v>26</v>
      </c>
      <c r="E7" s="12" t="s">
        <v>27</v>
      </c>
      <c r="F7" s="7"/>
      <c r="G7" s="8"/>
      <c r="H7" s="9"/>
      <c r="I7" s="10">
        <f>SUM(I8:I11)</f>
        <v>0</v>
      </c>
      <c r="J7" s="11">
        <v>0</v>
      </c>
      <c r="K7" s="11">
        <v>0</v>
      </c>
    </row>
    <row r="8" spans="1:11" ht="17.25" customHeight="1">
      <c r="A8" s="13">
        <v>4</v>
      </c>
      <c r="B8" s="14" t="s">
        <v>16</v>
      </c>
      <c r="C8" s="15" t="s">
        <v>12</v>
      </c>
      <c r="D8" s="15" t="s">
        <v>28</v>
      </c>
      <c r="E8" s="16" t="s">
        <v>29</v>
      </c>
      <c r="F8" s="17" t="s">
        <v>19</v>
      </c>
      <c r="G8" s="18">
        <v>232</v>
      </c>
      <c r="H8" s="19">
        <v>0</v>
      </c>
      <c r="I8" s="19">
        <f>G8*H8</f>
        <v>0</v>
      </c>
      <c r="J8" s="20">
        <v>0</v>
      </c>
      <c r="K8" s="20">
        <v>0</v>
      </c>
    </row>
    <row r="9" spans="1:11" ht="17.25" customHeight="1">
      <c r="A9" s="13">
        <v>5</v>
      </c>
      <c r="B9" s="14" t="s">
        <v>16</v>
      </c>
      <c r="C9" s="15" t="s">
        <v>12</v>
      </c>
      <c r="D9" s="15" t="s">
        <v>30</v>
      </c>
      <c r="E9" s="16" t="s">
        <v>31</v>
      </c>
      <c r="F9" s="17" t="s">
        <v>19</v>
      </c>
      <c r="G9" s="18">
        <v>232</v>
      </c>
      <c r="H9" s="19">
        <v>0</v>
      </c>
      <c r="I9" s="19">
        <f aca="true" t="shared" si="1" ref="I9:I11">G9*H9</f>
        <v>0</v>
      </c>
      <c r="J9" s="20">
        <v>0</v>
      </c>
      <c r="K9" s="20">
        <v>0</v>
      </c>
    </row>
    <row r="10" spans="1:11" ht="17.25" customHeight="1">
      <c r="A10" s="13"/>
      <c r="B10" s="14"/>
      <c r="C10" s="15"/>
      <c r="D10" s="15"/>
      <c r="E10" s="16" t="s">
        <v>32</v>
      </c>
      <c r="F10" s="17" t="s">
        <v>19</v>
      </c>
      <c r="G10" s="18">
        <v>232</v>
      </c>
      <c r="H10" s="19">
        <v>0</v>
      </c>
      <c r="I10" s="19">
        <f t="shared" si="1"/>
        <v>0</v>
      </c>
      <c r="J10" s="20">
        <v>0</v>
      </c>
      <c r="K10" s="20">
        <v>0</v>
      </c>
    </row>
    <row r="11" spans="1:11" ht="17.25" customHeight="1">
      <c r="A11" s="13">
        <v>6</v>
      </c>
      <c r="B11" s="14" t="s">
        <v>16</v>
      </c>
      <c r="C11" s="15" t="s">
        <v>12</v>
      </c>
      <c r="D11" s="15" t="s">
        <v>33</v>
      </c>
      <c r="E11" s="16" t="s">
        <v>34</v>
      </c>
      <c r="F11" s="17" t="s">
        <v>25</v>
      </c>
      <c r="G11" s="18">
        <v>1</v>
      </c>
      <c r="H11" s="19">
        <v>0</v>
      </c>
      <c r="I11" s="19">
        <f t="shared" si="1"/>
        <v>0</v>
      </c>
      <c r="J11" s="20">
        <v>0</v>
      </c>
      <c r="K11" s="20">
        <v>0</v>
      </c>
    </row>
    <row r="12" spans="1:11" ht="17.25" customHeight="1">
      <c r="A12" s="2">
        <v>0</v>
      </c>
      <c r="B12" s="3" t="s">
        <v>11</v>
      </c>
      <c r="C12" s="4"/>
      <c r="D12" s="4" t="s">
        <v>35</v>
      </c>
      <c r="E12" s="12" t="s">
        <v>36</v>
      </c>
      <c r="F12" s="7"/>
      <c r="G12" s="8"/>
      <c r="H12" s="9"/>
      <c r="I12" s="10">
        <f>SUM(I13:I16)</f>
        <v>0</v>
      </c>
      <c r="J12" s="11">
        <v>0</v>
      </c>
      <c r="K12" s="11">
        <v>0</v>
      </c>
    </row>
    <row r="13" spans="1:11" ht="26.25" customHeight="1">
      <c r="A13" s="13">
        <v>7</v>
      </c>
      <c r="B13" s="14" t="s">
        <v>16</v>
      </c>
      <c r="C13" s="15" t="s">
        <v>12</v>
      </c>
      <c r="D13" s="15" t="s">
        <v>37</v>
      </c>
      <c r="E13" s="16" t="s">
        <v>38</v>
      </c>
      <c r="F13" s="17" t="s">
        <v>39</v>
      </c>
      <c r="G13" s="18">
        <v>8.243</v>
      </c>
      <c r="H13" s="19">
        <v>0</v>
      </c>
      <c r="I13" s="19">
        <f>G13*H13</f>
        <v>0</v>
      </c>
      <c r="J13" s="20">
        <v>0</v>
      </c>
      <c r="K13" s="20">
        <v>8.243</v>
      </c>
    </row>
    <row r="14" spans="1:11" ht="26.25" customHeight="1">
      <c r="A14" s="13">
        <v>8</v>
      </c>
      <c r="B14" s="14" t="s">
        <v>16</v>
      </c>
      <c r="C14" s="15" t="s">
        <v>12</v>
      </c>
      <c r="D14" s="15" t="s">
        <v>40</v>
      </c>
      <c r="E14" s="16" t="s">
        <v>41</v>
      </c>
      <c r="F14" s="17" t="s">
        <v>39</v>
      </c>
      <c r="G14" s="18">
        <v>5.243</v>
      </c>
      <c r="H14" s="19">
        <v>0</v>
      </c>
      <c r="I14" s="19">
        <f aca="true" t="shared" si="2" ref="I14:I16">G14*H14</f>
        <v>0</v>
      </c>
      <c r="J14" s="20">
        <v>0</v>
      </c>
      <c r="K14" s="20">
        <v>5.243</v>
      </c>
    </row>
    <row r="15" spans="1:11" ht="26.25" customHeight="1">
      <c r="A15" s="13">
        <v>9</v>
      </c>
      <c r="B15" s="14" t="s">
        <v>16</v>
      </c>
      <c r="C15" s="15" t="s">
        <v>12</v>
      </c>
      <c r="D15" s="15" t="s">
        <v>42</v>
      </c>
      <c r="E15" s="16" t="s">
        <v>43</v>
      </c>
      <c r="F15" s="17" t="s">
        <v>39</v>
      </c>
      <c r="G15" s="18">
        <v>62.916</v>
      </c>
      <c r="H15" s="19">
        <v>0</v>
      </c>
      <c r="I15" s="19">
        <f t="shared" si="2"/>
        <v>0</v>
      </c>
      <c r="J15" s="20">
        <v>0</v>
      </c>
      <c r="K15" s="20">
        <v>62.916</v>
      </c>
    </row>
    <row r="16" spans="1:11" ht="26.25" customHeight="1">
      <c r="A16" s="13">
        <v>10</v>
      </c>
      <c r="B16" s="14" t="s">
        <v>16</v>
      </c>
      <c r="C16" s="15" t="s">
        <v>12</v>
      </c>
      <c r="D16" s="15" t="s">
        <v>44</v>
      </c>
      <c r="E16" s="16" t="s">
        <v>45</v>
      </c>
      <c r="F16" s="17" t="s">
        <v>39</v>
      </c>
      <c r="G16" s="18">
        <v>6</v>
      </c>
      <c r="H16" s="19">
        <v>0</v>
      </c>
      <c r="I16" s="19">
        <f t="shared" si="2"/>
        <v>0</v>
      </c>
      <c r="J16" s="20">
        <v>0</v>
      </c>
      <c r="K16" s="20">
        <v>5.243</v>
      </c>
    </row>
    <row r="17" spans="1:11" ht="17.25" customHeight="1">
      <c r="A17" s="2">
        <v>0</v>
      </c>
      <c r="B17" s="3" t="s">
        <v>11</v>
      </c>
      <c r="C17" s="4"/>
      <c r="D17" s="4" t="s">
        <v>46</v>
      </c>
      <c r="E17" s="12" t="s">
        <v>47</v>
      </c>
      <c r="F17" s="7"/>
      <c r="G17" s="8"/>
      <c r="H17" s="9"/>
      <c r="I17" s="21">
        <f>I18+I22+I32+I35+I54+I61</f>
        <v>0</v>
      </c>
      <c r="J17" s="11">
        <v>3.331765</v>
      </c>
      <c r="K17" s="11">
        <v>2.6148</v>
      </c>
    </row>
    <row r="18" spans="1:11" ht="17.25" customHeight="1">
      <c r="A18" s="2">
        <v>0</v>
      </c>
      <c r="B18" s="3" t="s">
        <v>11</v>
      </c>
      <c r="C18" s="4"/>
      <c r="D18" s="4" t="s">
        <v>48</v>
      </c>
      <c r="E18" s="12" t="s">
        <v>49</v>
      </c>
      <c r="F18" s="7"/>
      <c r="G18" s="8"/>
      <c r="H18" s="9"/>
      <c r="I18" s="21">
        <f>I19+I20+I21</f>
        <v>0</v>
      </c>
      <c r="J18" s="11">
        <v>0.0125</v>
      </c>
      <c r="K18" s="11">
        <v>0</v>
      </c>
    </row>
    <row r="19" spans="1:11" ht="17.25" customHeight="1">
      <c r="A19" s="13">
        <v>11</v>
      </c>
      <c r="B19" s="14" t="s">
        <v>16</v>
      </c>
      <c r="C19" s="15" t="s">
        <v>46</v>
      </c>
      <c r="D19" s="15" t="s">
        <v>50</v>
      </c>
      <c r="E19" s="16" t="s">
        <v>51</v>
      </c>
      <c r="F19" s="17" t="s">
        <v>52</v>
      </c>
      <c r="G19" s="18">
        <v>65</v>
      </c>
      <c r="H19" s="19">
        <v>0</v>
      </c>
      <c r="I19" s="19">
        <f>G19*H19</f>
        <v>0</v>
      </c>
      <c r="J19" s="20">
        <v>0</v>
      </c>
      <c r="K19" s="20">
        <v>0</v>
      </c>
    </row>
    <row r="20" spans="1:11" ht="17.25" customHeight="1">
      <c r="A20" s="13">
        <v>12</v>
      </c>
      <c r="B20" s="14" t="s">
        <v>20</v>
      </c>
      <c r="C20" s="15" t="s">
        <v>46</v>
      </c>
      <c r="D20" s="15" t="s">
        <v>53</v>
      </c>
      <c r="E20" s="16" t="s">
        <v>54</v>
      </c>
      <c r="F20" s="17" t="s">
        <v>55</v>
      </c>
      <c r="G20" s="18">
        <v>70</v>
      </c>
      <c r="H20" s="19">
        <v>0</v>
      </c>
      <c r="I20" s="19">
        <f aca="true" t="shared" si="3" ref="I20:I21">G20*H20</f>
        <v>0</v>
      </c>
      <c r="J20" s="20">
        <v>0.0125</v>
      </c>
      <c r="K20" s="20"/>
    </row>
    <row r="21" spans="1:11" ht="17.25" customHeight="1">
      <c r="A21" s="13">
        <v>13</v>
      </c>
      <c r="B21" s="14" t="s">
        <v>16</v>
      </c>
      <c r="C21" s="15" t="s">
        <v>46</v>
      </c>
      <c r="D21" s="15" t="s">
        <v>56</v>
      </c>
      <c r="E21" s="16" t="s">
        <v>57</v>
      </c>
      <c r="F21" s="17" t="s">
        <v>25</v>
      </c>
      <c r="G21" s="18">
        <v>1</v>
      </c>
      <c r="H21" s="19">
        <v>0</v>
      </c>
      <c r="I21" s="19">
        <f t="shared" si="3"/>
        <v>0</v>
      </c>
      <c r="J21" s="20">
        <v>0</v>
      </c>
      <c r="K21" s="20">
        <v>0</v>
      </c>
    </row>
    <row r="22" spans="1:11" ht="17.25" customHeight="1">
      <c r="A22" s="2">
        <v>0</v>
      </c>
      <c r="B22" s="3" t="s">
        <v>11</v>
      </c>
      <c r="C22" s="4"/>
      <c r="D22" s="4" t="s">
        <v>58</v>
      </c>
      <c r="E22" s="12" t="s">
        <v>59</v>
      </c>
      <c r="F22" s="7"/>
      <c r="G22" s="8"/>
      <c r="H22" s="9"/>
      <c r="I22" s="21">
        <f>SUM(I23:I31)</f>
        <v>0</v>
      </c>
      <c r="J22" s="11">
        <v>1.912941</v>
      </c>
      <c r="K22" s="11">
        <v>1.3928</v>
      </c>
    </row>
    <row r="23" spans="1:11" ht="17.25" customHeight="1">
      <c r="A23" s="13">
        <v>14</v>
      </c>
      <c r="B23" s="14" t="s">
        <v>16</v>
      </c>
      <c r="C23" s="15" t="s">
        <v>46</v>
      </c>
      <c r="D23" s="15" t="s">
        <v>60</v>
      </c>
      <c r="E23" s="16" t="s">
        <v>61</v>
      </c>
      <c r="F23" s="17" t="s">
        <v>62</v>
      </c>
      <c r="G23" s="18">
        <v>8.9</v>
      </c>
      <c r="H23" s="19">
        <v>0</v>
      </c>
      <c r="I23" s="19">
        <f>G23*H23</f>
        <v>0</v>
      </c>
      <c r="J23" s="20">
        <v>0.016821</v>
      </c>
      <c r="K23" s="20">
        <v>0</v>
      </c>
    </row>
    <row r="24" spans="1:11" ht="26.25" customHeight="1">
      <c r="A24" s="13">
        <v>15</v>
      </c>
      <c r="B24" s="14" t="s">
        <v>16</v>
      </c>
      <c r="C24" s="15" t="s">
        <v>46</v>
      </c>
      <c r="D24" s="15" t="s">
        <v>63</v>
      </c>
      <c r="E24" s="16" t="s">
        <v>64</v>
      </c>
      <c r="F24" s="17" t="s">
        <v>52</v>
      </c>
      <c r="G24" s="18">
        <v>40</v>
      </c>
      <c r="H24" s="19">
        <v>0</v>
      </c>
      <c r="I24" s="19">
        <f aca="true" t="shared" si="4" ref="I24:I31">G24*H24</f>
        <v>0</v>
      </c>
      <c r="J24" s="20">
        <v>0</v>
      </c>
      <c r="K24" s="20">
        <v>0.4928</v>
      </c>
    </row>
    <row r="25" spans="1:11" ht="26.25" customHeight="1">
      <c r="A25" s="13">
        <v>16</v>
      </c>
      <c r="B25" s="14" t="s">
        <v>16</v>
      </c>
      <c r="C25" s="15" t="s">
        <v>46</v>
      </c>
      <c r="D25" s="15" t="s">
        <v>65</v>
      </c>
      <c r="E25" s="16" t="s">
        <v>66</v>
      </c>
      <c r="F25" s="17" t="s">
        <v>52</v>
      </c>
      <c r="G25" s="18">
        <v>54.3</v>
      </c>
      <c r="H25" s="19">
        <v>0</v>
      </c>
      <c r="I25" s="19">
        <f t="shared" si="4"/>
        <v>0</v>
      </c>
      <c r="J25" s="20">
        <v>0</v>
      </c>
      <c r="K25" s="20">
        <v>0</v>
      </c>
    </row>
    <row r="26" spans="1:11" ht="17.25" customHeight="1">
      <c r="A26" s="13">
        <v>17</v>
      </c>
      <c r="B26" s="14" t="s">
        <v>20</v>
      </c>
      <c r="C26" s="15" t="s">
        <v>46</v>
      </c>
      <c r="D26" s="15" t="s">
        <v>67</v>
      </c>
      <c r="E26" s="16" t="s">
        <v>68</v>
      </c>
      <c r="F26" s="17" t="s">
        <v>62</v>
      </c>
      <c r="G26" s="18">
        <v>2.019</v>
      </c>
      <c r="H26" s="19">
        <v>0</v>
      </c>
      <c r="I26" s="19">
        <f t="shared" si="4"/>
        <v>0</v>
      </c>
      <c r="J26" s="20">
        <v>1.11045</v>
      </c>
      <c r="K26" s="20"/>
    </row>
    <row r="27" spans="1:11" ht="26.25" customHeight="1">
      <c r="A27" s="13">
        <v>18</v>
      </c>
      <c r="B27" s="14" t="s">
        <v>16</v>
      </c>
      <c r="C27" s="15" t="s">
        <v>46</v>
      </c>
      <c r="D27" s="15" t="s">
        <v>69</v>
      </c>
      <c r="E27" s="16" t="s">
        <v>70</v>
      </c>
      <c r="F27" s="17" t="s">
        <v>19</v>
      </c>
      <c r="G27" s="18">
        <v>60</v>
      </c>
      <c r="H27" s="19">
        <v>0</v>
      </c>
      <c r="I27" s="19">
        <f t="shared" si="4"/>
        <v>0</v>
      </c>
      <c r="J27" s="20">
        <v>0</v>
      </c>
      <c r="K27" s="20">
        <v>0</v>
      </c>
    </row>
    <row r="28" spans="1:11" ht="17.25" customHeight="1">
      <c r="A28" s="13">
        <v>19</v>
      </c>
      <c r="B28" s="14" t="s">
        <v>20</v>
      </c>
      <c r="C28" s="15" t="s">
        <v>46</v>
      </c>
      <c r="D28" s="15" t="s">
        <v>71</v>
      </c>
      <c r="E28" s="16" t="s">
        <v>72</v>
      </c>
      <c r="F28" s="17" t="s">
        <v>62</v>
      </c>
      <c r="G28" s="18">
        <v>1.3860000000000001</v>
      </c>
      <c r="H28" s="19">
        <v>0</v>
      </c>
      <c r="I28" s="19">
        <f t="shared" si="4"/>
        <v>0</v>
      </c>
      <c r="J28" s="20">
        <v>0.7623000000000001</v>
      </c>
      <c r="K28" s="20"/>
    </row>
    <row r="29" spans="1:11" ht="17.25" customHeight="1">
      <c r="A29" s="13">
        <v>20</v>
      </c>
      <c r="B29" s="14" t="s">
        <v>16</v>
      </c>
      <c r="C29" s="15" t="s">
        <v>46</v>
      </c>
      <c r="D29" s="15" t="s">
        <v>73</v>
      </c>
      <c r="E29" s="16" t="s">
        <v>74</v>
      </c>
      <c r="F29" s="17" t="s">
        <v>19</v>
      </c>
      <c r="G29" s="18">
        <v>60</v>
      </c>
      <c r="H29" s="19">
        <v>0</v>
      </c>
      <c r="I29" s="19">
        <f t="shared" si="4"/>
        <v>0</v>
      </c>
      <c r="J29" s="20">
        <v>0</v>
      </c>
      <c r="K29" s="20">
        <v>0.9</v>
      </c>
    </row>
    <row r="30" spans="1:11" ht="17.25" customHeight="1">
      <c r="A30" s="13">
        <v>21</v>
      </c>
      <c r="B30" s="14" t="s">
        <v>16</v>
      </c>
      <c r="C30" s="15" t="s">
        <v>46</v>
      </c>
      <c r="D30" s="15" t="s">
        <v>75</v>
      </c>
      <c r="E30" s="16" t="s">
        <v>76</v>
      </c>
      <c r="F30" s="17" t="s">
        <v>25</v>
      </c>
      <c r="G30" s="18">
        <v>1</v>
      </c>
      <c r="H30" s="19">
        <v>0</v>
      </c>
      <c r="I30" s="19">
        <f t="shared" si="4"/>
        <v>0</v>
      </c>
      <c r="J30" s="20">
        <v>0.023370000000000002</v>
      </c>
      <c r="K30" s="20">
        <v>0</v>
      </c>
    </row>
    <row r="31" spans="1:11" ht="17.25" customHeight="1">
      <c r="A31" s="13">
        <v>22</v>
      </c>
      <c r="B31" s="14" t="s">
        <v>16</v>
      </c>
      <c r="C31" s="15" t="s">
        <v>46</v>
      </c>
      <c r="D31" s="15" t="s">
        <v>77</v>
      </c>
      <c r="E31" s="16" t="s">
        <v>78</v>
      </c>
      <c r="F31" s="17" t="s">
        <v>25</v>
      </c>
      <c r="G31" s="18">
        <v>1</v>
      </c>
      <c r="H31" s="19">
        <v>0</v>
      </c>
      <c r="I31" s="19">
        <f t="shared" si="4"/>
        <v>0</v>
      </c>
      <c r="J31" s="20">
        <v>0</v>
      </c>
      <c r="K31" s="20">
        <v>0</v>
      </c>
    </row>
    <row r="32" spans="1:11" ht="17.25" customHeight="1">
      <c r="A32" s="2">
        <v>0</v>
      </c>
      <c r="B32" s="3" t="s">
        <v>11</v>
      </c>
      <c r="C32" s="4"/>
      <c r="D32" s="4" t="s">
        <v>79</v>
      </c>
      <c r="E32" s="12" t="s">
        <v>80</v>
      </c>
      <c r="F32" s="7"/>
      <c r="G32" s="8"/>
      <c r="H32" s="9"/>
      <c r="I32" s="21">
        <f>I33+I34</f>
        <v>0</v>
      </c>
      <c r="J32" s="11">
        <v>0.036660000000000005</v>
      </c>
      <c r="K32" s="11">
        <v>0</v>
      </c>
    </row>
    <row r="33" spans="1:11" ht="17.25" customHeight="1">
      <c r="A33" s="13">
        <v>23</v>
      </c>
      <c r="B33" s="14" t="s">
        <v>16</v>
      </c>
      <c r="C33" s="15" t="s">
        <v>46</v>
      </c>
      <c r="D33" s="15" t="s">
        <v>81</v>
      </c>
      <c r="E33" s="16" t="s">
        <v>82</v>
      </c>
      <c r="F33" s="17" t="s">
        <v>25</v>
      </c>
      <c r="G33" s="18">
        <v>9</v>
      </c>
      <c r="H33" s="19">
        <v>0</v>
      </c>
      <c r="I33" s="19">
        <f>G33*H33</f>
        <v>0</v>
      </c>
      <c r="J33" s="20">
        <v>0.036660000000000005</v>
      </c>
      <c r="K33" s="20">
        <v>0</v>
      </c>
    </row>
    <row r="34" spans="1:11" ht="17.25" customHeight="1">
      <c r="A34" s="13">
        <v>24</v>
      </c>
      <c r="B34" s="14" t="s">
        <v>16</v>
      </c>
      <c r="C34" s="15" t="s">
        <v>46</v>
      </c>
      <c r="D34" s="15" t="s">
        <v>83</v>
      </c>
      <c r="E34" s="16" t="s">
        <v>84</v>
      </c>
      <c r="F34" s="17" t="s">
        <v>25</v>
      </c>
      <c r="G34" s="18">
        <v>1</v>
      </c>
      <c r="H34" s="19">
        <v>0</v>
      </c>
      <c r="I34" s="19">
        <f>G34*H34</f>
        <v>0</v>
      </c>
      <c r="J34" s="20">
        <v>0</v>
      </c>
      <c r="K34" s="20">
        <v>0</v>
      </c>
    </row>
    <row r="35" spans="1:11" ht="17.25" customHeight="1">
      <c r="A35" s="2">
        <v>0</v>
      </c>
      <c r="B35" s="3" t="s">
        <v>11</v>
      </c>
      <c r="C35" s="4"/>
      <c r="D35" s="4" t="s">
        <v>85</v>
      </c>
      <c r="E35" s="12" t="s">
        <v>86</v>
      </c>
      <c r="F35" s="7"/>
      <c r="G35" s="8"/>
      <c r="H35" s="9"/>
      <c r="I35" s="21">
        <f>SUM(I36:I53)</f>
        <v>0</v>
      </c>
      <c r="J35" s="11">
        <v>1.10218</v>
      </c>
      <c r="K35" s="11">
        <v>1.222</v>
      </c>
    </row>
    <row r="36" spans="1:11" ht="17.25" customHeight="1">
      <c r="A36" s="13">
        <v>25</v>
      </c>
      <c r="B36" s="14" t="s">
        <v>16</v>
      </c>
      <c r="C36" s="15" t="s">
        <v>46</v>
      </c>
      <c r="D36" s="15" t="s">
        <v>87</v>
      </c>
      <c r="E36" s="16" t="s">
        <v>88</v>
      </c>
      <c r="F36" s="17" t="s">
        <v>19</v>
      </c>
      <c r="G36" s="18">
        <v>370</v>
      </c>
      <c r="H36" s="19">
        <v>0</v>
      </c>
      <c r="I36" s="19">
        <f>G36*H36</f>
        <v>0</v>
      </c>
      <c r="J36" s="20">
        <v>0</v>
      </c>
      <c r="K36" s="20">
        <v>1.1544</v>
      </c>
    </row>
    <row r="37" spans="1:11" ht="17.25" customHeight="1">
      <c r="A37" s="13">
        <v>26</v>
      </c>
      <c r="B37" s="14" t="s">
        <v>16</v>
      </c>
      <c r="C37" s="15" t="s">
        <v>46</v>
      </c>
      <c r="D37" s="15" t="s">
        <v>89</v>
      </c>
      <c r="E37" s="16" t="s">
        <v>90</v>
      </c>
      <c r="F37" s="17" t="s">
        <v>52</v>
      </c>
      <c r="G37" s="18">
        <v>20</v>
      </c>
      <c r="H37" s="19">
        <v>0</v>
      </c>
      <c r="I37" s="19">
        <f aca="true" t="shared" si="5" ref="I37:I53">G37*H37</f>
        <v>0</v>
      </c>
      <c r="J37" s="20">
        <v>0</v>
      </c>
      <c r="K37" s="20">
        <v>0.06760000000000001</v>
      </c>
    </row>
    <row r="38" spans="1:11" ht="17.25" customHeight="1">
      <c r="A38" s="13"/>
      <c r="B38" s="14"/>
      <c r="C38" s="15"/>
      <c r="D38" s="15"/>
      <c r="E38" s="16" t="s">
        <v>91</v>
      </c>
      <c r="F38" s="17" t="s">
        <v>92</v>
      </c>
      <c r="G38" s="18">
        <v>230</v>
      </c>
      <c r="H38" s="19">
        <v>0</v>
      </c>
      <c r="I38" s="19">
        <f t="shared" si="5"/>
        <v>0</v>
      </c>
      <c r="J38" s="20">
        <v>0.01914</v>
      </c>
      <c r="K38" s="20">
        <v>0</v>
      </c>
    </row>
    <row r="39" spans="1:11" ht="17.25" customHeight="1">
      <c r="A39" s="13">
        <v>27</v>
      </c>
      <c r="B39" s="14" t="s">
        <v>16</v>
      </c>
      <c r="C39" s="15" t="s">
        <v>46</v>
      </c>
      <c r="D39" s="15" t="s">
        <v>93</v>
      </c>
      <c r="E39" s="16" t="s">
        <v>94</v>
      </c>
      <c r="F39" s="17" t="s">
        <v>52</v>
      </c>
      <c r="G39" s="18">
        <v>60</v>
      </c>
      <c r="H39" s="19">
        <v>0</v>
      </c>
      <c r="I39" s="19">
        <f t="shared" si="5"/>
        <v>0</v>
      </c>
      <c r="J39" s="20">
        <v>0.0366</v>
      </c>
      <c r="K39" s="20">
        <v>0</v>
      </c>
    </row>
    <row r="40" spans="1:11" ht="17.25" customHeight="1">
      <c r="A40" s="13">
        <v>68</v>
      </c>
      <c r="B40" s="14" t="s">
        <v>16</v>
      </c>
      <c r="C40" s="15" t="s">
        <v>46</v>
      </c>
      <c r="D40" s="15" t="s">
        <v>95</v>
      </c>
      <c r="E40" s="16" t="s">
        <v>96</v>
      </c>
      <c r="F40" s="17" t="s">
        <v>52</v>
      </c>
      <c r="G40" s="18">
        <v>40</v>
      </c>
      <c r="H40" s="19">
        <v>0</v>
      </c>
      <c r="I40" s="19">
        <f t="shared" si="5"/>
        <v>0</v>
      </c>
      <c r="J40" s="20">
        <v>0.0244</v>
      </c>
      <c r="K40" s="20">
        <v>0</v>
      </c>
    </row>
    <row r="41" spans="1:11" ht="17.25" customHeight="1">
      <c r="A41" s="13"/>
      <c r="B41" s="14"/>
      <c r="C41" s="15"/>
      <c r="D41" s="15"/>
      <c r="E41" s="16" t="s">
        <v>97</v>
      </c>
      <c r="F41" s="17" t="s">
        <v>92</v>
      </c>
      <c r="G41" s="18">
        <v>76</v>
      </c>
      <c r="H41" s="19">
        <v>0</v>
      </c>
      <c r="I41" s="19">
        <f t="shared" si="5"/>
        <v>0</v>
      </c>
      <c r="J41" s="20">
        <v>0.01914</v>
      </c>
      <c r="K41" s="20">
        <v>0</v>
      </c>
    </row>
    <row r="42" spans="1:11" ht="17.25" customHeight="1">
      <c r="A42" s="13">
        <v>67</v>
      </c>
      <c r="B42" s="14" t="s">
        <v>16</v>
      </c>
      <c r="C42" s="15" t="s">
        <v>46</v>
      </c>
      <c r="D42" s="15" t="s">
        <v>98</v>
      </c>
      <c r="E42" s="16" t="s">
        <v>99</v>
      </c>
      <c r="F42" s="17" t="s">
        <v>52</v>
      </c>
      <c r="G42" s="18">
        <v>40</v>
      </c>
      <c r="H42" s="19">
        <v>0</v>
      </c>
      <c r="I42" s="19">
        <f t="shared" si="5"/>
        <v>0</v>
      </c>
      <c r="J42" s="20">
        <v>0.016</v>
      </c>
      <c r="K42" s="20">
        <v>0</v>
      </c>
    </row>
    <row r="43" spans="1:11" ht="26.25" customHeight="1">
      <c r="A43" s="13">
        <v>66</v>
      </c>
      <c r="B43" s="14" t="s">
        <v>16</v>
      </c>
      <c r="C43" s="15" t="s">
        <v>46</v>
      </c>
      <c r="D43" s="15" t="s">
        <v>100</v>
      </c>
      <c r="E43" s="16" t="s">
        <v>101</v>
      </c>
      <c r="F43" s="17" t="s">
        <v>19</v>
      </c>
      <c r="G43" s="18">
        <v>340</v>
      </c>
      <c r="H43" s="19">
        <v>0</v>
      </c>
      <c r="I43" s="19">
        <f t="shared" si="5"/>
        <v>0</v>
      </c>
      <c r="J43" s="20">
        <v>0.9112</v>
      </c>
      <c r="K43" s="20">
        <v>0</v>
      </c>
    </row>
    <row r="44" spans="1:11" ht="17.25" customHeight="1">
      <c r="A44" s="13">
        <v>82</v>
      </c>
      <c r="B44" s="14" t="s">
        <v>20</v>
      </c>
      <c r="C44" s="15" t="s">
        <v>46</v>
      </c>
      <c r="D44" s="15" t="s">
        <v>102</v>
      </c>
      <c r="E44" s="16" t="s">
        <v>103</v>
      </c>
      <c r="F44" s="17" t="s">
        <v>104</v>
      </c>
      <c r="G44" s="18">
        <v>42</v>
      </c>
      <c r="H44" s="19">
        <v>0</v>
      </c>
      <c r="I44" s="19">
        <f t="shared" si="5"/>
        <v>0</v>
      </c>
      <c r="J44" s="20">
        <v>0.06720000000000001</v>
      </c>
      <c r="K44" s="20"/>
    </row>
    <row r="45" spans="1:11" ht="17.25" customHeight="1">
      <c r="A45" s="13"/>
      <c r="B45" s="14"/>
      <c r="C45" s="15"/>
      <c r="D45" s="15"/>
      <c r="E45" s="16" t="s">
        <v>105</v>
      </c>
      <c r="F45" s="17" t="s">
        <v>92</v>
      </c>
      <c r="G45" s="18">
        <v>36.5</v>
      </c>
      <c r="H45" s="19">
        <v>0</v>
      </c>
      <c r="I45" s="19">
        <f t="shared" si="5"/>
        <v>0</v>
      </c>
      <c r="J45" s="20">
        <v>0.01914</v>
      </c>
      <c r="K45" s="20">
        <v>0</v>
      </c>
    </row>
    <row r="46" spans="1:11" ht="26.25" customHeight="1">
      <c r="A46" s="13">
        <v>70</v>
      </c>
      <c r="B46" s="14" t="s">
        <v>16</v>
      </c>
      <c r="C46" s="15" t="s">
        <v>46</v>
      </c>
      <c r="D46" s="15" t="s">
        <v>106</v>
      </c>
      <c r="E46" s="16" t="s">
        <v>107</v>
      </c>
      <c r="F46" s="17" t="s">
        <v>19</v>
      </c>
      <c r="G46" s="18">
        <v>8</v>
      </c>
      <c r="H46" s="19">
        <v>0</v>
      </c>
      <c r="I46" s="19">
        <f t="shared" si="5"/>
        <v>0</v>
      </c>
      <c r="J46" s="20">
        <v>0.01864</v>
      </c>
      <c r="K46" s="20">
        <v>0</v>
      </c>
    </row>
    <row r="47" spans="1:11" ht="26.25" customHeight="1">
      <c r="A47" s="13"/>
      <c r="B47" s="14"/>
      <c r="C47" s="15"/>
      <c r="D47" s="15"/>
      <c r="E47" s="16" t="s">
        <v>108</v>
      </c>
      <c r="F47" s="17" t="s">
        <v>109</v>
      </c>
      <c r="G47" s="18">
        <v>13</v>
      </c>
      <c r="H47" s="19">
        <v>0</v>
      </c>
      <c r="I47" s="19">
        <f t="shared" si="5"/>
        <v>0</v>
      </c>
      <c r="J47" s="20"/>
      <c r="K47" s="20"/>
    </row>
    <row r="48" spans="1:11" ht="17.25" customHeight="1">
      <c r="A48" s="13">
        <v>69</v>
      </c>
      <c r="B48" s="14" t="s">
        <v>16</v>
      </c>
      <c r="C48" s="15" t="s">
        <v>46</v>
      </c>
      <c r="D48" s="15" t="s">
        <v>110</v>
      </c>
      <c r="E48" s="16" t="s">
        <v>111</v>
      </c>
      <c r="F48" s="17" t="s">
        <v>109</v>
      </c>
      <c r="G48" s="18">
        <v>0</v>
      </c>
      <c r="H48" s="19">
        <v>0</v>
      </c>
      <c r="I48" s="19">
        <f t="shared" si="5"/>
        <v>0</v>
      </c>
      <c r="J48" s="20">
        <v>0.01914</v>
      </c>
      <c r="K48" s="20">
        <v>0</v>
      </c>
    </row>
    <row r="49" spans="1:11" ht="17.25" customHeight="1">
      <c r="A49" s="13"/>
      <c r="B49" s="14"/>
      <c r="C49" s="15"/>
      <c r="D49" s="15"/>
      <c r="E49" s="16" t="s">
        <v>112</v>
      </c>
      <c r="F49" s="17" t="s">
        <v>92</v>
      </c>
      <c r="G49" s="18">
        <v>27</v>
      </c>
      <c r="H49" s="19">
        <v>0</v>
      </c>
      <c r="I49" s="19">
        <f t="shared" si="5"/>
        <v>0</v>
      </c>
      <c r="J49" s="20">
        <v>0.01914</v>
      </c>
      <c r="K49" s="20">
        <v>0</v>
      </c>
    </row>
    <row r="50" spans="1:11" ht="17.25" customHeight="1">
      <c r="A50" s="13"/>
      <c r="B50" s="14"/>
      <c r="C50" s="15"/>
      <c r="D50" s="15"/>
      <c r="E50" s="16" t="s">
        <v>113</v>
      </c>
      <c r="F50" s="17" t="s">
        <v>92</v>
      </c>
      <c r="G50" s="18">
        <v>30</v>
      </c>
      <c r="H50" s="19">
        <v>0</v>
      </c>
      <c r="I50" s="19">
        <f t="shared" si="5"/>
        <v>0</v>
      </c>
      <c r="J50" s="20">
        <v>0.01914</v>
      </c>
      <c r="K50" s="20">
        <v>0</v>
      </c>
    </row>
    <row r="51" spans="1:11" ht="17.25" customHeight="1">
      <c r="A51" s="13">
        <v>20</v>
      </c>
      <c r="B51" s="14" t="s">
        <v>16</v>
      </c>
      <c r="C51" s="15" t="s">
        <v>46</v>
      </c>
      <c r="D51" s="15" t="s">
        <v>114</v>
      </c>
      <c r="E51" s="16" t="s">
        <v>115</v>
      </c>
      <c r="F51" s="17" t="s">
        <v>55</v>
      </c>
      <c r="G51" s="18">
        <v>1</v>
      </c>
      <c r="H51" s="19">
        <v>0</v>
      </c>
      <c r="I51" s="19">
        <f t="shared" si="5"/>
        <v>0</v>
      </c>
      <c r="J51" s="20">
        <v>0</v>
      </c>
      <c r="K51" s="20">
        <v>0</v>
      </c>
    </row>
    <row r="52" spans="1:11" ht="17.25" customHeight="1">
      <c r="A52" s="13">
        <v>21</v>
      </c>
      <c r="B52" s="14" t="s">
        <v>20</v>
      </c>
      <c r="C52" s="15" t="s">
        <v>46</v>
      </c>
      <c r="D52" s="15" t="s">
        <v>116</v>
      </c>
      <c r="E52" s="16" t="s">
        <v>117</v>
      </c>
      <c r="F52" s="17" t="s">
        <v>55</v>
      </c>
      <c r="G52" s="18">
        <v>1</v>
      </c>
      <c r="H52" s="19">
        <v>0</v>
      </c>
      <c r="I52" s="19">
        <f t="shared" si="5"/>
        <v>0</v>
      </c>
      <c r="J52" s="20">
        <v>0.009000000000000001</v>
      </c>
      <c r="K52" s="20"/>
    </row>
    <row r="53" spans="1:11" ht="26.25" customHeight="1">
      <c r="A53" s="13">
        <v>51</v>
      </c>
      <c r="B53" s="14" t="s">
        <v>16</v>
      </c>
      <c r="C53" s="15" t="s">
        <v>46</v>
      </c>
      <c r="D53" s="15" t="s">
        <v>118</v>
      </c>
      <c r="E53" s="16" t="s">
        <v>119</v>
      </c>
      <c r="F53" s="17" t="s">
        <v>25</v>
      </c>
      <c r="G53" s="18">
        <v>1</v>
      </c>
      <c r="H53" s="19">
        <v>0</v>
      </c>
      <c r="I53" s="19">
        <f t="shared" si="5"/>
        <v>0</v>
      </c>
      <c r="J53" s="20">
        <v>0</v>
      </c>
      <c r="K53" s="20">
        <v>0</v>
      </c>
    </row>
    <row r="54" spans="1:11" ht="17.25" customHeight="1">
      <c r="A54" s="2">
        <v>0</v>
      </c>
      <c r="B54" s="3" t="s">
        <v>11</v>
      </c>
      <c r="C54" s="4"/>
      <c r="D54" s="4" t="s">
        <v>120</v>
      </c>
      <c r="E54" s="12" t="s">
        <v>121</v>
      </c>
      <c r="F54" s="7"/>
      <c r="G54" s="8"/>
      <c r="H54" s="9"/>
      <c r="I54" s="21">
        <f>SUM(I55:I60)</f>
        <v>0</v>
      </c>
      <c r="J54" s="11">
        <v>0.065124</v>
      </c>
      <c r="K54" s="11">
        <v>0</v>
      </c>
    </row>
    <row r="55" spans="1:11" ht="17.25" customHeight="1">
      <c r="A55" s="13">
        <v>55</v>
      </c>
      <c r="B55" s="14" t="s">
        <v>16</v>
      </c>
      <c r="C55" s="15" t="s">
        <v>46</v>
      </c>
      <c r="D55" s="15" t="s">
        <v>122</v>
      </c>
      <c r="E55" s="16" t="s">
        <v>123</v>
      </c>
      <c r="F55" s="17" t="s">
        <v>52</v>
      </c>
      <c r="G55" s="18">
        <v>70</v>
      </c>
      <c r="H55" s="19">
        <v>0</v>
      </c>
      <c r="I55" s="19">
        <f>G55*H55</f>
        <v>0</v>
      </c>
      <c r="J55" s="20">
        <v>0.0077</v>
      </c>
      <c r="K55" s="20">
        <v>0</v>
      </c>
    </row>
    <row r="56" spans="1:11" ht="17.25" customHeight="1">
      <c r="A56" s="13"/>
      <c r="B56" s="14"/>
      <c r="C56" s="15"/>
      <c r="D56" s="15"/>
      <c r="E56" s="16" t="s">
        <v>124</v>
      </c>
      <c r="F56" s="17" t="s">
        <v>19</v>
      </c>
      <c r="G56" s="18">
        <v>44</v>
      </c>
      <c r="H56" s="19">
        <v>0</v>
      </c>
      <c r="I56" s="19">
        <f aca="true" t="shared" si="6" ref="I56:I60">G56*H56</f>
        <v>0</v>
      </c>
      <c r="J56" s="20">
        <v>0.01914</v>
      </c>
      <c r="K56" s="20">
        <v>0</v>
      </c>
    </row>
    <row r="57" spans="1:11" ht="17.25" customHeight="1">
      <c r="A57" s="13">
        <v>56</v>
      </c>
      <c r="B57" s="14" t="s">
        <v>16</v>
      </c>
      <c r="C57" s="15" t="s">
        <v>46</v>
      </c>
      <c r="D57" s="15" t="s">
        <v>125</v>
      </c>
      <c r="E57" s="16" t="s">
        <v>126</v>
      </c>
      <c r="F57" s="17" t="s">
        <v>19</v>
      </c>
      <c r="G57" s="18">
        <v>370</v>
      </c>
      <c r="H57" s="19">
        <v>0</v>
      </c>
      <c r="I57" s="19">
        <f t="shared" si="6"/>
        <v>0</v>
      </c>
      <c r="J57" s="20">
        <v>0.0037</v>
      </c>
      <c r="K57" s="20">
        <v>0</v>
      </c>
    </row>
    <row r="58" spans="1:11" ht="17.25" customHeight="1">
      <c r="A58" s="13">
        <v>57</v>
      </c>
      <c r="B58" s="14" t="s">
        <v>20</v>
      </c>
      <c r="C58" s="15" t="s">
        <v>46</v>
      </c>
      <c r="D58" s="15" t="s">
        <v>127</v>
      </c>
      <c r="E58" s="16" t="s">
        <v>128</v>
      </c>
      <c r="F58" s="17" t="s">
        <v>19</v>
      </c>
      <c r="G58" s="18">
        <v>447.7</v>
      </c>
      <c r="H58" s="19">
        <v>0</v>
      </c>
      <c r="I58" s="19">
        <f t="shared" si="6"/>
        <v>0</v>
      </c>
      <c r="J58" s="20">
        <v>0.053724</v>
      </c>
      <c r="K58" s="20"/>
    </row>
    <row r="59" spans="1:11" ht="17.25" customHeight="1">
      <c r="A59" s="13"/>
      <c r="B59" s="14"/>
      <c r="C59" s="15"/>
      <c r="D59" s="15"/>
      <c r="E59" s="16" t="s">
        <v>129</v>
      </c>
      <c r="F59" s="17" t="s">
        <v>109</v>
      </c>
      <c r="G59" s="18">
        <v>1600</v>
      </c>
      <c r="H59" s="19">
        <v>0</v>
      </c>
      <c r="I59" s="19">
        <f t="shared" si="6"/>
        <v>0</v>
      </c>
      <c r="J59" s="20">
        <v>0.01914</v>
      </c>
      <c r="K59" s="20">
        <v>0</v>
      </c>
    </row>
    <row r="60" spans="1:11" ht="17.25" customHeight="1">
      <c r="A60" s="13">
        <v>58</v>
      </c>
      <c r="B60" s="14" t="s">
        <v>16</v>
      </c>
      <c r="C60" s="15" t="s">
        <v>46</v>
      </c>
      <c r="D60" s="15" t="s">
        <v>130</v>
      </c>
      <c r="E60" s="16" t="s">
        <v>131</v>
      </c>
      <c r="F60" s="17" t="s">
        <v>25</v>
      </c>
      <c r="G60" s="18">
        <v>1</v>
      </c>
      <c r="H60" s="19">
        <v>0</v>
      </c>
      <c r="I60" s="19">
        <f t="shared" si="6"/>
        <v>0</v>
      </c>
      <c r="J60" s="20">
        <v>0</v>
      </c>
      <c r="K60" s="20">
        <v>0</v>
      </c>
    </row>
    <row r="61" spans="1:11" ht="17.25" customHeight="1">
      <c r="A61" s="2">
        <v>0</v>
      </c>
      <c r="B61" s="3" t="s">
        <v>11</v>
      </c>
      <c r="C61" s="4"/>
      <c r="D61" s="4" t="s">
        <v>132</v>
      </c>
      <c r="E61" s="12" t="s">
        <v>133</v>
      </c>
      <c r="F61" s="7"/>
      <c r="G61" s="8"/>
      <c r="H61" s="9"/>
      <c r="I61" s="21">
        <f>SUM(I62:I75)</f>
        <v>0</v>
      </c>
      <c r="J61" s="11">
        <v>0.20236</v>
      </c>
      <c r="K61" s="11">
        <v>0</v>
      </c>
    </row>
    <row r="62" spans="1:11" ht="17.25" customHeight="1">
      <c r="A62" s="13">
        <v>72</v>
      </c>
      <c r="B62" s="14" t="s">
        <v>16</v>
      </c>
      <c r="C62" s="15" t="s">
        <v>46</v>
      </c>
      <c r="D62" s="15" t="s">
        <v>134</v>
      </c>
      <c r="E62" s="16" t="s">
        <v>135</v>
      </c>
      <c r="F62" s="17" t="s">
        <v>55</v>
      </c>
      <c r="G62" s="18">
        <v>2</v>
      </c>
      <c r="H62" s="19">
        <v>0</v>
      </c>
      <c r="I62" s="19">
        <f>G62*H62</f>
        <v>0</v>
      </c>
      <c r="J62" s="20">
        <v>0.0005200000000000001</v>
      </c>
      <c r="K62" s="20">
        <v>0</v>
      </c>
    </row>
    <row r="63" spans="1:11" ht="17.25" customHeight="1">
      <c r="A63" s="13">
        <v>73</v>
      </c>
      <c r="B63" s="14" t="s">
        <v>20</v>
      </c>
      <c r="C63" s="15" t="s">
        <v>46</v>
      </c>
      <c r="D63" s="15" t="s">
        <v>136</v>
      </c>
      <c r="E63" s="16" t="s">
        <v>137</v>
      </c>
      <c r="F63" s="17" t="s">
        <v>55</v>
      </c>
      <c r="G63" s="18">
        <v>2</v>
      </c>
      <c r="H63" s="19">
        <v>0</v>
      </c>
      <c r="I63" s="19">
        <f aca="true" t="shared" si="7" ref="I63:I75">G63*H63</f>
        <v>0</v>
      </c>
      <c r="J63" s="20">
        <v>0.03764</v>
      </c>
      <c r="K63" s="20"/>
    </row>
    <row r="64" spans="1:11" ht="17.25" customHeight="1">
      <c r="A64" s="13"/>
      <c r="B64" s="14"/>
      <c r="C64" s="15"/>
      <c r="D64" s="15"/>
      <c r="E64" s="16" t="s">
        <v>138</v>
      </c>
      <c r="F64" s="17" t="s">
        <v>55</v>
      </c>
      <c r="G64" s="18">
        <v>2</v>
      </c>
      <c r="H64" s="19">
        <v>0</v>
      </c>
      <c r="I64" s="19">
        <f t="shared" si="7"/>
        <v>0</v>
      </c>
      <c r="J64" s="20"/>
      <c r="K64" s="20"/>
    </row>
    <row r="65" spans="1:11" ht="17.25" customHeight="1">
      <c r="A65" s="13">
        <v>74</v>
      </c>
      <c r="B65" s="14" t="s">
        <v>16</v>
      </c>
      <c r="C65" s="15" t="s">
        <v>46</v>
      </c>
      <c r="D65" s="15" t="s">
        <v>139</v>
      </c>
      <c r="E65" s="16" t="s">
        <v>140</v>
      </c>
      <c r="F65" s="17" t="s">
        <v>55</v>
      </c>
      <c r="G65" s="18">
        <v>5</v>
      </c>
      <c r="H65" s="19">
        <v>0</v>
      </c>
      <c r="I65" s="19">
        <f t="shared" si="7"/>
        <v>0</v>
      </c>
      <c r="J65" s="20">
        <v>0.00125</v>
      </c>
      <c r="K65" s="20">
        <v>0</v>
      </c>
    </row>
    <row r="66" spans="1:11" ht="17.25" customHeight="1">
      <c r="A66" s="13">
        <v>75</v>
      </c>
      <c r="B66" s="14" t="s">
        <v>20</v>
      </c>
      <c r="C66" s="15" t="s">
        <v>46</v>
      </c>
      <c r="D66" s="15" t="s">
        <v>141</v>
      </c>
      <c r="E66" s="16" t="s">
        <v>142</v>
      </c>
      <c r="F66" s="17" t="s">
        <v>55</v>
      </c>
      <c r="G66" s="18">
        <v>5</v>
      </c>
      <c r="H66" s="19">
        <v>0</v>
      </c>
      <c r="I66" s="19">
        <f t="shared" si="7"/>
        <v>0</v>
      </c>
      <c r="J66" s="20">
        <v>0.16295</v>
      </c>
      <c r="K66" s="20"/>
    </row>
    <row r="67" spans="1:11" ht="17.25" customHeight="1">
      <c r="A67" s="13"/>
      <c r="B67" s="14"/>
      <c r="C67" s="15"/>
      <c r="D67" s="15"/>
      <c r="E67" s="16" t="s">
        <v>143</v>
      </c>
      <c r="F67" s="17" t="s">
        <v>19</v>
      </c>
      <c r="G67" s="18">
        <v>165</v>
      </c>
      <c r="H67" s="19">
        <v>0</v>
      </c>
      <c r="I67" s="19">
        <f t="shared" si="7"/>
        <v>0</v>
      </c>
      <c r="J67" s="20"/>
      <c r="K67" s="20"/>
    </row>
    <row r="68" spans="1:11" ht="17.25" customHeight="1">
      <c r="A68" s="13"/>
      <c r="B68" s="14"/>
      <c r="C68" s="15"/>
      <c r="D68" s="15"/>
      <c r="E68" s="16" t="s">
        <v>144</v>
      </c>
      <c r="F68" s="17" t="s">
        <v>25</v>
      </c>
      <c r="G68" s="18">
        <v>3.5</v>
      </c>
      <c r="H68" s="19">
        <v>0</v>
      </c>
      <c r="I68" s="19">
        <f t="shared" si="7"/>
        <v>0</v>
      </c>
      <c r="J68" s="20"/>
      <c r="K68" s="20"/>
    </row>
    <row r="69" spans="1:11" ht="17.25" customHeight="1">
      <c r="A69" s="13"/>
      <c r="B69" s="14"/>
      <c r="C69" s="15"/>
      <c r="D69" s="15"/>
      <c r="E69" s="16" t="s">
        <v>145</v>
      </c>
      <c r="F69" s="17" t="s">
        <v>19</v>
      </c>
      <c r="G69" s="18">
        <v>330</v>
      </c>
      <c r="H69" s="19">
        <v>0</v>
      </c>
      <c r="I69" s="19">
        <f t="shared" si="7"/>
        <v>0</v>
      </c>
      <c r="J69" s="20"/>
      <c r="K69" s="20"/>
    </row>
    <row r="70" spans="1:11" ht="17.25" customHeight="1">
      <c r="A70" s="13"/>
      <c r="B70" s="14"/>
      <c r="C70" s="15"/>
      <c r="D70" s="15"/>
      <c r="E70" s="16" t="s">
        <v>146</v>
      </c>
      <c r="F70" s="17" t="s">
        <v>19</v>
      </c>
      <c r="G70" s="18">
        <v>165</v>
      </c>
      <c r="H70" s="19">
        <v>0</v>
      </c>
      <c r="I70" s="19">
        <f t="shared" si="7"/>
        <v>0</v>
      </c>
      <c r="J70" s="20"/>
      <c r="K70" s="20"/>
    </row>
    <row r="71" spans="1:11" ht="17.25" customHeight="1">
      <c r="A71" s="13"/>
      <c r="B71" s="14"/>
      <c r="C71" s="15"/>
      <c r="D71" s="15"/>
      <c r="E71" s="16" t="s">
        <v>147</v>
      </c>
      <c r="F71" s="17" t="s">
        <v>19</v>
      </c>
      <c r="G71" s="18">
        <v>165</v>
      </c>
      <c r="H71" s="19">
        <v>0</v>
      </c>
      <c r="I71" s="19">
        <f t="shared" si="7"/>
        <v>0</v>
      </c>
      <c r="J71" s="20"/>
      <c r="K71" s="20"/>
    </row>
    <row r="72" spans="1:11" ht="17.25" customHeight="1">
      <c r="A72" s="13"/>
      <c r="B72" s="14"/>
      <c r="C72" s="15"/>
      <c r="D72" s="15"/>
      <c r="E72" s="16" t="s">
        <v>148</v>
      </c>
      <c r="F72" s="17" t="s">
        <v>19</v>
      </c>
      <c r="G72" s="18">
        <v>180</v>
      </c>
      <c r="H72" s="19">
        <v>0</v>
      </c>
      <c r="I72" s="19">
        <f t="shared" si="7"/>
        <v>0</v>
      </c>
      <c r="J72" s="20"/>
      <c r="K72" s="20"/>
    </row>
    <row r="73" spans="1:11" ht="17.25" customHeight="1">
      <c r="A73" s="13"/>
      <c r="B73" s="14"/>
      <c r="C73" s="15"/>
      <c r="D73" s="15"/>
      <c r="E73" s="16" t="s">
        <v>149</v>
      </c>
      <c r="F73" s="17" t="s">
        <v>19</v>
      </c>
      <c r="G73" s="18">
        <v>165</v>
      </c>
      <c r="H73" s="19">
        <v>0</v>
      </c>
      <c r="I73" s="19">
        <f t="shared" si="7"/>
        <v>0</v>
      </c>
      <c r="J73" s="20"/>
      <c r="K73" s="20"/>
    </row>
    <row r="74" spans="1:11" ht="17.25" customHeight="1">
      <c r="A74" s="13"/>
      <c r="B74" s="14"/>
      <c r="C74" s="15"/>
      <c r="D74" s="15"/>
      <c r="E74" s="16" t="s">
        <v>76</v>
      </c>
      <c r="F74" s="17" t="s">
        <v>25</v>
      </c>
      <c r="G74" s="18">
        <v>1</v>
      </c>
      <c r="H74" s="19">
        <v>0</v>
      </c>
      <c r="I74" s="19">
        <f t="shared" si="7"/>
        <v>0</v>
      </c>
      <c r="J74" s="20"/>
      <c r="K74" s="20"/>
    </row>
    <row r="75" spans="1:11" ht="26.25" customHeight="1">
      <c r="A75" s="13">
        <v>81</v>
      </c>
      <c r="B75" s="14" t="s">
        <v>16</v>
      </c>
      <c r="C75" s="15" t="s">
        <v>46</v>
      </c>
      <c r="D75" s="15" t="s">
        <v>150</v>
      </c>
      <c r="E75" s="16" t="s">
        <v>151</v>
      </c>
      <c r="F75" s="17" t="s">
        <v>152</v>
      </c>
      <c r="G75" s="18">
        <v>1</v>
      </c>
      <c r="H75" s="19">
        <v>0</v>
      </c>
      <c r="I75" s="19">
        <f t="shared" si="7"/>
        <v>0</v>
      </c>
      <c r="J75" s="20">
        <v>0</v>
      </c>
      <c r="K75" s="20">
        <v>0</v>
      </c>
    </row>
  </sheetData>
  <sheetProtection selectLockedCells="1" selectUnlockedCells="1"/>
  <printOptions/>
  <pageMargins left="0.2" right="0.2" top="0.2" bottom="0.2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Noháček</dc:creator>
  <cp:keywords/>
  <dc:description/>
  <cp:lastModifiedBy>Renata Šafaříková</cp:lastModifiedBy>
  <cp:lastPrinted>2018-12-06T11:13:19Z</cp:lastPrinted>
  <dcterms:created xsi:type="dcterms:W3CDTF">2018-11-29T10:26:45Z</dcterms:created>
  <dcterms:modified xsi:type="dcterms:W3CDTF">2018-12-06T11:13:32Z</dcterms:modified>
  <cp:category/>
  <cp:version/>
  <cp:contentType/>
  <cp:contentStatus/>
</cp:coreProperties>
</file>