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31" windowWidth="28845" windowHeight="14325" activeTab="0"/>
  </bookViews>
  <sheets>
    <sheet name="Krycí list" sheetId="1" r:id="rId1"/>
    <sheet name="Položky" sheetId="2" r:id="rId2"/>
  </sheets>
  <definedNames>
    <definedName name="cisloobjektu">'Krycí list'!$A$4</definedName>
    <definedName name="cislostavby">'Krycí list'!#REF!</definedName>
    <definedName name="Datum">'Krycí list'!$B$26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'Krycí list'!$F$4</definedName>
    <definedName name="MJ">'Krycí list'!$G$4</definedName>
    <definedName name="Mont">#REF!</definedName>
    <definedName name="Montaz0">'Položky'!#REF!</definedName>
    <definedName name="NazevDilu">#REF!</definedName>
    <definedName name="nazevobjektu">'Krycí list'!$C$4</definedName>
    <definedName name="nazevstavby">'Krycí list'!$A$6</definedName>
    <definedName name="_xlnm.Print_Titles" localSheetId="1">'Položky'!$1:$6</definedName>
    <definedName name="Objednatel">'Krycí list'!$C$8</definedName>
    <definedName name="_xlnm.Print_Area" localSheetId="0">'Krycí list'!$A$1:$G$39</definedName>
    <definedName name="_xlnm.Print_Area" localSheetId="1">'Položky'!$A$1:$H$29</definedName>
    <definedName name="PocetMJ">'Krycí list'!$G$7</definedName>
    <definedName name="Poznamka">'Krycí list'!$B$32</definedName>
    <definedName name="Projektant">'Krycí list'!$C$7</definedName>
    <definedName name="PSV">#REF!</definedName>
    <definedName name="PSV0">'Položky'!#REF!</definedName>
    <definedName name="SloupecCC">'Položky'!$H$6</definedName>
    <definedName name="SloupecCisloPol">'Položky'!$C$6</definedName>
    <definedName name="SloupecJC">'Položky'!$G$6</definedName>
    <definedName name="SloupecMJ">'Položky'!$E$6</definedName>
    <definedName name="SloupecMnozstvi">'Položky'!$F$6</definedName>
    <definedName name="SloupecNazPol">'Položky'!$D$6</definedName>
    <definedName name="SloupecPC">'Položky'!$B$6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list'!$G$9</definedName>
    <definedName name="Zaklad22">'Krycí list'!#REF!</definedName>
    <definedName name="Zaklad5">'Krycí list'!#REF!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<sst xmlns="http://schemas.openxmlformats.org/spreadsheetml/2006/main" count="110" uniqueCount="83">
  <si>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</si>
  <si>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</si>
  <si>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</si>
  <si>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</si>
  <si>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</si>
  <si>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</si>
  <si>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</si>
  <si>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</si>
  <si>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</si>
  <si>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</si>
  <si>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</si>
  <si>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</si>
  <si>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</si>
  <si>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</si>
  <si>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</si>
  <si>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</si>
  <si>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</si>
  <si>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</si>
  <si>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</si>
  <si>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</si>
  <si>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</si>
  <si>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</si>
  <si>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</si>
  <si>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</si>
  <si>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</si>
  <si>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</si>
  <si>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</si>
  <si>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</si>
  <si>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</si>
  <si>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</si>
  <si>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</si>
  <si>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</si>
  <si>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</si>
  <si>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</si>
  <si>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</si>
  <si>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</si>
  <si>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</si>
  <si>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</si>
  <si>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</si>
  <si>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</si>
  <si>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</si>
  <si>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</si>
  <si>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</si>
  <si>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</si>
  <si>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</si>
  <si>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</si>
  <si>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</si>
  <si>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</si>
  <si>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</si>
  <si>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VRN + práce</t>
  </si>
  <si>
    <t>(nedílnou součástí je projektová dokumentace)</t>
  </si>
  <si>
    <t xml:space="preserve"> -</t>
  </si>
  <si>
    <t xml:space="preserve">VRN (doprava, zařízení staveniště) </t>
  </si>
  <si>
    <t>Balažovič Tomáš</t>
  </si>
  <si>
    <t>CENA ZA OBJEKT CELKEM BEZ DPH</t>
  </si>
  <si>
    <t>Radko Vondra - PRIDOS</t>
  </si>
  <si>
    <t>ROZPOČET</t>
  </si>
  <si>
    <t>%</t>
  </si>
  <si>
    <t>č.p.</t>
  </si>
  <si>
    <t>Projektové práce dle skutečného provedení</t>
  </si>
  <si>
    <t>NEDÍLNOU SOUČÁSTÍ VÝKAZU VÝMĚR / ROZPOČTU JE PROJEKTOVÁ DOKUMENTACE STAVBY.</t>
  </si>
  <si>
    <t>Bourací práce prostupy</t>
  </si>
  <si>
    <t>Zajistí stavba dle požadavku profese</t>
  </si>
  <si>
    <t>2</t>
  </si>
  <si>
    <t>kus</t>
  </si>
  <si>
    <t>Práce a dodávky HSV</t>
  </si>
  <si>
    <t>HSV</t>
  </si>
  <si>
    <t>HSV Celkem</t>
  </si>
  <si>
    <t>PSV</t>
  </si>
  <si>
    <t>Práce a dodávky PSV</t>
  </si>
  <si>
    <t>PSV Celkem</t>
  </si>
  <si>
    <t>Domov u Biřičky</t>
  </si>
  <si>
    <t>K Biřičce 1240, Nový Hradec Králové</t>
  </si>
  <si>
    <t>DOMOV U BIŘIČKY, K Biřičce 1240, Hradec Králové - REKONSTRUKCE KOUPELNY "A" a "B"</t>
  </si>
  <si>
    <t>Trubní vedení - VZT</t>
  </si>
  <si>
    <t>D.1.4.c) - ZAŘÍZENÍ VZDUCHOTECHNIKY</t>
  </si>
  <si>
    <t xml:space="preserve">Demontáž a likvidace výfukové mřížky 200x200 </t>
  </si>
  <si>
    <t>Demontáž likvidace nástěnného ventilátoru</t>
  </si>
  <si>
    <t>D+M Protidešťová mřížka výfuková se síťkou 250x250</t>
  </si>
  <si>
    <t>Zaregulování</t>
  </si>
  <si>
    <t>Zkouška</t>
  </si>
  <si>
    <t>Přesun hmot pro VZT v objektech v do 12 m</t>
  </si>
  <si>
    <t>D+M Nástěnný axiální ventilátor 150m3/h, 70Pa, silent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</si>
</sst>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\-#,##0.00"/>
    <numFmt numFmtId="172" formatCode="#,##0.000;\-#,##0.000"/>
    <numFmt numFmtId="173" formatCode="#,##0.00\ &quot;Kč&quot;"/>
    <numFmt numFmtId="174" formatCode="[$¥€-2]\ #\ ##,000_);[Red]\([$€-2]\ #\ ##,000\)"/>
    <numFmt numFmtId="175" formatCode="#"/>
    <numFmt numFmtId="176" formatCode="#,##0.000"/>
    <numFmt numFmtId="177" formatCode="#,##0.00_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50">
      <alignment/>
      <protection/>
    </xf>
    <xf numFmtId="0" fontId="4" fillId="0" borderId="10" xfId="50" applyFont="1" applyFill="1" applyBorder="1">
      <alignment/>
      <protection/>
    </xf>
    <xf numFmtId="0" fontId="0" fillId="0" borderId="10" xfId="50" applyFill="1" applyBorder="1">
      <alignment/>
      <protection/>
    </xf>
    <xf numFmtId="0" fontId="9" fillId="0" borderId="10" xfId="50" applyFont="1" applyFill="1" applyBorder="1" applyAlignment="1">
      <alignment horizontal="right"/>
      <protection/>
    </xf>
    <xf numFmtId="0" fontId="0" fillId="0" borderId="10" xfId="50" applyFill="1" applyBorder="1" applyAlignment="1">
      <alignment horizontal="left"/>
      <protection/>
    </xf>
    <xf numFmtId="0" fontId="4" fillId="0" borderId="11" xfId="50" applyFont="1" applyFill="1" applyBorder="1">
      <alignment/>
      <protection/>
    </xf>
    <xf numFmtId="0" fontId="0" fillId="0" borderId="11" xfId="50" applyFill="1" applyBorder="1">
      <alignment/>
      <protection/>
    </xf>
    <xf numFmtId="49" fontId="6" fillId="0" borderId="12" xfId="50" applyNumberFormat="1" applyFont="1" applyFill="1" applyBorder="1" applyAlignment="1">
      <alignment horizontal="left"/>
      <protection/>
    </xf>
    <xf numFmtId="0" fontId="6" fillId="0" borderId="12" xfId="50" applyFont="1" applyFill="1" applyBorder="1">
      <alignment/>
      <protection/>
    </xf>
    <xf numFmtId="0" fontId="0" fillId="0" borderId="12" xfId="50" applyFill="1" applyBorder="1" applyAlignment="1">
      <alignment horizontal="center"/>
      <protection/>
    </xf>
    <xf numFmtId="0" fontId="0" fillId="0" borderId="12" xfId="50" applyNumberFormat="1" applyFill="1" applyBorder="1" applyAlignment="1">
      <alignment horizontal="right"/>
      <protection/>
    </xf>
    <xf numFmtId="0" fontId="0" fillId="0" borderId="0" xfId="50" applyNumberFormat="1">
      <alignment/>
      <protection/>
    </xf>
    <xf numFmtId="0" fontId="11" fillId="0" borderId="0" xfId="50" applyFont="1">
      <alignment/>
      <protection/>
    </xf>
    <xf numFmtId="49" fontId="8" fillId="0" borderId="12" xfId="50" applyNumberFormat="1" applyFont="1" applyFill="1" applyBorder="1" applyAlignment="1">
      <alignment horizontal="left"/>
      <protection/>
    </xf>
    <xf numFmtId="0" fontId="8" fillId="0" borderId="12" xfId="50" applyFont="1" applyFill="1" applyBorder="1" applyAlignment="1">
      <alignment wrapText="1"/>
      <protection/>
    </xf>
    <xf numFmtId="49" fontId="8" fillId="0" borderId="12" xfId="50" applyNumberFormat="1" applyFont="1" applyFill="1" applyBorder="1" applyAlignment="1">
      <alignment horizontal="center" shrinkToFit="1"/>
      <protection/>
    </xf>
    <xf numFmtId="4" fontId="8" fillId="0" borderId="12" xfId="50" applyNumberFormat="1" applyFont="1" applyFill="1" applyBorder="1" applyAlignment="1">
      <alignment horizontal="right"/>
      <protection/>
    </xf>
    <xf numFmtId="0" fontId="0" fillId="0" borderId="13" xfId="50" applyFill="1" applyBorder="1" applyAlignment="1">
      <alignment horizontal="center"/>
      <protection/>
    </xf>
    <xf numFmtId="49" fontId="4" fillId="0" borderId="13" xfId="50" applyNumberFormat="1" applyFont="1" applyFill="1" applyBorder="1" applyAlignment="1">
      <alignment horizontal="left"/>
      <protection/>
    </xf>
    <xf numFmtId="0" fontId="4" fillId="0" borderId="13" xfId="50" applyFont="1" applyFill="1" applyBorder="1">
      <alignment/>
      <protection/>
    </xf>
    <xf numFmtId="4" fontId="0" fillId="0" borderId="13" xfId="50" applyNumberFormat="1" applyFill="1" applyBorder="1" applyAlignment="1">
      <alignment horizontal="right"/>
      <protection/>
    </xf>
    <xf numFmtId="3" fontId="0" fillId="0" borderId="0" xfId="50" applyNumberFormat="1">
      <alignment/>
      <protection/>
    </xf>
    <xf numFmtId="0" fontId="0" fillId="0" borderId="0" xfId="50" applyBorder="1">
      <alignment/>
      <protection/>
    </xf>
    <xf numFmtId="0" fontId="12" fillId="0" borderId="0" xfId="50" applyFont="1" applyAlignment="1">
      <alignment/>
      <protection/>
    </xf>
    <xf numFmtId="0" fontId="0" fillId="0" borderId="0" xfId="50" applyAlignment="1">
      <alignment horizontal="right"/>
      <protection/>
    </xf>
    <xf numFmtId="0" fontId="13" fillId="0" borderId="0" xfId="50" applyFont="1" applyBorder="1">
      <alignment/>
      <protection/>
    </xf>
    <xf numFmtId="3" fontId="13" fillId="0" borderId="0" xfId="50" applyNumberFormat="1" applyFont="1" applyBorder="1" applyAlignment="1">
      <alignment horizontal="right"/>
      <protection/>
    </xf>
    <xf numFmtId="4" fontId="13" fillId="0" borderId="0" xfId="50" applyNumberFormat="1" applyFont="1" applyBorder="1">
      <alignment/>
      <protection/>
    </xf>
    <xf numFmtId="0" fontId="12" fillId="0" borderId="0" xfId="50" applyFont="1" applyBorder="1" applyAlignment="1">
      <alignment/>
      <protection/>
    </xf>
    <xf numFmtId="0" fontId="0" fillId="0" borderId="0" xfId="50" applyBorder="1" applyAlignment="1">
      <alignment horizontal="right"/>
      <protection/>
    </xf>
    <xf numFmtId="0" fontId="0" fillId="0" borderId="0" xfId="50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4" fontId="0" fillId="0" borderId="0" xfId="50" applyNumberFormat="1" applyFill="1" applyBorder="1" applyAlignment="1">
      <alignment horizontal="right"/>
      <protection/>
    </xf>
    <xf numFmtId="0" fontId="0" fillId="33" borderId="0" xfId="50" applyFill="1">
      <alignment/>
      <protection/>
    </xf>
    <xf numFmtId="49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9" fontId="0" fillId="0" borderId="31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9" fontId="0" fillId="0" borderId="0" xfId="50" applyNumberFormat="1" applyFont="1" applyFill="1" applyBorder="1" applyAlignment="1">
      <alignment horizontal="left"/>
      <protection/>
    </xf>
    <xf numFmtId="0" fontId="2" fillId="0" borderId="2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vertical="justify"/>
    </xf>
    <xf numFmtId="0" fontId="0" fillId="0" borderId="51" xfId="0" applyFont="1" applyFill="1" applyBorder="1" applyAlignment="1">
      <alignment vertical="justify"/>
    </xf>
    <xf numFmtId="0" fontId="0" fillId="0" borderId="52" xfId="50" applyFill="1" applyBorder="1">
      <alignment/>
      <protection/>
    </xf>
    <xf numFmtId="0" fontId="9" fillId="0" borderId="14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ill="1" applyBorder="1">
      <alignment/>
      <protection/>
    </xf>
    <xf numFmtId="0" fontId="0" fillId="0" borderId="0" xfId="50" applyFill="1" applyBorder="1" applyAlignment="1">
      <alignment horizontal="right"/>
      <protection/>
    </xf>
    <xf numFmtId="0" fontId="0" fillId="0" borderId="25" xfId="50" applyFill="1" applyBorder="1" applyAlignment="1">
      <alignment/>
      <protection/>
    </xf>
    <xf numFmtId="0" fontId="6" fillId="0" borderId="37" xfId="50" applyFont="1" applyFill="1" applyBorder="1" applyAlignment="1">
      <alignment horizontal="center"/>
      <protection/>
    </xf>
    <xf numFmtId="0" fontId="0" fillId="0" borderId="53" xfId="50" applyNumberFormat="1" applyFill="1" applyBorder="1">
      <alignment/>
      <protection/>
    </xf>
    <xf numFmtId="0" fontId="0" fillId="0" borderId="37" xfId="50" applyFont="1" applyFill="1" applyBorder="1" applyAlignment="1">
      <alignment horizontal="center"/>
      <protection/>
    </xf>
    <xf numFmtId="4" fontId="8" fillId="0" borderId="53" xfId="50" applyNumberFormat="1" applyFont="1" applyFill="1" applyBorder="1">
      <alignment/>
      <protection/>
    </xf>
    <xf numFmtId="0" fontId="0" fillId="0" borderId="44" xfId="50" applyFill="1" applyBorder="1" applyAlignment="1">
      <alignment horizontal="center"/>
      <protection/>
    </xf>
    <xf numFmtId="4" fontId="6" fillId="0" borderId="39" xfId="50" applyNumberFormat="1" applyFont="1" applyFill="1" applyBorder="1">
      <alignment/>
      <protection/>
    </xf>
    <xf numFmtId="0" fontId="0" fillId="0" borderId="14" xfId="50" applyFill="1" applyBorder="1" applyAlignment="1">
      <alignment horizontal="center"/>
      <protection/>
    </xf>
    <xf numFmtId="4" fontId="6" fillId="0" borderId="25" xfId="50" applyNumberFormat="1" applyFont="1" applyFill="1" applyBorder="1">
      <alignment/>
      <protection/>
    </xf>
    <xf numFmtId="0" fontId="0" fillId="0" borderId="51" xfId="50" applyBorder="1">
      <alignment/>
      <protection/>
    </xf>
    <xf numFmtId="0" fontId="0" fillId="0" borderId="54" xfId="50" applyBorder="1">
      <alignment/>
      <protection/>
    </xf>
    <xf numFmtId="4" fontId="0" fillId="0" borderId="55" xfId="50" applyNumberFormat="1" applyBorder="1">
      <alignment/>
      <protection/>
    </xf>
    <xf numFmtId="49" fontId="4" fillId="0" borderId="0" xfId="50" applyNumberFormat="1" applyFont="1" applyFill="1" applyBorder="1" applyAlignment="1">
      <alignment horizontal="left"/>
      <protection/>
    </xf>
    <xf numFmtId="4" fontId="6" fillId="34" borderId="56" xfId="50" applyNumberFormat="1" applyFont="1" applyFill="1" applyBorder="1">
      <alignment/>
      <protection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165" fontId="7" fillId="0" borderId="18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0" xfId="50" applyAlignment="1">
      <alignment horizontal="center"/>
      <protection/>
    </xf>
    <xf numFmtId="0" fontId="0" fillId="0" borderId="0" xfId="50" applyFill="1">
      <alignment/>
      <protection/>
    </xf>
    <xf numFmtId="0" fontId="0" fillId="0" borderId="0" xfId="50" applyFill="1" applyAlignment="1">
      <alignment horizontal="center"/>
      <protection/>
    </xf>
    <xf numFmtId="0" fontId="0" fillId="0" borderId="32" xfId="50" applyFill="1" applyBorder="1" applyAlignment="1">
      <alignment horizontal="center"/>
      <protection/>
    </xf>
    <xf numFmtId="49" fontId="4" fillId="0" borderId="32" xfId="50" applyNumberFormat="1" applyFont="1" applyFill="1" applyBorder="1" applyAlignment="1">
      <alignment horizontal="left"/>
      <protection/>
    </xf>
    <xf numFmtId="0" fontId="4" fillId="0" borderId="32" xfId="50" applyFont="1" applyFill="1" applyBorder="1">
      <alignment/>
      <protection/>
    </xf>
    <xf numFmtId="4" fontId="0" fillId="0" borderId="32" xfId="50" applyNumberFormat="1" applyFill="1" applyBorder="1" applyAlignment="1">
      <alignment horizontal="right"/>
      <protection/>
    </xf>
    <xf numFmtId="4" fontId="6" fillId="0" borderId="34" xfId="50" applyNumberFormat="1" applyFont="1" applyFill="1" applyBorder="1">
      <alignment/>
      <protection/>
    </xf>
    <xf numFmtId="0" fontId="0" fillId="0" borderId="19" xfId="50" applyFill="1" applyBorder="1" applyAlignment="1">
      <alignment horizontal="center"/>
      <protection/>
    </xf>
    <xf numFmtId="49" fontId="5" fillId="0" borderId="58" xfId="50" applyNumberFormat="1" applyFont="1" applyFill="1" applyBorder="1">
      <alignment/>
      <protection/>
    </xf>
    <xf numFmtId="0" fontId="5" fillId="0" borderId="27" xfId="50" applyFont="1" applyFill="1" applyBorder="1" applyAlignment="1">
      <alignment horizontal="center"/>
      <protection/>
    </xf>
    <xf numFmtId="0" fontId="5" fillId="0" borderId="27" xfId="50" applyNumberFormat="1" applyFont="1" applyFill="1" applyBorder="1" applyAlignment="1">
      <alignment horizontal="center"/>
      <protection/>
    </xf>
    <xf numFmtId="0" fontId="5" fillId="0" borderId="59" xfId="50" applyFont="1" applyFill="1" applyBorder="1" applyAlignment="1">
      <alignment horizontal="center"/>
      <protection/>
    </xf>
    <xf numFmtId="0" fontId="5" fillId="0" borderId="32" xfId="50" applyFont="1" applyFill="1" applyBorder="1" applyAlignment="1">
      <alignment horizontal="left"/>
      <protection/>
    </xf>
    <xf numFmtId="0" fontId="5" fillId="0" borderId="32" xfId="50" applyFont="1" applyFill="1" applyBorder="1" applyAlignment="1">
      <alignment horizontal="center"/>
      <protection/>
    </xf>
    <xf numFmtId="0" fontId="5" fillId="0" borderId="32" xfId="50" applyNumberFormat="1" applyFont="1" applyFill="1" applyBorder="1" applyAlignment="1">
      <alignment horizontal="center"/>
      <protection/>
    </xf>
    <xf numFmtId="0" fontId="0" fillId="0" borderId="26" xfId="50" applyFill="1" applyBorder="1" applyAlignment="1">
      <alignment horizontal="center"/>
      <protection/>
    </xf>
    <xf numFmtId="49" fontId="4" fillId="0" borderId="28" xfId="50" applyNumberFormat="1" applyFont="1" applyFill="1" applyBorder="1" applyAlignment="1">
      <alignment horizontal="left"/>
      <protection/>
    </xf>
    <xf numFmtId="0" fontId="4" fillId="0" borderId="28" xfId="50" applyFont="1" applyFill="1" applyBorder="1">
      <alignment/>
      <protection/>
    </xf>
    <xf numFmtId="0" fontId="0" fillId="0" borderId="28" xfId="50" applyFill="1" applyBorder="1" applyAlignment="1">
      <alignment horizontal="center"/>
      <protection/>
    </xf>
    <xf numFmtId="4" fontId="0" fillId="0" borderId="28" xfId="50" applyNumberFormat="1" applyFill="1" applyBorder="1" applyAlignment="1">
      <alignment horizontal="right"/>
      <protection/>
    </xf>
    <xf numFmtId="4" fontId="6" fillId="0" borderId="30" xfId="50" applyNumberFormat="1" applyFont="1" applyFill="1" applyBorder="1">
      <alignment/>
      <protection/>
    </xf>
    <xf numFmtId="49" fontId="5" fillId="0" borderId="19" xfId="50" applyNumberFormat="1" applyFont="1" applyFill="1" applyBorder="1">
      <alignment/>
      <protection/>
    </xf>
    <xf numFmtId="0" fontId="5" fillId="0" borderId="34" xfId="50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0" fontId="15" fillId="0" borderId="32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10" fillId="0" borderId="20" xfId="50" applyFont="1" applyFill="1" applyBorder="1" applyAlignment="1">
      <alignment horizontal="center"/>
      <protection/>
    </xf>
    <xf numFmtId="0" fontId="10" fillId="0" borderId="22" xfId="50" applyFont="1" applyFill="1" applyBorder="1" applyAlignment="1">
      <alignment horizontal="center"/>
      <protection/>
    </xf>
    <xf numFmtId="0" fontId="10" fillId="0" borderId="23" xfId="50" applyFont="1" applyFill="1" applyBorder="1" applyAlignment="1">
      <alignment horizontal="center"/>
      <protection/>
    </xf>
    <xf numFmtId="0" fontId="0" fillId="0" borderId="62" xfId="50" applyFont="1" applyFill="1" applyBorder="1" applyAlignment="1">
      <alignment horizontal="center"/>
      <protection/>
    </xf>
    <xf numFmtId="0" fontId="0" fillId="0" borderId="63" xfId="50" applyFont="1" applyFill="1" applyBorder="1" applyAlignment="1">
      <alignment horizontal="center"/>
      <protection/>
    </xf>
    <xf numFmtId="49" fontId="0" fillId="0" borderId="64" xfId="50" applyNumberFormat="1" applyFont="1" applyFill="1" applyBorder="1" applyAlignment="1">
      <alignment horizontal="center"/>
      <protection/>
    </xf>
    <xf numFmtId="0" fontId="0" fillId="0" borderId="65" xfId="50" applyFont="1" applyFill="1" applyBorder="1" applyAlignment="1">
      <alignment horizontal="center"/>
      <protection/>
    </xf>
    <xf numFmtId="0" fontId="0" fillId="0" borderId="11" xfId="50" applyFill="1" applyBorder="1" applyAlignment="1">
      <alignment horizontal="center" shrinkToFit="1"/>
      <protection/>
    </xf>
    <xf numFmtId="0" fontId="0" fillId="0" borderId="66" xfId="50" applyFill="1" applyBorder="1" applyAlignment="1">
      <alignment horizontal="center" shrinkToFit="1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0" xfId="50" applyFont="1" applyFill="1" applyBorder="1" applyAlignment="1">
      <alignment horizontal="center"/>
      <protection/>
    </xf>
    <xf numFmtId="0" fontId="14" fillId="0" borderId="25" xfId="50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2" xfId="46"/>
    <cellStyle name="Normální 2" xfId="47"/>
    <cellStyle name="Normální 3" xfId="48"/>
    <cellStyle name="Normální 7" xfId="49"/>
    <cellStyle name="normální_POL.XLS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90" t="s">
        <v>0</v>
      </c>
      <c r="B1" s="91"/>
      <c r="C1" s="91"/>
      <c r="D1" s="91"/>
      <c r="E1" s="91"/>
      <c r="F1" s="91"/>
      <c r="G1" s="92"/>
    </row>
    <row r="2" spans="1:7" ht="15" customHeight="1" thickBot="1">
      <c r="A2" s="65"/>
      <c r="B2" s="50"/>
      <c r="C2" s="50"/>
      <c r="D2" s="50"/>
      <c r="E2" s="50"/>
      <c r="F2" s="50"/>
      <c r="G2" s="51"/>
    </row>
    <row r="3" spans="1:7" ht="12.75" customHeight="1">
      <c r="A3" s="45" t="s">
        <v>1</v>
      </c>
      <c r="B3" s="46"/>
      <c r="C3" s="47" t="s">
        <v>2</v>
      </c>
      <c r="D3" s="47"/>
      <c r="E3" s="47"/>
      <c r="F3" s="47" t="s">
        <v>3</v>
      </c>
      <c r="G3" s="48"/>
    </row>
    <row r="4" spans="1:7" ht="12.75" customHeight="1">
      <c r="A4" s="38"/>
      <c r="B4" s="49"/>
      <c r="C4" s="39" t="s">
        <v>75</v>
      </c>
      <c r="D4" s="50"/>
      <c r="E4" s="50"/>
      <c r="F4" s="50"/>
      <c r="G4" s="51"/>
    </row>
    <row r="5" spans="1:7" ht="12.75" customHeight="1">
      <c r="A5" s="52" t="s">
        <v>5</v>
      </c>
      <c r="B5" s="53"/>
      <c r="C5" s="54" t="s">
        <v>6</v>
      </c>
      <c r="D5" s="54"/>
      <c r="E5" s="54"/>
      <c r="F5" s="55" t="s">
        <v>7</v>
      </c>
      <c r="G5" s="56"/>
    </row>
    <row r="6" spans="1:7" ht="12.75" customHeight="1">
      <c r="A6" s="93" t="s">
        <v>73</v>
      </c>
      <c r="B6" s="49"/>
      <c r="C6" s="50"/>
      <c r="D6" s="50"/>
      <c r="E6" s="50"/>
      <c r="F6" s="57"/>
      <c r="G6" s="51"/>
    </row>
    <row r="7" spans="1:9" ht="12.75">
      <c r="A7" s="52" t="s">
        <v>8</v>
      </c>
      <c r="B7" s="54"/>
      <c r="C7" s="148" t="s">
        <v>55</v>
      </c>
      <c r="D7" s="149"/>
      <c r="E7" s="58" t="s">
        <v>9</v>
      </c>
      <c r="F7" s="59"/>
      <c r="G7" s="60">
        <v>0</v>
      </c>
      <c r="H7" s="1"/>
      <c r="I7" s="1"/>
    </row>
    <row r="8" spans="1:7" ht="12.75">
      <c r="A8" s="52" t="s">
        <v>10</v>
      </c>
      <c r="B8" s="54"/>
      <c r="C8" s="62" t="s">
        <v>71</v>
      </c>
      <c r="D8" s="62"/>
      <c r="E8" s="55" t="s">
        <v>11</v>
      </c>
      <c r="F8" s="54"/>
      <c r="G8" s="61">
        <f>IF(PocetMJ=0,,ROUND((#REF!+#REF!)/PocetMJ,1))</f>
        <v>0</v>
      </c>
    </row>
    <row r="9" spans="1:7" ht="12.75">
      <c r="A9" s="44" t="s">
        <v>72</v>
      </c>
      <c r="B9" s="62"/>
      <c r="C9" s="62"/>
      <c r="D9" s="62"/>
      <c r="E9" s="63" t="s">
        <v>12</v>
      </c>
      <c r="F9" s="62"/>
      <c r="G9" s="64">
        <v>0</v>
      </c>
    </row>
    <row r="10" spans="1:57" ht="12.75">
      <c r="A10" s="65" t="s">
        <v>13</v>
      </c>
      <c r="B10" s="50"/>
      <c r="C10" s="50"/>
      <c r="D10" s="50"/>
      <c r="E10" s="66" t="s">
        <v>14</v>
      </c>
      <c r="F10" s="50"/>
      <c r="G10" s="51"/>
      <c r="BA10" s="2"/>
      <c r="BB10" s="2"/>
      <c r="BC10" s="2"/>
      <c r="BD10" s="2"/>
      <c r="BE10" s="2"/>
    </row>
    <row r="11" spans="1:7" ht="12.75">
      <c r="A11" s="65" t="s">
        <v>53</v>
      </c>
      <c r="B11" s="50"/>
      <c r="C11" s="50"/>
      <c r="D11" s="50"/>
      <c r="E11" s="150" t="s">
        <v>51</v>
      </c>
      <c r="F11" s="151"/>
      <c r="G11" s="152"/>
    </row>
    <row r="12" spans="1:7" ht="28.5" customHeight="1" thickBot="1">
      <c r="A12" s="40" t="s">
        <v>15</v>
      </c>
      <c r="B12" s="41"/>
      <c r="C12" s="41"/>
      <c r="D12" s="41"/>
      <c r="E12" s="67"/>
      <c r="F12" s="67"/>
      <c r="G12" s="68"/>
    </row>
    <row r="13" spans="1:7" ht="17.25" customHeight="1" thickBot="1">
      <c r="A13" s="42" t="s">
        <v>16</v>
      </c>
      <c r="B13" s="69"/>
      <c r="C13" s="70"/>
      <c r="D13" s="43" t="s">
        <v>17</v>
      </c>
      <c r="E13" s="71"/>
      <c r="F13" s="71"/>
      <c r="G13" s="70"/>
    </row>
    <row r="14" spans="1:7" ht="15.75" customHeight="1">
      <c r="A14" s="72"/>
      <c r="B14" s="73" t="s">
        <v>18</v>
      </c>
      <c r="C14" s="74"/>
      <c r="D14" s="75"/>
      <c r="E14" s="76"/>
      <c r="F14" s="77"/>
      <c r="G14" s="74"/>
    </row>
    <row r="15" spans="1:7" ht="15.75" customHeight="1">
      <c r="A15" s="72" t="s">
        <v>19</v>
      </c>
      <c r="B15" s="73" t="s">
        <v>20</v>
      </c>
      <c r="C15" s="74"/>
      <c r="D15" s="44"/>
      <c r="E15" s="78"/>
      <c r="F15" s="79"/>
      <c r="G15" s="74"/>
    </row>
    <row r="16" spans="1:7" ht="15.75" customHeight="1">
      <c r="A16" s="72" t="s">
        <v>21</v>
      </c>
      <c r="B16" s="73" t="s">
        <v>22</v>
      </c>
      <c r="C16" s="74">
        <f>Položky!H11</f>
        <v>0</v>
      </c>
      <c r="D16" s="44"/>
      <c r="E16" s="78"/>
      <c r="F16" s="79"/>
      <c r="G16" s="74"/>
    </row>
    <row r="17" spans="1:7" ht="15.75" customHeight="1">
      <c r="A17" s="80" t="s">
        <v>23</v>
      </c>
      <c r="B17" s="73" t="s">
        <v>24</v>
      </c>
      <c r="C17" s="74">
        <f>Položky!H22</f>
        <v>0</v>
      </c>
      <c r="D17" s="44"/>
      <c r="E17" s="78"/>
      <c r="F17" s="79"/>
      <c r="G17" s="74"/>
    </row>
    <row r="18" spans="1:7" ht="15.75" customHeight="1">
      <c r="A18" s="81" t="s">
        <v>25</v>
      </c>
      <c r="B18" s="73"/>
      <c r="C18" s="74">
        <f>SUM(C14:C17)</f>
        <v>0</v>
      </c>
      <c r="D18" s="44"/>
      <c r="E18" s="78"/>
      <c r="F18" s="79"/>
      <c r="G18" s="74"/>
    </row>
    <row r="19" spans="1:7" ht="15.75" customHeight="1">
      <c r="A19" s="81"/>
      <c r="B19" s="73"/>
      <c r="C19" s="74"/>
      <c r="D19" s="44"/>
      <c r="E19" s="78"/>
      <c r="F19" s="79"/>
      <c r="G19" s="74"/>
    </row>
    <row r="20" spans="1:7" ht="15.75" customHeight="1">
      <c r="A20" s="81" t="s">
        <v>26</v>
      </c>
      <c r="B20" s="73"/>
      <c r="C20" s="74"/>
      <c r="D20" s="44"/>
      <c r="E20" s="78"/>
      <c r="F20" s="79"/>
      <c r="G20" s="74"/>
    </row>
    <row r="21" spans="1:7" ht="15.75" customHeight="1">
      <c r="A21" s="65" t="s">
        <v>27</v>
      </c>
      <c r="B21" s="50"/>
      <c r="C21" s="74"/>
      <c r="D21" s="44" t="s">
        <v>28</v>
      </c>
      <c r="E21" s="78"/>
      <c r="F21" s="79"/>
      <c r="G21" s="74"/>
    </row>
    <row r="22" spans="1:7" ht="15.75" customHeight="1" thickBot="1">
      <c r="A22" s="44" t="s">
        <v>29</v>
      </c>
      <c r="B22" s="62"/>
      <c r="C22" s="82">
        <f>Položky!H26</f>
        <v>0</v>
      </c>
      <c r="D22" s="83" t="s">
        <v>30</v>
      </c>
      <c r="E22" s="84"/>
      <c r="F22" s="85"/>
      <c r="G22" s="74"/>
    </row>
    <row r="23" spans="1:7" ht="12.75">
      <c r="A23" s="45" t="s">
        <v>31</v>
      </c>
      <c r="B23" s="47"/>
      <c r="C23" s="86" t="s">
        <v>32</v>
      </c>
      <c r="D23" s="47"/>
      <c r="E23" s="86" t="s">
        <v>33</v>
      </c>
      <c r="F23" s="47"/>
      <c r="G23" s="48"/>
    </row>
    <row r="24" spans="1:7" ht="12.75">
      <c r="A24" s="52"/>
      <c r="B24" s="54"/>
      <c r="C24" s="55" t="s">
        <v>34</v>
      </c>
      <c r="D24" s="54"/>
      <c r="E24" s="55" t="s">
        <v>34</v>
      </c>
      <c r="F24" s="54"/>
      <c r="G24" s="56"/>
    </row>
    <row r="25" spans="1:7" ht="12.75">
      <c r="A25" s="65" t="s">
        <v>35</v>
      </c>
      <c r="B25" s="87"/>
      <c r="C25" s="66" t="s">
        <v>35</v>
      </c>
      <c r="D25" s="50"/>
      <c r="E25" s="66" t="s">
        <v>35</v>
      </c>
      <c r="F25" s="50"/>
      <c r="G25" s="51"/>
    </row>
    <row r="26" spans="1:7" ht="12.75">
      <c r="A26" s="65"/>
      <c r="B26" s="88"/>
      <c r="C26" s="66" t="s">
        <v>36</v>
      </c>
      <c r="D26" s="50"/>
      <c r="E26" s="66" t="s">
        <v>37</v>
      </c>
      <c r="F26" s="50"/>
      <c r="G26" s="51"/>
    </row>
    <row r="27" spans="1:7" ht="12.75">
      <c r="A27" s="65"/>
      <c r="B27" s="50"/>
      <c r="C27" s="66"/>
      <c r="D27" s="50"/>
      <c r="E27" s="66"/>
      <c r="F27" s="50"/>
      <c r="G27" s="51"/>
    </row>
    <row r="28" spans="1:7" ht="97.5" customHeight="1" thickBot="1">
      <c r="A28" s="65"/>
      <c r="B28" s="50"/>
      <c r="C28" s="66"/>
      <c r="D28" s="50"/>
      <c r="E28" s="66"/>
      <c r="F28" s="50"/>
      <c r="G28" s="51"/>
    </row>
    <row r="29" spans="1:7" s="3" customFormat="1" ht="19.5" customHeight="1" thickBot="1">
      <c r="A29" s="118" t="s">
        <v>54</v>
      </c>
      <c r="B29" s="119"/>
      <c r="C29" s="119"/>
      <c r="D29" s="119"/>
      <c r="E29" s="120"/>
      <c r="F29" s="121">
        <f>Položky!H27</f>
        <v>0</v>
      </c>
      <c r="G29" s="122"/>
    </row>
    <row r="30" spans="1:7" ht="12.75">
      <c r="A30" s="65"/>
      <c r="B30" s="50"/>
      <c r="C30" s="50"/>
      <c r="D30" s="50"/>
      <c r="E30" s="50"/>
      <c r="F30" s="50"/>
      <c r="G30" s="51"/>
    </row>
    <row r="31" spans="1:8" ht="12.75">
      <c r="A31" s="94" t="s">
        <v>38</v>
      </c>
      <c r="B31" s="95"/>
      <c r="C31" s="95"/>
      <c r="D31" s="95"/>
      <c r="E31" s="95"/>
      <c r="F31" s="95"/>
      <c r="G31" s="96"/>
      <c r="H31" t="s">
        <v>4</v>
      </c>
    </row>
    <row r="32" spans="1:8" ht="14.25" customHeight="1">
      <c r="A32" s="94"/>
      <c r="B32" s="153"/>
      <c r="C32" s="153"/>
      <c r="D32" s="153"/>
      <c r="E32" s="153"/>
      <c r="F32" s="153"/>
      <c r="G32" s="154"/>
      <c r="H32" t="s">
        <v>4</v>
      </c>
    </row>
    <row r="33" spans="1:8" ht="12.75" customHeight="1">
      <c r="A33" s="97"/>
      <c r="B33" s="153"/>
      <c r="C33" s="153"/>
      <c r="D33" s="153"/>
      <c r="E33" s="153"/>
      <c r="F33" s="153"/>
      <c r="G33" s="154"/>
      <c r="H33" t="s">
        <v>4</v>
      </c>
    </row>
    <row r="34" spans="1:8" ht="12.75">
      <c r="A34" s="97"/>
      <c r="B34" s="153"/>
      <c r="C34" s="153"/>
      <c r="D34" s="153"/>
      <c r="E34" s="153"/>
      <c r="F34" s="153"/>
      <c r="G34" s="154"/>
      <c r="H34" t="s">
        <v>4</v>
      </c>
    </row>
    <row r="35" spans="1:8" ht="12.75">
      <c r="A35" s="97"/>
      <c r="B35" s="153"/>
      <c r="C35" s="153"/>
      <c r="D35" s="153"/>
      <c r="E35" s="153"/>
      <c r="F35" s="153"/>
      <c r="G35" s="154"/>
      <c r="H35" t="s">
        <v>4</v>
      </c>
    </row>
    <row r="36" spans="1:8" ht="12.75">
      <c r="A36" s="97"/>
      <c r="B36" s="153"/>
      <c r="C36" s="153"/>
      <c r="D36" s="153"/>
      <c r="E36" s="153"/>
      <c r="F36" s="153"/>
      <c r="G36" s="154"/>
      <c r="H36" t="s">
        <v>4</v>
      </c>
    </row>
    <row r="37" spans="1:8" ht="12.75">
      <c r="A37" s="97"/>
      <c r="B37" s="153"/>
      <c r="C37" s="153"/>
      <c r="D37" s="153"/>
      <c r="E37" s="153"/>
      <c r="F37" s="153"/>
      <c r="G37" s="154"/>
      <c r="H37" t="s">
        <v>4</v>
      </c>
    </row>
    <row r="38" spans="1:8" ht="12.75">
      <c r="A38" s="97"/>
      <c r="B38" s="153"/>
      <c r="C38" s="153"/>
      <c r="D38" s="153"/>
      <c r="E38" s="153"/>
      <c r="F38" s="153"/>
      <c r="G38" s="154"/>
      <c r="H38" t="s">
        <v>4</v>
      </c>
    </row>
    <row r="39" spans="1:8" ht="13.5" thickBot="1">
      <c r="A39" s="98"/>
      <c r="B39" s="155"/>
      <c r="C39" s="155"/>
      <c r="D39" s="155"/>
      <c r="E39" s="155"/>
      <c r="F39" s="155"/>
      <c r="G39" s="156"/>
      <c r="H39" t="s">
        <v>4</v>
      </c>
    </row>
    <row r="40" spans="2:7" ht="12.75">
      <c r="B40" s="147"/>
      <c r="C40" s="147"/>
      <c r="D40" s="147"/>
      <c r="E40" s="147"/>
      <c r="F40" s="147"/>
      <c r="G40" s="147"/>
    </row>
    <row r="41" spans="2:7" ht="12.75">
      <c r="B41" s="147"/>
      <c r="C41" s="147"/>
      <c r="D41" s="147"/>
      <c r="E41" s="147"/>
      <c r="F41" s="147"/>
      <c r="G41" s="147"/>
    </row>
    <row r="42" spans="2:7" ht="12.75">
      <c r="B42" s="147"/>
      <c r="C42" s="147"/>
      <c r="D42" s="147"/>
      <c r="E42" s="147"/>
      <c r="F42" s="147"/>
      <c r="G42" s="147"/>
    </row>
    <row r="43" spans="2:7" ht="12.75">
      <c r="B43" s="147"/>
      <c r="C43" s="147"/>
      <c r="D43" s="147"/>
      <c r="E43" s="147"/>
      <c r="F43" s="147"/>
      <c r="G43" s="147"/>
    </row>
    <row r="44" spans="2:7" ht="12.75">
      <c r="B44" s="147"/>
      <c r="C44" s="147"/>
      <c r="D44" s="147"/>
      <c r="E44" s="147"/>
      <c r="F44" s="147"/>
      <c r="G44" s="147"/>
    </row>
    <row r="45" spans="2:7" ht="12.75">
      <c r="B45" s="147"/>
      <c r="C45" s="147"/>
      <c r="D45" s="147"/>
      <c r="E45" s="147"/>
      <c r="F45" s="147"/>
      <c r="G45" s="147"/>
    </row>
    <row r="46" spans="2:7" ht="12.75">
      <c r="B46" s="147"/>
      <c r="C46" s="147"/>
      <c r="D46" s="147"/>
      <c r="E46" s="147"/>
      <c r="F46" s="147"/>
      <c r="G46" s="147"/>
    </row>
    <row r="47" spans="2:7" ht="12.75">
      <c r="B47" s="147"/>
      <c r="C47" s="147"/>
      <c r="D47" s="147"/>
      <c r="E47" s="147"/>
      <c r="F47" s="147"/>
      <c r="G47" s="147"/>
    </row>
    <row r="48" spans="2:7" ht="12.75">
      <c r="B48" s="147"/>
      <c r="C48" s="147"/>
      <c r="D48" s="147"/>
      <c r="E48" s="147"/>
      <c r="F48" s="147"/>
      <c r="G48" s="147"/>
    </row>
    <row r="49" spans="2:7" ht="12.75">
      <c r="B49" s="147"/>
      <c r="C49" s="147"/>
      <c r="D49" s="147"/>
      <c r="E49" s="147"/>
      <c r="F49" s="147"/>
      <c r="G49" s="147"/>
    </row>
  </sheetData>
  <sheetProtection/>
  <mergeCells count="13">
    <mergeCell ref="B49:G49"/>
    <mergeCell ref="B42:G42"/>
    <mergeCell ref="B43:G43"/>
    <mergeCell ref="B44:G44"/>
    <mergeCell ref="B45:G45"/>
    <mergeCell ref="B46:G46"/>
    <mergeCell ref="B47:G47"/>
    <mergeCell ref="B40:G40"/>
    <mergeCell ref="B41:G41"/>
    <mergeCell ref="C7:D7"/>
    <mergeCell ref="E11:G11"/>
    <mergeCell ref="B32:G39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8"/>
  <sheetViews>
    <sheetView showGridLines="0" showZeros="0" zoomScaleSheetLayoutView="130" workbookViewId="0" topLeftCell="A1">
      <selection activeCell="A1" sqref="A1"/>
    </sheetView>
  </sheetViews>
  <sheetFormatPr defaultColWidth="9.00390625" defaultRowHeight="12.75"/>
  <cols>
    <col min="1" max="1" width="4.625" style="4" customWidth="1"/>
    <col min="2" max="2" width="3.875" style="4" customWidth="1"/>
    <col min="3" max="3" width="12.125" style="4" customWidth="1"/>
    <col min="4" max="4" width="104.125" style="4" customWidth="1"/>
    <col min="5" max="5" width="4.625" style="4" customWidth="1"/>
    <col min="6" max="6" width="9.125" style="28" customWidth="1"/>
    <col min="7" max="7" width="9.875" style="4" customWidth="1"/>
    <col min="8" max="8" width="12.75390625" style="4" customWidth="1"/>
    <col min="9" max="16384" width="9.125" style="4" customWidth="1"/>
  </cols>
  <sheetData>
    <row r="1" spans="1:8" ht="15.75">
      <c r="A1" s="124"/>
      <c r="B1" s="157" t="s">
        <v>56</v>
      </c>
      <c r="C1" s="158"/>
      <c r="D1" s="158"/>
      <c r="E1" s="158"/>
      <c r="F1" s="158"/>
      <c r="G1" s="158"/>
      <c r="H1" s="159"/>
    </row>
    <row r="2" spans="1:8" ht="15.75" thickBot="1">
      <c r="A2" s="124"/>
      <c r="B2" s="166" t="s">
        <v>50</v>
      </c>
      <c r="C2" s="167"/>
      <c r="D2" s="167"/>
      <c r="E2" s="167"/>
      <c r="F2" s="167"/>
      <c r="G2" s="167"/>
      <c r="H2" s="168"/>
    </row>
    <row r="3" spans="1:8" ht="13.5" thickTop="1">
      <c r="A3" s="124"/>
      <c r="B3" s="160" t="s">
        <v>5</v>
      </c>
      <c r="C3" s="161"/>
      <c r="D3" s="5" t="str">
        <f>nazevstavby</f>
        <v>DOMOV U BIŘIČKY, K Biřičce 1240, Hradec Králové - REKONSTRUKCE KOUPELNY "A" a "B"</v>
      </c>
      <c r="E3" s="6"/>
      <c r="F3" s="7"/>
      <c r="G3" s="8"/>
      <c r="H3" s="99"/>
    </row>
    <row r="4" spans="1:8" ht="13.5" thickBot="1">
      <c r="A4" s="124"/>
      <c r="B4" s="162" t="s">
        <v>1</v>
      </c>
      <c r="C4" s="163"/>
      <c r="D4" s="9" t="str">
        <f>nazevobjektu</f>
        <v>D.1.4.c) - ZAŘÍZENÍ VZDUCHOTECHNIKY</v>
      </c>
      <c r="E4" s="10"/>
      <c r="F4" s="164"/>
      <c r="G4" s="164"/>
      <c r="H4" s="165"/>
    </row>
    <row r="5" spans="1:8" ht="13.5" thickTop="1">
      <c r="A5" s="124"/>
      <c r="B5" s="100"/>
      <c r="C5" s="101"/>
      <c r="D5" s="101"/>
      <c r="E5" s="102"/>
      <c r="F5" s="103"/>
      <c r="G5" s="102"/>
      <c r="H5" s="104"/>
    </row>
    <row r="6" spans="1:8" ht="12.75" customHeight="1">
      <c r="A6" s="125" t="s">
        <v>58</v>
      </c>
      <c r="B6" s="132" t="s">
        <v>39</v>
      </c>
      <c r="C6" s="133" t="s">
        <v>40</v>
      </c>
      <c r="D6" s="133" t="s">
        <v>41</v>
      </c>
      <c r="E6" s="133" t="s">
        <v>42</v>
      </c>
      <c r="F6" s="134" t="s">
        <v>43</v>
      </c>
      <c r="G6" s="133" t="s">
        <v>44</v>
      </c>
      <c r="H6" s="135" t="s">
        <v>45</v>
      </c>
    </row>
    <row r="7" spans="1:8" ht="12.75" customHeight="1">
      <c r="A7" s="125"/>
      <c r="B7" s="145"/>
      <c r="C7" s="127" t="s">
        <v>66</v>
      </c>
      <c r="D7" s="136" t="s">
        <v>65</v>
      </c>
      <c r="E7" s="137"/>
      <c r="F7" s="138"/>
      <c r="G7" s="137"/>
      <c r="H7" s="146"/>
    </row>
    <row r="8" spans="1:10" ht="12.75" customHeight="1">
      <c r="A8" s="125">
        <v>1</v>
      </c>
      <c r="B8" s="105" t="s">
        <v>46</v>
      </c>
      <c r="C8" s="11" t="s">
        <v>47</v>
      </c>
      <c r="D8" s="12" t="s">
        <v>61</v>
      </c>
      <c r="E8" s="13"/>
      <c r="F8" s="14"/>
      <c r="G8" s="14"/>
      <c r="H8" s="106"/>
      <c r="I8" s="15"/>
      <c r="J8" s="16"/>
    </row>
    <row r="9" spans="1:99" ht="12.75" customHeight="1">
      <c r="A9" s="125">
        <f>A8+1</f>
        <v>2</v>
      </c>
      <c r="B9" s="107"/>
      <c r="C9" s="17"/>
      <c r="D9" s="18" t="s">
        <v>62</v>
      </c>
      <c r="E9" s="19" t="s">
        <v>64</v>
      </c>
      <c r="F9" s="20">
        <v>8</v>
      </c>
      <c r="G9" s="20"/>
      <c r="H9" s="108">
        <f>G9*F9</f>
        <v>0</v>
      </c>
      <c r="J9" s="16"/>
      <c r="AU9" s="4">
        <v>1</v>
      </c>
      <c r="AV9" s="4">
        <f>IF(AU9=1,H9,0)</f>
        <v>0</v>
      </c>
      <c r="AW9" s="4">
        <f>IF(AU9=2,H9,0)</f>
        <v>0</v>
      </c>
      <c r="AX9" s="4">
        <f>IF(AU9=3,H9,0)</f>
        <v>0</v>
      </c>
      <c r="AY9" s="4">
        <f>IF(AU9=4,H9,0)</f>
        <v>0</v>
      </c>
      <c r="AZ9" s="4">
        <f>IF(AU9=5,H9,0)</f>
        <v>0</v>
      </c>
      <c r="CU9" s="4">
        <v>0</v>
      </c>
    </row>
    <row r="10" spans="1:10" ht="12.75" customHeight="1">
      <c r="A10" s="125">
        <f aca="true" t="shared" si="0" ref="A10:A29">A9+1</f>
        <v>3</v>
      </c>
      <c r="B10" s="107"/>
      <c r="C10" s="22" t="s">
        <v>48</v>
      </c>
      <c r="D10" s="23" t="str">
        <f>CONCATENATE(C8," ",D8)</f>
        <v>1 Bourací práce prostupy</v>
      </c>
      <c r="E10" s="21"/>
      <c r="F10" s="24"/>
      <c r="G10" s="24"/>
      <c r="H10" s="110">
        <f>SUM(H9:H9)</f>
        <v>0</v>
      </c>
      <c r="J10" s="16"/>
    </row>
    <row r="11" spans="1:52" ht="12.75" customHeight="1">
      <c r="A11" s="125">
        <f t="shared" si="0"/>
        <v>4</v>
      </c>
      <c r="B11" s="139"/>
      <c r="C11" s="140" t="s">
        <v>66</v>
      </c>
      <c r="D11" s="141" t="s">
        <v>67</v>
      </c>
      <c r="E11" s="142"/>
      <c r="F11" s="143"/>
      <c r="G11" s="143"/>
      <c r="H11" s="144">
        <f>H10</f>
        <v>0</v>
      </c>
      <c r="J11" s="16"/>
      <c r="AV11" s="25"/>
      <c r="AW11" s="25"/>
      <c r="AX11" s="25"/>
      <c r="AY11" s="25"/>
      <c r="AZ11" s="25"/>
    </row>
    <row r="12" spans="1:52" ht="12.75" customHeight="1">
      <c r="A12" s="125">
        <f t="shared" si="0"/>
        <v>5</v>
      </c>
      <c r="B12" s="131"/>
      <c r="C12" s="127" t="s">
        <v>68</v>
      </c>
      <c r="D12" s="136" t="s">
        <v>69</v>
      </c>
      <c r="E12" s="126"/>
      <c r="F12" s="129"/>
      <c r="G12" s="129"/>
      <c r="H12" s="130"/>
      <c r="J12" s="16"/>
      <c r="AV12" s="25"/>
      <c r="AW12" s="25"/>
      <c r="AX12" s="25"/>
      <c r="AY12" s="25"/>
      <c r="AZ12" s="25"/>
    </row>
    <row r="13" spans="1:10" ht="12.75" customHeight="1">
      <c r="A13" s="125">
        <f t="shared" si="0"/>
        <v>6</v>
      </c>
      <c r="B13" s="105" t="s">
        <v>46</v>
      </c>
      <c r="C13" s="11" t="s">
        <v>63</v>
      </c>
      <c r="D13" s="12" t="s">
        <v>74</v>
      </c>
      <c r="E13" s="13"/>
      <c r="F13" s="14"/>
      <c r="G13" s="14"/>
      <c r="H13" s="106"/>
      <c r="I13" s="15"/>
      <c r="J13" s="16"/>
    </row>
    <row r="14" spans="1:10" ht="12.75" customHeight="1">
      <c r="A14" s="125">
        <f t="shared" si="0"/>
        <v>7</v>
      </c>
      <c r="B14" s="105"/>
      <c r="C14" s="11"/>
      <c r="D14" s="18" t="s">
        <v>77</v>
      </c>
      <c r="E14" s="19" t="s">
        <v>64</v>
      </c>
      <c r="F14" s="20">
        <v>8</v>
      </c>
      <c r="G14" s="20"/>
      <c r="H14" s="108">
        <f aca="true" t="shared" si="1" ref="H14:H20">F14*G14</f>
        <v>0</v>
      </c>
      <c r="I14" s="15"/>
      <c r="J14" s="16"/>
    </row>
    <row r="15" spans="1:10" ht="12.75" customHeight="1">
      <c r="A15" s="125">
        <f t="shared" si="0"/>
        <v>8</v>
      </c>
      <c r="B15" s="105"/>
      <c r="C15" s="11"/>
      <c r="D15" s="18" t="s">
        <v>76</v>
      </c>
      <c r="E15" s="19" t="s">
        <v>64</v>
      </c>
      <c r="F15" s="20">
        <v>8</v>
      </c>
      <c r="G15" s="20"/>
      <c r="H15" s="108">
        <f t="shared" si="1"/>
        <v>0</v>
      </c>
      <c r="I15" s="15"/>
      <c r="J15" s="16"/>
    </row>
    <row r="16" spans="1:10" ht="12.75" customHeight="1">
      <c r="A16" s="125">
        <f t="shared" si="0"/>
        <v>9</v>
      </c>
      <c r="B16" s="105"/>
      <c r="C16" s="11"/>
      <c r="D16" s="18" t="s">
        <v>82</v>
      </c>
      <c r="E16" s="19" t="s">
        <v>64</v>
      </c>
      <c r="F16" s="20">
        <v>8</v>
      </c>
      <c r="G16" s="20"/>
      <c r="H16" s="108">
        <f t="shared" si="1"/>
        <v>0</v>
      </c>
      <c r="I16" s="15"/>
      <c r="J16" s="16"/>
    </row>
    <row r="17" spans="1:10" ht="12.75" customHeight="1">
      <c r="A17" s="125">
        <f t="shared" si="0"/>
        <v>10</v>
      </c>
      <c r="B17" s="105"/>
      <c r="C17" s="11"/>
      <c r="D17" s="18" t="s">
        <v>78</v>
      </c>
      <c r="E17" s="19" t="s">
        <v>64</v>
      </c>
      <c r="F17" s="20">
        <v>8</v>
      </c>
      <c r="G17" s="20"/>
      <c r="H17" s="108">
        <f t="shared" si="1"/>
        <v>0</v>
      </c>
      <c r="I17" s="15"/>
      <c r="J17" s="16"/>
    </row>
    <row r="18" spans="1:10" ht="12.75" customHeight="1">
      <c r="A18" s="125">
        <f t="shared" si="0"/>
        <v>11</v>
      </c>
      <c r="B18" s="105"/>
      <c r="C18" s="11"/>
      <c r="D18" s="18" t="s">
        <v>79</v>
      </c>
      <c r="E18" s="19" t="s">
        <v>64</v>
      </c>
      <c r="F18" s="20">
        <v>8</v>
      </c>
      <c r="G18" s="20"/>
      <c r="H18" s="108">
        <f t="shared" si="1"/>
        <v>0</v>
      </c>
      <c r="I18" s="15"/>
      <c r="J18" s="16"/>
    </row>
    <row r="19" spans="1:10" ht="12.75" customHeight="1">
      <c r="A19" s="125">
        <f t="shared" si="0"/>
        <v>12</v>
      </c>
      <c r="B19" s="105"/>
      <c r="C19" s="11"/>
      <c r="D19" s="18" t="s">
        <v>80</v>
      </c>
      <c r="E19" s="19" t="s">
        <v>64</v>
      </c>
      <c r="F19" s="20">
        <v>8</v>
      </c>
      <c r="G19" s="20"/>
      <c r="H19" s="108">
        <f t="shared" si="1"/>
        <v>0</v>
      </c>
      <c r="I19" s="15"/>
      <c r="J19" s="16"/>
    </row>
    <row r="20" spans="1:10" ht="12.75" customHeight="1">
      <c r="A20" s="125">
        <f t="shared" si="0"/>
        <v>13</v>
      </c>
      <c r="B20" s="105"/>
      <c r="C20" s="11"/>
      <c r="D20" s="18" t="s">
        <v>81</v>
      </c>
      <c r="E20" s="19" t="s">
        <v>57</v>
      </c>
      <c r="F20" s="20">
        <v>2.5</v>
      </c>
      <c r="G20" s="20"/>
      <c r="H20" s="108">
        <f t="shared" si="1"/>
        <v>0</v>
      </c>
      <c r="I20" s="15"/>
      <c r="J20" s="16"/>
    </row>
    <row r="21" spans="1:10" ht="12.75" customHeight="1">
      <c r="A21" s="125">
        <f t="shared" si="0"/>
        <v>14</v>
      </c>
      <c r="B21" s="105"/>
      <c r="C21" s="22" t="s">
        <v>48</v>
      </c>
      <c r="D21" s="23" t="str">
        <f>CONCATENATE(C13," ",D13)</f>
        <v>2 Trubní vedení - VZT</v>
      </c>
      <c r="E21" s="21"/>
      <c r="F21" s="24"/>
      <c r="G21" s="24"/>
      <c r="H21" s="110">
        <f>SUM(H14:H20)</f>
        <v>0</v>
      </c>
      <c r="I21" s="15"/>
      <c r="J21" s="16"/>
    </row>
    <row r="22" spans="1:10" ht="12.75" customHeight="1">
      <c r="A22" s="125">
        <f t="shared" si="0"/>
        <v>15</v>
      </c>
      <c r="B22" s="131"/>
      <c r="C22" s="127" t="s">
        <v>68</v>
      </c>
      <c r="D22" s="128" t="s">
        <v>70</v>
      </c>
      <c r="E22" s="126"/>
      <c r="F22" s="129"/>
      <c r="G22" s="129"/>
      <c r="H22" s="130">
        <f>H21</f>
        <v>0</v>
      </c>
      <c r="I22" s="15"/>
      <c r="J22" s="16"/>
    </row>
    <row r="23" spans="1:8" ht="12.75">
      <c r="A23" s="125">
        <f t="shared" si="0"/>
        <v>16</v>
      </c>
      <c r="B23" s="105" t="s">
        <v>46</v>
      </c>
      <c r="C23" s="11"/>
      <c r="D23" s="12" t="s">
        <v>49</v>
      </c>
      <c r="E23" s="13"/>
      <c r="F23" s="14"/>
      <c r="G23" s="14"/>
      <c r="H23" s="106"/>
    </row>
    <row r="24" spans="1:8" ht="12.75">
      <c r="A24" s="125">
        <f t="shared" si="0"/>
        <v>17</v>
      </c>
      <c r="B24" s="107"/>
      <c r="C24" s="17"/>
      <c r="D24" s="18" t="s">
        <v>52</v>
      </c>
      <c r="E24" s="19" t="s">
        <v>64</v>
      </c>
      <c r="F24" s="20">
        <v>1</v>
      </c>
      <c r="G24" s="20"/>
      <c r="H24" s="108">
        <f>F24*G24</f>
        <v>0</v>
      </c>
    </row>
    <row r="25" spans="1:8" ht="12.75">
      <c r="A25" s="125">
        <f t="shared" si="0"/>
        <v>18</v>
      </c>
      <c r="B25" s="107"/>
      <c r="C25" s="17"/>
      <c r="D25" s="18" t="s">
        <v>59</v>
      </c>
      <c r="E25" s="19" t="s">
        <v>64</v>
      </c>
      <c r="F25" s="20">
        <v>1</v>
      </c>
      <c r="G25" s="20"/>
      <c r="H25" s="108">
        <f>F25*G25</f>
        <v>0</v>
      </c>
    </row>
    <row r="26" spans="1:8" ht="13.5" thickBot="1">
      <c r="A26" s="125">
        <f t="shared" si="0"/>
        <v>19</v>
      </c>
      <c r="B26" s="109"/>
      <c r="C26" s="22" t="s">
        <v>48</v>
      </c>
      <c r="D26" s="23" t="str">
        <f>CONCATENATE(C23," ",D23)</f>
        <v> VRN + práce</v>
      </c>
      <c r="E26" s="21"/>
      <c r="F26" s="24"/>
      <c r="G26" s="24"/>
      <c r="H26" s="110">
        <f>SUM(H24:H25)</f>
        <v>0</v>
      </c>
    </row>
    <row r="27" spans="1:8" ht="13.5" thickBot="1">
      <c r="A27" s="125">
        <f t="shared" si="0"/>
        <v>20</v>
      </c>
      <c r="B27" s="111"/>
      <c r="C27" s="116"/>
      <c r="D27" s="35"/>
      <c r="E27" s="34"/>
      <c r="F27" s="36"/>
      <c r="G27" s="36"/>
      <c r="H27" s="117">
        <f>H22+H11+H26</f>
        <v>0</v>
      </c>
    </row>
    <row r="28" spans="1:8" ht="12.75">
      <c r="A28" s="125">
        <f t="shared" si="0"/>
        <v>21</v>
      </c>
      <c r="B28" s="111"/>
      <c r="C28" s="89"/>
      <c r="D28" s="35"/>
      <c r="E28" s="34"/>
      <c r="F28" s="36"/>
      <c r="G28" s="36"/>
      <c r="H28" s="112"/>
    </row>
    <row r="29" spans="1:8" ht="13.5" thickBot="1">
      <c r="A29" s="125">
        <f t="shared" si="0"/>
        <v>22</v>
      </c>
      <c r="B29" s="113"/>
      <c r="C29" s="114" t="s">
        <v>60</v>
      </c>
      <c r="D29" s="114"/>
      <c r="E29" s="114"/>
      <c r="F29" s="114"/>
      <c r="G29" s="114"/>
      <c r="H29" s="115"/>
    </row>
    <row r="30" spans="1:6" ht="12.75">
      <c r="A30" s="123"/>
      <c r="D30" s="37"/>
      <c r="F30" s="4"/>
    </row>
    <row r="31" spans="1:6" ht="12.75">
      <c r="A31" s="123"/>
      <c r="F31" s="4"/>
    </row>
    <row r="32" spans="1:6" ht="12.75">
      <c r="A32" s="123"/>
      <c r="F32" s="4"/>
    </row>
    <row r="33" spans="1:6" ht="12.75">
      <c r="A33" s="123"/>
      <c r="F33" s="4"/>
    </row>
    <row r="34" spans="1:6" ht="12.75">
      <c r="A34" s="123"/>
      <c r="F34" s="4"/>
    </row>
    <row r="35" spans="1:6" ht="12.75">
      <c r="A35" s="123"/>
      <c r="F35" s="4"/>
    </row>
    <row r="36" spans="1:6" ht="12.75">
      <c r="A36" s="123"/>
      <c r="F36" s="4"/>
    </row>
    <row r="37" spans="1:6" ht="12.75">
      <c r="A37" s="123"/>
      <c r="F37" s="4"/>
    </row>
    <row r="38" spans="1:6" ht="12.75">
      <c r="A38" s="123"/>
      <c r="F38" s="4"/>
    </row>
    <row r="39" spans="1:6" ht="12.75">
      <c r="A39" s="123"/>
      <c r="F39" s="4"/>
    </row>
    <row r="40" spans="1:6" ht="12.75">
      <c r="A40" s="123"/>
      <c r="F40" s="4"/>
    </row>
    <row r="41" spans="1:6" ht="12.75">
      <c r="A41" s="123"/>
      <c r="F41" s="4"/>
    </row>
    <row r="42" spans="1:6" ht="12.75">
      <c r="A42" s="123"/>
      <c r="F42" s="4"/>
    </row>
    <row r="43" spans="1:6" ht="12.75">
      <c r="A43" s="123"/>
      <c r="F43" s="4"/>
    </row>
    <row r="44" spans="1:6" ht="12.75">
      <c r="A44" s="123"/>
      <c r="F44" s="4"/>
    </row>
    <row r="45" spans="1:6" ht="12.75">
      <c r="A45" s="123"/>
      <c r="F45" s="4"/>
    </row>
    <row r="46" spans="1:6" ht="12.75">
      <c r="A46" s="123"/>
      <c r="F46" s="4"/>
    </row>
    <row r="47" spans="1:6" ht="12.75">
      <c r="A47" s="123"/>
      <c r="F47" s="4"/>
    </row>
    <row r="48" spans="1:6" ht="12.75">
      <c r="A48" s="123"/>
      <c r="F48" s="4"/>
    </row>
    <row r="49" spans="1:8" ht="12.75">
      <c r="A49" s="123"/>
      <c r="B49" s="26"/>
      <c r="C49" s="26"/>
      <c r="D49" s="26"/>
      <c r="E49" s="26"/>
      <c r="F49" s="26"/>
      <c r="G49" s="26"/>
      <c r="H49" s="26"/>
    </row>
    <row r="50" spans="1:8" ht="12.75">
      <c r="A50" s="123"/>
      <c r="B50" s="26"/>
      <c r="C50" s="26"/>
      <c r="D50" s="26"/>
      <c r="E50" s="26"/>
      <c r="F50" s="26"/>
      <c r="G50" s="26"/>
      <c r="H50" s="26"/>
    </row>
    <row r="51" spans="2:8" ht="12.75">
      <c r="B51" s="26"/>
      <c r="C51" s="26"/>
      <c r="D51" s="26"/>
      <c r="E51" s="26"/>
      <c r="F51" s="26"/>
      <c r="G51" s="26"/>
      <c r="H51" s="26"/>
    </row>
    <row r="52" spans="2:8" ht="12.75">
      <c r="B52" s="26"/>
      <c r="C52" s="26"/>
      <c r="D52" s="26"/>
      <c r="E52" s="26"/>
      <c r="F52" s="26"/>
      <c r="G52" s="26"/>
      <c r="H52" s="26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spans="2:3" ht="12.75">
      <c r="B84" s="27"/>
      <c r="C84" s="27"/>
    </row>
    <row r="85" spans="2:8" ht="12.75">
      <c r="B85" s="26"/>
      <c r="C85" s="26"/>
      <c r="D85" s="29"/>
      <c r="E85" s="29"/>
      <c r="F85" s="30"/>
      <c r="G85" s="29"/>
      <c r="H85" s="31"/>
    </row>
    <row r="86" spans="2:8" ht="12.75">
      <c r="B86" s="32"/>
      <c r="C86" s="32"/>
      <c r="D86" s="26"/>
      <c r="E86" s="26"/>
      <c r="F86" s="33"/>
      <c r="G86" s="26"/>
      <c r="H86" s="26"/>
    </row>
    <row r="87" spans="2:8" ht="12.75">
      <c r="B87" s="26"/>
      <c r="C87" s="26"/>
      <c r="D87" s="26"/>
      <c r="E87" s="26"/>
      <c r="F87" s="33"/>
      <c r="G87" s="26"/>
      <c r="H87" s="26"/>
    </row>
    <row r="88" spans="2:8" ht="12.75">
      <c r="B88" s="26"/>
      <c r="C88" s="26"/>
      <c r="D88" s="26"/>
      <c r="E88" s="26"/>
      <c r="F88" s="33"/>
      <c r="G88" s="26"/>
      <c r="H88" s="26"/>
    </row>
    <row r="89" spans="2:8" ht="12.75">
      <c r="B89" s="26"/>
      <c r="C89" s="26"/>
      <c r="D89" s="26"/>
      <c r="E89" s="26"/>
      <c r="F89" s="33"/>
      <c r="G89" s="26"/>
      <c r="H89" s="26"/>
    </row>
    <row r="90" spans="2:8" ht="12.75">
      <c r="B90" s="26"/>
      <c r="C90" s="26"/>
      <c r="D90" s="26"/>
      <c r="E90" s="26"/>
      <c r="F90" s="33"/>
      <c r="G90" s="26"/>
      <c r="H90" s="26"/>
    </row>
    <row r="91" spans="2:8" ht="12.75">
      <c r="B91" s="26"/>
      <c r="C91" s="26"/>
      <c r="D91" s="26"/>
      <c r="E91" s="26"/>
      <c r="F91" s="33"/>
      <c r="G91" s="26"/>
      <c r="H91" s="26"/>
    </row>
    <row r="92" spans="2:8" ht="12.75">
      <c r="B92" s="26"/>
      <c r="C92" s="26"/>
      <c r="D92" s="26"/>
      <c r="E92" s="26"/>
      <c r="F92" s="33"/>
      <c r="G92" s="26"/>
      <c r="H92" s="26"/>
    </row>
    <row r="93" spans="2:8" ht="12.75">
      <c r="B93" s="26"/>
      <c r="C93" s="26"/>
      <c r="D93" s="26"/>
      <c r="E93" s="26"/>
      <c r="F93" s="33"/>
      <c r="G93" s="26"/>
      <c r="H93" s="26"/>
    </row>
    <row r="94" spans="2:8" ht="12.75">
      <c r="B94" s="26"/>
      <c r="C94" s="26"/>
      <c r="D94" s="26"/>
      <c r="E94" s="26"/>
      <c r="F94" s="33"/>
      <c r="G94" s="26"/>
      <c r="H94" s="26"/>
    </row>
    <row r="95" spans="2:8" ht="12.75">
      <c r="B95" s="26"/>
      <c r="C95" s="26"/>
      <c r="D95" s="26"/>
      <c r="E95" s="26"/>
      <c r="F95" s="33"/>
      <c r="G95" s="26"/>
      <c r="H95" s="26"/>
    </row>
    <row r="96" spans="2:8" ht="12.75">
      <c r="B96" s="26"/>
      <c r="C96" s="26"/>
      <c r="D96" s="26"/>
      <c r="E96" s="26"/>
      <c r="F96" s="33"/>
      <c r="G96" s="26"/>
      <c r="H96" s="26"/>
    </row>
    <row r="97" spans="2:8" ht="12.75">
      <c r="B97" s="26"/>
      <c r="C97" s="26"/>
      <c r="D97" s="26"/>
      <c r="E97" s="26"/>
      <c r="F97" s="33"/>
      <c r="G97" s="26"/>
      <c r="H97" s="26"/>
    </row>
    <row r="98" spans="2:8" ht="12.75">
      <c r="B98" s="26"/>
      <c r="C98" s="26"/>
      <c r="D98" s="26"/>
      <c r="E98" s="26"/>
      <c r="F98" s="33"/>
      <c r="G98" s="26"/>
      <c r="H98" s="26"/>
    </row>
  </sheetData>
  <sheetProtection/>
  <mergeCells count="5">
    <mergeCell ref="B1:H1"/>
    <mergeCell ref="B3:C3"/>
    <mergeCell ref="B4:C4"/>
    <mergeCell ref="F4:H4"/>
    <mergeCell ref="B2:H2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Trading</cp:lastModifiedBy>
  <cp:lastPrinted>2016-04-05T05:06:06Z</cp:lastPrinted>
  <dcterms:created xsi:type="dcterms:W3CDTF">2010-01-19T10:08:42Z</dcterms:created>
  <dcterms:modified xsi:type="dcterms:W3CDTF">2018-11-21T08:05:46Z</dcterms:modified>
  <cp:category/>
  <cp:version/>
  <cp:contentType/>
  <cp:contentStatus/>
</cp:coreProperties>
</file>