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14445" windowHeight="12780" activeTab="0"/>
  </bookViews>
  <sheets>
    <sheet name="Rek." sheetId="1" r:id="rId1"/>
    <sheet name="Mat." sheetId="2" r:id="rId2"/>
    <sheet name="Mont." sheetId="3" r:id="rId3"/>
  </sheets>
  <definedNames>
    <definedName name="DATABASE" localSheetId="1">'Mat.'!$A$2:$H$2</definedName>
    <definedName name="DATABASE" localSheetId="2">'Mont.'!$A$3:$Q$3</definedName>
    <definedName name="_xlnm.Print_Titles" localSheetId="1">'Mat.'!$2:$2</definedName>
    <definedName name="_xlnm.Print_Titles" localSheetId="2">'Mont.'!$3:$3</definedName>
  </definedNames>
  <calcPr fullCalcOnLoad="1"/>
</workbook>
</file>

<file path=xl/sharedStrings.xml><?xml version="1.0" encoding="utf-8"?>
<sst xmlns="http://schemas.openxmlformats.org/spreadsheetml/2006/main" count="65" uniqueCount="32">
  <si>
    <t>NAZEVPOL</t>
  </si>
  <si>
    <t>CENA</t>
  </si>
  <si>
    <t>JEDN</t>
  </si>
  <si>
    <t>MNOZSTVI</t>
  </si>
  <si>
    <t>hod</t>
  </si>
  <si>
    <t>m</t>
  </si>
  <si>
    <t>ks</t>
  </si>
  <si>
    <t>Cislo</t>
  </si>
  <si>
    <t>Celkem</t>
  </si>
  <si>
    <t>1/ El. montáže dle 21M</t>
  </si>
  <si>
    <t>2/ Materiál nosný</t>
  </si>
  <si>
    <t>3/Podružný materiál = 3% z materiálu nosného</t>
  </si>
  <si>
    <t>CENA/</t>
  </si>
  <si>
    <t>Celkem URN - BEZ    DPH</t>
  </si>
  <si>
    <t>CYKY 3Cx1,5 mm2</t>
  </si>
  <si>
    <t>CYKY 3Cx2,5 mm2</t>
  </si>
  <si>
    <t>Elektromonáž celkem</t>
  </si>
  <si>
    <t>vypracovani revizni zpravy</t>
  </si>
  <si>
    <t>Prořez</t>
  </si>
  <si>
    <t>Materiál nosný</t>
  </si>
  <si>
    <t>koordinace s reiznim technikem</t>
  </si>
  <si>
    <t>koordinace s ostatnimi profesemi</t>
  </si>
  <si>
    <t>uklid pracoviste</t>
  </si>
  <si>
    <t>REKAPITULACE ELEKTROINSTALACE</t>
  </si>
  <si>
    <t>8/ Doprava pracovníků na místo montáže</t>
  </si>
  <si>
    <t>Material celkem</t>
  </si>
  <si>
    <t>Materiál nosný CELKEM</t>
  </si>
  <si>
    <t>Podruzny material 3% z celkového nosneho materialu</t>
  </si>
  <si>
    <t>4/Pomocné práce = 5% z ceníku 21M a materiálu</t>
  </si>
  <si>
    <t>ukonc.vod.v rozv.vc.zap.a konc.do 2.5mm2</t>
  </si>
  <si>
    <t>Lišta PVC vkládací LV 24x22</t>
  </si>
  <si>
    <t>Doplnění R-Stávající 1 vč.montáže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</si>
</sst>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;[Red]\-#,##0.00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9"/>
      <name val="Times New Roman"/>
      <family val="1"/>
    </font>
    <font>
      <sz val="12"/>
      <name val="Format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0" fontId="5" fillId="0" borderId="0" xfId="47" applyFont="1" applyBorder="1" applyAlignment="1">
      <alignment horizontal="center"/>
      <protection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53.375" style="0" customWidth="1"/>
    <col min="2" max="2" width="13.875" style="0" customWidth="1"/>
    <col min="4" max="4" width="10.625" style="0" bestFit="1" customWidth="1"/>
    <col min="5" max="5" width="9.625" style="0" bestFit="1" customWidth="1"/>
  </cols>
  <sheetData>
    <row r="3" ht="18">
      <c r="A3" s="3" t="s">
        <v>23</v>
      </c>
    </row>
    <row r="4" ht="18">
      <c r="A4" s="3"/>
    </row>
    <row r="5" ht="18">
      <c r="A5" s="3"/>
    </row>
    <row r="6" spans="1:2" ht="15">
      <c r="A6" s="15" t="s">
        <v>9</v>
      </c>
      <c r="B6" s="16">
        <f>'Mont.'!R13</f>
        <v>0</v>
      </c>
    </row>
    <row r="7" spans="1:2" ht="15">
      <c r="A7" s="15"/>
      <c r="B7" s="16"/>
    </row>
    <row r="8" spans="1:2" ht="15">
      <c r="A8" s="15" t="s">
        <v>10</v>
      </c>
      <c r="B8" s="16">
        <f>'Mat.'!I10</f>
        <v>0</v>
      </c>
    </row>
    <row r="9" spans="1:4" ht="15">
      <c r="A9" s="15"/>
      <c r="B9" s="16"/>
      <c r="D9" s="1"/>
    </row>
    <row r="10" spans="1:4" ht="15">
      <c r="A10" s="15" t="s">
        <v>11</v>
      </c>
      <c r="B10" s="16">
        <f>'Mat.'!I11</f>
        <v>0</v>
      </c>
      <c r="D10" s="1"/>
    </row>
    <row r="11" spans="1:4" ht="15">
      <c r="A11" s="15"/>
      <c r="B11" s="16"/>
      <c r="D11" s="1"/>
    </row>
    <row r="12" spans="1:4" ht="15">
      <c r="A12" s="15" t="s">
        <v>28</v>
      </c>
      <c r="B12" s="17">
        <f>(B6+B8+B10)*0.05</f>
        <v>0</v>
      </c>
      <c r="D12" s="1"/>
    </row>
    <row r="13" spans="1:4" ht="15">
      <c r="A13" s="15"/>
      <c r="B13" s="17"/>
      <c r="D13" s="1"/>
    </row>
    <row r="14" spans="1:4" ht="15">
      <c r="A14" s="18" t="s">
        <v>24</v>
      </c>
      <c r="B14" s="19">
        <v>0</v>
      </c>
      <c r="D14" s="1"/>
    </row>
    <row r="15" spans="1:2" ht="15">
      <c r="A15" s="15"/>
      <c r="B15" s="16"/>
    </row>
    <row r="16" spans="1:2" ht="15.75">
      <c r="A16" s="14" t="s">
        <v>13</v>
      </c>
      <c r="B16" s="20">
        <f>B6+B8+B10+B12+B14</f>
        <v>0</v>
      </c>
    </row>
    <row r="17" spans="1:2" ht="12.75">
      <c r="A17" s="4"/>
      <c r="B17" s="5"/>
    </row>
    <row r="18" spans="1:2" ht="15.75">
      <c r="A18" s="23"/>
      <c r="B18" s="24"/>
    </row>
    <row r="19" spans="1:2" ht="15.75">
      <c r="A19" s="7"/>
      <c r="B19" s="6"/>
    </row>
    <row r="20" spans="1:2" ht="15.75">
      <c r="A20" s="7"/>
      <c r="B20" s="22"/>
    </row>
    <row r="21" spans="1:4" ht="15.75">
      <c r="A21" s="14"/>
      <c r="D21" s="1"/>
    </row>
    <row r="22" spans="1:4" ht="15.75">
      <c r="A22" s="14"/>
      <c r="D22" s="1"/>
    </row>
    <row r="23" spans="1:4" ht="15.75">
      <c r="A23" s="14"/>
      <c r="D23" s="1"/>
    </row>
    <row r="24" ht="15.75">
      <c r="A24" s="14"/>
    </row>
    <row r="25" ht="15.75">
      <c r="A25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&amp;C&amp;14Rozvody med.plynů a pož.úzávěrů, městská  nemocnice Dvůr Králové nad Labem - ELEKTROINSTALACE</oddHeader>
    <oddFooter>&amp;LELTYM Hronov, spol.s r.o.
Husova 207, 549 31
491 482 162&amp;RZakázka číslo 17-P-46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5.00390625" style="2" customWidth="1"/>
    <col min="2" max="2" width="45.875" style="2" customWidth="1"/>
    <col min="3" max="3" width="9.25390625" style="2" customWidth="1"/>
    <col min="4" max="4" width="6.625" style="2" hidden="1" customWidth="1"/>
    <col min="5" max="5" width="7.00390625" style="2" hidden="1" customWidth="1"/>
    <col min="6" max="6" width="8.75390625" style="1" hidden="1" customWidth="1"/>
    <col min="7" max="7" width="5.625" style="2" customWidth="1"/>
    <col min="8" max="8" width="7.625" style="1" customWidth="1"/>
    <col min="9" max="9" width="10.875" style="0" customWidth="1"/>
    <col min="11" max="11" width="9.625" style="0" bestFit="1" customWidth="1"/>
  </cols>
  <sheetData>
    <row r="2" spans="1:9" ht="12.75">
      <c r="A2" s="2" t="s">
        <v>7</v>
      </c>
      <c r="B2" s="2" t="s">
        <v>0</v>
      </c>
      <c r="C2" s="2" t="s">
        <v>12</v>
      </c>
      <c r="D2" s="2" t="s">
        <v>12</v>
      </c>
      <c r="E2" s="2" t="s">
        <v>12</v>
      </c>
      <c r="F2" s="1" t="s">
        <v>1</v>
      </c>
      <c r="G2" s="2" t="s">
        <v>2</v>
      </c>
      <c r="H2" s="1" t="s">
        <v>3</v>
      </c>
      <c r="I2" t="s">
        <v>8</v>
      </c>
    </row>
    <row r="3" spans="1:11" ht="12.75">
      <c r="A3" s="8">
        <v>1</v>
      </c>
      <c r="B3" s="2" t="s">
        <v>30</v>
      </c>
      <c r="C3" s="1">
        <v>0</v>
      </c>
      <c r="G3" s="2" t="s">
        <v>5</v>
      </c>
      <c r="H3" s="1">
        <v>10</v>
      </c>
      <c r="I3" s="1">
        <f>C3*H3</f>
        <v>0</v>
      </c>
      <c r="K3" s="1"/>
    </row>
    <row r="4" spans="1:9" ht="12.75">
      <c r="A4" s="21">
        <v>2</v>
      </c>
      <c r="B4" s="2" t="s">
        <v>14</v>
      </c>
      <c r="C4" s="1">
        <v>0</v>
      </c>
      <c r="D4" s="1">
        <v>21</v>
      </c>
      <c r="E4" s="1"/>
      <c r="F4" s="1">
        <v>3.1</v>
      </c>
      <c r="G4" s="2" t="s">
        <v>5</v>
      </c>
      <c r="H4" s="1">
        <v>30</v>
      </c>
      <c r="I4" s="1">
        <f>C4*H4</f>
        <v>0</v>
      </c>
    </row>
    <row r="5" spans="1:9" ht="12.75">
      <c r="A5" s="21">
        <v>3</v>
      </c>
      <c r="B5" s="2" t="s">
        <v>15</v>
      </c>
      <c r="C5" s="1">
        <v>0</v>
      </c>
      <c r="D5" s="1">
        <v>30</v>
      </c>
      <c r="E5" s="1"/>
      <c r="F5" s="1">
        <v>3.65</v>
      </c>
      <c r="G5" s="2" t="s">
        <v>5</v>
      </c>
      <c r="H5" s="1">
        <v>20</v>
      </c>
      <c r="I5" s="1">
        <f>C5*H5</f>
        <v>0</v>
      </c>
    </row>
    <row r="6" spans="1:9" ht="12.75">
      <c r="A6" s="8">
        <v>4</v>
      </c>
      <c r="B6" s="2" t="s">
        <v>31</v>
      </c>
      <c r="C6" s="1">
        <v>0</v>
      </c>
      <c r="D6" s="1">
        <v>30</v>
      </c>
      <c r="G6" s="2" t="s">
        <v>6</v>
      </c>
      <c r="H6" s="1">
        <v>2</v>
      </c>
      <c r="I6" s="1">
        <f>C6*H6</f>
        <v>0</v>
      </c>
    </row>
    <row r="7" spans="1:9" ht="12.75">
      <c r="A7" s="8"/>
      <c r="C7" s="1"/>
      <c r="I7" s="1"/>
    </row>
    <row r="8" spans="1:9" ht="12.75">
      <c r="A8" s="8"/>
      <c r="B8" s="25" t="s">
        <v>19</v>
      </c>
      <c r="C8" s="1"/>
      <c r="I8" s="5">
        <f>SUM(I3:I7)</f>
        <v>0</v>
      </c>
    </row>
    <row r="9" spans="1:9" ht="12.75">
      <c r="A9" s="8"/>
      <c r="B9" s="25" t="s">
        <v>18</v>
      </c>
      <c r="C9" s="1"/>
      <c r="I9" s="5">
        <v>0</v>
      </c>
    </row>
    <row r="10" spans="1:9" ht="12.75">
      <c r="A10" s="8"/>
      <c r="B10" s="25" t="s">
        <v>26</v>
      </c>
      <c r="C10" s="1"/>
      <c r="I10" s="5">
        <f>I8+I9</f>
        <v>0</v>
      </c>
    </row>
    <row r="11" spans="1:9" ht="12.75">
      <c r="A11" s="8"/>
      <c r="B11" s="25" t="s">
        <v>27</v>
      </c>
      <c r="I11" s="5">
        <f>I10*0.03</f>
        <v>0</v>
      </c>
    </row>
    <row r="12" spans="1:9" ht="12.75">
      <c r="A12" s="8"/>
      <c r="B12" s="25" t="s">
        <v>25</v>
      </c>
      <c r="I12" s="5">
        <f>I10+I11</f>
        <v>0</v>
      </c>
    </row>
    <row r="13" ht="12.75">
      <c r="A13" s="8"/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&amp;C&amp;14Rozvody med.plynů a pož.úzávěrů, městská  nemocnice Dvůr Králové nad Labem - ELEKTROINSTALACE - 
MATERIÁL</oddHeader>
    <oddFooter>&amp;LELTYM Hronov, spol.s r.o.
Husova 207, 549 31
491 482 162&amp;RZakázka číslo 17-P-46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R21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5.00390625" style="2" customWidth="1"/>
    <col min="2" max="2" width="45.75390625" style="2" customWidth="1"/>
    <col min="3" max="3" width="9.125" style="2" hidden="1" customWidth="1"/>
    <col min="4" max="4" width="9.375" style="2" hidden="1" customWidth="1"/>
    <col min="5" max="5" width="8.375" style="2" hidden="1" customWidth="1"/>
    <col min="6" max="6" width="9.375" style="2" hidden="1" customWidth="1"/>
    <col min="7" max="7" width="7.625" style="2" hidden="1" customWidth="1"/>
    <col min="8" max="9" width="7.875" style="2" hidden="1" customWidth="1"/>
    <col min="10" max="10" width="8.25390625" style="2" hidden="1" customWidth="1"/>
    <col min="11" max="11" width="7.375" style="2" hidden="1" customWidth="1"/>
    <col min="12" max="12" width="6.625" style="2" hidden="1" customWidth="1"/>
    <col min="13" max="13" width="7.00390625" style="2" hidden="1" customWidth="1"/>
    <col min="14" max="14" width="9.25390625" style="2" customWidth="1"/>
    <col min="15" max="15" width="8.875" style="1" hidden="1" customWidth="1"/>
    <col min="16" max="16" width="5.875" style="2" customWidth="1"/>
    <col min="17" max="17" width="7.625" style="1" customWidth="1"/>
    <col min="18" max="18" width="10.625" style="0" customWidth="1"/>
  </cols>
  <sheetData>
    <row r="3" spans="1:18" ht="12.75">
      <c r="A3" s="12" t="s">
        <v>7</v>
      </c>
      <c r="B3" s="2" t="s">
        <v>0</v>
      </c>
      <c r="C3" s="2" t="s">
        <v>12</v>
      </c>
      <c r="D3" s="2" t="s">
        <v>12</v>
      </c>
      <c r="E3" s="2" t="s">
        <v>12</v>
      </c>
      <c r="F3" s="2" t="s">
        <v>12</v>
      </c>
      <c r="G3" s="2" t="s">
        <v>12</v>
      </c>
      <c r="H3" s="2" t="s">
        <v>12</v>
      </c>
      <c r="I3" s="2" t="s">
        <v>12</v>
      </c>
      <c r="J3" s="2" t="s">
        <v>12</v>
      </c>
      <c r="K3" s="2" t="s">
        <v>12</v>
      </c>
      <c r="L3" s="2" t="s">
        <v>12</v>
      </c>
      <c r="M3" s="2" t="s">
        <v>12</v>
      </c>
      <c r="N3" s="1" t="s">
        <v>1</v>
      </c>
      <c r="O3" s="1" t="s">
        <v>1</v>
      </c>
      <c r="P3" s="2" t="s">
        <v>2</v>
      </c>
      <c r="Q3" s="1" t="s">
        <v>3</v>
      </c>
      <c r="R3" t="s">
        <v>8</v>
      </c>
    </row>
    <row r="4" spans="1:18" ht="12.75">
      <c r="A4" s="21">
        <v>1</v>
      </c>
      <c r="B4" s="2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v>0</v>
      </c>
      <c r="P4" s="2" t="s">
        <v>4</v>
      </c>
      <c r="Q4" s="1">
        <v>1</v>
      </c>
      <c r="R4" s="1">
        <f aca="true" t="shared" si="0" ref="R4:R11">N4*Q4</f>
        <v>0</v>
      </c>
    </row>
    <row r="5" spans="1:18" ht="12.75">
      <c r="A5" s="21">
        <v>2</v>
      </c>
      <c r="B5" s="2" t="s">
        <v>17</v>
      </c>
      <c r="C5" s="1">
        <v>10</v>
      </c>
      <c r="D5" s="1">
        <v>18</v>
      </c>
      <c r="E5" s="1">
        <v>8</v>
      </c>
      <c r="F5" s="1"/>
      <c r="G5" s="1"/>
      <c r="H5" s="1"/>
      <c r="I5" s="1"/>
      <c r="J5" s="1"/>
      <c r="K5" s="1"/>
      <c r="L5" s="1"/>
      <c r="M5" s="1"/>
      <c r="N5" s="1">
        <v>0</v>
      </c>
      <c r="O5" s="1">
        <v>75</v>
      </c>
      <c r="P5" s="2" t="s">
        <v>4</v>
      </c>
      <c r="Q5" s="1">
        <v>3</v>
      </c>
      <c r="R5" s="1">
        <f t="shared" si="0"/>
        <v>0</v>
      </c>
    </row>
    <row r="6" spans="1:18" ht="12.75">
      <c r="A6" s="21">
        <v>3</v>
      </c>
      <c r="B6" s="2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v>0</v>
      </c>
      <c r="P6" s="2" t="s">
        <v>4</v>
      </c>
      <c r="Q6" s="1">
        <v>0.5</v>
      </c>
      <c r="R6" s="1">
        <f t="shared" si="0"/>
        <v>0</v>
      </c>
    </row>
    <row r="7" spans="1:18" ht="12.75">
      <c r="A7" s="21">
        <v>4</v>
      </c>
      <c r="B7" s="2" t="s">
        <v>21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v>0</v>
      </c>
      <c r="P7" s="2" t="s">
        <v>4</v>
      </c>
      <c r="Q7" s="1">
        <v>1</v>
      </c>
      <c r="R7" s="1">
        <f t="shared" si="0"/>
        <v>0</v>
      </c>
    </row>
    <row r="8" spans="1:18" ht="12.75">
      <c r="A8" s="21">
        <v>5</v>
      </c>
      <c r="B8" s="2" t="s">
        <v>30</v>
      </c>
      <c r="C8" s="1"/>
      <c r="D8" s="1"/>
      <c r="N8" s="1">
        <v>0</v>
      </c>
      <c r="P8" s="2" t="s">
        <v>5</v>
      </c>
      <c r="Q8" s="1">
        <v>10</v>
      </c>
      <c r="R8" s="1">
        <f t="shared" si="0"/>
        <v>0</v>
      </c>
    </row>
    <row r="9" spans="1:18" ht="12.75">
      <c r="A9" s="8">
        <v>6</v>
      </c>
      <c r="B9" s="2" t="s">
        <v>14</v>
      </c>
      <c r="C9" s="1"/>
      <c r="D9" s="1"/>
      <c r="N9" s="1">
        <v>0</v>
      </c>
      <c r="P9" s="2" t="s">
        <v>5</v>
      </c>
      <c r="Q9" s="1">
        <v>30</v>
      </c>
      <c r="R9" s="1">
        <f t="shared" si="0"/>
        <v>0</v>
      </c>
    </row>
    <row r="10" spans="1:18" ht="12.75">
      <c r="A10" s="8">
        <v>7</v>
      </c>
      <c r="B10" s="2" t="s">
        <v>15</v>
      </c>
      <c r="C10" s="1"/>
      <c r="D10" s="1"/>
      <c r="N10" s="1">
        <v>0</v>
      </c>
      <c r="P10" s="2" t="s">
        <v>5</v>
      </c>
      <c r="Q10" s="1">
        <v>20</v>
      </c>
      <c r="R10" s="1">
        <f t="shared" si="0"/>
        <v>0</v>
      </c>
    </row>
    <row r="11" spans="1:18" ht="12.75">
      <c r="A11" s="8">
        <v>8</v>
      </c>
      <c r="B11" s="2" t="s">
        <v>29</v>
      </c>
      <c r="C11" s="1">
        <v>2.9</v>
      </c>
      <c r="D11" s="1">
        <v>9.3</v>
      </c>
      <c r="N11" s="1">
        <v>0</v>
      </c>
      <c r="O11" s="2" t="s">
        <v>6</v>
      </c>
      <c r="P11" s="1" t="s">
        <v>6</v>
      </c>
      <c r="Q11" s="1">
        <v>14</v>
      </c>
      <c r="R11" s="1">
        <f t="shared" si="0"/>
        <v>0</v>
      </c>
    </row>
    <row r="12" spans="1:18" ht="12.75">
      <c r="A12" s="8"/>
      <c r="C12" s="1"/>
      <c r="D12" s="1"/>
      <c r="E12" s="1"/>
      <c r="F12" s="1"/>
      <c r="G12" s="1"/>
      <c r="H12" s="1"/>
      <c r="I12" s="1"/>
      <c r="J12" s="13"/>
      <c r="K12" s="1"/>
      <c r="L12"/>
      <c r="M12"/>
      <c r="N12" s="1"/>
      <c r="O12"/>
      <c r="P12" s="1"/>
      <c r="R12" s="1"/>
    </row>
    <row r="13" spans="1:18" s="11" customFormat="1" ht="12.75">
      <c r="A13" s="8"/>
      <c r="B13" s="10" t="s">
        <v>16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/>
      <c r="P13" s="10"/>
      <c r="Q13" s="9"/>
      <c r="R13" s="9">
        <f>SUM(R4:R12)</f>
        <v>0</v>
      </c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&amp;C&amp;14Rozvody med.plynů a pož.úzávěrů, městská  nemocnice Dvůr Králové nad Labem - ELEKTROINSTALACE - MONTÁŽ</oddHeader>
    <oddFooter>&amp;LELTYM Hronov, spol.s r.o.
Husova 207, 549 31
491 482 162&amp;RZakázka číslo 17-P-46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Eltym</dc:creator>
  <cp:keywords/>
  <dc:description/>
  <cp:lastModifiedBy>spravce1</cp:lastModifiedBy>
  <cp:lastPrinted>2017-06-30T12:43:36Z</cp:lastPrinted>
  <dcterms:created xsi:type="dcterms:W3CDTF">2004-07-14T12:46:53Z</dcterms:created>
  <dcterms:modified xsi:type="dcterms:W3CDTF">2018-07-11T13:31:02Z</dcterms:modified>
  <cp:category/>
  <cp:version/>
  <cp:contentType/>
  <cp:contentStatus/>
</cp:coreProperties>
</file>