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0" windowWidth="15450" windowHeight="10890" tabRatio="938" activeTab="0"/>
  </bookViews>
  <sheets>
    <sheet name="SO01.1" sheetId="1" r:id="rId1"/>
  </sheets>
  <definedNames>
    <definedName name="_">"$#REF!.$#REF!$#REF!:$#REF!.$#REF!$#REF!"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DATE___0_1">0</definedName>
    <definedName name="DATE___0_2">0</definedName>
    <definedName name="dem___0_1">0</definedName>
    <definedName name="dem___0_2">0</definedName>
    <definedName name="ecu___0_1">0</definedName>
    <definedName name="ecu___0_2">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_1_1_1_1_1_1_1_1_1_1_1">#REF!</definedName>
    <definedName name="Excel_BuiltIn_Print_Area_2_1_1_1_1_1_1_1_1_1_1_1_1_1_1">#REF!</definedName>
    <definedName name="Excel_BuiltIn_Print_Area_2_1_1_1_1_1_1_1_1_1_1_1_1_1_1_1">#REF!</definedName>
    <definedName name="Excel_BuiltIn_Print_Area_2_1_1_1_1_1_1_1_1_1_1_1_1_1_1_1_1">#REF!</definedName>
    <definedName name="Excel_BuiltIn_Print_Area_2_1_1_1_1_1_1_1_1_1_1_1_1_1_1_1_1_1">#REF!</definedName>
    <definedName name="Excel_BuiltIn_Print_Area_2_1_1_1_1_1_1_1_1_1_1_1_1_1_1_1_1_1_1">#REF!</definedName>
    <definedName name="Excel_BuiltIn_Print_Area_2_1_1_1_1_1_1_1_1_1_1_1_1_1_1_1_1_1_1_1">#REF!</definedName>
    <definedName name="Excel_BuiltIn_Print_Area_2_1_1_1_1_1_1_1_1_1_1_1_1_1_1_1_1_1_1_1_1">#REF!</definedName>
    <definedName name="Excel_BuiltIn_Print_Area_2_1_1_1_1_1_1_1_1_1_1_1_1_1_1_1_1_1_1_1_1_1">#REF!</definedName>
    <definedName name="Excel_BuiltIn_Print_Area_2_1_1_1_1_1_1_1_1_1_1_1_1_1_1_1_1_1_1_1_1_1_1">#REF!</definedName>
    <definedName name="Excel_BuiltIn_Print_Area_2_1_1_1_1_1_1_1_1_1_1_1_1_1_1_1_1_1_1_1_1_1_1_1">#REF!</definedName>
    <definedName name="Excel_BuiltIn_Print_Area_2_1_1_1_1_1_1_1_1_1_1_1_1_1_1_1_1_1_1_1_1_1_1_1_1">#REF!</definedName>
    <definedName name="Excel_BuiltIn_Print_Area_2_1_1_1_1_1_1_1_1_1_1_1_1_1_1_1_1_1_1_1_1_1_1_1_1_1">#REF!</definedName>
    <definedName name="Excel_BuiltIn_Print_Area_4">#REF!</definedName>
    <definedName name="gbp___0_1">0</definedName>
    <definedName name="gbp___0_2">0</definedName>
    <definedName name="_xlnm.Print_Titles" localSheetId="0">'SO01.1'!$5:$7</definedName>
    <definedName name="nlg___0_1">0</definedName>
    <definedName name="nlg___0_2">0</definedName>
    <definedName name="_xlnm.Print_Area">"$#REF!.$A$1:$#REF!.$E$205"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_xlnm.Print_Titles">"$#REF!.$#REF!$#REF!:$#REF!.$#REF!$#REF!"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REV___0_1">0</definedName>
    <definedName name="REV___0_2">0</definedName>
    <definedName name="SN1___0_1">0</definedName>
    <definedName name="SN1___0_2">0</definedName>
    <definedName name="SN2___0_1">0</definedName>
    <definedName name="SN2___0_2">0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usd___0_1">0</definedName>
    <definedName name="usd___0_2">0</definedName>
    <definedName name="VF___0_1">0</definedName>
    <definedName name="VF___0_2">0</definedName>
    <definedName name="VU___0_1">0</definedName>
    <definedName name="VU___0_2">0</definedName>
    <definedName name="Z_2C75CF4E_0D06_4721_8E76_BAB145749A3D_.wvu.PrintArea">"$#REF!.$A$3:$#REF!.$C$562"</definedName>
    <definedName name="Z_3FFCA56C_B0D6_4620_9357_B2FC76A8C8D7_.wvu.PrintArea">"$#REF!.$A$3:$#REF!.$C$562"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7544732_21F0_4702_835A_11F885FEB961_.wvu.PrintArea">"$#REF!.$A$3:$#REF!.$C$562"</definedName>
    <definedName name="Z_DD8899BF_4FBB_4C8F_97F0_9ABA26F4301A_.wvu.PrintArea">"$#REF!.$A$3:$#REF!.$C$562"</definedName>
  </definedNames>
  <calcPr fullCalcOnLoad="1"/>
</workbook>
</file>

<file path=xl/sharedStrings.xml><?xml version="1.0" encoding="utf-8"?>
<sst xmlns="http://schemas.openxmlformats.org/spreadsheetml/2006/main" count="1127" uniqueCount="760">
  <si>
    <t>Výztuž nosných zdí betonářskou ocelí 10 505</t>
  </si>
  <si>
    <t>Stavba:   Digitální planetárium</t>
  </si>
  <si>
    <t>Místo:   Hradec Králové - Kluky</t>
  </si>
  <si>
    <t>Objekt:   SO 01 - Objekt digitálního planetária</t>
  </si>
  <si>
    <t>Objednatel:   Královéhradecký kraj</t>
  </si>
  <si>
    <t>Část:   Stavební část</t>
  </si>
  <si>
    <t>Kód zakázky:   SO01.1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</si>
  <si>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</si>
  <si>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</si>
  <si>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</si>
  <si>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</si>
  <si>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</si>
  <si>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</si>
  <si>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</si>
  <si>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</si>
  <si>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</si>
  <si>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</si>
  <si>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</si>
  <si>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</si>
  <si>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</si>
  <si>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</si>
  <si>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</si>
  <si>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Zemní práce</t>
  </si>
  <si>
    <t>m3</t>
  </si>
  <si>
    <t>162701105</t>
  </si>
  <si>
    <t>Vodorovné přemístění do 10000 m výkopku z horniny tř. 1 až 4</t>
  </si>
  <si>
    <t>167101102</t>
  </si>
  <si>
    <t>Nakládání výkopku z hornin tř. 1 až 4 přes 100 m3</t>
  </si>
  <si>
    <t>171201201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</si>
  <si>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</si>
  <si>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</si>
  <si>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</si>
  <si>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</si>
  <si>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m2</t>
  </si>
  <si>
    <t>Zakládání</t>
  </si>
  <si>
    <t>274321311</t>
  </si>
  <si>
    <t>274351215</t>
  </si>
  <si>
    <t>Zřízení bednění stěn základových pásů</t>
  </si>
  <si>
    <t>274351216</t>
  </si>
  <si>
    <t>Odstranění bednění stěn základových pásů</t>
  </si>
  <si>
    <t>t</t>
  </si>
  <si>
    <t>274361821</t>
  </si>
  <si>
    <t>275321311</t>
  </si>
  <si>
    <t>275351215</t>
  </si>
  <si>
    <t>Zřízení bednění stěn základových patek</t>
  </si>
  <si>
    <t>275351216</t>
  </si>
  <si>
    <t>Odstranění bednění stěn základových patek</t>
  </si>
  <si>
    <t>Svislé a kompletní konstrukce</t>
  </si>
  <si>
    <t>311351105</t>
  </si>
  <si>
    <t>Zřízení oboustranného bednění zdí nosných</t>
  </si>
  <si>
    <t>311351106</t>
  </si>
  <si>
    <t>Odstranění oboustranného bednění zdí nosných</t>
  </si>
  <si>
    <t>311361821</t>
  </si>
  <si>
    <t>330321410</t>
  </si>
  <si>
    <t>Sloupy nebo pilíře ze ŽB tř. C 25/30</t>
  </si>
  <si>
    <t>332351101</t>
  </si>
  <si>
    <t>Zřízení bednění sloupů oblých D do 30 cm v do 4 m</t>
  </si>
  <si>
    <t>332351102</t>
  </si>
  <si>
    <t>Odstranění bednění sloupů oblých v do 4 m</t>
  </si>
  <si>
    <t>332361821</t>
  </si>
  <si>
    <t>Výztuž sloupů oblých betonářskou ocelí 10 505</t>
  </si>
  <si>
    <t>m</t>
  </si>
  <si>
    <t>Vodorovné konstrukce</t>
  </si>
  <si>
    <t>411321414</t>
  </si>
  <si>
    <t>Stropy deskové ze ŽB tř. C 25/30</t>
  </si>
  <si>
    <t>411351101</t>
  </si>
  <si>
    <t>Zřízení bednění stropů deskových</t>
  </si>
  <si>
    <t>411351102</t>
  </si>
  <si>
    <t>Odstranění bednění stropů deskových</t>
  </si>
  <si>
    <t>411361821</t>
  </si>
  <si>
    <t>Výztuž stropů betonářskou ocelí 10 505</t>
  </si>
  <si>
    <t>Úpravy povrchů, podlahy a osazování výplní</t>
  </si>
  <si>
    <t>kus</t>
  </si>
  <si>
    <t>kpl</t>
  </si>
  <si>
    <t>9</t>
  </si>
  <si>
    <t>941111131</t>
  </si>
  <si>
    <t>Montáž lešení řadového trubkového lehkého s podlahami zatížení do 200 kg/m2 š do 1,5 m v do 10 m</t>
  </si>
  <si>
    <t>941111231</t>
  </si>
  <si>
    <t>Příplatek k lešení řadovému trubkovému lehkému s podlahami š 1,5 m v 10 m za první a ZKD den použití</t>
  </si>
  <si>
    <t>941111831</t>
  </si>
  <si>
    <t>Demontáž lešení řadového trubkového lehkého s podlahami zatížení do 200 kg/m2 š do 1,5 m v do 10 m</t>
  </si>
  <si>
    <t>952901111</t>
  </si>
  <si>
    <t>Vyčištění budov bytové a občanské výstavby při výšce podlaží do 4 m</t>
  </si>
  <si>
    <t>952901114</t>
  </si>
  <si>
    <t>Vyčištění budov bytové a občanské výstavby při výšce podlaží přes 4 m</t>
  </si>
  <si>
    <t>99</t>
  </si>
  <si>
    <t>Přesun hmot</t>
  </si>
  <si>
    <t>PSV</t>
  </si>
  <si>
    <t>711</t>
  </si>
  <si>
    <t>Izolace proti vodě, vlhkosti a plynům</t>
  </si>
  <si>
    <t>711111001</t>
  </si>
  <si>
    <t>Provedení izolace proti zemní vlhkosti vodorovné za studena nátěrem penetračním</t>
  </si>
  <si>
    <t>711112001</t>
  </si>
  <si>
    <t>Provedení izolace proti zemní vlhkosti svislé za studena nátěrem penetračním</t>
  </si>
  <si>
    <t>711141559</t>
  </si>
  <si>
    <t>Provedení izolace proti zemní vlhkosti pásy přitavením vodorovné NAIP</t>
  </si>
  <si>
    <t>711142559</t>
  </si>
  <si>
    <t>Provedení izolace proti zemní vlhkosti pásy přitavením svislé NAIP</t>
  </si>
  <si>
    <t>998711202</t>
  </si>
  <si>
    <t>%</t>
  </si>
  <si>
    <t>712</t>
  </si>
  <si>
    <t>Povlakové krytiny</t>
  </si>
  <si>
    <t>712311101</t>
  </si>
  <si>
    <t>Provedení povlakové krytiny střech do 10° za studena lakem penetračním nebo asfaltovým</t>
  </si>
  <si>
    <t>712341559</t>
  </si>
  <si>
    <t>Provedení povlakové krytiny střech do 10° pásy NAIP přitavením v plné ploše</t>
  </si>
  <si>
    <t>283220000</t>
  </si>
  <si>
    <t>998712202</t>
  </si>
  <si>
    <t>713</t>
  </si>
  <si>
    <t>Izolace tepelné</t>
  </si>
  <si>
    <t>713121111</t>
  </si>
  <si>
    <t>Montáž izolace tepelné podlah volně kladenými rohožemi, pásy, dílci, deskami 1 vrstva</t>
  </si>
  <si>
    <t>998713202</t>
  </si>
  <si>
    <t>714</t>
  </si>
  <si>
    <t>Akustická a protiotřesová opatření</t>
  </si>
  <si>
    <t>71411101</t>
  </si>
  <si>
    <t>71411102</t>
  </si>
  <si>
    <t>998714202</t>
  </si>
  <si>
    <t>762</t>
  </si>
  <si>
    <t>Konstrukce tesařské</t>
  </si>
  <si>
    <t>762395000</t>
  </si>
  <si>
    <t>Spojovací prostředky pro montáž krovu, bednění, laťování, světlíky, klíny</t>
  </si>
  <si>
    <t>763</t>
  </si>
  <si>
    <t>763111414</t>
  </si>
  <si>
    <t>SDK příčka tl 125 mm profil CW+UW 75 desky 2xA 12,5 TI 75 mm EI 60 Rw 53 dB</t>
  </si>
  <si>
    <t>763111434</t>
  </si>
  <si>
    <t>SDK příčka tl 125 mm profil CW+UW 75 desky 2xH2 12,5 TI 75 mm EI 60 Rw 53 dB</t>
  </si>
  <si>
    <t>763111752</t>
  </si>
  <si>
    <t>Příplatek k SDK příčce za zakřivení do plynulého oblouku</t>
  </si>
  <si>
    <t>763121752</t>
  </si>
  <si>
    <t>Příplatek k SDK stěně předsazené za zakřivení do plynulého oblouku</t>
  </si>
  <si>
    <t>763131411</t>
  </si>
  <si>
    <t>SDK podhled desky 1xA 12,5 bez TI dvouvrstvá spodní kce profil CD+UD</t>
  </si>
  <si>
    <t>763183112</t>
  </si>
  <si>
    <t>Montáž pouzdra posuvných dveří s jednou kapsou pro jedno křídlo šířky do 1200 mm do SDK příčky</t>
  </si>
  <si>
    <t>553316140</t>
  </si>
  <si>
    <t>763183212</t>
  </si>
  <si>
    <t>Montáž pouzdra posuvných dveří se dvěma kapsami pro dvě křídla šířky do 2450 mm do SDK příčky</t>
  </si>
  <si>
    <t>553316330</t>
  </si>
  <si>
    <t>998763402</t>
  </si>
  <si>
    <t>764</t>
  </si>
  <si>
    <t>Konstrukce klempířské</t>
  </si>
  <si>
    <t>766</t>
  </si>
  <si>
    <t>Konstrukce truhlářské</t>
  </si>
  <si>
    <t>998766202</t>
  </si>
  <si>
    <t>767</t>
  </si>
  <si>
    <t>Konstrukce zámečnické</t>
  </si>
  <si>
    <t>kg</t>
  </si>
  <si>
    <t>998767202</t>
  </si>
  <si>
    <t>771</t>
  </si>
  <si>
    <t>Podlahy z dlaždic</t>
  </si>
  <si>
    <t>597614080</t>
  </si>
  <si>
    <t>998771202</t>
  </si>
  <si>
    <t>776</t>
  </si>
  <si>
    <t>Podlahy povlakové</t>
  </si>
  <si>
    <t>777</t>
  </si>
  <si>
    <t>Podlahy lité</t>
  </si>
  <si>
    <t>781</t>
  </si>
  <si>
    <t>Dokončovací práce - obklady keramické</t>
  </si>
  <si>
    <t>998781202</t>
  </si>
  <si>
    <t>783</t>
  </si>
  <si>
    <t>Dokončovací práce - nátěry</t>
  </si>
  <si>
    <t>783783311</t>
  </si>
  <si>
    <t>784</t>
  </si>
  <si>
    <t>Dokončovací práce - malby</t>
  </si>
  <si>
    <t>Práce a dodávky M</t>
  </si>
  <si>
    <t>33-M</t>
  </si>
  <si>
    <t>43-M</t>
  </si>
  <si>
    <t>ks</t>
  </si>
  <si>
    <t>Celkem</t>
  </si>
  <si>
    <t>soubor</t>
  </si>
  <si>
    <t>hod</t>
  </si>
  <si>
    <t/>
  </si>
  <si>
    <t>121101102</t>
  </si>
  <si>
    <t>Sejmutí ornice s přemístěním na vzdálenost do 100 m</t>
  </si>
  <si>
    <t>171201101</t>
  </si>
  <si>
    <t>Uložení ornice na mezideponii ke zpětnému použití</t>
  </si>
  <si>
    <t>131201102</t>
  </si>
  <si>
    <t>Hloubení jam nezapažených v hornině tř. 3 objemu do 1000 m3</t>
  </si>
  <si>
    <t>132202202</t>
  </si>
  <si>
    <t>Hloubení rýh š přes 600 do 2000 mm ručním nebo pneum nářadím v nesoudržných horninách tř. 3</t>
  </si>
  <si>
    <t>133202011</t>
  </si>
  <si>
    <t>Hloubení šachet ručním nebo pneum nářadím v soudržných horninách tř. 3, plocha výkopu do 4 m2</t>
  </si>
  <si>
    <t>162201102</t>
  </si>
  <si>
    <t>Vodorovné přemístění do 50 m výkopku z horniny tř. 1 až 4</t>
  </si>
  <si>
    <t>Uložení sypaniny na skládky - mezideponie v obvodu staveniště, uložení pro zpětné obsypy</t>
  </si>
  <si>
    <t>273321311</t>
  </si>
  <si>
    <t>273351215</t>
  </si>
  <si>
    <t>Zřízení bednění stěn základových desek</t>
  </si>
  <si>
    <t>273351216</t>
  </si>
  <si>
    <t>Odstranění bednění stěn základových desek</t>
  </si>
  <si>
    <t>273361821</t>
  </si>
  <si>
    <t>Výztuž základových desek betonářskou ocelí 10 505 (R)</t>
  </si>
  <si>
    <t>Výztuž základových pásů betonářskou ocelí 10 505 (R)</t>
  </si>
  <si>
    <t>275361821</t>
  </si>
  <si>
    <t>Výztuž základových patek betonářskou ocelí 10 505 (R)</t>
  </si>
  <si>
    <t>334791113</t>
  </si>
  <si>
    <t>Prostup v betonových konstrukcích z plastových trub DN do 160</t>
  </si>
  <si>
    <t>311238112</t>
  </si>
  <si>
    <t>311238113</t>
  </si>
  <si>
    <t>311238131</t>
  </si>
  <si>
    <t>312321511</t>
  </si>
  <si>
    <t>31135-01</t>
  </si>
  <si>
    <t>Příplatek za obloukové bednění ŽB stěn</t>
  </si>
  <si>
    <t>317-01</t>
  </si>
  <si>
    <t>Překlad ŽB půdorysně zakřívený - beton , bednění, výztuž</t>
  </si>
  <si>
    <t>317168111</t>
  </si>
  <si>
    <t>Překlad keramický plochý š 11,5 cm dl 100 cm</t>
  </si>
  <si>
    <t>317168112</t>
  </si>
  <si>
    <t>Překlad keramický plochý š 11,5 cm dl 125 cm</t>
  </si>
  <si>
    <t>317168130</t>
  </si>
  <si>
    <t>Překlad keramický vysoký v 23,8 cm dl 100 cm</t>
  </si>
  <si>
    <t>317168131</t>
  </si>
  <si>
    <t>Překlad keramický vysoký v 23,8 cm dl 125 cm</t>
  </si>
  <si>
    <t>342242221-1</t>
  </si>
  <si>
    <t>Příčky tl 100 mm jednoduché z příčkovek betonových na MC</t>
  </si>
  <si>
    <t>342248110</t>
  </si>
  <si>
    <t>342291111</t>
  </si>
  <si>
    <t>Ukotvení příček montážní polyuretanovou pěnou tl příčky do 100 mm</t>
  </si>
  <si>
    <t>342291131</t>
  </si>
  <si>
    <t>Ukotvení příček k betonovým konstrukcím plochými nerezovými kotvami tl příčky do 100 mm</t>
  </si>
  <si>
    <t>345311711</t>
  </si>
  <si>
    <t>345351101</t>
  </si>
  <si>
    <t>Zřízení bednění zídek atikových, parapetních, schodišťových a zábradelních plnostěnných</t>
  </si>
  <si>
    <t>345351102</t>
  </si>
  <si>
    <t>Odstranění bednění zídek atikových, parapetních, schodišťových a zábradelních plnostěnných</t>
  </si>
  <si>
    <t>345361821</t>
  </si>
  <si>
    <t>Výztuž zídek atikových, parapetních, schodišťových a zábradelních betonářskou ocelí 10 505</t>
  </si>
  <si>
    <t>346244821</t>
  </si>
  <si>
    <t>Přizdívky izolační tl 140 mm z cihel dl 290 mm pevnosti P 20 na MC 10</t>
  </si>
  <si>
    <t>411354173</t>
  </si>
  <si>
    <t>Zřízení podpěrné konstrukce stropů v do 4 m pro zatížení do 12 kPa</t>
  </si>
  <si>
    <t>411354174</t>
  </si>
  <si>
    <t>Odstranění podpěrné konstrukce stropů v do 4 m pro zatížení do 12 kPa</t>
  </si>
  <si>
    <t>411354219</t>
  </si>
  <si>
    <t>411361921</t>
  </si>
  <si>
    <t>Výztuž stropů svařovanými sítěmi</t>
  </si>
  <si>
    <t>413321414</t>
  </si>
  <si>
    <t>Nosníky ze ŽB tř. C 25/30</t>
  </si>
  <si>
    <t>413351107</t>
  </si>
  <si>
    <t>Zřízení bednění nosníků bez podpěrné konstrukce</t>
  </si>
  <si>
    <t>413351108</t>
  </si>
  <si>
    <t>Odstranění bednění nosníků bez podpěrné konstrukce</t>
  </si>
  <si>
    <t>413351213</t>
  </si>
  <si>
    <t>Zřízení podpěrné konstrukce nosníků v do 4 m pro zatížení do 10 kPa</t>
  </si>
  <si>
    <t>413351214</t>
  </si>
  <si>
    <t>Odstranění podpěrné konstrukce nosníků v do 4 m pro zatížení do 10 kPa</t>
  </si>
  <si>
    <t>413361821</t>
  </si>
  <si>
    <t>Výztuž nosníků, volných trámů nebo průvlaků volných trámů betonářskou ocelí 10 505</t>
  </si>
  <si>
    <t>413-01</t>
  </si>
  <si>
    <t xml:space="preserve">Schodišťová konstrukce  ze ŽB tř. C 20/25 vč.stupňů, bednění výztuže
</t>
  </si>
  <si>
    <t>6-06</t>
  </si>
  <si>
    <t>Stěnový KZS s izolantem EPS  70 F tl. 150 mm, perlinka, kotvení systémové lišty</t>
  </si>
  <si>
    <t>6-06a</t>
  </si>
  <si>
    <t>Podhledový  KZS s izolantem EPS  70 F tl. 100 mm, perlinka, kotvení systémové lišty</t>
  </si>
  <si>
    <t>6-07</t>
  </si>
  <si>
    <t>Ostění z KZS s izolantem EPS  70 F tl. 50 mm, perlinka, kotvení systémové lišty</t>
  </si>
  <si>
    <t>611341121</t>
  </si>
  <si>
    <t>Sádrová nebo vápenosádrová omítka hladká jednovrstvá vnitřních stropů rovných nanášená ručně</t>
  </si>
  <si>
    <t>611341191</t>
  </si>
  <si>
    <t>Příplatek k sádrové omítce vnitřních stropů za každých dalších 5 mm tloušťky ručně</t>
  </si>
  <si>
    <t>612131101</t>
  </si>
  <si>
    <t>Cementový postřik vnitřních stěn nanášený celoplošně ručně</t>
  </si>
  <si>
    <t>612321141</t>
  </si>
  <si>
    <t>Vápenocementová omítka štuková dvouvrstvá vnitřních stěn nanášená ručně</t>
  </si>
  <si>
    <t>612341121</t>
  </si>
  <si>
    <t>Sádrová nebo vápenosádrová omítka hladká jednovrstvá vnitřních stěn nanášená ručně</t>
  </si>
  <si>
    <t>612341191</t>
  </si>
  <si>
    <t>Příplatek k sádrové omítce vnitřních stěn za každých dalších 5 mm tloušťky ručně</t>
  </si>
  <si>
    <t>621131121</t>
  </si>
  <si>
    <t>Penetrace silikon vnějších podhledů nanášená ručně</t>
  </si>
  <si>
    <t>621531001</t>
  </si>
  <si>
    <t>Tenkovrstvá silikonová zrnitá omítka tl. 0,5 mm vnějších podhledů</t>
  </si>
  <si>
    <t>621531011</t>
  </si>
  <si>
    <t>Tenkovrstvá silikonová zrnitá omítka tl. 1,5 mm vnějších podhledů</t>
  </si>
  <si>
    <t>622131121</t>
  </si>
  <si>
    <t>Penetrace silikon vnějších stěn nanášená ručně</t>
  </si>
  <si>
    <t>622531001</t>
  </si>
  <si>
    <t>Tenkovrstvá silikonová zrnitá omítka tl. 0,5 mm vnějších stěn</t>
  </si>
  <si>
    <t>622531011</t>
  </si>
  <si>
    <t>Tenkovrstvá silikonová zrnitá omítka tl. 1,5 mm vnějších stěn</t>
  </si>
  <si>
    <t>631311114</t>
  </si>
  <si>
    <t>631311123</t>
  </si>
  <si>
    <t>Mazanina tl 100 mm z betonu prostého tř. C 12/15 - podkladní beton základové desky</t>
  </si>
  <si>
    <t>6-01</t>
  </si>
  <si>
    <t>Drátkobetonová podlaha tl. 100 mm, vč vsypu, řezání  a vyplnění spar, obvodový pásek</t>
  </si>
  <si>
    <t>631319171</t>
  </si>
  <si>
    <t>Příplatek k mazanině tl do 80 mm za stržení povrchu spodní vrstvy před vložením výztuže</t>
  </si>
  <si>
    <t>631362021</t>
  </si>
  <si>
    <t>Výztuž mazanin svařovanými sítěmi Kari</t>
  </si>
  <si>
    <t>632441225</t>
  </si>
  <si>
    <t>Potěr anhydritový samonivelační tl  60 mm C30 litý - vč obvodového pásku</t>
  </si>
  <si>
    <t>633811111</t>
  </si>
  <si>
    <t>Broušení nerovností - stržení šlemu</t>
  </si>
  <si>
    <t>6-02</t>
  </si>
  <si>
    <t>D+M vnitřního KZS stěn - minerální vata 100 mm, kotvení , perlinka do lepidla</t>
  </si>
  <si>
    <t>612131121</t>
  </si>
  <si>
    <t>Penetrace vnitřních stěn nanášená ručně</t>
  </si>
  <si>
    <t>612181101</t>
  </si>
  <si>
    <t>Minerální stěrka tl.do 3 mm vnitřních stěn</t>
  </si>
  <si>
    <t>6-03</t>
  </si>
  <si>
    <t>D+M vnitřního KZS stropů - EPS 100 mm, kotvení , perlinka do lepidla</t>
  </si>
  <si>
    <t>611131121</t>
  </si>
  <si>
    <t>Penetrace vnitřních stropů nanášená ručně</t>
  </si>
  <si>
    <t>611181101</t>
  </si>
  <si>
    <t>Minerální stěrka tl.do 3 mm vnitřních rovných stropů</t>
  </si>
  <si>
    <t>642942111</t>
  </si>
  <si>
    <t>Osazování zárubní nebo rámů dveřních kovových do 2,5 m2 na MC</t>
  </si>
  <si>
    <t>642942221</t>
  </si>
  <si>
    <t>Osazování zárubní nebo rámů dveřních kovových do 4 m2 na MC</t>
  </si>
  <si>
    <t>6-04</t>
  </si>
  <si>
    <t>Dodávka zárubně pro bezfalcové dveře, žárově pozinkováno, příprava na skryté závěsy, RAL 7024, rozměr 600 - 900/1970 mm</t>
  </si>
  <si>
    <t>6-05</t>
  </si>
  <si>
    <t>Dodávka zárubně pro bezfalcové dveře, žárově pozinkováno, příprava na skryté závěsy, RAL 7024, rozměr 1400 - 1800/1970 mm</t>
  </si>
  <si>
    <t>Ostatní konstrukce a práce-bourání</t>
  </si>
  <si>
    <t>949101111</t>
  </si>
  <si>
    <t>Lešení pomocné pro objekty pozemních staveb s lešeňovou podlahou v do 1,9 m zatížení do 150 kg/m2</t>
  </si>
  <si>
    <t>998011002</t>
  </si>
  <si>
    <t>Přesun hmot pro budovy zděné v do 12 m</t>
  </si>
  <si>
    <t>111631550</t>
  </si>
  <si>
    <t>628522540</t>
  </si>
  <si>
    <t>711745567</t>
  </si>
  <si>
    <t>Izolace proti vodě provedení zpětných spojů přitavením pásu NAIP 500 mm</t>
  </si>
  <si>
    <t>711747067</t>
  </si>
  <si>
    <t>Izolace proti vodě opracování trubních prostupu pod objímkou do 300 mm přitavením NAIP</t>
  </si>
  <si>
    <t>711747288</t>
  </si>
  <si>
    <t>Izolace proti vodě opracování trubních prostupů na přírubu tmelem do 200 mm přitavením NAIP</t>
  </si>
  <si>
    <t>711-01</t>
  </si>
  <si>
    <t>D+M svislé nopové folie vč systémových prvků a tmelení detailů</t>
  </si>
  <si>
    <t>711-02</t>
  </si>
  <si>
    <t>Stěrková hydroizolace pod obklady a podlahové stěrky</t>
  </si>
  <si>
    <t>Přesun hmot procentní pro izolace proti vodě, vlhkosti a plynům v objektech v do 12 m</t>
  </si>
  <si>
    <t>712361702</t>
  </si>
  <si>
    <t>Provedení povlakové krytiny střech do 10° fólií přilepenou bodově</t>
  </si>
  <si>
    <t xml:space="preserve">fólie hydroizolační střešní  tl 2 mm </t>
  </si>
  <si>
    <t>712363005</t>
  </si>
  <si>
    <t>Provedení povlakové krytiny střech do 10° navařením fólie PVC na foliový plech ( řešení detailů )</t>
  </si>
  <si>
    <t>712363115</t>
  </si>
  <si>
    <t>Provedení povlakové krytiny střech do 10° zaizolování prostupů kruhového průřezu D do 300 mm</t>
  </si>
  <si>
    <t>712363122</t>
  </si>
  <si>
    <t>Provedení povlakové krytiny střech do 10° provedení rohů a koutů navařením izolačních tvarovek</t>
  </si>
  <si>
    <t>283776000</t>
  </si>
  <si>
    <t xml:space="preserve">tvarovka koutová </t>
  </si>
  <si>
    <t>283776000-1</t>
  </si>
  <si>
    <t>poplastovaný plech pro provedení detailů střechy</t>
  </si>
  <si>
    <t>712391382</t>
  </si>
  <si>
    <t>Provedení povlakové krytiny střech do 10° násypem z hrubého kameniva tl 50 mm</t>
  </si>
  <si>
    <t>583336740</t>
  </si>
  <si>
    <t>kamenivo těžené hrubé frakce 16-32</t>
  </si>
  <si>
    <t>712491171</t>
  </si>
  <si>
    <t>Provedení povlakové krytiny střech do 30° podkladní textilní vrstvy</t>
  </si>
  <si>
    <t>712491172</t>
  </si>
  <si>
    <t>Provedení povlakové krytiny střech do 30° ochranné textilní vrstvy</t>
  </si>
  <si>
    <t>693112580</t>
  </si>
  <si>
    <t>geotextilie netkaná (polypropylen)  300 g/m2</t>
  </si>
  <si>
    <t>712811101</t>
  </si>
  <si>
    <t>Provedení povlakové krytiny vytažením na konstrukce za studena nátěrem penetračním</t>
  </si>
  <si>
    <t>712841559</t>
  </si>
  <si>
    <t>Provedení povlakové krytiny vytažením na konstrukce pásy přitavením NAIP</t>
  </si>
  <si>
    <t>111631780</t>
  </si>
  <si>
    <t>lak asfaltový penetrační</t>
  </si>
  <si>
    <t>628522640</t>
  </si>
  <si>
    <t>Přesun hmot procentní pro krytiny povlakové v objektech v do 12 m</t>
  </si>
  <si>
    <t>283758790</t>
  </si>
  <si>
    <t>deska z pěnového polystyrenu bílá EPS 100 Z 1000 x 1000 x 40 mm</t>
  </si>
  <si>
    <t>283758800</t>
  </si>
  <si>
    <t>deska z pěnového polystyrenu bílá EPS 100 Z 1000 x 1000 x 50 mm</t>
  </si>
  <si>
    <t>283758850</t>
  </si>
  <si>
    <t>deska z pěnového polystyrenu bílá EPS 100 Z 1000 x 1000 x 100 mm</t>
  </si>
  <si>
    <t>713131141</t>
  </si>
  <si>
    <t>Montáž izolace tepelné stěn a základů  lepením celoplošně rohoží, pásů, dílců, desek</t>
  </si>
  <si>
    <t>713141111</t>
  </si>
  <si>
    <t>Montáž izolace tepelné střech plochých lepené asfaltem plně 1 vrstva rohoží, pásů, dílců, desek</t>
  </si>
  <si>
    <t>283764000x</t>
  </si>
  <si>
    <t>isolační desky  tecta-PUR  - do stropního souvrství  2500 x 1250 x 80 mm</t>
  </si>
  <si>
    <t>283760190</t>
  </si>
  <si>
    <t>deska fasádní polystyrénová soklová 1000 x 500 x 140 mm</t>
  </si>
  <si>
    <t>283764000xx</t>
  </si>
  <si>
    <t>isolační desky  z pěnového skla tl 160 mm</t>
  </si>
  <si>
    <t>713191131</t>
  </si>
  <si>
    <t>Izolace tepelné podlah, stropů vrchem a střech překrytí PE fólií tl. 0,2 mm</t>
  </si>
  <si>
    <t>Přesun hmot procentní pro izolace tepelné v objektech v do 12 m</t>
  </si>
  <si>
    <t xml:space="preserve">71411103
</t>
  </si>
  <si>
    <t xml:space="preserve">Montáž a dodávka akustického obkladu WALL panel C
</t>
  </si>
  <si>
    <t>71411103
4</t>
  </si>
  <si>
    <t>Přesun hmot procentní pro akustická a protiotřesová opatření v objektech v do 12 m</t>
  </si>
  <si>
    <t>762332131</t>
  </si>
  <si>
    <t>Montáž vázaných kcí krovů pravidelných z hraněného řeziva průřezové plochy do 120 cm2</t>
  </si>
  <si>
    <t>605120010</t>
  </si>
  <si>
    <t>řezivo jehličnaté hranol jakost I do 120 cm2</t>
  </si>
  <si>
    <t>76234100R</t>
  </si>
  <si>
    <t>Montáž bednění střech obloukových sklonu do 60 st z hrubých prken na sraz</t>
  </si>
  <si>
    <t>762341410</t>
  </si>
  <si>
    <t>Montáž bednění střešních žlabů z hrubých prken</t>
  </si>
  <si>
    <t>762341610</t>
  </si>
  <si>
    <t>Montáž bednění štítových okapových říms z hrubých prken</t>
  </si>
  <si>
    <t>605151110</t>
  </si>
  <si>
    <t>řezivo jehličnaté boční prkno jakost I. 2 - 3 cm</t>
  </si>
  <si>
    <t>762342000R</t>
  </si>
  <si>
    <t>Montáž kontralatí z ohýbaných fošen na střechách sklonu nad 60 st</t>
  </si>
  <si>
    <t>605110210</t>
  </si>
  <si>
    <t>řezivo jehličnaté - středové SM tl. 33-100 mm, jakost II, 2 - 3,5 m</t>
  </si>
  <si>
    <t>762-01</t>
  </si>
  <si>
    <t xml:space="preserve">Náklady spojené s použitím lešení a plošin pro montáž </t>
  </si>
  <si>
    <t>762-02</t>
  </si>
  <si>
    <t>Příplatek za opracování řeziva do sférických tvarů a kontrolní činnost</t>
  </si>
  <si>
    <t>762810034</t>
  </si>
  <si>
    <t xml:space="preserve">Podklad pod oplechování atiky z desek OSB tl 18 mm šroubovaných </t>
  </si>
  <si>
    <t>762-03</t>
  </si>
  <si>
    <t>D+M konstrukce dřevěných teras - nášlapná vrstva dřevoplast , podpůrná konstrukce, spojovací materiál</t>
  </si>
  <si>
    <t>998762203</t>
  </si>
  <si>
    <t>Přesun hmot procentní pro kce tesařské v objektech v do 24 m</t>
  </si>
  <si>
    <t>Konstrukce suché výstavby</t>
  </si>
  <si>
    <t>763111316</t>
  </si>
  <si>
    <t>SDK příčka tl 125 mm profil CW+UW 100 desky 1xA 12,5 TI 80 mm EI 30 Rw 48 dB</t>
  </si>
  <si>
    <t>763113341</t>
  </si>
  <si>
    <t>SDK příčka instalační tl 155 mm zdvojený profil CW+UW 50 desky 2xH2 12,5 TI 50 mm EI 60 Rw 52 dB</t>
  </si>
  <si>
    <t>763121429</t>
  </si>
  <si>
    <t>SDK stěna předsazená tl 112,5 mm profil CW+UW 100 deska 2xH2 12,5 bez TI EI 15</t>
  </si>
  <si>
    <t>763111318</t>
  </si>
  <si>
    <t>SDK příčka tl 150 mm profil CW+UW 100 desky 1xA 12,5 TI 100 mm EI 30 Rw 48 dB</t>
  </si>
  <si>
    <t>763121511</t>
  </si>
  <si>
    <t>SDK stěna předsazená tl 39,5 mm profil CD+UD desky 1xA 12,5 bez TI EI 15 - vnitřní zakřivené opláštění OK</t>
  </si>
  <si>
    <t>763131451</t>
  </si>
  <si>
    <t>SDK podhled deska 1xH2 12,5 bez TI dvouvrstvá spodní kce profil CD+UD</t>
  </si>
  <si>
    <t>763131751</t>
  </si>
  <si>
    <t>Montáž parotěsné zábrany do SDK podhledu</t>
  </si>
  <si>
    <t>763111741</t>
  </si>
  <si>
    <t>Montáž parotěsné zábrany do SDK příčky</t>
  </si>
  <si>
    <t>283292140</t>
  </si>
  <si>
    <t>zábrana parotěsná  role 1,5 x 50 m</t>
  </si>
  <si>
    <t>763131752</t>
  </si>
  <si>
    <t>Montáž jedné vrstvy tepelné izolace do SDK podhledu</t>
  </si>
  <si>
    <t>631411760</t>
  </si>
  <si>
    <t>deska čedičová izolační 120 mm</t>
  </si>
  <si>
    <t>631411690</t>
  </si>
  <si>
    <t>deska čedičová izolační tl.40 mm</t>
  </si>
  <si>
    <t>763181311</t>
  </si>
  <si>
    <t>Montáž jednokřídlové kovové zárubně v do 2,75 m SDK příčka</t>
  </si>
  <si>
    <t>763-02</t>
  </si>
  <si>
    <t>763181321</t>
  </si>
  <si>
    <t>Montáž jednokřídlové kovové zárubně v do 4,75 m SDK příčka</t>
  </si>
  <si>
    <t>763-03</t>
  </si>
  <si>
    <t>Dodávka zárubně pro bezfalcové dveře, žárově pozinkováno, příprava na skryté závěsy, RAL 7024, rozměr 800 - 900/ 3000 mm</t>
  </si>
  <si>
    <t>763182311</t>
  </si>
  <si>
    <t>Ostění oken z desek a UA profilů v SDK kci hloubky do 0,5 m - pro hrany v obloukovém opláštění OK</t>
  </si>
  <si>
    <t>763131491</t>
  </si>
  <si>
    <t>SDK podhled deska 1x akustická 12,5 dvouvrstvá spodní kce profil CD+UD</t>
  </si>
  <si>
    <t>763-01</t>
  </si>
  <si>
    <t>D+M SDK obloukových zákrytů svítidel na  podhledu 1.NP, včetně závěsné konstrukce</t>
  </si>
  <si>
    <t>pouzdro stavební š= 1000 mm</t>
  </si>
  <si>
    <t>pouzdro stavební š = 1850 mm</t>
  </si>
  <si>
    <t>D+M dodatečného zaplentování projektorů deskou SDK</t>
  </si>
  <si>
    <t xml:space="preserve">Opláštění ŽB konstrukce hlavního schodiště sádrokartonem </t>
  </si>
  <si>
    <t>763-04</t>
  </si>
  <si>
    <t>Náklady spojené s řešením kluzného přípojení SDK konstrukcí k okolním kcím</t>
  </si>
  <si>
    <t>Přesun hmot procentní pro sádrokartonové konstrukce v objektech v do 12 m</t>
  </si>
  <si>
    <t>764233530</t>
  </si>
  <si>
    <t>Lemování TiZn plech zdí plochá střecha rš 330 mm</t>
  </si>
  <si>
    <t>764510550</t>
  </si>
  <si>
    <t>Oplechování parapetů TiZn rš 330 mm včetně rohů ( K1 až K6 )</t>
  </si>
  <si>
    <t>764521540</t>
  </si>
  <si>
    <t>Oplechování TiZn okapnice rš 250 mm</t>
  </si>
  <si>
    <t>764530520</t>
  </si>
  <si>
    <t>Oplechování TiZn zdí rš 330 mm včetně rohů</t>
  </si>
  <si>
    <t>764530550</t>
  </si>
  <si>
    <t>Oplechování TiZn zdí rš 550 mm včetně rohů</t>
  </si>
  <si>
    <t>764530560</t>
  </si>
  <si>
    <t>Oplechování TiZn zdí rš 770 mm včetně rohů</t>
  </si>
  <si>
    <t>764-K10</t>
  </si>
  <si>
    <t>Oplechování stříšky nad  vstupem kruhová výseč TiZn rš 250 - 1100 mm</t>
  </si>
  <si>
    <t>764211000R</t>
  </si>
  <si>
    <t>Krytina TiZn tl. 0,7 mm hladká střešní ze svitků s dvojitou stojatou drážkou nad 60 st předzvětralý vč. doplňků s úpravou krytiny u okapů, prostupů a výčnělků</t>
  </si>
  <si>
    <t>764251507</t>
  </si>
  <si>
    <t>Žlab TiZn podokapní hranatý rš 500 mm - předzvětralý</t>
  </si>
  <si>
    <t>764251524</t>
  </si>
  <si>
    <t>Dilatace žlabů TiZn podokapní hranatá s pružnou spojkou rš 400 mm</t>
  </si>
  <si>
    <t>764259536</t>
  </si>
  <si>
    <t>Žlab podokapní TiZn - kotlík hranatý vel. 100 mm předzvětralý</t>
  </si>
  <si>
    <t>764541000R</t>
  </si>
  <si>
    <t>Krycí stříška TiZn pro odvětrání s bedněním, folií bez podpůrné OK</t>
  </si>
  <si>
    <t>764551502</t>
  </si>
  <si>
    <t>Odpadní trouby TiZn čtvercové strana 100 mm předzvětralý</t>
  </si>
  <si>
    <t>998764203</t>
  </si>
  <si>
    <t>Přesun hmot procentní pro konstrukce klempířské v objektech v do 24 m</t>
  </si>
  <si>
    <t>765</t>
  </si>
  <si>
    <t>Konstrukce pokrývačské</t>
  </si>
  <si>
    <t>7651910000R</t>
  </si>
  <si>
    <t>Montáž pojistné hydroizolační folie kladené ve sklonu do 30 st s lepenými spoji na ramenáty</t>
  </si>
  <si>
    <t>765191091</t>
  </si>
  <si>
    <t>Příplatek k cenám montáže pojistné hydroizolační folie za sklon přes 30 st</t>
  </si>
  <si>
    <t>596602270</t>
  </si>
  <si>
    <t>fólie hydroizolační difúzní  pro vodotěsné podstřeší</t>
  </si>
  <si>
    <t>765191001</t>
  </si>
  <si>
    <t>Montáž pojistné hydroizolační folie kladené ve sklonu do 20 st lepením na bednění nebo izolaci</t>
  </si>
  <si>
    <t>765191091.</t>
  </si>
  <si>
    <t>283292230</t>
  </si>
  <si>
    <t>fólie parotěsná</t>
  </si>
  <si>
    <t>998765203</t>
  </si>
  <si>
    <t>Přesun hmot procentní pro krytiny tvrdé v objektech v do 24 m</t>
  </si>
  <si>
    <t>D1</t>
  </si>
  <si>
    <t>D+M vnitřních 2-kř. zateplených dveří, EW 30 DP3, povrch folie, tep. izol PUR, bezfalcové provedení, 1600 x 1970 mm, kování FAB</t>
  </si>
  <si>
    <t>D2/L a P</t>
  </si>
  <si>
    <t>D+M vnitřních 1-kř dveří. povrch folie, bezfalcové provedení, 800 x 1970 mm, kování FAB</t>
  </si>
  <si>
    <t>D3</t>
  </si>
  <si>
    <t>D+M vnitřních 2-kř. dveří, povrch folie, bezfalcové provedení, 1600 x 1970 mm, kování FAB</t>
  </si>
  <si>
    <t>D4/L a P</t>
  </si>
  <si>
    <t>D+M vnitřních 1-kř. dveří, povrch folie, bezfalcové provedení, 900 x 1970 mm, kování FAB</t>
  </si>
  <si>
    <t>D5/L a P</t>
  </si>
  <si>
    <t xml:space="preserve">D+M vnitřních 1-kř dveří,. povrch folie, bezfalcové provedení, 700 x 1970 mm, kování </t>
  </si>
  <si>
    <t>D6/L a P</t>
  </si>
  <si>
    <t xml:space="preserve">D+M vnitřních 1-kř. dveří, povrch folie, bezfalcové provedení, 800 x 1970 mm, kování </t>
  </si>
  <si>
    <t>D7/L a P</t>
  </si>
  <si>
    <t>D+M vnitřních 1-kř. dveří,  povrch folie, bezfalcové provedení, 700 x 1970 mm, kování FAB</t>
  </si>
  <si>
    <t>D8/L a P</t>
  </si>
  <si>
    <t xml:space="preserve">D+M vnitřních 1-kř. dveří, povrch folie, bezfalcové provedení, 1000 x 1970 mm, kování </t>
  </si>
  <si>
    <t>D9</t>
  </si>
  <si>
    <t>D10</t>
  </si>
  <si>
    <t>D11/L</t>
  </si>
  <si>
    <t>D12/P</t>
  </si>
  <si>
    <t>D13/L</t>
  </si>
  <si>
    <t>D14</t>
  </si>
  <si>
    <t>D15/L</t>
  </si>
  <si>
    <t>D+M vnitřních dřevěných dveří s nadsvětlíkem, povrch folie, bezfalcové provedení, 900 x1970 +900 x 900 mm,, kování</t>
  </si>
  <si>
    <t>D16/L</t>
  </si>
  <si>
    <t>D17/L</t>
  </si>
  <si>
    <t>D+M vnitřních dřevěných dveří s nadsvětlíkem, povrch folie, bezfalcové provedení,  800 x1970 +800 x 900 mm,, kování</t>
  </si>
  <si>
    <t>A12</t>
  </si>
  <si>
    <t>D+M kuchyňské linky</t>
  </si>
  <si>
    <t>A13</t>
  </si>
  <si>
    <t>D+M dělících předstěn na WC . AL rám, DTD, dveře 700/1770, nožičky  200 mm</t>
  </si>
  <si>
    <t>sestava</t>
  </si>
  <si>
    <t>A14</t>
  </si>
  <si>
    <t>D+M rozebiratelného podia - podesta s nastavitelnými nohami, povrch sametový vynil</t>
  </si>
  <si>
    <t>A15</t>
  </si>
  <si>
    <t>D+M dělící předstěny na WC - Al rám, DTD, dveře 70/1770 mm, nožičky 200 mm</t>
  </si>
  <si>
    <t>A16</t>
  </si>
  <si>
    <t>A19</t>
  </si>
  <si>
    <t>D+M pultu recepce</t>
  </si>
  <si>
    <t>D+M dřevěné podlahy vč nosné kce a uchycení</t>
  </si>
  <si>
    <t>A23</t>
  </si>
  <si>
    <t>D+M stěny za recepcí ( kombinace sklo, plast, SDK, obklad umělým kamenem )</t>
  </si>
  <si>
    <t>766-01</t>
  </si>
  <si>
    <t>D+M okenních parapetů</t>
  </si>
  <si>
    <t>Přesun hmot procentní pro konstrukce truhlářské v objektech v do 12 m</t>
  </si>
  <si>
    <t>A1</t>
  </si>
  <si>
    <t>D+M vnější gumové čistící zóny 4500 x 1700 mm, rám , odvodnění</t>
  </si>
  <si>
    <t>A2</t>
  </si>
  <si>
    <t>D+M vnější gumové čistící zóny 2000 x 1000 mm, rám</t>
  </si>
  <si>
    <t>A3</t>
  </si>
  <si>
    <t>A5</t>
  </si>
  <si>
    <t>D+M dělících stěn mezi pisoáry - deska DTD 28 mm, hrany ABS</t>
  </si>
  <si>
    <t>A6</t>
  </si>
  <si>
    <t>D+M sestavy madel - 1 x sklopné madlo s držákem toaletního papíru, 1 x pevné madlo , chromniklová ocel</t>
  </si>
  <si>
    <t>A17</t>
  </si>
  <si>
    <t>D+M vnitřní čistící zóny 4500 x 3200 mm, rám</t>
  </si>
  <si>
    <t>A20</t>
  </si>
  <si>
    <t>D+M sklepního světlíku plast 1250 x 1000 x 400 mm, odvodnění zasakováním, nástavný rám z ušlechtilé oceli, uzamykatelná mříž s pojistkou proti vloupání</t>
  </si>
  <si>
    <t>Z1</t>
  </si>
  <si>
    <t>Z2</t>
  </si>
  <si>
    <t>Z3</t>
  </si>
  <si>
    <t>Z4</t>
  </si>
  <si>
    <t>Z5</t>
  </si>
  <si>
    <t>D+M vnitřního skleněného zábradlí, bezpečnostní sklo, v = 1 m</t>
  </si>
  <si>
    <t>Z6</t>
  </si>
  <si>
    <t>Z7</t>
  </si>
  <si>
    <t>Z8</t>
  </si>
  <si>
    <t>Z9</t>
  </si>
  <si>
    <t>D+M vnějšího žárově zinkovaného zábradlí - v = 1 m, výplň bezpečnostní sklo</t>
  </si>
  <si>
    <t>Z10</t>
  </si>
  <si>
    <t xml:space="preserve">D+M nerezového plechu - límec - včetně laserového vypálení  symbolů </t>
  </si>
  <si>
    <t>Z11</t>
  </si>
  <si>
    <t>D+M ocelového schodiště v technickém zázemí</t>
  </si>
  <si>
    <t>767-01</t>
  </si>
  <si>
    <t>767-02</t>
  </si>
  <si>
    <t>D+M hliníkových fasádních kazet vč nosného roštu</t>
  </si>
  <si>
    <t>767-03</t>
  </si>
  <si>
    <t>D+M projekční kopule vč zavěsné konstrukce</t>
  </si>
  <si>
    <t>767-04</t>
  </si>
  <si>
    <t>Stavební přípomoce pro projekční kopuli</t>
  </si>
  <si>
    <t>767-05</t>
  </si>
  <si>
    <t>D+M mříží pro nasávací šachty VZT, povrch pozink</t>
  </si>
  <si>
    <t>767-06</t>
  </si>
  <si>
    <t>767-07</t>
  </si>
  <si>
    <t>D+M ocelového schodiště z M 002 do M 110, nástupnice z pororoštů, zábradlí/ madlo, povrch pozink</t>
  </si>
  <si>
    <t>D+M ocelového schodiště z M 109 do M 203, nástupnice z pororoštů, zábradlí/ madlo, povrch pozink</t>
  </si>
  <si>
    <t>Přesun hmot procentní pro zámečnické konstrukce v objektech v do 12 m</t>
  </si>
  <si>
    <t>767 AL</t>
  </si>
  <si>
    <t>Hliníkové výplně otvorů</t>
  </si>
  <si>
    <t>AL 01</t>
  </si>
  <si>
    <t>D+M  vnějšího Al okna - jednokřídlé 700 x 700 mm S, U = 1,1, RAL 9006, mikroventilace</t>
  </si>
  <si>
    <t>AL 02</t>
  </si>
  <si>
    <t>AL 03</t>
  </si>
  <si>
    <t>AL 04</t>
  </si>
  <si>
    <t>D+M  vnějšího Al okna - jednokřídlé 900 x 900 mm S, U = 1,1, RAL 9006, mikroventilace</t>
  </si>
  <si>
    <t>AL 05</t>
  </si>
  <si>
    <t>AL 06</t>
  </si>
  <si>
    <t>AL 07</t>
  </si>
  <si>
    <t>D+M  vnějšího Al okna - 2-křídlé 2749 x 1300 mm, fix , U = 1,1, RAL 9006, mikroventilace, zastiňující roleta  elektropohon</t>
  </si>
  <si>
    <t>AL 08</t>
  </si>
  <si>
    <t>D+M  vnějšího Al okna - 1-křídlé 833 x 1300 mm, fix , U = 1,1, RAL 9006, mikroventilace, zastiňující roleta  elektropohon</t>
  </si>
  <si>
    <t>AL 09</t>
  </si>
  <si>
    <t>AL V1</t>
  </si>
  <si>
    <t>D+M vnějších sekčních garážových vrat 3500 x 2280 mm , elektropohon, zateplená</t>
  </si>
  <si>
    <t>D13</t>
  </si>
  <si>
    <t>D14.</t>
  </si>
  <si>
    <t>D15/L.</t>
  </si>
  <si>
    <t>771474112</t>
  </si>
  <si>
    <t>Montáž soklíků z dlaždic keramických rovných flexibilní lepidlo v do 90 mm</t>
  </si>
  <si>
    <t>771574115</t>
  </si>
  <si>
    <t>Montáž podlah keramických režných hladkých lepených flexibilním lepidlem do 22 ks/m2</t>
  </si>
  <si>
    <t>dlaždice keramické , cena = 500 Kč/m2</t>
  </si>
  <si>
    <t>771591111</t>
  </si>
  <si>
    <t>Podlahy penetrace podkladu</t>
  </si>
  <si>
    <t>771591115</t>
  </si>
  <si>
    <t>Podlahy spárování silikonem</t>
  </si>
  <si>
    <t>771-01</t>
  </si>
  <si>
    <t>D+M dlažby na hlavním schodišti vč. osoklování</t>
  </si>
  <si>
    <t>Přesun hmot procentní pro podlahy z dlaždic v objektech v do 12 m</t>
  </si>
  <si>
    <t>776-01</t>
  </si>
  <si>
    <t>D+M koberce - zátěžové provedení vč osoklování a přípravy podkladu</t>
  </si>
  <si>
    <t>776-02</t>
  </si>
  <si>
    <t>D+M sametového vynilu, vč osoklování a přípravy podkladu</t>
  </si>
  <si>
    <t>777551111</t>
  </si>
  <si>
    <t>Podlahy lité tloušťky 5 mm Nivelit</t>
  </si>
  <si>
    <t>777552250</t>
  </si>
  <si>
    <t xml:space="preserve">bezespará stěrková podlaha na bázi fixotropních epoxidových pryskyřic. Nášlap= potištěné plátno zalaminované v čirém PU laku (např. fotofloor), </t>
  </si>
  <si>
    <t>777552250-1</t>
  </si>
  <si>
    <t>Povrchová úprava schodišť stěrková ( fixotropní epoxidová pryskyřice - dtto podlahy  - nástupnice , podstupnice, sokl</t>
  </si>
  <si>
    <t>781474115</t>
  </si>
  <si>
    <t>Montáž obkladů vnitřních keramických hladkých do 25 ks/m2 lepených flexibilním lepidlem</t>
  </si>
  <si>
    <t>597610260</t>
  </si>
  <si>
    <t>obkládačky keramické , cena = 500 Kč/m2.</t>
  </si>
  <si>
    <t>781494111</t>
  </si>
  <si>
    <t>Plastové profily rohové lepené flexibilním lepidlem</t>
  </si>
  <si>
    <t>781494511</t>
  </si>
  <si>
    <t>Plastové profily ukončovací lepené flexibilním lepidlem</t>
  </si>
  <si>
    <t>781495111</t>
  </si>
  <si>
    <t>Penetrace podkladu vnitřních obkladů</t>
  </si>
  <si>
    <t>Přesun hmot procentní pro obklady keramické v objektech v do 12 m</t>
  </si>
  <si>
    <t>Nátěry tesařských kcí proti dřevokazným houbám, hmyzu a plísním preventivní dvojnásobné v interiéru</t>
  </si>
  <si>
    <t>784453811</t>
  </si>
  <si>
    <t>Malby směsi tekuté disperzní bílé otěruvzdorné dvojnásobné s penetrací místnost v do 3,8 m</t>
  </si>
  <si>
    <t>784453811x</t>
  </si>
  <si>
    <t>Malby směsi tekuté disperzní - příplatek na barvu</t>
  </si>
  <si>
    <t>1112</t>
  </si>
  <si>
    <t>Stavební přípomoce pro výtah</t>
  </si>
  <si>
    <t>Montáž ocelových konstrukcí</t>
  </si>
  <si>
    <t>Dodávka OK včetně povrchové úpravy nátěrem</t>
  </si>
  <si>
    <t>43-M-01.</t>
  </si>
  <si>
    <t>Montáž OK</t>
  </si>
  <si>
    <t>43-M-02</t>
  </si>
  <si>
    <t>Pronájem autojeřábu/plošiny</t>
  </si>
  <si>
    <t>43-M-03</t>
  </si>
  <si>
    <t>Výrobní a montážní projektová dokumentace</t>
  </si>
  <si>
    <t>43-M-04</t>
  </si>
  <si>
    <t>Práce geodeta - základní vytyčení a kontrolní měření</t>
  </si>
  <si>
    <t>47-M</t>
  </si>
  <si>
    <t>Požární bezpečnost</t>
  </si>
  <si>
    <t>47-M-01</t>
  </si>
  <si>
    <t>47-M-02</t>
  </si>
  <si>
    <t>D+M RHP práškový has schopnost 183B</t>
  </si>
  <si>
    <t>47-M-03</t>
  </si>
  <si>
    <t>D+M výstražných tabulek</t>
  </si>
  <si>
    <t>Přesun</t>
  </si>
  <si>
    <t>Přesun hmot pro AL výplně</t>
  </si>
  <si>
    <t>998776102</t>
  </si>
  <si>
    <t>Přesun hmot podlahy povlakové</t>
  </si>
  <si>
    <t>998777102</t>
  </si>
  <si>
    <t>Přesun hmot pro podlahy lité</t>
  </si>
  <si>
    <t>A4</t>
  </si>
  <si>
    <t>Zdivo nosné vnitřní  175 mm pevnosti P 10 na MVC</t>
  </si>
  <si>
    <t>Zdivo nosné vnitřní  tl 240 mm pevnosti P 10 na MVC</t>
  </si>
  <si>
    <t>Zdivo nosné vnitřní zvukově izolační tl 250 mm pevnosti P 15 na MVC</t>
  </si>
  <si>
    <t>Příčky tl 100 mm pevnosti P 10 na MVC</t>
  </si>
  <si>
    <t>lak asfaltový  bal. 9 kg</t>
  </si>
  <si>
    <t xml:space="preserve">pás asfaltovaný modifikovaný SBS </t>
  </si>
  <si>
    <t xml:space="preserve">Montáž a dodávka akustického obkladu  s roštem 
</t>
  </si>
  <si>
    <t xml:space="preserve">Montáž a dodávka akustického obkladu stěn , barva černá
</t>
  </si>
  <si>
    <t xml:space="preserve">Montáž a dodávka akustického podhledu ( vstupní foyer  ) - desky a panel </t>
  </si>
  <si>
    <t xml:space="preserve">D+M dělící stěny v = 2,2 m, ocel kce + fasádní kazety </t>
  </si>
  <si>
    <t>D+M sestavy fasády složení deska + vata 160 mm, SDK s PO, pomocná kce</t>
  </si>
  <si>
    <t>D+M domovního výtahu  , šachta = OK</t>
  </si>
  <si>
    <t>D+M RHP práškový has. schopnost 34A</t>
  </si>
  <si>
    <t xml:space="preserve">pás s modifikovaným asfaltem </t>
  </si>
  <si>
    <t>273361921</t>
  </si>
  <si>
    <t>Výztuž základových desek svařovanými sítěmi</t>
  </si>
  <si>
    <t>311361921</t>
  </si>
  <si>
    <t>Výztuž nosných zdí svařovanými sítěmi</t>
  </si>
  <si>
    <t>2-01</t>
  </si>
  <si>
    <t>D+M Iso korbů Q30+Q30</t>
  </si>
  <si>
    <t>413-02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</si>
  <si>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</si>
  <si>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</si>
  <si>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</si>
  <si>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</si>
  <si>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</si>
  <si>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</si>
  <si>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</si>
  <si>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</si>
  <si>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</si>
  <si>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</si>
  <si>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Projektant :   ARCHaPLAN s.r.o.</t>
  </si>
  <si>
    <t>Montáže dopr.zaříz.,sklad. zař. a váh a ostatní</t>
  </si>
  <si>
    <t>307a</t>
  </si>
  <si>
    <t>D+M centrální vysavač</t>
  </si>
  <si>
    <t>VÝKAZ VÝMĚR</t>
  </si>
  <si>
    <t>776-03</t>
  </si>
  <si>
    <t>D+M kompletní dodávka a montáž linoea, včetně úpravy podkladu, penetrace, vyrovnání a soklové lišty v=70mm</t>
  </si>
  <si>
    <t>259a</t>
  </si>
  <si>
    <t>Z14</t>
  </si>
  <si>
    <t>D+M vnějšího žárově zinkovaného zábradlí - v = 0,9 m, výplň bezpečnostní sklo</t>
  </si>
  <si>
    <t>45a</t>
  </si>
  <si>
    <t>341272622</t>
  </si>
  <si>
    <t>Stěny z porobetonových tvárnic tl. 150 mm</t>
  </si>
  <si>
    <t>144a</t>
  </si>
  <si>
    <t>144b</t>
  </si>
  <si>
    <t>283764210</t>
  </si>
  <si>
    <t>polystyren extrudovaný 1250 x 600 x 100 mm</t>
  </si>
  <si>
    <t>A22</t>
  </si>
  <si>
    <t>250a</t>
  </si>
  <si>
    <t>A24</t>
  </si>
  <si>
    <t>Přechodová lišta - eloxovaný hliník, dl. 0,7 m</t>
  </si>
  <si>
    <t>Přechodová lišta - eloxovaný hliník, dl. 0,8 m</t>
  </si>
  <si>
    <t>Přechodová lišta - eloxovaný hliník, dl. 0,9 m</t>
  </si>
  <si>
    <t>A25</t>
  </si>
  <si>
    <t>250d</t>
  </si>
  <si>
    <t>250c</t>
  </si>
  <si>
    <t>250b</t>
  </si>
  <si>
    <t>Dělící předstěna WC, hliníkový rám, HPL deska</t>
  </si>
  <si>
    <t>250e</t>
  </si>
  <si>
    <t>A26</t>
  </si>
  <si>
    <t>Ocelová pozinkovaná mříž 1660x3100</t>
  </si>
  <si>
    <t>A27</t>
  </si>
  <si>
    <r>
      <t xml:space="preserve">D+M madla na schodišti - </t>
    </r>
    <r>
      <rPr>
        <b/>
        <sz val="8"/>
        <rFont val="MS Sans Serif"/>
        <family val="2"/>
      </rPr>
      <t xml:space="preserve">nerez trubka </t>
    </r>
    <r>
      <rPr>
        <b/>
        <sz val="8"/>
        <rFont val="Arial"/>
        <family val="2"/>
      </rPr>
      <t>ø</t>
    </r>
    <r>
      <rPr>
        <b/>
        <sz val="8"/>
        <rFont val="MS Sans Serif"/>
        <family val="2"/>
      </rPr>
      <t>50 mm + kulatina 10 mm</t>
    </r>
    <r>
      <rPr>
        <sz val="8"/>
        <rFont val="MS Sans Serif"/>
        <family val="2"/>
      </rPr>
      <t>, kotvení</t>
    </r>
  </si>
  <si>
    <r>
      <t xml:space="preserve">D+M madla na schodišti - </t>
    </r>
    <r>
      <rPr>
        <b/>
        <sz val="8"/>
        <rFont val="MS Sans Serif"/>
        <family val="2"/>
      </rPr>
      <t>nerez trubka ø50 mm + kulatina 10 mm</t>
    </r>
    <r>
      <rPr>
        <sz val="8"/>
        <rFont val="MS Sans Serif"/>
        <family val="2"/>
      </rPr>
      <t>, kotvení</t>
    </r>
  </si>
  <si>
    <t>295a</t>
  </si>
  <si>
    <t>Sokl pro bezesparé podlahy - obdélníková pásovina 40x4 z hliníku s lakovaným povrchem RAL 9007</t>
  </si>
  <si>
    <t>D+M  vnějšího Al okna - jednokřídlé 900 x 2920 mm fix, U = 1,1, RAL 9006, mikroventilace, zastiňující roleta elektropohon</t>
  </si>
  <si>
    <t>D+M  vnějšího Al okna - 4500 x 2770 mm fix ( 1 pole S ), U = 1,1, RAL 9006, mikroventilace, zastiňující roleta elektropohon</t>
  </si>
  <si>
    <t>D+M  vnějšího Al okna - jednokřídlé 900 x 1530 mm S, U = 1,1, RAL 9006, mikroventilace</t>
  </si>
  <si>
    <t>D+M  vnitřní Al okna - jednokřídlé 600 x 2400 mm S, RAL 9006, zastiňující roleta  elektropohon</t>
  </si>
  <si>
    <t>neobsazeno</t>
  </si>
  <si>
    <t>D+M vnější hliníkové stěny  11 081 x 2920 mm, fix + 2 x 2-kř. dveře, RAL 9006, U = 1,1, dveře 2 kusy 1800 x 2100 mm, zastiňující roleta elektropohon</t>
  </si>
  <si>
    <t>D+M vnější hliníkové stěny s 2-kř. posuvnými dveřmi + fixy, U = 1,1, dveře 2200 x 2100 mm, stěna 4500 x 2770 mm</t>
  </si>
  <si>
    <t xml:space="preserve">D+M vnější sestavy hliníkových dveří a oken, U = 1,1, dveře 1100 x 2150 mm, okna fix 1649 x 1300 mm </t>
  </si>
  <si>
    <t xml:space="preserve">D+M dřevěných posuvných jednokřídlých dveří do pouzdra, 900 x 2840 mm </t>
  </si>
  <si>
    <t>D+M celoprosklených  dveří v prosklenné příčce, bezpečnostní sklo, dveře 800 x 1970 mm , stěna 1387 x 2920 mm</t>
  </si>
  <si>
    <t>D+M celoprosklených  dveří v prosklenné příčce, bezpečnostní sklo, dveře 800 x 1970 mm , stěna 1324 x 2920 mm</t>
  </si>
  <si>
    <t>D+M vnitřních 1-kř dveří, povrch folie, bezfalcové provedení, 700 x 1970 mm + nadsvětlík 700x950 mm, kování</t>
  </si>
  <si>
    <t>D+M vnitřních dřevěných dveří s nadsvětlíkem, povrch folie, bezfalcové provedení, madlo ,  800 x1970 + 800 x 870 mm,, kování</t>
  </si>
  <si>
    <t>Mazanina tl do 80 mm z betonu prostého tř. C 16/20, včetně povrchové úpravy (nátěr)</t>
  </si>
  <si>
    <t>Základové pásy ze ŽB tř. C 25/30 XC1</t>
  </si>
  <si>
    <t>Základové patky ze ŽB tř. C 25/30 XC1</t>
  </si>
  <si>
    <t>Nosná zeď ze ŽB tř. C 25/30 XC1 bez výztuže</t>
  </si>
  <si>
    <t>Zídky atikové, parapetní, schodišťové a zábradelní z betonu tř. C 25/30 XC1</t>
  </si>
  <si>
    <t xml:space="preserve">Bednění stropů ztracené z hraněných trapézových vln - TR 40S/160/0,88 </t>
  </si>
  <si>
    <t xml:space="preserve">D+M dřevěných 2-křídlých posuvných dveří do pouzdra, 1600 x 2920 mm </t>
  </si>
  <si>
    <t>Základové desky ze ŽB tř. C 25/30 XC1, (pro ŽB anglického dvorku C 30/37 XC4 XF1)</t>
  </si>
  <si>
    <t xml:space="preserve">D+M židle do kinosálu - viz. popis výrobku A16 v PD 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</si>
</sst>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\ &quot;Kčs&quot;;\-#,##0\ &quot;Kčs&quot;"/>
    <numFmt numFmtId="168" formatCode="#,##0\ &quot;Kčs&quot;;[Red]\-#,##0\ &quot;Kčs&quot;"/>
    <numFmt numFmtId="169" formatCode="#,##0.00\ &quot;Kčs&quot;;\-#,##0.00\ &quot;Kčs&quot;"/>
    <numFmt numFmtId="170" formatCode="#,##0.00\ &quot;Kčs&quot;;[Red]\-#,##0.00\ &quot;Kčs&quot;"/>
    <numFmt numFmtId="171" formatCode="_-* #,##0\ &quot;Kčs&quot;_-;\-* #,##0\ &quot;Kčs&quot;_-;_-* &quot;-&quot;\ &quot;Kčs&quot;_-;_-@_-"/>
    <numFmt numFmtId="172" formatCode="_-* #,##0\ _K_č_s_-;\-* #,##0\ _K_č_s_-;_-* &quot;-&quot;\ _K_č_s_-;_-@_-"/>
    <numFmt numFmtId="173" formatCode="_-* #,##0.00\ &quot;Kčs&quot;_-;\-* #,##0.00\ &quot;Kčs&quot;_-;_-* &quot;-&quot;??\ &quot;Kčs&quot;_-;_-@_-"/>
    <numFmt numFmtId="174" formatCode="_-* #,##0.00\ _K_č_s_-;\-* #,##0.00\ _K_č_s_-;_-* &quot;-&quot;??\ _K_č_s_-;_-@_-"/>
    <numFmt numFmtId="175" formatCode="#,##0.0"/>
    <numFmt numFmtId="176" formatCode="0.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000"/>
    <numFmt numFmtId="183" formatCode="0.000"/>
    <numFmt numFmtId="184" formatCode="_-* #,##0.0\ &quot;Kč&quot;_-;\-* #,##0.0\ &quot;Kč&quot;_-;_-* &quot;-&quot;??\ &quot;Kč&quot;_-;_-@_-"/>
    <numFmt numFmtId="185" formatCode="_-* #,##0\ &quot;Kč&quot;_-;\-* #,##0\ &quot;Kč&quot;_-;_-* &quot;-&quot;??\ &quot;Kč&quot;_-;_-@_-"/>
    <numFmt numFmtId="186" formatCode="d/m/yy"/>
    <numFmt numFmtId="187" formatCode="d/m/yy\ h:mm"/>
    <numFmt numFmtId="188" formatCode="_-* #,##0.000\ &quot;Kč&quot;_-;\-* #,##0.000\ &quot;Kč&quot;_-;_-* &quot;-&quot;??\ &quot;Kč&quot;_-;_-@_-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0.00000"/>
    <numFmt numFmtId="198" formatCode="#,##0.0000\ _K_č"/>
    <numFmt numFmtId="199" formatCode="#,##0\ [$€-1]"/>
    <numFmt numFmtId="200" formatCode="0.0%"/>
    <numFmt numFmtId="201" formatCode="0.000%"/>
    <numFmt numFmtId="202" formatCode="#,##0&quot; Kč&quot;"/>
    <numFmt numFmtId="203" formatCode="#,##0&quot; Kč&quot;;\-#,##0&quot; Kč&quot;"/>
    <numFmt numFmtId="204" formatCode="#,##0.00\ [$Kč-405];[Red]\-#,##0.00\ [$Kč-405]"/>
    <numFmt numFmtId="205" formatCode="#,##0.00&quot; €&quot;"/>
    <numFmt numFmtId="206" formatCode="#,##0.00\ [$€-407];\-#,##0.00\ [$€-407]"/>
    <numFmt numFmtId="207" formatCode="#,##0.00\ [$€];\-#,##0.00\ [$€]"/>
    <numFmt numFmtId="208" formatCode="#,##0.00&quot; Kč&quot;;\-#,##0.00&quot; Kč&quot;"/>
    <numFmt numFmtId="209" formatCode="#,##0\ [$Kč-405];[Red]\-#,##0\ [$Kč-405]"/>
    <numFmt numFmtId="210" formatCode="#,##0.0\ [$Kč-405];\-#,##0.0\ [$Kč-405]"/>
    <numFmt numFmtId="211" formatCode="#,###\ [$CZK];[Red]\-#,###\ [$CZK]"/>
    <numFmt numFmtId="212" formatCode="#,##0\ [$Kč-405];\-#,##0\ [$Kč-405]"/>
    <numFmt numFmtId="213" formatCode="#,##0.00000;\-#,##0.00000"/>
    <numFmt numFmtId="214" formatCode="#,##0\ _K_č"/>
    <numFmt numFmtId="215" formatCode="#,##0.0\ _K_č"/>
    <numFmt numFmtId="216" formatCode="#,##0.00\ &quot;Kč&quot;"/>
    <numFmt numFmtId="217" formatCode="#"/>
    <numFmt numFmtId="218" formatCode="_-* #,##0\ _K_č_-;\-* #,##0\ _K_č_-;_-* &quot;- &quot;_K_č_-;_-@_-"/>
    <numFmt numFmtId="219" formatCode="mmm\ dd"/>
  </numFmts>
  <fonts count="5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u val="single"/>
      <sz val="9"/>
      <color indexed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u val="single"/>
      <sz val="12"/>
      <color indexed="8"/>
      <name val="formata"/>
      <family val="0"/>
    </font>
    <font>
      <b/>
      <sz val="10"/>
      <name val="Arial CE"/>
      <family val="2"/>
    </font>
    <font>
      <b/>
      <sz val="8"/>
      <name val="MS Sans Serif"/>
      <family val="2"/>
    </font>
    <font>
      <b/>
      <sz val="9.5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2"/>
      <color indexed="20"/>
      <name val="MS Sans Serif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2"/>
      <color theme="11"/>
      <name val="MS Sans Serif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49" fontId="10" fillId="35" borderId="0" xfId="0" applyNumberFormat="1" applyFont="1" applyFill="1" applyBorder="1" applyAlignment="1" applyProtection="1">
      <alignment vertical="center"/>
      <protection/>
    </xf>
    <xf numFmtId="49" fontId="10" fillId="35" borderId="0" xfId="0" applyNumberFormat="1" applyFont="1" applyFill="1" applyBorder="1" applyAlignment="1" applyProtection="1">
      <alignment vertical="center" wrapText="1"/>
      <protection/>
    </xf>
    <xf numFmtId="189" fontId="10" fillId="35" borderId="0" xfId="0" applyNumberFormat="1" applyFont="1" applyFill="1" applyBorder="1" applyAlignment="1" applyProtection="1">
      <alignment vertical="center"/>
      <protection/>
    </xf>
    <xf numFmtId="4" fontId="10" fillId="35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 applyProtection="1">
      <alignment horizontal="right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horizontal="right" vertical="top"/>
    </xf>
    <xf numFmtId="4" fontId="11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12" fillId="35" borderId="0" xfId="0" applyNumberFormat="1" applyFont="1" applyFill="1" applyBorder="1" applyAlignment="1" applyProtection="1">
      <alignment vertical="center" wrapText="1"/>
      <protection/>
    </xf>
    <xf numFmtId="49" fontId="12" fillId="35" borderId="0" xfId="0" applyNumberFormat="1" applyFont="1" applyFill="1" applyBorder="1" applyAlignment="1" applyProtection="1">
      <alignment vertical="center"/>
      <protection/>
    </xf>
    <xf numFmtId="189" fontId="12" fillId="35" borderId="0" xfId="0" applyNumberFormat="1" applyFont="1" applyFill="1" applyBorder="1" applyAlignment="1" applyProtection="1">
      <alignment vertical="center"/>
      <protection/>
    </xf>
    <xf numFmtId="4" fontId="12" fillId="35" borderId="0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49" fontId="0" fillId="35" borderId="11" xfId="0" applyNumberFormat="1" applyFont="1" applyFill="1" applyBorder="1" applyAlignment="1" applyProtection="1">
      <alignment vertical="center" wrapText="1"/>
      <protection/>
    </xf>
    <xf numFmtId="1" fontId="0" fillId="35" borderId="12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 wrapText="1"/>
      <protection/>
    </xf>
    <xf numFmtId="189" fontId="0" fillId="35" borderId="13" xfId="0" applyNumberFormat="1" applyFont="1" applyFill="1" applyBorder="1" applyAlignment="1" applyProtection="1">
      <alignment vertical="center"/>
      <protection/>
    </xf>
    <xf numFmtId="4" fontId="0" fillId="35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vertical="center"/>
      <protection/>
    </xf>
    <xf numFmtId="49" fontId="0" fillId="35" borderId="11" xfId="0" applyNumberFormat="1" applyFont="1" applyFill="1" applyBorder="1" applyAlignment="1" applyProtection="1">
      <alignment vertical="center"/>
      <protection/>
    </xf>
    <xf numFmtId="189" fontId="0" fillId="35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Border="1" applyAlignment="1">
      <alignment horizontal="right" vertical="top"/>
    </xf>
    <xf numFmtId="1" fontId="0" fillId="35" borderId="17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 wrapText="1"/>
      <protection/>
    </xf>
    <xf numFmtId="189" fontId="0" fillId="35" borderId="18" xfId="0" applyNumberFormat="1" applyFont="1" applyFill="1" applyBorder="1" applyAlignment="1" applyProtection="1">
      <alignment vertical="center"/>
      <protection/>
    </xf>
    <xf numFmtId="4" fontId="0" fillId="35" borderId="18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horizontal="right" vertical="center"/>
      <protection/>
    </xf>
    <xf numFmtId="1" fontId="0" fillId="35" borderId="20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 wrapText="1"/>
      <protection/>
    </xf>
    <xf numFmtId="189" fontId="0" fillId="35" borderId="21" xfId="0" applyNumberFormat="1" applyFont="1" applyFill="1" applyBorder="1" applyAlignment="1" applyProtection="1">
      <alignment vertical="center"/>
      <protection/>
    </xf>
    <xf numFmtId="4" fontId="0" fillId="35" borderId="21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Border="1" applyAlignment="1">
      <alignment horizontal="right" vertical="top"/>
    </xf>
    <xf numFmtId="49" fontId="0" fillId="35" borderId="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ont="1" applyFill="1" applyBorder="1" applyAlignment="1" applyProtection="1">
      <alignment vertical="center" wrapText="1"/>
      <protection/>
    </xf>
    <xf numFmtId="189" fontId="0" fillId="35" borderId="0" xfId="0" applyNumberFormat="1" applyFont="1" applyFill="1" applyBorder="1" applyAlignment="1" applyProtection="1">
      <alignment vertical="center"/>
      <protection/>
    </xf>
    <xf numFmtId="4" fontId="0" fillId="35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 horizontal="right" vertical="top"/>
    </xf>
    <xf numFmtId="1" fontId="0" fillId="35" borderId="23" xfId="0" applyNumberFormat="1" applyFont="1" applyFill="1" applyBorder="1" applyAlignment="1" applyProtection="1">
      <alignment vertical="center"/>
      <protection/>
    </xf>
    <xf numFmtId="49" fontId="0" fillId="35" borderId="24" xfId="0" applyNumberFormat="1" applyFont="1" applyFill="1" applyBorder="1" applyAlignment="1" applyProtection="1">
      <alignment vertical="center"/>
      <protection/>
    </xf>
    <xf numFmtId="189" fontId="0" fillId="35" borderId="24" xfId="0" applyNumberFormat="1" applyFont="1" applyFill="1" applyBorder="1" applyAlignment="1" applyProtection="1">
      <alignment vertical="center"/>
      <protection/>
    </xf>
    <xf numFmtId="4" fontId="0" fillId="35" borderId="24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>
      <alignment horizontal="right" vertical="top"/>
    </xf>
    <xf numFmtId="49" fontId="0" fillId="35" borderId="24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Border="1" applyAlignment="1">
      <alignment horizontal="right" vertical="top"/>
    </xf>
    <xf numFmtId="49" fontId="0" fillId="35" borderId="12" xfId="0" applyNumberFormat="1" applyFont="1" applyFill="1" applyBorder="1" applyAlignment="1" applyProtection="1">
      <alignment vertical="center"/>
      <protection/>
    </xf>
    <xf numFmtId="49" fontId="0" fillId="35" borderId="15" xfId="0" applyNumberFormat="1" applyFont="1" applyFill="1" applyBorder="1" applyAlignment="1" applyProtection="1">
      <alignment vertical="center"/>
      <protection/>
    </xf>
    <xf numFmtId="49" fontId="0" fillId="35" borderId="17" xfId="0" applyNumberFormat="1" applyFont="1" applyFill="1" applyBorder="1" applyAlignment="1" applyProtection="1">
      <alignment vertical="center"/>
      <protection/>
    </xf>
    <xf numFmtId="189" fontId="51" fillId="35" borderId="11" xfId="0" applyNumberFormat="1" applyFont="1" applyFill="1" applyBorder="1" applyAlignment="1" applyProtection="1">
      <alignment vertical="center"/>
      <protection/>
    </xf>
    <xf numFmtId="1" fontId="51" fillId="35" borderId="15" xfId="0" applyNumberFormat="1" applyFont="1" applyFill="1" applyBorder="1" applyAlignment="1" applyProtection="1">
      <alignment horizontal="right" vertical="center"/>
      <protection/>
    </xf>
    <xf numFmtId="49" fontId="51" fillId="35" borderId="11" xfId="0" applyNumberFormat="1" applyFont="1" applyFill="1" applyBorder="1" applyAlignment="1" applyProtection="1">
      <alignment vertical="center"/>
      <protection/>
    </xf>
    <xf numFmtId="49" fontId="51" fillId="35" borderId="11" xfId="0" applyNumberFormat="1" applyFont="1" applyFill="1" applyBorder="1" applyAlignment="1" applyProtection="1">
      <alignment vertical="center" wrapText="1"/>
      <protection/>
    </xf>
    <xf numFmtId="49" fontId="51" fillId="36" borderId="11" xfId="0" applyNumberFormat="1" applyFont="1" applyFill="1" applyBorder="1" applyAlignment="1" applyProtection="1">
      <alignment vertical="center" wrapText="1"/>
      <protection/>
    </xf>
    <xf numFmtId="49" fontId="51" fillId="35" borderId="13" xfId="0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showGridLines="0" tabSelected="1" zoomScale="115" zoomScaleNormal="115" zoomScalePageLayoutView="0" workbookViewId="0" topLeftCell="A235">
      <selection activeCell="C267" sqref="C267"/>
    </sheetView>
  </sheetViews>
  <sheetFormatPr defaultColWidth="11.66015625" defaultRowHeight="10.5" customHeight="1"/>
  <cols>
    <col min="1" max="1" width="5.33203125" style="2" customWidth="1"/>
    <col min="2" max="2" width="13.66015625" style="2" customWidth="1"/>
    <col min="3" max="3" width="109.66015625" style="2" customWidth="1"/>
    <col min="4" max="4" width="6" style="2" customWidth="1"/>
    <col min="5" max="5" width="13.66015625" style="2" customWidth="1"/>
    <col min="6" max="6" width="14.16015625" style="2" customWidth="1"/>
    <col min="7" max="7" width="18.16015625" style="22" customWidth="1"/>
    <col min="8" max="16384" width="11.66015625" style="2" customWidth="1"/>
  </cols>
  <sheetData>
    <row r="1" spans="1:7" s="1" customFormat="1" ht="16.5" customHeight="1">
      <c r="A1" s="3" t="s">
        <v>706</v>
      </c>
      <c r="B1" s="4"/>
      <c r="C1" s="4"/>
      <c r="D1" s="4"/>
      <c r="E1" s="4"/>
      <c r="F1" s="4"/>
      <c r="G1" s="18"/>
    </row>
    <row r="2" spans="1:7" s="1" customFormat="1" ht="12" customHeight="1">
      <c r="A2" s="5" t="s">
        <v>1</v>
      </c>
      <c r="B2" s="5"/>
      <c r="C2" s="5"/>
      <c r="D2" s="5"/>
      <c r="E2" s="5" t="s">
        <v>2</v>
      </c>
      <c r="F2" s="5"/>
      <c r="G2" s="19"/>
    </row>
    <row r="3" spans="1:7" s="1" customFormat="1" ht="12" customHeight="1">
      <c r="A3" s="5" t="s">
        <v>3</v>
      </c>
      <c r="B3" s="5"/>
      <c r="C3" s="5"/>
      <c r="D3" s="5"/>
      <c r="E3" s="5" t="s">
        <v>4</v>
      </c>
      <c r="F3" s="5"/>
      <c r="G3" s="19"/>
    </row>
    <row r="4" spans="1:7" s="1" customFormat="1" ht="12" customHeight="1">
      <c r="A4" s="5" t="s">
        <v>5</v>
      </c>
      <c r="B4" s="5"/>
      <c r="C4" s="5"/>
      <c r="D4" s="5"/>
      <c r="E4" s="5" t="s">
        <v>702</v>
      </c>
      <c r="F4" s="5"/>
      <c r="G4" s="19"/>
    </row>
    <row r="5" spans="1:7" s="1" customFormat="1" ht="12" customHeight="1">
      <c r="A5" s="4" t="s">
        <v>6</v>
      </c>
      <c r="B5" s="4"/>
      <c r="C5" s="4"/>
      <c r="D5" s="4"/>
      <c r="E5" s="4"/>
      <c r="F5" s="4"/>
      <c r="G5" s="18"/>
    </row>
    <row r="6" spans="1:7" s="1" customFormat="1" ht="22.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20" t="s">
        <v>13</v>
      </c>
    </row>
    <row r="7" spans="1:7" s="1" customFormat="1" ht="9.75" customHeight="1">
      <c r="A7" s="7" t="s">
        <v>14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21" t="s">
        <v>20</v>
      </c>
    </row>
    <row r="8" spans="1:7" s="27" customFormat="1" ht="19.5" customHeight="1">
      <c r="A8" s="24"/>
      <c r="B8" s="24"/>
      <c r="C8" s="25" t="s">
        <v>21</v>
      </c>
      <c r="D8" s="24"/>
      <c r="E8" s="24"/>
      <c r="F8" s="24"/>
      <c r="G8" s="26">
        <f>G9+G21+G37+G66+G83+G116+G123</f>
        <v>0</v>
      </c>
    </row>
    <row r="9" spans="1:7" ht="15.75" customHeight="1" thickBot="1">
      <c r="A9" s="13"/>
      <c r="B9" s="13" t="s">
        <v>14</v>
      </c>
      <c r="C9" s="14" t="s">
        <v>22</v>
      </c>
      <c r="D9" s="13" t="s">
        <v>172</v>
      </c>
      <c r="E9" s="15"/>
      <c r="F9" s="16"/>
      <c r="G9" s="23">
        <f>SUM(G10:G20)</f>
        <v>0</v>
      </c>
    </row>
    <row r="10" spans="1:7" ht="10.5" customHeight="1">
      <c r="A10" s="35">
        <v>1</v>
      </c>
      <c r="B10" s="36" t="s">
        <v>173</v>
      </c>
      <c r="C10" s="37" t="s">
        <v>174</v>
      </c>
      <c r="D10" s="36" t="s">
        <v>23</v>
      </c>
      <c r="E10" s="38">
        <v>138.883</v>
      </c>
      <c r="F10" s="39"/>
      <c r="G10" s="40">
        <f>E10*F10</f>
        <v>0</v>
      </c>
    </row>
    <row r="11" spans="1:7" ht="10.5" customHeight="1">
      <c r="A11" s="41">
        <f>A10+1</f>
        <v>2</v>
      </c>
      <c r="B11" s="42" t="s">
        <v>175</v>
      </c>
      <c r="C11" s="34" t="s">
        <v>176</v>
      </c>
      <c r="D11" s="42" t="s">
        <v>23</v>
      </c>
      <c r="E11" s="43">
        <v>138.883</v>
      </c>
      <c r="F11" s="44"/>
      <c r="G11" s="45">
        <f aca="true" t="shared" si="0" ref="G11:G78">E11*F11</f>
        <v>0</v>
      </c>
    </row>
    <row r="12" spans="1:7" ht="10.5" customHeight="1">
      <c r="A12" s="41">
        <f aca="true" t="shared" si="1" ref="A12:A20">A11+1</f>
        <v>3</v>
      </c>
      <c r="B12" s="42" t="s">
        <v>177</v>
      </c>
      <c r="C12" s="34" t="s">
        <v>178</v>
      </c>
      <c r="D12" s="42" t="s">
        <v>23</v>
      </c>
      <c r="E12" s="43">
        <v>1595.919</v>
      </c>
      <c r="F12" s="44"/>
      <c r="G12" s="45">
        <f t="shared" si="0"/>
        <v>0</v>
      </c>
    </row>
    <row r="13" spans="1:7" ht="10.5" customHeight="1">
      <c r="A13" s="41">
        <f t="shared" si="1"/>
        <v>4</v>
      </c>
      <c r="B13" s="42" t="s">
        <v>179</v>
      </c>
      <c r="C13" s="34" t="s">
        <v>180</v>
      </c>
      <c r="D13" s="42" t="s">
        <v>23</v>
      </c>
      <c r="E13" s="43">
        <v>174.438</v>
      </c>
      <c r="F13" s="44"/>
      <c r="G13" s="45">
        <f t="shared" si="0"/>
        <v>0</v>
      </c>
    </row>
    <row r="14" spans="1:7" ht="10.5" customHeight="1">
      <c r="A14" s="41">
        <f t="shared" si="1"/>
        <v>5</v>
      </c>
      <c r="B14" s="42" t="s">
        <v>181</v>
      </c>
      <c r="C14" s="34" t="s">
        <v>182</v>
      </c>
      <c r="D14" s="42" t="s">
        <v>23</v>
      </c>
      <c r="E14" s="43">
        <v>39.69</v>
      </c>
      <c r="F14" s="44"/>
      <c r="G14" s="45">
        <f t="shared" si="0"/>
        <v>0</v>
      </c>
    </row>
    <row r="15" spans="1:7" ht="10.5" customHeight="1">
      <c r="A15" s="41">
        <f t="shared" si="1"/>
        <v>6</v>
      </c>
      <c r="B15" s="42" t="s">
        <v>26</v>
      </c>
      <c r="C15" s="34" t="s">
        <v>27</v>
      </c>
      <c r="D15" s="42" t="s">
        <v>23</v>
      </c>
      <c r="E15" s="43">
        <v>1810.047</v>
      </c>
      <c r="F15" s="44"/>
      <c r="G15" s="45">
        <f t="shared" si="0"/>
        <v>0</v>
      </c>
    </row>
    <row r="16" spans="1:7" ht="10.5" customHeight="1">
      <c r="A16" s="41">
        <f t="shared" si="1"/>
        <v>7</v>
      </c>
      <c r="B16" s="42" t="s">
        <v>183</v>
      </c>
      <c r="C16" s="34" t="s">
        <v>184</v>
      </c>
      <c r="D16" s="42" t="s">
        <v>23</v>
      </c>
      <c r="E16" s="43">
        <v>428.273</v>
      </c>
      <c r="F16" s="44"/>
      <c r="G16" s="45">
        <f t="shared" si="0"/>
        <v>0</v>
      </c>
    </row>
    <row r="17" spans="1:7" ht="10.5" customHeight="1">
      <c r="A17" s="41">
        <f t="shared" si="1"/>
        <v>8</v>
      </c>
      <c r="B17" s="42" t="s">
        <v>28</v>
      </c>
      <c r="C17" s="34" t="s">
        <v>185</v>
      </c>
      <c r="D17" s="42" t="s">
        <v>23</v>
      </c>
      <c r="E17" s="43">
        <v>428.273</v>
      </c>
      <c r="F17" s="44"/>
      <c r="G17" s="45">
        <f t="shared" si="0"/>
        <v>0</v>
      </c>
    </row>
    <row r="18" spans="1:7" ht="10.5" customHeight="1">
      <c r="A18" s="41">
        <f t="shared" si="1"/>
        <v>9</v>
      </c>
      <c r="B18" s="42" t="s">
        <v>24</v>
      </c>
      <c r="C18" s="34" t="s">
        <v>25</v>
      </c>
      <c r="D18" s="42" t="s">
        <v>23</v>
      </c>
      <c r="E18" s="43">
        <v>1381.773</v>
      </c>
      <c r="F18" s="44"/>
      <c r="G18" s="45">
        <f t="shared" si="0"/>
        <v>0</v>
      </c>
    </row>
    <row r="19" spans="1:7" ht="10.5" customHeight="1">
      <c r="A19" s="41">
        <f t="shared" si="1"/>
        <v>10</v>
      </c>
      <c r="B19" s="42" t="s">
        <v>29</v>
      </c>
      <c r="C19" s="34" t="s">
        <v>30</v>
      </c>
      <c r="D19" s="42" t="s">
        <v>23</v>
      </c>
      <c r="E19" s="43">
        <v>1381.774</v>
      </c>
      <c r="F19" s="44"/>
      <c r="G19" s="45">
        <f t="shared" si="0"/>
        <v>0</v>
      </c>
    </row>
    <row r="20" spans="1:7" ht="10.5" customHeight="1" thickBot="1">
      <c r="A20" s="46">
        <f t="shared" si="1"/>
        <v>11</v>
      </c>
      <c r="B20" s="47" t="s">
        <v>31</v>
      </c>
      <c r="C20" s="48" t="s">
        <v>32</v>
      </c>
      <c r="D20" s="47" t="s">
        <v>23</v>
      </c>
      <c r="E20" s="49">
        <v>428.273</v>
      </c>
      <c r="F20" s="50"/>
      <c r="G20" s="51">
        <f t="shared" si="0"/>
        <v>0</v>
      </c>
    </row>
    <row r="21" spans="1:7" ht="15.75" customHeight="1" thickBot="1">
      <c r="A21" s="13"/>
      <c r="B21" s="13" t="s">
        <v>15</v>
      </c>
      <c r="C21" s="14" t="s">
        <v>34</v>
      </c>
      <c r="D21" s="13" t="s">
        <v>172</v>
      </c>
      <c r="E21" s="15"/>
      <c r="F21" s="16"/>
      <c r="G21" s="23">
        <f>SUM(G22:G36)</f>
        <v>0</v>
      </c>
    </row>
    <row r="22" spans="1:7" ht="10.5" customHeight="1">
      <c r="A22" s="35">
        <f>A20+1</f>
        <v>12</v>
      </c>
      <c r="B22" s="36" t="s">
        <v>186</v>
      </c>
      <c r="C22" s="79" t="s">
        <v>758</v>
      </c>
      <c r="D22" s="36" t="s">
        <v>23</v>
      </c>
      <c r="E22" s="38">
        <v>101.322</v>
      </c>
      <c r="F22" s="39"/>
      <c r="G22" s="40">
        <f t="shared" si="0"/>
        <v>0</v>
      </c>
    </row>
    <row r="23" spans="1:7" ht="10.5" customHeight="1">
      <c r="A23" s="41">
        <f>A22+1</f>
        <v>13</v>
      </c>
      <c r="B23" s="42" t="s">
        <v>187</v>
      </c>
      <c r="C23" s="34" t="s">
        <v>188</v>
      </c>
      <c r="D23" s="42" t="s">
        <v>33</v>
      </c>
      <c r="E23" s="43">
        <v>33.454</v>
      </c>
      <c r="F23" s="44"/>
      <c r="G23" s="45">
        <f t="shared" si="0"/>
        <v>0</v>
      </c>
    </row>
    <row r="24" spans="1:7" ht="10.5" customHeight="1">
      <c r="A24" s="41">
        <f aca="true" t="shared" si="2" ref="A24:A36">A23+1</f>
        <v>14</v>
      </c>
      <c r="B24" s="42" t="s">
        <v>189</v>
      </c>
      <c r="C24" s="34" t="s">
        <v>190</v>
      </c>
      <c r="D24" s="42" t="s">
        <v>33</v>
      </c>
      <c r="E24" s="43">
        <v>33.454</v>
      </c>
      <c r="F24" s="44"/>
      <c r="G24" s="45">
        <f t="shared" si="0"/>
        <v>0</v>
      </c>
    </row>
    <row r="25" spans="1:7" ht="10.5" customHeight="1">
      <c r="A25" s="41">
        <f t="shared" si="2"/>
        <v>15</v>
      </c>
      <c r="B25" s="42" t="s">
        <v>191</v>
      </c>
      <c r="C25" s="34" t="s">
        <v>192</v>
      </c>
      <c r="D25" s="42" t="s">
        <v>40</v>
      </c>
      <c r="E25" s="43">
        <v>2.722</v>
      </c>
      <c r="F25" s="44"/>
      <c r="G25" s="45">
        <f t="shared" si="0"/>
        <v>0</v>
      </c>
    </row>
    <row r="26" spans="1:7" ht="10.5" customHeight="1">
      <c r="A26" s="41">
        <f t="shared" si="2"/>
        <v>16</v>
      </c>
      <c r="B26" s="42" t="s">
        <v>685</v>
      </c>
      <c r="C26" s="34" t="s">
        <v>686</v>
      </c>
      <c r="D26" s="42" t="s">
        <v>40</v>
      </c>
      <c r="E26" s="43">
        <v>5.412</v>
      </c>
      <c r="F26" s="44"/>
      <c r="G26" s="45">
        <f t="shared" si="0"/>
        <v>0</v>
      </c>
    </row>
    <row r="27" spans="1:7" ht="10.5" customHeight="1">
      <c r="A27" s="41">
        <f>A26+1</f>
        <v>17</v>
      </c>
      <c r="B27" s="42" t="s">
        <v>35</v>
      </c>
      <c r="C27" s="77" t="s">
        <v>752</v>
      </c>
      <c r="D27" s="42" t="s">
        <v>23</v>
      </c>
      <c r="E27" s="43">
        <v>115.571</v>
      </c>
      <c r="F27" s="44"/>
      <c r="G27" s="45">
        <f t="shared" si="0"/>
        <v>0</v>
      </c>
    </row>
    <row r="28" spans="1:7" ht="10.5" customHeight="1">
      <c r="A28" s="41">
        <f t="shared" si="2"/>
        <v>18</v>
      </c>
      <c r="B28" s="42" t="s">
        <v>36</v>
      </c>
      <c r="C28" s="34" t="s">
        <v>37</v>
      </c>
      <c r="D28" s="42" t="s">
        <v>33</v>
      </c>
      <c r="E28" s="43">
        <v>164.893</v>
      </c>
      <c r="F28" s="44"/>
      <c r="G28" s="45">
        <f t="shared" si="0"/>
        <v>0</v>
      </c>
    </row>
    <row r="29" spans="1:7" ht="10.5" customHeight="1">
      <c r="A29" s="41">
        <f t="shared" si="2"/>
        <v>19</v>
      </c>
      <c r="B29" s="42" t="s">
        <v>38</v>
      </c>
      <c r="C29" s="34" t="s">
        <v>39</v>
      </c>
      <c r="D29" s="42" t="s">
        <v>33</v>
      </c>
      <c r="E29" s="43">
        <v>164.893</v>
      </c>
      <c r="F29" s="44"/>
      <c r="G29" s="45">
        <f t="shared" si="0"/>
        <v>0</v>
      </c>
    </row>
    <row r="30" spans="1:7" ht="10.5" customHeight="1">
      <c r="A30" s="41">
        <f t="shared" si="2"/>
        <v>20</v>
      </c>
      <c r="B30" s="42" t="s">
        <v>41</v>
      </c>
      <c r="C30" s="34" t="s">
        <v>193</v>
      </c>
      <c r="D30" s="42" t="s">
        <v>40</v>
      </c>
      <c r="E30" s="43">
        <v>5.82</v>
      </c>
      <c r="F30" s="44"/>
      <c r="G30" s="45">
        <f t="shared" si="0"/>
        <v>0</v>
      </c>
    </row>
    <row r="31" spans="1:7" ht="10.5" customHeight="1">
      <c r="A31" s="41">
        <f t="shared" si="2"/>
        <v>21</v>
      </c>
      <c r="B31" s="42" t="s">
        <v>42</v>
      </c>
      <c r="C31" s="77" t="s">
        <v>753</v>
      </c>
      <c r="D31" s="42" t="s">
        <v>23</v>
      </c>
      <c r="E31" s="43">
        <v>17.64</v>
      </c>
      <c r="F31" s="44"/>
      <c r="G31" s="45">
        <f t="shared" si="0"/>
        <v>0</v>
      </c>
    </row>
    <row r="32" spans="1:7" ht="10.5" customHeight="1">
      <c r="A32" s="41">
        <f t="shared" si="2"/>
        <v>22</v>
      </c>
      <c r="B32" s="42" t="s">
        <v>43</v>
      </c>
      <c r="C32" s="34" t="s">
        <v>44</v>
      </c>
      <c r="D32" s="42" t="s">
        <v>33</v>
      </c>
      <c r="E32" s="43">
        <v>35.28</v>
      </c>
      <c r="F32" s="44"/>
      <c r="G32" s="45">
        <f t="shared" si="0"/>
        <v>0</v>
      </c>
    </row>
    <row r="33" spans="1:7" ht="10.5" customHeight="1">
      <c r="A33" s="41">
        <f t="shared" si="2"/>
        <v>23</v>
      </c>
      <c r="B33" s="42" t="s">
        <v>45</v>
      </c>
      <c r="C33" s="34" t="s">
        <v>46</v>
      </c>
      <c r="D33" s="42" t="s">
        <v>33</v>
      </c>
      <c r="E33" s="43">
        <v>35.28</v>
      </c>
      <c r="F33" s="44"/>
      <c r="G33" s="45">
        <f t="shared" si="0"/>
        <v>0</v>
      </c>
    </row>
    <row r="34" spans="1:7" ht="10.5" customHeight="1">
      <c r="A34" s="41">
        <f t="shared" si="2"/>
        <v>24</v>
      </c>
      <c r="B34" s="42" t="s">
        <v>194</v>
      </c>
      <c r="C34" s="34" t="s">
        <v>195</v>
      </c>
      <c r="D34" s="42" t="s">
        <v>40</v>
      </c>
      <c r="E34" s="43">
        <v>1.052</v>
      </c>
      <c r="F34" s="44"/>
      <c r="G34" s="45">
        <f t="shared" si="0"/>
        <v>0</v>
      </c>
    </row>
    <row r="35" spans="1:7" ht="10.5" customHeight="1">
      <c r="A35" s="41">
        <f t="shared" si="2"/>
        <v>25</v>
      </c>
      <c r="B35" s="42" t="s">
        <v>196</v>
      </c>
      <c r="C35" s="34" t="s">
        <v>197</v>
      </c>
      <c r="D35" s="42" t="s">
        <v>61</v>
      </c>
      <c r="E35" s="43">
        <v>10.8</v>
      </c>
      <c r="F35" s="44"/>
      <c r="G35" s="45">
        <f t="shared" si="0"/>
        <v>0</v>
      </c>
    </row>
    <row r="36" spans="1:7" ht="10.5" customHeight="1" thickBot="1">
      <c r="A36" s="46">
        <f t="shared" si="2"/>
        <v>26</v>
      </c>
      <c r="B36" s="47" t="s">
        <v>689</v>
      </c>
      <c r="C36" s="48" t="s">
        <v>690</v>
      </c>
      <c r="D36" s="47" t="s">
        <v>168</v>
      </c>
      <c r="E36" s="49">
        <v>4</v>
      </c>
      <c r="F36" s="50"/>
      <c r="G36" s="51">
        <f t="shared" si="0"/>
        <v>0</v>
      </c>
    </row>
    <row r="37" spans="1:7" ht="15.75" customHeight="1" thickBot="1">
      <c r="A37" s="13"/>
      <c r="B37" s="13" t="s">
        <v>16</v>
      </c>
      <c r="C37" s="14" t="s">
        <v>47</v>
      </c>
      <c r="D37" s="13" t="s">
        <v>172</v>
      </c>
      <c r="E37" s="15"/>
      <c r="F37" s="16"/>
      <c r="G37" s="23">
        <f>SUM(G38:G65)</f>
        <v>0</v>
      </c>
    </row>
    <row r="38" spans="1:7" ht="10.5" customHeight="1">
      <c r="A38" s="35">
        <f>A36+1</f>
        <v>27</v>
      </c>
      <c r="B38" s="36" t="s">
        <v>198</v>
      </c>
      <c r="C38" s="37" t="s">
        <v>671</v>
      </c>
      <c r="D38" s="36" t="s">
        <v>33</v>
      </c>
      <c r="E38" s="38">
        <v>26.4</v>
      </c>
      <c r="F38" s="39"/>
      <c r="G38" s="40">
        <f t="shared" si="0"/>
        <v>0</v>
      </c>
    </row>
    <row r="39" spans="1:7" ht="10.5" customHeight="1">
      <c r="A39" s="41">
        <f>A38+1</f>
        <v>28</v>
      </c>
      <c r="B39" s="42" t="s">
        <v>199</v>
      </c>
      <c r="C39" s="34" t="s">
        <v>672</v>
      </c>
      <c r="D39" s="42" t="s">
        <v>33</v>
      </c>
      <c r="E39" s="43">
        <v>165.857</v>
      </c>
      <c r="F39" s="44"/>
      <c r="G39" s="45">
        <f t="shared" si="0"/>
        <v>0</v>
      </c>
    </row>
    <row r="40" spans="1:7" ht="10.5" customHeight="1">
      <c r="A40" s="41">
        <f aca="true" t="shared" si="3" ref="A40:A65">A39+1</f>
        <v>29</v>
      </c>
      <c r="B40" s="42" t="s">
        <v>200</v>
      </c>
      <c r="C40" s="34" t="s">
        <v>673</v>
      </c>
      <c r="D40" s="42" t="s">
        <v>33</v>
      </c>
      <c r="E40" s="43">
        <v>231.132</v>
      </c>
      <c r="F40" s="44"/>
      <c r="G40" s="45">
        <f t="shared" si="0"/>
        <v>0</v>
      </c>
    </row>
    <row r="41" spans="1:7" ht="10.5" customHeight="1">
      <c r="A41" s="41">
        <f t="shared" si="3"/>
        <v>30</v>
      </c>
      <c r="B41" s="42" t="s">
        <v>201</v>
      </c>
      <c r="C41" s="77" t="s">
        <v>754</v>
      </c>
      <c r="D41" s="42" t="s">
        <v>23</v>
      </c>
      <c r="E41" s="43">
        <v>120.252</v>
      </c>
      <c r="F41" s="44"/>
      <c r="G41" s="45">
        <f t="shared" si="0"/>
        <v>0</v>
      </c>
    </row>
    <row r="42" spans="1:7" ht="10.5" customHeight="1">
      <c r="A42" s="41">
        <f t="shared" si="3"/>
        <v>31</v>
      </c>
      <c r="B42" s="42" t="s">
        <v>48</v>
      </c>
      <c r="C42" s="34" t="s">
        <v>49</v>
      </c>
      <c r="D42" s="42" t="s">
        <v>33</v>
      </c>
      <c r="E42" s="43">
        <v>1149.629</v>
      </c>
      <c r="F42" s="44"/>
      <c r="G42" s="45">
        <f t="shared" si="0"/>
        <v>0</v>
      </c>
    </row>
    <row r="43" spans="1:7" ht="10.5" customHeight="1">
      <c r="A43" s="41">
        <f t="shared" si="3"/>
        <v>32</v>
      </c>
      <c r="B43" s="42" t="s">
        <v>50</v>
      </c>
      <c r="C43" s="34" t="s">
        <v>51</v>
      </c>
      <c r="D43" s="42" t="s">
        <v>33</v>
      </c>
      <c r="E43" s="43">
        <v>1149.629</v>
      </c>
      <c r="F43" s="44"/>
      <c r="G43" s="45">
        <f t="shared" si="0"/>
        <v>0</v>
      </c>
    </row>
    <row r="44" spans="1:7" ht="10.5" customHeight="1">
      <c r="A44" s="41">
        <f t="shared" si="3"/>
        <v>33</v>
      </c>
      <c r="B44" s="42" t="s">
        <v>202</v>
      </c>
      <c r="C44" s="34" t="s">
        <v>203</v>
      </c>
      <c r="D44" s="42" t="s">
        <v>33</v>
      </c>
      <c r="E44" s="43">
        <v>263.186</v>
      </c>
      <c r="F44" s="44"/>
      <c r="G44" s="45">
        <f t="shared" si="0"/>
        <v>0</v>
      </c>
    </row>
    <row r="45" spans="1:7" ht="10.5" customHeight="1">
      <c r="A45" s="41">
        <f t="shared" si="3"/>
        <v>34</v>
      </c>
      <c r="B45" s="42" t="s">
        <v>52</v>
      </c>
      <c r="C45" s="34" t="s">
        <v>0</v>
      </c>
      <c r="D45" s="42" t="s">
        <v>40</v>
      </c>
      <c r="E45" s="43">
        <f>0.742+4.348</f>
        <v>5.09</v>
      </c>
      <c r="F45" s="44"/>
      <c r="G45" s="45">
        <f t="shared" si="0"/>
        <v>0</v>
      </c>
    </row>
    <row r="46" spans="1:7" ht="10.5" customHeight="1">
      <c r="A46" s="41">
        <v>34</v>
      </c>
      <c r="B46" s="42" t="s">
        <v>687</v>
      </c>
      <c r="C46" s="34" t="s">
        <v>688</v>
      </c>
      <c r="D46" s="42" t="s">
        <v>40</v>
      </c>
      <c r="E46" s="43">
        <f>0.575+5.768</f>
        <v>6.343</v>
      </c>
      <c r="F46" s="44"/>
      <c r="G46" s="45">
        <f t="shared" si="0"/>
        <v>0</v>
      </c>
    </row>
    <row r="47" spans="1:7" ht="10.5" customHeight="1">
      <c r="A47" s="41">
        <f>A46+1</f>
        <v>35</v>
      </c>
      <c r="B47" s="42" t="s">
        <v>204</v>
      </c>
      <c r="C47" s="34" t="s">
        <v>205</v>
      </c>
      <c r="D47" s="42" t="s">
        <v>23</v>
      </c>
      <c r="E47" s="43">
        <v>0.125</v>
      </c>
      <c r="F47" s="44"/>
      <c r="G47" s="45">
        <f t="shared" si="0"/>
        <v>0</v>
      </c>
    </row>
    <row r="48" spans="1:7" ht="10.5" customHeight="1">
      <c r="A48" s="41">
        <f t="shared" si="3"/>
        <v>36</v>
      </c>
      <c r="B48" s="42" t="s">
        <v>206</v>
      </c>
      <c r="C48" s="34" t="s">
        <v>207</v>
      </c>
      <c r="D48" s="42" t="s">
        <v>72</v>
      </c>
      <c r="E48" s="43">
        <v>3</v>
      </c>
      <c r="F48" s="44"/>
      <c r="G48" s="45">
        <f t="shared" si="0"/>
        <v>0</v>
      </c>
    </row>
    <row r="49" spans="1:7" ht="10.5" customHeight="1">
      <c r="A49" s="41">
        <f t="shared" si="3"/>
        <v>37</v>
      </c>
      <c r="B49" s="42" t="s">
        <v>208</v>
      </c>
      <c r="C49" s="34" t="s">
        <v>209</v>
      </c>
      <c r="D49" s="42" t="s">
        <v>72</v>
      </c>
      <c r="E49" s="43">
        <v>3</v>
      </c>
      <c r="F49" s="44"/>
      <c r="G49" s="45">
        <f t="shared" si="0"/>
        <v>0</v>
      </c>
    </row>
    <row r="50" spans="1:7" ht="10.5" customHeight="1">
      <c r="A50" s="41">
        <f t="shared" si="3"/>
        <v>38</v>
      </c>
      <c r="B50" s="42" t="s">
        <v>210</v>
      </c>
      <c r="C50" s="34" t="s">
        <v>211</v>
      </c>
      <c r="D50" s="42" t="s">
        <v>72</v>
      </c>
      <c r="E50" s="43">
        <v>12</v>
      </c>
      <c r="F50" s="44"/>
      <c r="G50" s="45">
        <f t="shared" si="0"/>
        <v>0</v>
      </c>
    </row>
    <row r="51" spans="1:7" ht="10.5" customHeight="1">
      <c r="A51" s="41">
        <f t="shared" si="3"/>
        <v>39</v>
      </c>
      <c r="B51" s="42" t="s">
        <v>212</v>
      </c>
      <c r="C51" s="34" t="s">
        <v>213</v>
      </c>
      <c r="D51" s="42" t="s">
        <v>72</v>
      </c>
      <c r="E51" s="43">
        <v>3</v>
      </c>
      <c r="F51" s="44"/>
      <c r="G51" s="45">
        <f t="shared" si="0"/>
        <v>0</v>
      </c>
    </row>
    <row r="52" spans="1:7" ht="10.5" customHeight="1">
      <c r="A52" s="41">
        <f t="shared" si="3"/>
        <v>40</v>
      </c>
      <c r="B52" s="42" t="s">
        <v>53</v>
      </c>
      <c r="C52" s="34" t="s">
        <v>54</v>
      </c>
      <c r="D52" s="42" t="s">
        <v>23</v>
      </c>
      <c r="E52" s="43">
        <v>8.068</v>
      </c>
      <c r="F52" s="44"/>
      <c r="G52" s="45">
        <f t="shared" si="0"/>
        <v>0</v>
      </c>
    </row>
    <row r="53" spans="1:7" ht="10.5" customHeight="1">
      <c r="A53" s="41">
        <f t="shared" si="3"/>
        <v>41</v>
      </c>
      <c r="B53" s="42" t="s">
        <v>55</v>
      </c>
      <c r="C53" s="34" t="s">
        <v>56</v>
      </c>
      <c r="D53" s="42" t="s">
        <v>33</v>
      </c>
      <c r="E53" s="43">
        <v>110.722</v>
      </c>
      <c r="F53" s="44"/>
      <c r="G53" s="45">
        <f t="shared" si="0"/>
        <v>0</v>
      </c>
    </row>
    <row r="54" spans="1:7" ht="10.5" customHeight="1">
      <c r="A54" s="41">
        <f t="shared" si="3"/>
        <v>42</v>
      </c>
      <c r="B54" s="42" t="s">
        <v>57</v>
      </c>
      <c r="C54" s="34" t="s">
        <v>58</v>
      </c>
      <c r="D54" s="42" t="s">
        <v>33</v>
      </c>
      <c r="E54" s="43">
        <v>110.722</v>
      </c>
      <c r="F54" s="44"/>
      <c r="G54" s="45">
        <f t="shared" si="0"/>
        <v>0</v>
      </c>
    </row>
    <row r="55" spans="1:7" ht="10.5" customHeight="1">
      <c r="A55" s="41">
        <f t="shared" si="3"/>
        <v>43</v>
      </c>
      <c r="B55" s="42" t="s">
        <v>59</v>
      </c>
      <c r="C55" s="34" t="s">
        <v>60</v>
      </c>
      <c r="D55" s="42" t="s">
        <v>40</v>
      </c>
      <c r="E55" s="43">
        <v>1.863</v>
      </c>
      <c r="F55" s="44"/>
      <c r="G55" s="45">
        <f t="shared" si="0"/>
        <v>0</v>
      </c>
    </row>
    <row r="56" spans="1:7" ht="10.5" customHeight="1">
      <c r="A56" s="41">
        <f t="shared" si="3"/>
        <v>44</v>
      </c>
      <c r="B56" s="42" t="s">
        <v>214</v>
      </c>
      <c r="C56" s="34" t="s">
        <v>215</v>
      </c>
      <c r="D56" s="42" t="s">
        <v>33</v>
      </c>
      <c r="E56" s="43">
        <v>29.985</v>
      </c>
      <c r="F56" s="44"/>
      <c r="G56" s="45">
        <f t="shared" si="0"/>
        <v>0</v>
      </c>
    </row>
    <row r="57" spans="1:7" ht="10.5" customHeight="1">
      <c r="A57" s="41">
        <f t="shared" si="3"/>
        <v>45</v>
      </c>
      <c r="B57" s="42" t="s">
        <v>216</v>
      </c>
      <c r="C57" s="34" t="s">
        <v>674</v>
      </c>
      <c r="D57" s="42" t="s">
        <v>33</v>
      </c>
      <c r="E57" s="43">
        <v>58.783</v>
      </c>
      <c r="F57" s="44"/>
      <c r="G57" s="45">
        <f t="shared" si="0"/>
        <v>0</v>
      </c>
    </row>
    <row r="58" spans="1:7" ht="10.5" customHeight="1">
      <c r="A58" s="52" t="s">
        <v>712</v>
      </c>
      <c r="B58" s="42" t="s">
        <v>713</v>
      </c>
      <c r="C58" s="34" t="s">
        <v>714</v>
      </c>
      <c r="D58" s="42" t="s">
        <v>33</v>
      </c>
      <c r="E58" s="43">
        <v>26.65</v>
      </c>
      <c r="F58" s="44"/>
      <c r="G58" s="45">
        <f t="shared" si="0"/>
        <v>0</v>
      </c>
    </row>
    <row r="59" spans="1:7" ht="10.5" customHeight="1">
      <c r="A59" s="41">
        <f>A57+1</f>
        <v>46</v>
      </c>
      <c r="B59" s="42" t="s">
        <v>217</v>
      </c>
      <c r="C59" s="34" t="s">
        <v>218</v>
      </c>
      <c r="D59" s="42" t="s">
        <v>61</v>
      </c>
      <c r="E59" s="43">
        <v>40.344</v>
      </c>
      <c r="F59" s="44"/>
      <c r="G59" s="45">
        <f t="shared" si="0"/>
        <v>0</v>
      </c>
    </row>
    <row r="60" spans="1:7" ht="10.5" customHeight="1">
      <c r="A60" s="41">
        <f t="shared" si="3"/>
        <v>47</v>
      </c>
      <c r="B60" s="42" t="s">
        <v>219</v>
      </c>
      <c r="C60" s="34" t="s">
        <v>220</v>
      </c>
      <c r="D60" s="42" t="s">
        <v>61</v>
      </c>
      <c r="E60" s="43">
        <v>25.22</v>
      </c>
      <c r="F60" s="44"/>
      <c r="G60" s="45">
        <f t="shared" si="0"/>
        <v>0</v>
      </c>
    </row>
    <row r="61" spans="1:7" ht="10.5" customHeight="1">
      <c r="A61" s="41">
        <f t="shared" si="3"/>
        <v>48</v>
      </c>
      <c r="B61" s="42" t="s">
        <v>221</v>
      </c>
      <c r="C61" s="77" t="s">
        <v>755</v>
      </c>
      <c r="D61" s="42" t="s">
        <v>23</v>
      </c>
      <c r="E61" s="43">
        <v>11.686</v>
      </c>
      <c r="F61" s="44"/>
      <c r="G61" s="45">
        <f t="shared" si="0"/>
        <v>0</v>
      </c>
    </row>
    <row r="62" spans="1:7" ht="10.5" customHeight="1">
      <c r="A62" s="41">
        <f t="shared" si="3"/>
        <v>49</v>
      </c>
      <c r="B62" s="42" t="s">
        <v>222</v>
      </c>
      <c r="C62" s="34" t="s">
        <v>223</v>
      </c>
      <c r="D62" s="42" t="s">
        <v>33</v>
      </c>
      <c r="E62" s="43">
        <v>156.142</v>
      </c>
      <c r="F62" s="44"/>
      <c r="G62" s="45">
        <f t="shared" si="0"/>
        <v>0</v>
      </c>
    </row>
    <row r="63" spans="1:7" ht="10.5" customHeight="1">
      <c r="A63" s="41">
        <f t="shared" si="3"/>
        <v>50</v>
      </c>
      <c r="B63" s="42" t="s">
        <v>224</v>
      </c>
      <c r="C63" s="34" t="s">
        <v>225</v>
      </c>
      <c r="D63" s="42" t="s">
        <v>33</v>
      </c>
      <c r="E63" s="43">
        <v>156.142</v>
      </c>
      <c r="F63" s="44"/>
      <c r="G63" s="45">
        <f t="shared" si="0"/>
        <v>0</v>
      </c>
    </row>
    <row r="64" spans="1:7" ht="10.5" customHeight="1">
      <c r="A64" s="41">
        <f t="shared" si="3"/>
        <v>51</v>
      </c>
      <c r="B64" s="42" t="s">
        <v>226</v>
      </c>
      <c r="C64" s="34" t="s">
        <v>227</v>
      </c>
      <c r="D64" s="42" t="s">
        <v>40</v>
      </c>
      <c r="E64" s="43">
        <v>0.935</v>
      </c>
      <c r="F64" s="44"/>
      <c r="G64" s="45">
        <f t="shared" si="0"/>
        <v>0</v>
      </c>
    </row>
    <row r="65" spans="1:7" ht="10.5" customHeight="1" thickBot="1">
      <c r="A65" s="46">
        <f t="shared" si="3"/>
        <v>52</v>
      </c>
      <c r="B65" s="47" t="s">
        <v>228</v>
      </c>
      <c r="C65" s="48" t="s">
        <v>229</v>
      </c>
      <c r="D65" s="47" t="s">
        <v>33</v>
      </c>
      <c r="E65" s="49">
        <v>172.25</v>
      </c>
      <c r="F65" s="50"/>
      <c r="G65" s="51">
        <f t="shared" si="0"/>
        <v>0</v>
      </c>
    </row>
    <row r="66" spans="1:7" ht="15.75" customHeight="1" thickBot="1">
      <c r="A66" s="13"/>
      <c r="B66" s="13" t="s">
        <v>17</v>
      </c>
      <c r="C66" s="14" t="s">
        <v>62</v>
      </c>
      <c r="D66" s="13" t="s">
        <v>172</v>
      </c>
      <c r="E66" s="15"/>
      <c r="F66" s="16"/>
      <c r="G66" s="23">
        <f>SUM(G67:G82)</f>
        <v>0</v>
      </c>
    </row>
    <row r="67" spans="1:7" ht="10.5" customHeight="1">
      <c r="A67" s="35">
        <v>53</v>
      </c>
      <c r="B67" s="36" t="s">
        <v>63</v>
      </c>
      <c r="C67" s="37" t="s">
        <v>64</v>
      </c>
      <c r="D67" s="36" t="s">
        <v>23</v>
      </c>
      <c r="E67" s="38">
        <v>258.68</v>
      </c>
      <c r="F67" s="39"/>
      <c r="G67" s="40">
        <f t="shared" si="0"/>
        <v>0</v>
      </c>
    </row>
    <row r="68" spans="1:7" ht="10.5" customHeight="1">
      <c r="A68" s="41">
        <f>A67+1</f>
        <v>54</v>
      </c>
      <c r="B68" s="42" t="s">
        <v>65</v>
      </c>
      <c r="C68" s="34" t="s">
        <v>66</v>
      </c>
      <c r="D68" s="42" t="s">
        <v>33</v>
      </c>
      <c r="E68" s="43">
        <v>894.104</v>
      </c>
      <c r="F68" s="44"/>
      <c r="G68" s="45">
        <f t="shared" si="0"/>
        <v>0</v>
      </c>
    </row>
    <row r="69" spans="1:7" ht="10.5" customHeight="1">
      <c r="A69" s="41">
        <f aca="true" t="shared" si="4" ref="A69:A82">A68+1</f>
        <v>55</v>
      </c>
      <c r="B69" s="42" t="s">
        <v>67</v>
      </c>
      <c r="C69" s="34" t="s">
        <v>68</v>
      </c>
      <c r="D69" s="42" t="s">
        <v>33</v>
      </c>
      <c r="E69" s="43">
        <v>894.104</v>
      </c>
      <c r="F69" s="44"/>
      <c r="G69" s="45">
        <f t="shared" si="0"/>
        <v>0</v>
      </c>
    </row>
    <row r="70" spans="1:7" ht="10.5" customHeight="1">
      <c r="A70" s="41">
        <f t="shared" si="4"/>
        <v>56</v>
      </c>
      <c r="B70" s="42" t="s">
        <v>230</v>
      </c>
      <c r="C70" s="34" t="s">
        <v>231</v>
      </c>
      <c r="D70" s="42" t="s">
        <v>33</v>
      </c>
      <c r="E70" s="43">
        <v>876.081</v>
      </c>
      <c r="F70" s="44"/>
      <c r="G70" s="45">
        <f t="shared" si="0"/>
        <v>0</v>
      </c>
    </row>
    <row r="71" spans="1:7" ht="10.5" customHeight="1">
      <c r="A71" s="41">
        <f t="shared" si="4"/>
        <v>57</v>
      </c>
      <c r="B71" s="42" t="s">
        <v>232</v>
      </c>
      <c r="C71" s="34" t="s">
        <v>233</v>
      </c>
      <c r="D71" s="42" t="s">
        <v>33</v>
      </c>
      <c r="E71" s="43">
        <v>876.081</v>
      </c>
      <c r="F71" s="44"/>
      <c r="G71" s="45">
        <f t="shared" si="0"/>
        <v>0</v>
      </c>
    </row>
    <row r="72" spans="1:7" ht="10.5" customHeight="1">
      <c r="A72" s="41">
        <f t="shared" si="4"/>
        <v>58</v>
      </c>
      <c r="B72" s="42" t="s">
        <v>234</v>
      </c>
      <c r="C72" s="77" t="s">
        <v>756</v>
      </c>
      <c r="D72" s="42" t="s">
        <v>33</v>
      </c>
      <c r="E72" s="43">
        <v>56.1</v>
      </c>
      <c r="F72" s="44"/>
      <c r="G72" s="45">
        <f t="shared" si="0"/>
        <v>0</v>
      </c>
    </row>
    <row r="73" spans="1:7" ht="10.5" customHeight="1">
      <c r="A73" s="41">
        <f t="shared" si="4"/>
        <v>59</v>
      </c>
      <c r="B73" s="42" t="s">
        <v>69</v>
      </c>
      <c r="C73" s="34" t="s">
        <v>70</v>
      </c>
      <c r="D73" s="42" t="s">
        <v>40</v>
      </c>
      <c r="E73" s="43">
        <f>6.202+2.382+6.414</f>
        <v>14.998</v>
      </c>
      <c r="F73" s="44"/>
      <c r="G73" s="45">
        <f t="shared" si="0"/>
        <v>0</v>
      </c>
    </row>
    <row r="74" spans="1:7" ht="10.5" customHeight="1">
      <c r="A74" s="41">
        <f t="shared" si="4"/>
        <v>60</v>
      </c>
      <c r="B74" s="42" t="s">
        <v>235</v>
      </c>
      <c r="C74" s="34" t="s">
        <v>236</v>
      </c>
      <c r="D74" s="42" t="s">
        <v>40</v>
      </c>
      <c r="E74" s="43">
        <f>6.695+1.78+4.57</f>
        <v>13.045</v>
      </c>
      <c r="F74" s="44"/>
      <c r="G74" s="45">
        <f t="shared" si="0"/>
        <v>0</v>
      </c>
    </row>
    <row r="75" spans="1:7" ht="10.5" customHeight="1">
      <c r="A75" s="41">
        <f t="shared" si="4"/>
        <v>61</v>
      </c>
      <c r="B75" s="42" t="s">
        <v>237</v>
      </c>
      <c r="C75" s="34" t="s">
        <v>238</v>
      </c>
      <c r="D75" s="42" t="s">
        <v>23</v>
      </c>
      <c r="E75" s="43">
        <v>13.183</v>
      </c>
      <c r="F75" s="44"/>
      <c r="G75" s="45">
        <f t="shared" si="0"/>
        <v>0</v>
      </c>
    </row>
    <row r="76" spans="1:7" ht="10.5" customHeight="1">
      <c r="A76" s="41">
        <f t="shared" si="4"/>
        <v>62</v>
      </c>
      <c r="B76" s="42" t="s">
        <v>239</v>
      </c>
      <c r="C76" s="34" t="s">
        <v>240</v>
      </c>
      <c r="D76" s="42" t="s">
        <v>33</v>
      </c>
      <c r="E76" s="43">
        <v>111.989</v>
      </c>
      <c r="F76" s="44"/>
      <c r="G76" s="45">
        <f t="shared" si="0"/>
        <v>0</v>
      </c>
    </row>
    <row r="77" spans="1:7" ht="10.5" customHeight="1">
      <c r="A77" s="41">
        <f t="shared" si="4"/>
        <v>63</v>
      </c>
      <c r="B77" s="42" t="s">
        <v>241</v>
      </c>
      <c r="C77" s="34" t="s">
        <v>242</v>
      </c>
      <c r="D77" s="42" t="s">
        <v>33</v>
      </c>
      <c r="E77" s="43">
        <v>111.989</v>
      </c>
      <c r="F77" s="44"/>
      <c r="G77" s="45">
        <f t="shared" si="0"/>
        <v>0</v>
      </c>
    </row>
    <row r="78" spans="1:7" ht="10.5" customHeight="1">
      <c r="A78" s="41">
        <f t="shared" si="4"/>
        <v>64</v>
      </c>
      <c r="B78" s="42" t="s">
        <v>243</v>
      </c>
      <c r="C78" s="34" t="s">
        <v>244</v>
      </c>
      <c r="D78" s="42" t="s">
        <v>33</v>
      </c>
      <c r="E78" s="43">
        <v>14.366</v>
      </c>
      <c r="F78" s="44"/>
      <c r="G78" s="45">
        <f t="shared" si="0"/>
        <v>0</v>
      </c>
    </row>
    <row r="79" spans="1:7" ht="10.5" customHeight="1">
      <c r="A79" s="41">
        <f t="shared" si="4"/>
        <v>65</v>
      </c>
      <c r="B79" s="42" t="s">
        <v>245</v>
      </c>
      <c r="C79" s="34" t="s">
        <v>246</v>
      </c>
      <c r="D79" s="42" t="s">
        <v>33</v>
      </c>
      <c r="E79" s="43">
        <v>14.366</v>
      </c>
      <c r="F79" s="44"/>
      <c r="G79" s="45">
        <f aca="true" t="shared" si="5" ref="G79:G145">E79*F79</f>
        <v>0</v>
      </c>
    </row>
    <row r="80" spans="1:7" ht="10.5" customHeight="1">
      <c r="A80" s="41">
        <f t="shared" si="4"/>
        <v>66</v>
      </c>
      <c r="B80" s="42" t="s">
        <v>247</v>
      </c>
      <c r="C80" s="34" t="s">
        <v>248</v>
      </c>
      <c r="D80" s="42" t="s">
        <v>40</v>
      </c>
      <c r="E80" s="43">
        <v>1.714</v>
      </c>
      <c r="F80" s="44"/>
      <c r="G80" s="45">
        <f t="shared" si="5"/>
        <v>0</v>
      </c>
    </row>
    <row r="81" spans="1:7" ht="10.5" customHeight="1">
      <c r="A81" s="41">
        <f t="shared" si="4"/>
        <v>67</v>
      </c>
      <c r="B81" s="42" t="s">
        <v>249</v>
      </c>
      <c r="C81" s="34" t="s">
        <v>250</v>
      </c>
      <c r="D81" s="42" t="s">
        <v>23</v>
      </c>
      <c r="E81" s="43">
        <v>4.071</v>
      </c>
      <c r="F81" s="44"/>
      <c r="G81" s="45">
        <f t="shared" si="5"/>
        <v>0</v>
      </c>
    </row>
    <row r="82" spans="1:7" ht="10.5" customHeight="1" thickBot="1">
      <c r="A82" s="46">
        <f t="shared" si="4"/>
        <v>68</v>
      </c>
      <c r="B82" s="47" t="s">
        <v>691</v>
      </c>
      <c r="C82" s="48" t="s">
        <v>690</v>
      </c>
      <c r="D82" s="47" t="s">
        <v>168</v>
      </c>
      <c r="E82" s="49">
        <v>4</v>
      </c>
      <c r="F82" s="50"/>
      <c r="G82" s="51">
        <f>E82*F82</f>
        <v>0</v>
      </c>
    </row>
    <row r="83" spans="1:7" ht="15.75" customHeight="1" thickBot="1">
      <c r="A83" s="13"/>
      <c r="B83" s="13" t="s">
        <v>19</v>
      </c>
      <c r="C83" s="14" t="s">
        <v>71</v>
      </c>
      <c r="D83" s="13" t="s">
        <v>172</v>
      </c>
      <c r="E83" s="15"/>
      <c r="F83" s="16"/>
      <c r="G83" s="23">
        <f>SUM(G84:G115)</f>
        <v>0</v>
      </c>
    </row>
    <row r="84" spans="1:7" ht="10.5" customHeight="1">
      <c r="A84" s="35">
        <f>A82+1</f>
        <v>69</v>
      </c>
      <c r="B84" s="36" t="s">
        <v>251</v>
      </c>
      <c r="C84" s="37" t="s">
        <v>252</v>
      </c>
      <c r="D84" s="36" t="s">
        <v>33</v>
      </c>
      <c r="E84" s="38">
        <v>292.991</v>
      </c>
      <c r="F84" s="39"/>
      <c r="G84" s="40">
        <f t="shared" si="5"/>
        <v>0</v>
      </c>
    </row>
    <row r="85" spans="1:7" ht="10.5" customHeight="1">
      <c r="A85" s="41">
        <f>A84+1</f>
        <v>70</v>
      </c>
      <c r="B85" s="42" t="s">
        <v>253</v>
      </c>
      <c r="C85" s="34" t="s">
        <v>254</v>
      </c>
      <c r="D85" s="42" t="s">
        <v>33</v>
      </c>
      <c r="E85" s="43">
        <v>42.04</v>
      </c>
      <c r="F85" s="44"/>
      <c r="G85" s="45">
        <f t="shared" si="5"/>
        <v>0</v>
      </c>
    </row>
    <row r="86" spans="1:7" ht="10.5" customHeight="1">
      <c r="A86" s="41">
        <f aca="true" t="shared" si="6" ref="A86:A115">A85+1</f>
        <v>71</v>
      </c>
      <c r="B86" s="42" t="s">
        <v>255</v>
      </c>
      <c r="C86" s="34" t="s">
        <v>256</v>
      </c>
      <c r="D86" s="42" t="s">
        <v>33</v>
      </c>
      <c r="E86" s="43">
        <v>21.56</v>
      </c>
      <c r="F86" s="44"/>
      <c r="G86" s="45">
        <f t="shared" si="5"/>
        <v>0</v>
      </c>
    </row>
    <row r="87" spans="1:7" ht="10.5" customHeight="1">
      <c r="A87" s="41">
        <f t="shared" si="6"/>
        <v>72</v>
      </c>
      <c r="B87" s="42" t="s">
        <v>257</v>
      </c>
      <c r="C87" s="34" t="s">
        <v>258</v>
      </c>
      <c r="D87" s="42" t="s">
        <v>33</v>
      </c>
      <c r="E87" s="43">
        <v>39.425</v>
      </c>
      <c r="F87" s="44"/>
      <c r="G87" s="45">
        <f t="shared" si="5"/>
        <v>0</v>
      </c>
    </row>
    <row r="88" spans="1:7" ht="10.5" customHeight="1">
      <c r="A88" s="41">
        <f t="shared" si="6"/>
        <v>73</v>
      </c>
      <c r="B88" s="42" t="s">
        <v>259</v>
      </c>
      <c r="C88" s="34" t="s">
        <v>260</v>
      </c>
      <c r="D88" s="42" t="s">
        <v>33</v>
      </c>
      <c r="E88" s="43">
        <v>39.425</v>
      </c>
      <c r="F88" s="44"/>
      <c r="G88" s="45">
        <f t="shared" si="5"/>
        <v>0</v>
      </c>
    </row>
    <row r="89" spans="1:7" ht="10.5" customHeight="1">
      <c r="A89" s="41">
        <f t="shared" si="6"/>
        <v>74</v>
      </c>
      <c r="B89" s="42" t="s">
        <v>261</v>
      </c>
      <c r="C89" s="34" t="s">
        <v>262</v>
      </c>
      <c r="D89" s="42" t="s">
        <v>33</v>
      </c>
      <c r="E89" s="43">
        <v>554.035</v>
      </c>
      <c r="F89" s="44"/>
      <c r="G89" s="45">
        <f t="shared" si="5"/>
        <v>0</v>
      </c>
    </row>
    <row r="90" spans="1:7" ht="10.5" customHeight="1">
      <c r="A90" s="41">
        <f t="shared" si="6"/>
        <v>75</v>
      </c>
      <c r="B90" s="42" t="s">
        <v>263</v>
      </c>
      <c r="C90" s="34" t="s">
        <v>264</v>
      </c>
      <c r="D90" s="42" t="s">
        <v>33</v>
      </c>
      <c r="E90" s="43">
        <v>554.035</v>
      </c>
      <c r="F90" s="44"/>
      <c r="G90" s="45">
        <f t="shared" si="5"/>
        <v>0</v>
      </c>
    </row>
    <row r="91" spans="1:7" ht="10.5" customHeight="1">
      <c r="A91" s="41">
        <f t="shared" si="6"/>
        <v>76</v>
      </c>
      <c r="B91" s="42" t="s">
        <v>265</v>
      </c>
      <c r="C91" s="34" t="s">
        <v>266</v>
      </c>
      <c r="D91" s="42" t="s">
        <v>33</v>
      </c>
      <c r="E91" s="43">
        <v>589.601</v>
      </c>
      <c r="F91" s="44"/>
      <c r="G91" s="45">
        <f t="shared" si="5"/>
        <v>0</v>
      </c>
    </row>
    <row r="92" spans="1:7" ht="10.5" customHeight="1">
      <c r="A92" s="41">
        <f t="shared" si="6"/>
        <v>77</v>
      </c>
      <c r="B92" s="42" t="s">
        <v>267</v>
      </c>
      <c r="C92" s="34" t="s">
        <v>268</v>
      </c>
      <c r="D92" s="42" t="s">
        <v>33</v>
      </c>
      <c r="E92" s="43">
        <v>589.601</v>
      </c>
      <c r="F92" s="44"/>
      <c r="G92" s="45">
        <f t="shared" si="5"/>
        <v>0</v>
      </c>
    </row>
    <row r="93" spans="1:7" ht="10.5" customHeight="1">
      <c r="A93" s="41">
        <f t="shared" si="6"/>
        <v>78</v>
      </c>
      <c r="B93" s="42" t="s">
        <v>269</v>
      </c>
      <c r="C93" s="34" t="s">
        <v>270</v>
      </c>
      <c r="D93" s="42" t="s">
        <v>33</v>
      </c>
      <c r="E93" s="43">
        <v>42.04</v>
      </c>
      <c r="F93" s="44"/>
      <c r="G93" s="45">
        <f t="shared" si="5"/>
        <v>0</v>
      </c>
    </row>
    <row r="94" spans="1:7" ht="10.5" customHeight="1">
      <c r="A94" s="41">
        <f t="shared" si="6"/>
        <v>79</v>
      </c>
      <c r="B94" s="42" t="s">
        <v>271</v>
      </c>
      <c r="C94" s="34" t="s">
        <v>272</v>
      </c>
      <c r="D94" s="42" t="s">
        <v>33</v>
      </c>
      <c r="E94" s="43">
        <v>42.04</v>
      </c>
      <c r="F94" s="44"/>
      <c r="G94" s="45">
        <f t="shared" si="5"/>
        <v>0</v>
      </c>
    </row>
    <row r="95" spans="1:7" ht="10.5" customHeight="1">
      <c r="A95" s="41">
        <f t="shared" si="6"/>
        <v>80</v>
      </c>
      <c r="B95" s="42" t="s">
        <v>273</v>
      </c>
      <c r="C95" s="34" t="s">
        <v>274</v>
      </c>
      <c r="D95" s="42" t="s">
        <v>33</v>
      </c>
      <c r="E95" s="43">
        <v>42.04</v>
      </c>
      <c r="F95" s="44"/>
      <c r="G95" s="45">
        <f t="shared" si="5"/>
        <v>0</v>
      </c>
    </row>
    <row r="96" spans="1:7" ht="10.5" customHeight="1">
      <c r="A96" s="41">
        <f t="shared" si="6"/>
        <v>81</v>
      </c>
      <c r="B96" s="42" t="s">
        <v>275</v>
      </c>
      <c r="C96" s="34" t="s">
        <v>276</v>
      </c>
      <c r="D96" s="42" t="s">
        <v>33</v>
      </c>
      <c r="E96" s="43">
        <v>314.551</v>
      </c>
      <c r="F96" s="44"/>
      <c r="G96" s="45">
        <f t="shared" si="5"/>
        <v>0</v>
      </c>
    </row>
    <row r="97" spans="1:7" ht="10.5" customHeight="1">
      <c r="A97" s="41">
        <f t="shared" si="6"/>
        <v>82</v>
      </c>
      <c r="B97" s="42" t="s">
        <v>277</v>
      </c>
      <c r="C97" s="34" t="s">
        <v>278</v>
      </c>
      <c r="D97" s="42" t="s">
        <v>33</v>
      </c>
      <c r="E97" s="43">
        <v>314.551</v>
      </c>
      <c r="F97" s="44"/>
      <c r="G97" s="45">
        <f t="shared" si="5"/>
        <v>0</v>
      </c>
    </row>
    <row r="98" spans="1:7" ht="10.5" customHeight="1">
      <c r="A98" s="41">
        <f t="shared" si="6"/>
        <v>83</v>
      </c>
      <c r="B98" s="42" t="s">
        <v>279</v>
      </c>
      <c r="C98" s="34" t="s">
        <v>280</v>
      </c>
      <c r="D98" s="42" t="s">
        <v>33</v>
      </c>
      <c r="E98" s="43">
        <v>314.551</v>
      </c>
      <c r="F98" s="44"/>
      <c r="G98" s="45">
        <f t="shared" si="5"/>
        <v>0</v>
      </c>
    </row>
    <row r="99" spans="1:7" ht="10.5" customHeight="1">
      <c r="A99" s="41">
        <f t="shared" si="6"/>
        <v>84</v>
      </c>
      <c r="B99" s="42" t="s">
        <v>281</v>
      </c>
      <c r="C99" s="77" t="s">
        <v>751</v>
      </c>
      <c r="D99" s="42" t="s">
        <v>23</v>
      </c>
      <c r="E99" s="43">
        <v>21.682</v>
      </c>
      <c r="F99" s="44"/>
      <c r="G99" s="45">
        <f t="shared" si="5"/>
        <v>0</v>
      </c>
    </row>
    <row r="100" spans="1:7" ht="10.5" customHeight="1">
      <c r="A100" s="41">
        <f t="shared" si="6"/>
        <v>85</v>
      </c>
      <c r="B100" s="42" t="s">
        <v>282</v>
      </c>
      <c r="C100" s="34" t="s">
        <v>283</v>
      </c>
      <c r="D100" s="42" t="s">
        <v>23</v>
      </c>
      <c r="E100" s="43">
        <v>35.527</v>
      </c>
      <c r="F100" s="44"/>
      <c r="G100" s="45">
        <f t="shared" si="5"/>
        <v>0</v>
      </c>
    </row>
    <row r="101" spans="1:7" ht="10.5" customHeight="1">
      <c r="A101" s="41">
        <f t="shared" si="6"/>
        <v>86</v>
      </c>
      <c r="B101" s="42" t="s">
        <v>284</v>
      </c>
      <c r="C101" s="34" t="s">
        <v>285</v>
      </c>
      <c r="D101" s="42" t="s">
        <v>33</v>
      </c>
      <c r="E101" s="43">
        <v>109.29</v>
      </c>
      <c r="F101" s="44"/>
      <c r="G101" s="45">
        <f t="shared" si="5"/>
        <v>0</v>
      </c>
    </row>
    <row r="102" spans="1:7" ht="10.5" customHeight="1">
      <c r="A102" s="41">
        <f t="shared" si="6"/>
        <v>87</v>
      </c>
      <c r="B102" s="42" t="s">
        <v>286</v>
      </c>
      <c r="C102" s="34" t="s">
        <v>287</v>
      </c>
      <c r="D102" s="42" t="s">
        <v>23</v>
      </c>
      <c r="E102" s="43">
        <v>21.682</v>
      </c>
      <c r="F102" s="44"/>
      <c r="G102" s="45">
        <f t="shared" si="5"/>
        <v>0</v>
      </c>
    </row>
    <row r="103" spans="1:7" ht="10.5" customHeight="1">
      <c r="A103" s="41">
        <f>A102+1</f>
        <v>88</v>
      </c>
      <c r="B103" s="42" t="s">
        <v>288</v>
      </c>
      <c r="C103" s="34" t="s">
        <v>289</v>
      </c>
      <c r="D103" s="42" t="s">
        <v>40</v>
      </c>
      <c r="E103" s="43">
        <v>1.469</v>
      </c>
      <c r="F103" s="44"/>
      <c r="G103" s="45">
        <f t="shared" si="5"/>
        <v>0</v>
      </c>
    </row>
    <row r="104" spans="1:7" ht="10.5" customHeight="1">
      <c r="A104" s="41">
        <f t="shared" si="6"/>
        <v>89</v>
      </c>
      <c r="B104" s="42" t="s">
        <v>290</v>
      </c>
      <c r="C104" s="34" t="s">
        <v>291</v>
      </c>
      <c r="D104" s="42" t="s">
        <v>33</v>
      </c>
      <c r="E104" s="43">
        <v>465.37</v>
      </c>
      <c r="F104" s="44"/>
      <c r="G104" s="45">
        <f t="shared" si="5"/>
        <v>0</v>
      </c>
    </row>
    <row r="105" spans="1:7" ht="10.5" customHeight="1">
      <c r="A105" s="41">
        <f t="shared" si="6"/>
        <v>90</v>
      </c>
      <c r="B105" s="42" t="s">
        <v>292</v>
      </c>
      <c r="C105" s="34" t="s">
        <v>293</v>
      </c>
      <c r="D105" s="42" t="s">
        <v>33</v>
      </c>
      <c r="E105" s="43">
        <v>465.37</v>
      </c>
      <c r="F105" s="44"/>
      <c r="G105" s="45">
        <f t="shared" si="5"/>
        <v>0</v>
      </c>
    </row>
    <row r="106" spans="1:7" ht="10.5" customHeight="1">
      <c r="A106" s="41">
        <f t="shared" si="6"/>
        <v>91</v>
      </c>
      <c r="B106" s="42" t="s">
        <v>294</v>
      </c>
      <c r="C106" s="34" t="s">
        <v>295</v>
      </c>
      <c r="D106" s="42" t="s">
        <v>33</v>
      </c>
      <c r="E106" s="43">
        <v>40.688</v>
      </c>
      <c r="F106" s="44"/>
      <c r="G106" s="45">
        <f t="shared" si="5"/>
        <v>0</v>
      </c>
    </row>
    <row r="107" spans="1:7" ht="10.5" customHeight="1">
      <c r="A107" s="41">
        <f t="shared" si="6"/>
        <v>92</v>
      </c>
      <c r="B107" s="42" t="s">
        <v>296</v>
      </c>
      <c r="C107" s="34" t="s">
        <v>297</v>
      </c>
      <c r="D107" s="42" t="s">
        <v>33</v>
      </c>
      <c r="E107" s="43">
        <v>40.688</v>
      </c>
      <c r="F107" s="44"/>
      <c r="G107" s="45">
        <f t="shared" si="5"/>
        <v>0</v>
      </c>
    </row>
    <row r="108" spans="1:7" ht="10.5" customHeight="1">
      <c r="A108" s="41">
        <f t="shared" si="6"/>
        <v>93</v>
      </c>
      <c r="B108" s="42" t="s">
        <v>298</v>
      </c>
      <c r="C108" s="34" t="s">
        <v>299</v>
      </c>
      <c r="D108" s="42" t="s">
        <v>33</v>
      </c>
      <c r="E108" s="43">
        <v>40.688</v>
      </c>
      <c r="F108" s="44"/>
      <c r="G108" s="45">
        <f t="shared" si="5"/>
        <v>0</v>
      </c>
    </row>
    <row r="109" spans="1:7" ht="10.5" customHeight="1">
      <c r="A109" s="41">
        <f t="shared" si="6"/>
        <v>94</v>
      </c>
      <c r="B109" s="42" t="s">
        <v>300</v>
      </c>
      <c r="C109" s="34" t="s">
        <v>301</v>
      </c>
      <c r="D109" s="42" t="s">
        <v>33</v>
      </c>
      <c r="E109" s="43">
        <v>464.48</v>
      </c>
      <c r="F109" s="44"/>
      <c r="G109" s="45">
        <f t="shared" si="5"/>
        <v>0</v>
      </c>
    </row>
    <row r="110" spans="1:7" ht="10.5" customHeight="1">
      <c r="A110" s="41">
        <f t="shared" si="6"/>
        <v>95</v>
      </c>
      <c r="B110" s="42" t="s">
        <v>302</v>
      </c>
      <c r="C110" s="34" t="s">
        <v>303</v>
      </c>
      <c r="D110" s="42" t="s">
        <v>33</v>
      </c>
      <c r="E110" s="43">
        <v>464.48</v>
      </c>
      <c r="F110" s="44"/>
      <c r="G110" s="45">
        <f t="shared" si="5"/>
        <v>0</v>
      </c>
    </row>
    <row r="111" spans="1:7" ht="10.5" customHeight="1">
      <c r="A111" s="41">
        <f t="shared" si="6"/>
        <v>96</v>
      </c>
      <c r="B111" s="42" t="s">
        <v>304</v>
      </c>
      <c r="C111" s="34" t="s">
        <v>305</v>
      </c>
      <c r="D111" s="42" t="s">
        <v>33</v>
      </c>
      <c r="E111" s="43">
        <v>464.48</v>
      </c>
      <c r="F111" s="44"/>
      <c r="G111" s="45">
        <f t="shared" si="5"/>
        <v>0</v>
      </c>
    </row>
    <row r="112" spans="1:7" ht="10.5" customHeight="1">
      <c r="A112" s="41">
        <f t="shared" si="6"/>
        <v>97</v>
      </c>
      <c r="B112" s="42" t="s">
        <v>306</v>
      </c>
      <c r="C112" s="34" t="s">
        <v>307</v>
      </c>
      <c r="D112" s="42" t="s">
        <v>72</v>
      </c>
      <c r="E112" s="43">
        <v>9</v>
      </c>
      <c r="F112" s="44"/>
      <c r="G112" s="45">
        <f t="shared" si="5"/>
        <v>0</v>
      </c>
    </row>
    <row r="113" spans="1:7" ht="10.5" customHeight="1">
      <c r="A113" s="41">
        <f t="shared" si="6"/>
        <v>98</v>
      </c>
      <c r="B113" s="42" t="s">
        <v>308</v>
      </c>
      <c r="C113" s="34" t="s">
        <v>309</v>
      </c>
      <c r="D113" s="42" t="s">
        <v>72</v>
      </c>
      <c r="E113" s="43">
        <v>4</v>
      </c>
      <c r="F113" s="44"/>
      <c r="G113" s="45">
        <f t="shared" si="5"/>
        <v>0</v>
      </c>
    </row>
    <row r="114" spans="1:7" ht="10.5" customHeight="1">
      <c r="A114" s="41">
        <f t="shared" si="6"/>
        <v>99</v>
      </c>
      <c r="B114" s="42" t="s">
        <v>310</v>
      </c>
      <c r="C114" s="34" t="s">
        <v>311</v>
      </c>
      <c r="D114" s="42" t="s">
        <v>168</v>
      </c>
      <c r="E114" s="43">
        <v>9</v>
      </c>
      <c r="F114" s="44"/>
      <c r="G114" s="45">
        <f t="shared" si="5"/>
        <v>0</v>
      </c>
    </row>
    <row r="115" spans="1:7" ht="10.5" customHeight="1" thickBot="1">
      <c r="A115" s="46">
        <f t="shared" si="6"/>
        <v>100</v>
      </c>
      <c r="B115" s="47" t="s">
        <v>312</v>
      </c>
      <c r="C115" s="48" t="s">
        <v>313</v>
      </c>
      <c r="D115" s="47" t="s">
        <v>72</v>
      </c>
      <c r="E115" s="49">
        <v>4</v>
      </c>
      <c r="F115" s="50"/>
      <c r="G115" s="51">
        <f t="shared" si="5"/>
        <v>0</v>
      </c>
    </row>
    <row r="116" spans="1:7" ht="15.75" customHeight="1" thickBot="1">
      <c r="A116" s="13"/>
      <c r="B116" s="13" t="s">
        <v>74</v>
      </c>
      <c r="C116" s="14" t="s">
        <v>314</v>
      </c>
      <c r="D116" s="13" t="s">
        <v>172</v>
      </c>
      <c r="E116" s="15"/>
      <c r="F116" s="16"/>
      <c r="G116" s="23">
        <f>SUM(G117:G122)</f>
        <v>0</v>
      </c>
    </row>
    <row r="117" spans="1:7" ht="10.5" customHeight="1">
      <c r="A117" s="35">
        <f>A115+1</f>
        <v>101</v>
      </c>
      <c r="B117" s="36" t="s">
        <v>75</v>
      </c>
      <c r="C117" s="37" t="s">
        <v>76</v>
      </c>
      <c r="D117" s="36" t="s">
        <v>33</v>
      </c>
      <c r="E117" s="38">
        <v>238.55</v>
      </c>
      <c r="F117" s="39"/>
      <c r="G117" s="40">
        <f t="shared" si="5"/>
        <v>0</v>
      </c>
    </row>
    <row r="118" spans="1:7" ht="10.5" customHeight="1">
      <c r="A118" s="41">
        <f>A117+1</f>
        <v>102</v>
      </c>
      <c r="B118" s="42" t="s">
        <v>77</v>
      </c>
      <c r="C118" s="34" t="s">
        <v>78</v>
      </c>
      <c r="D118" s="42" t="s">
        <v>33</v>
      </c>
      <c r="E118" s="43">
        <v>10734.75</v>
      </c>
      <c r="F118" s="44"/>
      <c r="G118" s="45">
        <f t="shared" si="5"/>
        <v>0</v>
      </c>
    </row>
    <row r="119" spans="1:7" ht="10.5" customHeight="1">
      <c r="A119" s="41">
        <f>A118+1</f>
        <v>103</v>
      </c>
      <c r="B119" s="42" t="s">
        <v>79</v>
      </c>
      <c r="C119" s="34" t="s">
        <v>80</v>
      </c>
      <c r="D119" s="42" t="s">
        <v>33</v>
      </c>
      <c r="E119" s="43">
        <v>238.55</v>
      </c>
      <c r="F119" s="44"/>
      <c r="G119" s="45">
        <f t="shared" si="5"/>
        <v>0</v>
      </c>
    </row>
    <row r="120" spans="1:7" ht="10.5" customHeight="1">
      <c r="A120" s="41">
        <f>A119+1</f>
        <v>104</v>
      </c>
      <c r="B120" s="42" t="s">
        <v>315</v>
      </c>
      <c r="C120" s="34" t="s">
        <v>316</v>
      </c>
      <c r="D120" s="42" t="s">
        <v>33</v>
      </c>
      <c r="E120" s="43">
        <v>684.48</v>
      </c>
      <c r="F120" s="44"/>
      <c r="G120" s="45">
        <f t="shared" si="5"/>
        <v>0</v>
      </c>
    </row>
    <row r="121" spans="1:7" ht="10.5" customHeight="1">
      <c r="A121" s="41">
        <f>A120+1</f>
        <v>105</v>
      </c>
      <c r="B121" s="42" t="s">
        <v>81</v>
      </c>
      <c r="C121" s="34" t="s">
        <v>82</v>
      </c>
      <c r="D121" s="42" t="s">
        <v>33</v>
      </c>
      <c r="E121" s="43">
        <v>1022.2</v>
      </c>
      <c r="F121" s="44"/>
      <c r="G121" s="45">
        <f t="shared" si="5"/>
        <v>0</v>
      </c>
    </row>
    <row r="122" spans="1:7" ht="10.5" customHeight="1" thickBot="1">
      <c r="A122" s="46">
        <f>A121+1</f>
        <v>106</v>
      </c>
      <c r="B122" s="47" t="s">
        <v>83</v>
      </c>
      <c r="C122" s="48" t="s">
        <v>84</v>
      </c>
      <c r="D122" s="47" t="s">
        <v>33</v>
      </c>
      <c r="E122" s="49">
        <v>122.656</v>
      </c>
      <c r="F122" s="50"/>
      <c r="G122" s="51">
        <f t="shared" si="5"/>
        <v>0</v>
      </c>
    </row>
    <row r="123" spans="1:7" ht="15.75" customHeight="1" thickBot="1">
      <c r="A123" s="13"/>
      <c r="B123" s="13" t="s">
        <v>85</v>
      </c>
      <c r="C123" s="14" t="s">
        <v>86</v>
      </c>
      <c r="D123" s="13" t="s">
        <v>172</v>
      </c>
      <c r="E123" s="15"/>
      <c r="F123" s="16"/>
      <c r="G123" s="23">
        <f>G124</f>
        <v>0</v>
      </c>
    </row>
    <row r="124" spans="1:7" ht="10.5" customHeight="1" thickBot="1">
      <c r="A124" s="53">
        <v>103</v>
      </c>
      <c r="B124" s="54" t="s">
        <v>317</v>
      </c>
      <c r="C124" s="55" t="s">
        <v>318</v>
      </c>
      <c r="D124" s="54" t="s">
        <v>40</v>
      </c>
      <c r="E124" s="56">
        <v>2028.312</v>
      </c>
      <c r="F124" s="57"/>
      <c r="G124" s="58">
        <f t="shared" si="5"/>
        <v>0</v>
      </c>
    </row>
    <row r="125" spans="1:7" ht="10.5" customHeight="1">
      <c r="A125" s="59"/>
      <c r="B125" s="59"/>
      <c r="C125" s="60"/>
      <c r="D125" s="59"/>
      <c r="E125" s="61"/>
      <c r="F125" s="62"/>
      <c r="G125" s="63"/>
    </row>
    <row r="126" spans="1:7" ht="15.75" customHeight="1">
      <c r="A126" s="59"/>
      <c r="B126" s="59"/>
      <c r="C126" s="28" t="s">
        <v>87</v>
      </c>
      <c r="D126" s="29"/>
      <c r="E126" s="30"/>
      <c r="F126" s="31"/>
      <c r="G126" s="32">
        <f>G128+G141+G161+G175+G181+G196+G229+G244+G252+G280+G313+G328+G336+G341+G347+G354+G356</f>
        <v>0</v>
      </c>
    </row>
    <row r="127" spans="1:7" ht="10.5" customHeight="1">
      <c r="A127" s="59"/>
      <c r="B127" s="59"/>
      <c r="C127" s="60"/>
      <c r="D127" s="59"/>
      <c r="E127" s="61"/>
      <c r="F127" s="62"/>
      <c r="G127" s="63"/>
    </row>
    <row r="128" spans="1:7" ht="15.75" customHeight="1" thickBot="1">
      <c r="A128" s="13"/>
      <c r="B128" s="13" t="s">
        <v>88</v>
      </c>
      <c r="C128" s="14" t="s">
        <v>89</v>
      </c>
      <c r="D128" s="13" t="s">
        <v>172</v>
      </c>
      <c r="E128" s="15"/>
      <c r="F128" s="16"/>
      <c r="G128" s="23">
        <f>SUM(G129:G140)</f>
        <v>0</v>
      </c>
    </row>
    <row r="129" spans="1:7" ht="10.5" customHeight="1">
      <c r="A129" s="35">
        <v>104</v>
      </c>
      <c r="B129" s="36" t="s">
        <v>90</v>
      </c>
      <c r="C129" s="37" t="s">
        <v>91</v>
      </c>
      <c r="D129" s="36" t="s">
        <v>33</v>
      </c>
      <c r="E129" s="38">
        <v>503.906</v>
      </c>
      <c r="F129" s="39"/>
      <c r="G129" s="40">
        <f t="shared" si="5"/>
        <v>0</v>
      </c>
    </row>
    <row r="130" spans="1:7" ht="10.5" customHeight="1">
      <c r="A130" s="41">
        <f>A129+1</f>
        <v>105</v>
      </c>
      <c r="B130" s="42" t="s">
        <v>92</v>
      </c>
      <c r="C130" s="34" t="s">
        <v>93</v>
      </c>
      <c r="D130" s="42" t="s">
        <v>33</v>
      </c>
      <c r="E130" s="43">
        <v>371.474</v>
      </c>
      <c r="F130" s="44"/>
      <c r="G130" s="45">
        <f t="shared" si="5"/>
        <v>0</v>
      </c>
    </row>
    <row r="131" spans="1:7" ht="10.5" customHeight="1">
      <c r="A131" s="41">
        <f aca="true" t="shared" si="7" ref="A131:A140">A130+1</f>
        <v>106</v>
      </c>
      <c r="B131" s="42" t="s">
        <v>319</v>
      </c>
      <c r="C131" s="34" t="s">
        <v>675</v>
      </c>
      <c r="D131" s="42" t="s">
        <v>40</v>
      </c>
      <c r="E131" s="43">
        <v>0.306</v>
      </c>
      <c r="F131" s="44"/>
      <c r="G131" s="45">
        <f t="shared" si="5"/>
        <v>0</v>
      </c>
    </row>
    <row r="132" spans="1:7" ht="10.5" customHeight="1">
      <c r="A132" s="41">
        <f t="shared" si="7"/>
        <v>107</v>
      </c>
      <c r="B132" s="42" t="s">
        <v>94</v>
      </c>
      <c r="C132" s="34" t="s">
        <v>95</v>
      </c>
      <c r="D132" s="42" t="s">
        <v>33</v>
      </c>
      <c r="E132" s="43">
        <v>503.906</v>
      </c>
      <c r="F132" s="44"/>
      <c r="G132" s="45">
        <f t="shared" si="5"/>
        <v>0</v>
      </c>
    </row>
    <row r="133" spans="1:7" ht="10.5" customHeight="1">
      <c r="A133" s="41">
        <f t="shared" si="7"/>
        <v>108</v>
      </c>
      <c r="B133" s="42" t="s">
        <v>96</v>
      </c>
      <c r="C133" s="34" t="s">
        <v>97</v>
      </c>
      <c r="D133" s="42" t="s">
        <v>33</v>
      </c>
      <c r="E133" s="43">
        <v>371.474</v>
      </c>
      <c r="F133" s="44"/>
      <c r="G133" s="45">
        <f t="shared" si="5"/>
        <v>0</v>
      </c>
    </row>
    <row r="134" spans="1:7" ht="10.5" customHeight="1">
      <c r="A134" s="41">
        <f t="shared" si="7"/>
        <v>109</v>
      </c>
      <c r="B134" s="42" t="s">
        <v>320</v>
      </c>
      <c r="C134" s="34" t="s">
        <v>676</v>
      </c>
      <c r="D134" s="42" t="s">
        <v>33</v>
      </c>
      <c r="E134" s="43">
        <v>1006.687</v>
      </c>
      <c r="F134" s="44"/>
      <c r="G134" s="45">
        <f t="shared" si="5"/>
        <v>0</v>
      </c>
    </row>
    <row r="135" spans="1:7" ht="10.5" customHeight="1">
      <c r="A135" s="41">
        <f t="shared" si="7"/>
        <v>110</v>
      </c>
      <c r="B135" s="42" t="s">
        <v>321</v>
      </c>
      <c r="C135" s="34" t="s">
        <v>322</v>
      </c>
      <c r="D135" s="42" t="s">
        <v>61</v>
      </c>
      <c r="E135" s="43">
        <v>122.2</v>
      </c>
      <c r="F135" s="44"/>
      <c r="G135" s="45">
        <f t="shared" si="5"/>
        <v>0</v>
      </c>
    </row>
    <row r="136" spans="1:7" ht="10.5" customHeight="1">
      <c r="A136" s="41">
        <f t="shared" si="7"/>
        <v>111</v>
      </c>
      <c r="B136" s="42" t="s">
        <v>323</v>
      </c>
      <c r="C136" s="34" t="s">
        <v>324</v>
      </c>
      <c r="D136" s="42" t="s">
        <v>72</v>
      </c>
      <c r="E136" s="43">
        <v>3</v>
      </c>
      <c r="F136" s="44"/>
      <c r="G136" s="45">
        <f t="shared" si="5"/>
        <v>0</v>
      </c>
    </row>
    <row r="137" spans="1:7" ht="10.5" customHeight="1">
      <c r="A137" s="41">
        <f t="shared" si="7"/>
        <v>112</v>
      </c>
      <c r="B137" s="42" t="s">
        <v>325</v>
      </c>
      <c r="C137" s="34" t="s">
        <v>326</v>
      </c>
      <c r="D137" s="42" t="s">
        <v>72</v>
      </c>
      <c r="E137" s="43">
        <v>3</v>
      </c>
      <c r="F137" s="44"/>
      <c r="G137" s="45">
        <f t="shared" si="5"/>
        <v>0</v>
      </c>
    </row>
    <row r="138" spans="1:7" ht="10.5" customHeight="1">
      <c r="A138" s="41">
        <f t="shared" si="7"/>
        <v>113</v>
      </c>
      <c r="B138" s="42" t="s">
        <v>327</v>
      </c>
      <c r="C138" s="34" t="s">
        <v>328</v>
      </c>
      <c r="D138" s="42" t="s">
        <v>33</v>
      </c>
      <c r="E138" s="43">
        <v>331.911</v>
      </c>
      <c r="F138" s="44"/>
      <c r="G138" s="45">
        <f t="shared" si="5"/>
        <v>0</v>
      </c>
    </row>
    <row r="139" spans="1:7" ht="10.5" customHeight="1">
      <c r="A139" s="41">
        <f t="shared" si="7"/>
        <v>114</v>
      </c>
      <c r="B139" s="42" t="s">
        <v>329</v>
      </c>
      <c r="C139" s="34" t="s">
        <v>330</v>
      </c>
      <c r="D139" s="42" t="s">
        <v>33</v>
      </c>
      <c r="E139" s="43">
        <v>178.732</v>
      </c>
      <c r="F139" s="44"/>
      <c r="G139" s="45">
        <f t="shared" si="5"/>
        <v>0</v>
      </c>
    </row>
    <row r="140" spans="1:7" ht="10.5" customHeight="1" thickBot="1">
      <c r="A140" s="46">
        <f t="shared" si="7"/>
        <v>115</v>
      </c>
      <c r="B140" s="47" t="s">
        <v>98</v>
      </c>
      <c r="C140" s="48" t="s">
        <v>331</v>
      </c>
      <c r="D140" s="47" t="s">
        <v>99</v>
      </c>
      <c r="E140" s="49">
        <f>SUM(G129:G139)*0.01</f>
        <v>0</v>
      </c>
      <c r="F140" s="50"/>
      <c r="G140" s="51">
        <f t="shared" si="5"/>
        <v>0</v>
      </c>
    </row>
    <row r="141" spans="1:7" ht="15.75" customHeight="1" thickBot="1">
      <c r="A141" s="13"/>
      <c r="B141" s="13" t="s">
        <v>100</v>
      </c>
      <c r="C141" s="14" t="s">
        <v>101</v>
      </c>
      <c r="D141" s="13" t="s">
        <v>172</v>
      </c>
      <c r="E141" s="15"/>
      <c r="F141" s="16"/>
      <c r="G141" s="23">
        <f>SUM(G142:G160)</f>
        <v>0</v>
      </c>
    </row>
    <row r="142" spans="1:7" ht="10.5" customHeight="1">
      <c r="A142" s="35">
        <v>116</v>
      </c>
      <c r="B142" s="36" t="s">
        <v>102</v>
      </c>
      <c r="C142" s="37" t="s">
        <v>103</v>
      </c>
      <c r="D142" s="36" t="s">
        <v>33</v>
      </c>
      <c r="E142" s="38">
        <v>244.993</v>
      </c>
      <c r="F142" s="39"/>
      <c r="G142" s="40">
        <f t="shared" si="5"/>
        <v>0</v>
      </c>
    </row>
    <row r="143" spans="1:7" ht="10.5" customHeight="1">
      <c r="A143" s="41">
        <f>A142+1</f>
        <v>117</v>
      </c>
      <c r="B143" s="42" t="s">
        <v>104</v>
      </c>
      <c r="C143" s="34" t="s">
        <v>105</v>
      </c>
      <c r="D143" s="42" t="s">
        <v>33</v>
      </c>
      <c r="E143" s="43">
        <v>244.993</v>
      </c>
      <c r="F143" s="44"/>
      <c r="G143" s="45">
        <f t="shared" si="5"/>
        <v>0</v>
      </c>
    </row>
    <row r="144" spans="1:7" ht="10.5" customHeight="1">
      <c r="A144" s="41">
        <f aca="true" t="shared" si="8" ref="A144:A160">A143+1</f>
        <v>118</v>
      </c>
      <c r="B144" s="42" t="s">
        <v>332</v>
      </c>
      <c r="C144" s="34" t="s">
        <v>333</v>
      </c>
      <c r="D144" s="42" t="s">
        <v>33</v>
      </c>
      <c r="E144" s="43">
        <v>309.117</v>
      </c>
      <c r="F144" s="44"/>
      <c r="G144" s="45">
        <f t="shared" si="5"/>
        <v>0</v>
      </c>
    </row>
    <row r="145" spans="1:7" ht="10.5" customHeight="1">
      <c r="A145" s="41">
        <f t="shared" si="8"/>
        <v>119</v>
      </c>
      <c r="B145" s="42" t="s">
        <v>106</v>
      </c>
      <c r="C145" s="34" t="s">
        <v>334</v>
      </c>
      <c r="D145" s="42" t="s">
        <v>33</v>
      </c>
      <c r="E145" s="43">
        <v>355.485</v>
      </c>
      <c r="F145" s="44"/>
      <c r="G145" s="45">
        <f t="shared" si="5"/>
        <v>0</v>
      </c>
    </row>
    <row r="146" spans="1:7" ht="10.5" customHeight="1">
      <c r="A146" s="41">
        <f t="shared" si="8"/>
        <v>120</v>
      </c>
      <c r="B146" s="42" t="s">
        <v>335</v>
      </c>
      <c r="C146" s="34" t="s">
        <v>336</v>
      </c>
      <c r="D146" s="42" t="s">
        <v>33</v>
      </c>
      <c r="E146" s="43">
        <v>8.2</v>
      </c>
      <c r="F146" s="44"/>
      <c r="G146" s="45">
        <f aca="true" t="shared" si="9" ref="G146:G211">E146*F146</f>
        <v>0</v>
      </c>
    </row>
    <row r="147" spans="1:7" ht="10.5" customHeight="1">
      <c r="A147" s="41">
        <f t="shared" si="8"/>
        <v>121</v>
      </c>
      <c r="B147" s="42" t="s">
        <v>337</v>
      </c>
      <c r="C147" s="34" t="s">
        <v>338</v>
      </c>
      <c r="D147" s="42" t="s">
        <v>72</v>
      </c>
      <c r="E147" s="43">
        <v>6</v>
      </c>
      <c r="F147" s="44"/>
      <c r="G147" s="45">
        <f t="shared" si="9"/>
        <v>0</v>
      </c>
    </row>
    <row r="148" spans="1:7" ht="10.5" customHeight="1">
      <c r="A148" s="41">
        <f t="shared" si="8"/>
        <v>122</v>
      </c>
      <c r="B148" s="42" t="s">
        <v>339</v>
      </c>
      <c r="C148" s="34" t="s">
        <v>340</v>
      </c>
      <c r="D148" s="42" t="s">
        <v>72</v>
      </c>
      <c r="E148" s="43">
        <v>18</v>
      </c>
      <c r="F148" s="44"/>
      <c r="G148" s="45">
        <f t="shared" si="9"/>
        <v>0</v>
      </c>
    </row>
    <row r="149" spans="1:7" ht="10.5" customHeight="1">
      <c r="A149" s="41">
        <f t="shared" si="8"/>
        <v>123</v>
      </c>
      <c r="B149" s="42" t="s">
        <v>341</v>
      </c>
      <c r="C149" s="34" t="s">
        <v>342</v>
      </c>
      <c r="D149" s="42" t="s">
        <v>72</v>
      </c>
      <c r="E149" s="43">
        <v>18</v>
      </c>
      <c r="F149" s="44"/>
      <c r="G149" s="45">
        <f t="shared" si="9"/>
        <v>0</v>
      </c>
    </row>
    <row r="150" spans="1:7" ht="10.5" customHeight="1">
      <c r="A150" s="41">
        <f t="shared" si="8"/>
        <v>124</v>
      </c>
      <c r="B150" s="42" t="s">
        <v>343</v>
      </c>
      <c r="C150" s="34" t="s">
        <v>344</v>
      </c>
      <c r="D150" s="42" t="s">
        <v>33</v>
      </c>
      <c r="E150" s="43">
        <v>8.8</v>
      </c>
      <c r="F150" s="44"/>
      <c r="G150" s="45">
        <f t="shared" si="9"/>
        <v>0</v>
      </c>
    </row>
    <row r="151" spans="1:7" ht="10.5" customHeight="1">
      <c r="A151" s="41">
        <f t="shared" si="8"/>
        <v>125</v>
      </c>
      <c r="B151" s="42" t="s">
        <v>345</v>
      </c>
      <c r="C151" s="34" t="s">
        <v>346</v>
      </c>
      <c r="D151" s="42" t="s">
        <v>33</v>
      </c>
      <c r="E151" s="43">
        <v>244.993</v>
      </c>
      <c r="F151" s="44"/>
      <c r="G151" s="45">
        <f t="shared" si="9"/>
        <v>0</v>
      </c>
    </row>
    <row r="152" spans="1:7" ht="10.5" customHeight="1">
      <c r="A152" s="41">
        <f t="shared" si="8"/>
        <v>126</v>
      </c>
      <c r="B152" s="42" t="s">
        <v>347</v>
      </c>
      <c r="C152" s="34" t="s">
        <v>348</v>
      </c>
      <c r="D152" s="42" t="s">
        <v>40</v>
      </c>
      <c r="E152" s="43">
        <v>24.499</v>
      </c>
      <c r="F152" s="44"/>
      <c r="G152" s="45">
        <f t="shared" si="9"/>
        <v>0</v>
      </c>
    </row>
    <row r="153" spans="1:7" ht="10.5" customHeight="1">
      <c r="A153" s="41">
        <f t="shared" si="8"/>
        <v>127</v>
      </c>
      <c r="B153" s="42" t="s">
        <v>349</v>
      </c>
      <c r="C153" s="34" t="s">
        <v>350</v>
      </c>
      <c r="D153" s="42" t="s">
        <v>33</v>
      </c>
      <c r="E153" s="43">
        <v>309.117</v>
      </c>
      <c r="F153" s="44"/>
      <c r="G153" s="45">
        <f t="shared" si="9"/>
        <v>0</v>
      </c>
    </row>
    <row r="154" spans="1:7" ht="10.5" customHeight="1">
      <c r="A154" s="41">
        <f t="shared" si="8"/>
        <v>128</v>
      </c>
      <c r="B154" s="42" t="s">
        <v>351</v>
      </c>
      <c r="C154" s="34" t="s">
        <v>352</v>
      </c>
      <c r="D154" s="42" t="s">
        <v>33</v>
      </c>
      <c r="E154" s="43">
        <v>309.117</v>
      </c>
      <c r="F154" s="44"/>
      <c r="G154" s="45">
        <f t="shared" si="9"/>
        <v>0</v>
      </c>
    </row>
    <row r="155" spans="1:7" ht="10.5" customHeight="1">
      <c r="A155" s="41">
        <f t="shared" si="8"/>
        <v>129</v>
      </c>
      <c r="B155" s="42" t="s">
        <v>353</v>
      </c>
      <c r="C155" s="34" t="s">
        <v>354</v>
      </c>
      <c r="D155" s="42" t="s">
        <v>33</v>
      </c>
      <c r="E155" s="43">
        <v>355.485</v>
      </c>
      <c r="F155" s="44"/>
      <c r="G155" s="45">
        <f t="shared" si="9"/>
        <v>0</v>
      </c>
    </row>
    <row r="156" spans="1:7" ht="10.5" customHeight="1">
      <c r="A156" s="41">
        <f t="shared" si="8"/>
        <v>130</v>
      </c>
      <c r="B156" s="42" t="s">
        <v>355</v>
      </c>
      <c r="C156" s="34" t="s">
        <v>356</v>
      </c>
      <c r="D156" s="42" t="s">
        <v>33</v>
      </c>
      <c r="E156" s="43">
        <v>64.124</v>
      </c>
      <c r="F156" s="44"/>
      <c r="G156" s="45">
        <f t="shared" si="9"/>
        <v>0</v>
      </c>
    </row>
    <row r="157" spans="1:7" ht="10.5" customHeight="1">
      <c r="A157" s="41">
        <f t="shared" si="8"/>
        <v>131</v>
      </c>
      <c r="B157" s="42" t="s">
        <v>357</v>
      </c>
      <c r="C157" s="34" t="s">
        <v>358</v>
      </c>
      <c r="D157" s="42" t="s">
        <v>33</v>
      </c>
      <c r="E157" s="43">
        <v>64.124</v>
      </c>
      <c r="F157" s="44"/>
      <c r="G157" s="45">
        <f t="shared" si="9"/>
        <v>0</v>
      </c>
    </row>
    <row r="158" spans="1:7" ht="10.5" customHeight="1">
      <c r="A158" s="41">
        <f t="shared" si="8"/>
        <v>132</v>
      </c>
      <c r="B158" s="42" t="s">
        <v>359</v>
      </c>
      <c r="C158" s="34" t="s">
        <v>360</v>
      </c>
      <c r="D158" s="42" t="s">
        <v>40</v>
      </c>
      <c r="E158" s="43">
        <v>0.108</v>
      </c>
      <c r="F158" s="44"/>
      <c r="G158" s="45">
        <f t="shared" si="9"/>
        <v>0</v>
      </c>
    </row>
    <row r="159" spans="1:7" ht="10.5" customHeight="1">
      <c r="A159" s="41">
        <f t="shared" si="8"/>
        <v>133</v>
      </c>
      <c r="B159" s="42" t="s">
        <v>361</v>
      </c>
      <c r="C159" s="34" t="s">
        <v>684</v>
      </c>
      <c r="D159" s="42" t="s">
        <v>33</v>
      </c>
      <c r="E159" s="43">
        <v>355.485</v>
      </c>
      <c r="F159" s="44"/>
      <c r="G159" s="45">
        <f t="shared" si="9"/>
        <v>0</v>
      </c>
    </row>
    <row r="160" spans="1:7" ht="10.5" customHeight="1" thickBot="1">
      <c r="A160" s="46">
        <f t="shared" si="8"/>
        <v>134</v>
      </c>
      <c r="B160" s="47" t="s">
        <v>107</v>
      </c>
      <c r="C160" s="48" t="s">
        <v>362</v>
      </c>
      <c r="D160" s="47" t="s">
        <v>99</v>
      </c>
      <c r="E160" s="49">
        <f>SUM(G142:G159)*0.01</f>
        <v>0</v>
      </c>
      <c r="F160" s="50"/>
      <c r="G160" s="51">
        <f t="shared" si="9"/>
        <v>0</v>
      </c>
    </row>
    <row r="161" spans="1:7" ht="15.75" customHeight="1" thickBot="1">
      <c r="A161" s="13"/>
      <c r="B161" s="13" t="s">
        <v>108</v>
      </c>
      <c r="C161" s="14" t="s">
        <v>109</v>
      </c>
      <c r="D161" s="13" t="s">
        <v>172</v>
      </c>
      <c r="E161" s="15"/>
      <c r="F161" s="16"/>
      <c r="G161" s="23">
        <f>SUM(G162:G174)</f>
        <v>0</v>
      </c>
    </row>
    <row r="162" spans="1:7" ht="10.5" customHeight="1">
      <c r="A162" s="35">
        <v>135</v>
      </c>
      <c r="B162" s="36" t="s">
        <v>110</v>
      </c>
      <c r="C162" s="37" t="s">
        <v>111</v>
      </c>
      <c r="D162" s="36" t="s">
        <v>33</v>
      </c>
      <c r="E162" s="38">
        <v>936.649</v>
      </c>
      <c r="F162" s="39"/>
      <c r="G162" s="40">
        <f t="shared" si="9"/>
        <v>0</v>
      </c>
    </row>
    <row r="163" spans="1:7" ht="10.5" customHeight="1">
      <c r="A163" s="41">
        <f>A162+1</f>
        <v>136</v>
      </c>
      <c r="B163" s="42" t="s">
        <v>363</v>
      </c>
      <c r="C163" s="34" t="s">
        <v>364</v>
      </c>
      <c r="D163" s="42" t="s">
        <v>33</v>
      </c>
      <c r="E163" s="43">
        <v>372.95</v>
      </c>
      <c r="F163" s="44"/>
      <c r="G163" s="45">
        <f t="shared" si="9"/>
        <v>0</v>
      </c>
    </row>
    <row r="164" spans="1:7" ht="10.5" customHeight="1">
      <c r="A164" s="41">
        <f aca="true" t="shared" si="10" ref="A164:A171">A163+1</f>
        <v>137</v>
      </c>
      <c r="B164" s="42" t="s">
        <v>365</v>
      </c>
      <c r="C164" s="34" t="s">
        <v>366</v>
      </c>
      <c r="D164" s="42" t="s">
        <v>33</v>
      </c>
      <c r="E164" s="43">
        <v>461.129</v>
      </c>
      <c r="F164" s="44"/>
      <c r="G164" s="45">
        <f t="shared" si="9"/>
        <v>0</v>
      </c>
    </row>
    <row r="165" spans="1:7" ht="10.5" customHeight="1">
      <c r="A165" s="41">
        <f t="shared" si="10"/>
        <v>138</v>
      </c>
      <c r="B165" s="42" t="s">
        <v>367</v>
      </c>
      <c r="C165" s="34" t="s">
        <v>368</v>
      </c>
      <c r="D165" s="42" t="s">
        <v>33</v>
      </c>
      <c r="E165" s="43">
        <v>143.6</v>
      </c>
      <c r="F165" s="44"/>
      <c r="G165" s="45">
        <f t="shared" si="9"/>
        <v>0</v>
      </c>
    </row>
    <row r="166" spans="1:7" ht="10.5" customHeight="1">
      <c r="A166" s="41">
        <f t="shared" si="10"/>
        <v>139</v>
      </c>
      <c r="B166" s="42" t="s">
        <v>369</v>
      </c>
      <c r="C166" s="34" t="s">
        <v>370</v>
      </c>
      <c r="D166" s="42" t="s">
        <v>33</v>
      </c>
      <c r="E166" s="43">
        <v>192.293</v>
      </c>
      <c r="F166" s="44"/>
      <c r="G166" s="45">
        <f t="shared" si="9"/>
        <v>0</v>
      </c>
    </row>
    <row r="167" spans="1:7" ht="10.5" customHeight="1">
      <c r="A167" s="41">
        <f t="shared" si="10"/>
        <v>140</v>
      </c>
      <c r="B167" s="42" t="s">
        <v>371</v>
      </c>
      <c r="C167" s="34" t="s">
        <v>372</v>
      </c>
      <c r="D167" s="42" t="s">
        <v>33</v>
      </c>
      <c r="E167" s="43">
        <v>493.436</v>
      </c>
      <c r="F167" s="44"/>
      <c r="G167" s="45">
        <f t="shared" si="9"/>
        <v>0</v>
      </c>
    </row>
    <row r="168" spans="1:7" ht="10.5" customHeight="1">
      <c r="A168" s="41">
        <f t="shared" si="10"/>
        <v>141</v>
      </c>
      <c r="B168" s="42" t="s">
        <v>373</v>
      </c>
      <c r="C168" s="34" t="s">
        <v>374</v>
      </c>
      <c r="D168" s="42" t="s">
        <v>23</v>
      </c>
      <c r="E168" s="43">
        <v>48.405</v>
      </c>
      <c r="F168" s="44"/>
      <c r="G168" s="45">
        <f t="shared" si="9"/>
        <v>0</v>
      </c>
    </row>
    <row r="169" spans="1:7" ht="10.5" customHeight="1">
      <c r="A169" s="41">
        <f t="shared" si="10"/>
        <v>142</v>
      </c>
      <c r="B169" s="42" t="s">
        <v>375</v>
      </c>
      <c r="C169" s="34" t="s">
        <v>376</v>
      </c>
      <c r="D169" s="42" t="s">
        <v>33</v>
      </c>
      <c r="E169" s="43">
        <v>114.774</v>
      </c>
      <c r="F169" s="44"/>
      <c r="G169" s="45">
        <f t="shared" si="9"/>
        <v>0</v>
      </c>
    </row>
    <row r="170" spans="1:7" ht="10.5" customHeight="1">
      <c r="A170" s="41">
        <f t="shared" si="10"/>
        <v>143</v>
      </c>
      <c r="B170" s="42" t="s">
        <v>377</v>
      </c>
      <c r="C170" s="34" t="s">
        <v>378</v>
      </c>
      <c r="D170" s="42" t="s">
        <v>23</v>
      </c>
      <c r="E170" s="43">
        <v>0.403</v>
      </c>
      <c r="F170" s="44"/>
      <c r="G170" s="45">
        <f t="shared" si="9"/>
        <v>0</v>
      </c>
    </row>
    <row r="171" spans="1:7" ht="10.5" customHeight="1">
      <c r="A171" s="41">
        <f t="shared" si="10"/>
        <v>144</v>
      </c>
      <c r="B171" s="42" t="s">
        <v>379</v>
      </c>
      <c r="C171" s="34" t="s">
        <v>380</v>
      </c>
      <c r="D171" s="42" t="s">
        <v>33</v>
      </c>
      <c r="E171" s="43">
        <v>820.56</v>
      </c>
      <c r="F171" s="44"/>
      <c r="G171" s="45">
        <f t="shared" si="9"/>
        <v>0</v>
      </c>
    </row>
    <row r="172" spans="1:7" ht="10.5" customHeight="1">
      <c r="A172" s="64" t="s">
        <v>715</v>
      </c>
      <c r="B172" s="42" t="s">
        <v>369</v>
      </c>
      <c r="C172" s="34" t="s">
        <v>370</v>
      </c>
      <c r="D172" s="65" t="s">
        <v>33</v>
      </c>
      <c r="E172" s="66">
        <v>8.2</v>
      </c>
      <c r="F172" s="67"/>
      <c r="G172" s="68">
        <f t="shared" si="9"/>
        <v>0</v>
      </c>
    </row>
    <row r="173" spans="1:7" ht="10.5" customHeight="1">
      <c r="A173" s="64" t="s">
        <v>716</v>
      </c>
      <c r="B173" s="65" t="s">
        <v>717</v>
      </c>
      <c r="C173" s="69" t="s">
        <v>718</v>
      </c>
      <c r="D173" s="65" t="s">
        <v>33</v>
      </c>
      <c r="E173" s="66">
        <v>8.2</v>
      </c>
      <c r="F173" s="67"/>
      <c r="G173" s="68">
        <f t="shared" si="9"/>
        <v>0</v>
      </c>
    </row>
    <row r="174" spans="1:7" ht="10.5" customHeight="1" thickBot="1">
      <c r="A174" s="46">
        <f>A171+1</f>
        <v>145</v>
      </c>
      <c r="B174" s="47" t="s">
        <v>112</v>
      </c>
      <c r="C174" s="48" t="s">
        <v>381</v>
      </c>
      <c r="D174" s="47" t="s">
        <v>99</v>
      </c>
      <c r="E174" s="49">
        <f>SUM(G162:G173)*0.01</f>
        <v>0</v>
      </c>
      <c r="F174" s="50"/>
      <c r="G174" s="51">
        <f t="shared" si="9"/>
        <v>0</v>
      </c>
    </row>
    <row r="175" spans="1:7" ht="15.75" customHeight="1" thickBot="1">
      <c r="A175" s="13"/>
      <c r="B175" s="13" t="s">
        <v>113</v>
      </c>
      <c r="C175" s="14" t="s">
        <v>114</v>
      </c>
      <c r="D175" s="13" t="s">
        <v>172</v>
      </c>
      <c r="E175" s="15"/>
      <c r="F175" s="16"/>
      <c r="G175" s="23">
        <f>SUM(G176:G180)</f>
        <v>0</v>
      </c>
    </row>
    <row r="176" spans="1:7" ht="10.5" customHeight="1">
      <c r="A176" s="35">
        <v>146</v>
      </c>
      <c r="B176" s="36" t="s">
        <v>115</v>
      </c>
      <c r="C176" s="37" t="s">
        <v>677</v>
      </c>
      <c r="D176" s="36" t="s">
        <v>33</v>
      </c>
      <c r="E176" s="38">
        <v>24.8</v>
      </c>
      <c r="F176" s="39"/>
      <c r="G176" s="40">
        <f t="shared" si="9"/>
        <v>0</v>
      </c>
    </row>
    <row r="177" spans="1:7" ht="10.5" customHeight="1">
      <c r="A177" s="41">
        <f>A176+1</f>
        <v>147</v>
      </c>
      <c r="B177" s="42" t="s">
        <v>116</v>
      </c>
      <c r="C177" s="34" t="s">
        <v>678</v>
      </c>
      <c r="D177" s="42" t="s">
        <v>33</v>
      </c>
      <c r="E177" s="43">
        <v>416.923</v>
      </c>
      <c r="F177" s="44"/>
      <c r="G177" s="45">
        <f t="shared" si="9"/>
        <v>0</v>
      </c>
    </row>
    <row r="178" spans="1:7" ht="10.5" customHeight="1">
      <c r="A178" s="41">
        <f>A177+1</f>
        <v>148</v>
      </c>
      <c r="B178" s="34" t="s">
        <v>382</v>
      </c>
      <c r="C178" s="34" t="s">
        <v>383</v>
      </c>
      <c r="D178" s="42" t="s">
        <v>33</v>
      </c>
      <c r="E178" s="43">
        <v>82.425</v>
      </c>
      <c r="F178" s="44"/>
      <c r="G178" s="45">
        <f t="shared" si="9"/>
        <v>0</v>
      </c>
    </row>
    <row r="179" spans="1:7" ht="10.5" customHeight="1">
      <c r="A179" s="41">
        <f>A178+1</f>
        <v>149</v>
      </c>
      <c r="B179" s="42" t="s">
        <v>384</v>
      </c>
      <c r="C179" s="34" t="s">
        <v>679</v>
      </c>
      <c r="D179" s="42" t="s">
        <v>33</v>
      </c>
      <c r="E179" s="43">
        <v>20</v>
      </c>
      <c r="F179" s="44"/>
      <c r="G179" s="45">
        <f t="shared" si="9"/>
        <v>0</v>
      </c>
    </row>
    <row r="180" spans="1:7" ht="10.5" customHeight="1" thickBot="1">
      <c r="A180" s="46">
        <f>A179+1</f>
        <v>150</v>
      </c>
      <c r="B180" s="47" t="s">
        <v>117</v>
      </c>
      <c r="C180" s="48" t="s">
        <v>385</v>
      </c>
      <c r="D180" s="47" t="s">
        <v>99</v>
      </c>
      <c r="E180" s="49">
        <f>SUM(G176:G179)*0.01</f>
        <v>0</v>
      </c>
      <c r="F180" s="50"/>
      <c r="G180" s="51">
        <f t="shared" si="9"/>
        <v>0</v>
      </c>
    </row>
    <row r="181" spans="1:7" ht="15.75" customHeight="1" thickBot="1">
      <c r="A181" s="13"/>
      <c r="B181" s="13" t="s">
        <v>118</v>
      </c>
      <c r="C181" s="14" t="s">
        <v>119</v>
      </c>
      <c r="D181" s="13" t="s">
        <v>172</v>
      </c>
      <c r="E181" s="15"/>
      <c r="F181" s="16"/>
      <c r="G181" s="23">
        <f>SUM(G182:G195)</f>
        <v>0</v>
      </c>
    </row>
    <row r="182" spans="1:7" ht="10.5" customHeight="1">
      <c r="A182" s="35">
        <v>151</v>
      </c>
      <c r="B182" s="36" t="s">
        <v>386</v>
      </c>
      <c r="C182" s="37" t="s">
        <v>387</v>
      </c>
      <c r="D182" s="36" t="s">
        <v>61</v>
      </c>
      <c r="E182" s="38">
        <v>858.333</v>
      </c>
      <c r="F182" s="39"/>
      <c r="G182" s="40">
        <f t="shared" si="9"/>
        <v>0</v>
      </c>
    </row>
    <row r="183" spans="1:7" ht="10.5" customHeight="1">
      <c r="A183" s="41">
        <f>A182+1</f>
        <v>152</v>
      </c>
      <c r="B183" s="42" t="s">
        <v>388</v>
      </c>
      <c r="C183" s="34" t="s">
        <v>389</v>
      </c>
      <c r="D183" s="42" t="s">
        <v>23</v>
      </c>
      <c r="E183" s="43">
        <v>10.3</v>
      </c>
      <c r="F183" s="44"/>
      <c r="G183" s="45">
        <f t="shared" si="9"/>
        <v>0</v>
      </c>
    </row>
    <row r="184" spans="1:7" ht="10.5" customHeight="1">
      <c r="A184" s="41">
        <f aca="true" t="shared" si="11" ref="A184:A195">A183+1</f>
        <v>153</v>
      </c>
      <c r="B184" s="42" t="s">
        <v>390</v>
      </c>
      <c r="C184" s="34" t="s">
        <v>391</v>
      </c>
      <c r="D184" s="42" t="s">
        <v>33</v>
      </c>
      <c r="E184" s="43">
        <v>1056</v>
      </c>
      <c r="F184" s="44"/>
      <c r="G184" s="45">
        <f t="shared" si="9"/>
        <v>0</v>
      </c>
    </row>
    <row r="185" spans="1:7" ht="10.5" customHeight="1">
      <c r="A185" s="41">
        <f t="shared" si="11"/>
        <v>154</v>
      </c>
      <c r="B185" s="42" t="s">
        <v>392</v>
      </c>
      <c r="C185" s="34" t="s">
        <v>393</v>
      </c>
      <c r="D185" s="42" t="s">
        <v>33</v>
      </c>
      <c r="E185" s="43">
        <v>33</v>
      </c>
      <c r="F185" s="44"/>
      <c r="G185" s="45">
        <f t="shared" si="9"/>
        <v>0</v>
      </c>
    </row>
    <row r="186" spans="1:7" ht="10.5" customHeight="1">
      <c r="A186" s="41">
        <f t="shared" si="11"/>
        <v>155</v>
      </c>
      <c r="B186" s="42" t="s">
        <v>394</v>
      </c>
      <c r="C186" s="34" t="s">
        <v>395</v>
      </c>
      <c r="D186" s="42" t="s">
        <v>33</v>
      </c>
      <c r="E186" s="43">
        <v>32</v>
      </c>
      <c r="F186" s="44"/>
      <c r="G186" s="45">
        <f t="shared" si="9"/>
        <v>0</v>
      </c>
    </row>
    <row r="187" spans="1:7" ht="10.5" customHeight="1">
      <c r="A187" s="41">
        <f t="shared" si="11"/>
        <v>156</v>
      </c>
      <c r="B187" s="42" t="s">
        <v>396</v>
      </c>
      <c r="C187" s="34" t="s">
        <v>397</v>
      </c>
      <c r="D187" s="42" t="s">
        <v>23</v>
      </c>
      <c r="E187" s="43">
        <v>49.67</v>
      </c>
      <c r="F187" s="44"/>
      <c r="G187" s="45">
        <f t="shared" si="9"/>
        <v>0</v>
      </c>
    </row>
    <row r="188" spans="1:7" ht="10.5" customHeight="1">
      <c r="A188" s="41">
        <f t="shared" si="11"/>
        <v>157</v>
      </c>
      <c r="B188" s="42" t="s">
        <v>398</v>
      </c>
      <c r="C188" s="34" t="s">
        <v>399</v>
      </c>
      <c r="D188" s="42" t="s">
        <v>61</v>
      </c>
      <c r="E188" s="43">
        <v>1152</v>
      </c>
      <c r="F188" s="44"/>
      <c r="G188" s="45">
        <f t="shared" si="9"/>
        <v>0</v>
      </c>
    </row>
    <row r="189" spans="1:7" ht="10.5" customHeight="1">
      <c r="A189" s="41">
        <f t="shared" si="11"/>
        <v>158</v>
      </c>
      <c r="B189" s="42" t="s">
        <v>400</v>
      </c>
      <c r="C189" s="34" t="s">
        <v>401</v>
      </c>
      <c r="D189" s="42" t="s">
        <v>23</v>
      </c>
      <c r="E189" s="43">
        <v>13.82</v>
      </c>
      <c r="F189" s="44"/>
      <c r="G189" s="45">
        <f t="shared" si="9"/>
        <v>0</v>
      </c>
    </row>
    <row r="190" spans="1:7" ht="10.5" customHeight="1">
      <c r="A190" s="41">
        <f t="shared" si="11"/>
        <v>159</v>
      </c>
      <c r="B190" s="42" t="s">
        <v>120</v>
      </c>
      <c r="C190" s="34" t="s">
        <v>121</v>
      </c>
      <c r="D190" s="42" t="s">
        <v>23</v>
      </c>
      <c r="E190" s="43">
        <v>63.49</v>
      </c>
      <c r="F190" s="44"/>
      <c r="G190" s="45">
        <f t="shared" si="9"/>
        <v>0</v>
      </c>
    </row>
    <row r="191" spans="1:7" ht="10.5" customHeight="1">
      <c r="A191" s="41">
        <f t="shared" si="11"/>
        <v>160</v>
      </c>
      <c r="B191" s="42" t="s">
        <v>402</v>
      </c>
      <c r="C191" s="34" t="s">
        <v>403</v>
      </c>
      <c r="D191" s="42" t="s">
        <v>73</v>
      </c>
      <c r="E191" s="43">
        <v>1</v>
      </c>
      <c r="F191" s="44"/>
      <c r="G191" s="45">
        <f t="shared" si="9"/>
        <v>0</v>
      </c>
    </row>
    <row r="192" spans="1:7" ht="10.5" customHeight="1">
      <c r="A192" s="41">
        <f t="shared" si="11"/>
        <v>161</v>
      </c>
      <c r="B192" s="42" t="s">
        <v>404</v>
      </c>
      <c r="C192" s="34" t="s">
        <v>405</v>
      </c>
      <c r="D192" s="42" t="s">
        <v>73</v>
      </c>
      <c r="E192" s="43">
        <v>1</v>
      </c>
      <c r="F192" s="44"/>
      <c r="G192" s="45">
        <f t="shared" si="9"/>
        <v>0</v>
      </c>
    </row>
    <row r="193" spans="1:7" ht="10.5" customHeight="1">
      <c r="A193" s="41">
        <f t="shared" si="11"/>
        <v>162</v>
      </c>
      <c r="B193" s="42" t="s">
        <v>406</v>
      </c>
      <c r="C193" s="34" t="s">
        <v>407</v>
      </c>
      <c r="D193" s="42" t="s">
        <v>33</v>
      </c>
      <c r="E193" s="43">
        <v>46.5</v>
      </c>
      <c r="F193" s="44"/>
      <c r="G193" s="45">
        <f t="shared" si="9"/>
        <v>0</v>
      </c>
    </row>
    <row r="194" spans="1:7" ht="10.5" customHeight="1">
      <c r="A194" s="41">
        <f t="shared" si="11"/>
        <v>163</v>
      </c>
      <c r="B194" s="42" t="s">
        <v>408</v>
      </c>
      <c r="C194" s="34" t="s">
        <v>409</v>
      </c>
      <c r="D194" s="42" t="s">
        <v>33</v>
      </c>
      <c r="E194" s="43">
        <v>292.4</v>
      </c>
      <c r="F194" s="44"/>
      <c r="G194" s="45">
        <f t="shared" si="9"/>
        <v>0</v>
      </c>
    </row>
    <row r="195" spans="1:7" ht="10.5" customHeight="1" thickBot="1">
      <c r="A195" s="46">
        <f t="shared" si="11"/>
        <v>164</v>
      </c>
      <c r="B195" s="47" t="s">
        <v>410</v>
      </c>
      <c r="C195" s="48" t="s">
        <v>411</v>
      </c>
      <c r="D195" s="47" t="s">
        <v>99</v>
      </c>
      <c r="E195" s="49">
        <f>SUM(G182:G194)*0.01</f>
        <v>0</v>
      </c>
      <c r="F195" s="50"/>
      <c r="G195" s="51">
        <f t="shared" si="9"/>
        <v>0</v>
      </c>
    </row>
    <row r="196" spans="1:7" ht="15.75" customHeight="1" thickBot="1">
      <c r="A196" s="13"/>
      <c r="B196" s="13" t="s">
        <v>122</v>
      </c>
      <c r="C196" s="14" t="s">
        <v>412</v>
      </c>
      <c r="D196" s="13" t="s">
        <v>172</v>
      </c>
      <c r="E196" s="15"/>
      <c r="F196" s="16"/>
      <c r="G196" s="23">
        <f>SUM(G197:G228)</f>
        <v>0</v>
      </c>
    </row>
    <row r="197" spans="1:7" ht="10.5" customHeight="1">
      <c r="A197" s="35">
        <v>165</v>
      </c>
      <c r="B197" s="36" t="s">
        <v>413</v>
      </c>
      <c r="C197" s="37" t="s">
        <v>414</v>
      </c>
      <c r="D197" s="36" t="s">
        <v>33</v>
      </c>
      <c r="E197" s="38">
        <v>48.789</v>
      </c>
      <c r="F197" s="39"/>
      <c r="G197" s="40">
        <f t="shared" si="9"/>
        <v>0</v>
      </c>
    </row>
    <row r="198" spans="1:7" ht="10.5" customHeight="1">
      <c r="A198" s="41">
        <f>A197+1</f>
        <v>166</v>
      </c>
      <c r="B198" s="42" t="s">
        <v>123</v>
      </c>
      <c r="C198" s="34" t="s">
        <v>124</v>
      </c>
      <c r="D198" s="42" t="s">
        <v>33</v>
      </c>
      <c r="E198" s="43">
        <v>36.23</v>
      </c>
      <c r="F198" s="44"/>
      <c r="G198" s="45">
        <f t="shared" si="9"/>
        <v>0</v>
      </c>
    </row>
    <row r="199" spans="1:7" ht="10.5" customHeight="1">
      <c r="A199" s="41">
        <f aca="true" t="shared" si="12" ref="A199:A228">A198+1</f>
        <v>167</v>
      </c>
      <c r="B199" s="42" t="s">
        <v>125</v>
      </c>
      <c r="C199" s="34" t="s">
        <v>126</v>
      </c>
      <c r="D199" s="42" t="s">
        <v>33</v>
      </c>
      <c r="E199" s="43">
        <v>37.091</v>
      </c>
      <c r="F199" s="44"/>
      <c r="G199" s="45">
        <f t="shared" si="9"/>
        <v>0</v>
      </c>
    </row>
    <row r="200" spans="1:7" ht="10.5" customHeight="1">
      <c r="A200" s="41">
        <f t="shared" si="12"/>
        <v>168</v>
      </c>
      <c r="B200" s="42" t="s">
        <v>415</v>
      </c>
      <c r="C200" s="34" t="s">
        <v>416</v>
      </c>
      <c r="D200" s="42" t="s">
        <v>33</v>
      </c>
      <c r="E200" s="43">
        <v>29.002</v>
      </c>
      <c r="F200" s="44"/>
      <c r="G200" s="45">
        <f t="shared" si="9"/>
        <v>0</v>
      </c>
    </row>
    <row r="201" spans="1:7" ht="10.5" customHeight="1">
      <c r="A201" s="41">
        <f t="shared" si="12"/>
        <v>169</v>
      </c>
      <c r="B201" s="42" t="s">
        <v>417</v>
      </c>
      <c r="C201" s="34" t="s">
        <v>418</v>
      </c>
      <c r="D201" s="42" t="s">
        <v>33</v>
      </c>
      <c r="E201" s="43">
        <v>14.55</v>
      </c>
      <c r="F201" s="44"/>
      <c r="G201" s="45">
        <f t="shared" si="9"/>
        <v>0</v>
      </c>
    </row>
    <row r="202" spans="1:7" ht="10.5" customHeight="1">
      <c r="A202" s="41">
        <f t="shared" si="12"/>
        <v>170</v>
      </c>
      <c r="B202" s="42" t="s">
        <v>419</v>
      </c>
      <c r="C202" s="34" t="s">
        <v>420</v>
      </c>
      <c r="D202" s="42" t="s">
        <v>33</v>
      </c>
      <c r="E202" s="43">
        <v>210.631</v>
      </c>
      <c r="F202" s="44"/>
      <c r="G202" s="45">
        <f t="shared" si="9"/>
        <v>0</v>
      </c>
    </row>
    <row r="203" spans="1:7" ht="10.5" customHeight="1">
      <c r="A203" s="41">
        <f t="shared" si="12"/>
        <v>171</v>
      </c>
      <c r="B203" s="42" t="s">
        <v>127</v>
      </c>
      <c r="C203" s="34" t="s">
        <v>128</v>
      </c>
      <c r="D203" s="42" t="s">
        <v>33</v>
      </c>
      <c r="E203" s="43">
        <v>174.856</v>
      </c>
      <c r="F203" s="44"/>
      <c r="G203" s="45">
        <f t="shared" si="9"/>
        <v>0</v>
      </c>
    </row>
    <row r="204" spans="1:7" ht="10.5" customHeight="1">
      <c r="A204" s="41">
        <f t="shared" si="12"/>
        <v>172</v>
      </c>
      <c r="B204" s="42" t="s">
        <v>421</v>
      </c>
      <c r="C204" s="34" t="s">
        <v>422</v>
      </c>
      <c r="D204" s="42" t="s">
        <v>33</v>
      </c>
      <c r="E204" s="43">
        <v>332.84</v>
      </c>
      <c r="F204" s="44"/>
      <c r="G204" s="45">
        <f t="shared" si="9"/>
        <v>0</v>
      </c>
    </row>
    <row r="205" spans="1:7" ht="10.5" customHeight="1">
      <c r="A205" s="41">
        <f t="shared" si="12"/>
        <v>173</v>
      </c>
      <c r="B205" s="42" t="s">
        <v>129</v>
      </c>
      <c r="C205" s="34" t="s">
        <v>130</v>
      </c>
      <c r="D205" s="42" t="s">
        <v>33</v>
      </c>
      <c r="E205" s="43">
        <v>326.183</v>
      </c>
      <c r="F205" s="44"/>
      <c r="G205" s="45">
        <f t="shared" si="9"/>
        <v>0</v>
      </c>
    </row>
    <row r="206" spans="1:7" ht="10.5" customHeight="1">
      <c r="A206" s="41">
        <f t="shared" si="12"/>
        <v>174</v>
      </c>
      <c r="B206" s="42" t="s">
        <v>131</v>
      </c>
      <c r="C206" s="34" t="s">
        <v>132</v>
      </c>
      <c r="D206" s="42" t="s">
        <v>33</v>
      </c>
      <c r="E206" s="43">
        <v>174.81</v>
      </c>
      <c r="F206" s="44"/>
      <c r="G206" s="45">
        <f t="shared" si="9"/>
        <v>0</v>
      </c>
    </row>
    <row r="207" spans="1:7" ht="10.5" customHeight="1">
      <c r="A207" s="41">
        <f t="shared" si="12"/>
        <v>175</v>
      </c>
      <c r="B207" s="42" t="s">
        <v>423</v>
      </c>
      <c r="C207" s="34" t="s">
        <v>424</v>
      </c>
      <c r="D207" s="42" t="s">
        <v>33</v>
      </c>
      <c r="E207" s="43">
        <v>36.08</v>
      </c>
      <c r="F207" s="44"/>
      <c r="G207" s="45">
        <f t="shared" si="9"/>
        <v>0</v>
      </c>
    </row>
    <row r="208" spans="1:7" ht="10.5" customHeight="1">
      <c r="A208" s="41">
        <f t="shared" si="12"/>
        <v>176</v>
      </c>
      <c r="B208" s="42" t="s">
        <v>425</v>
      </c>
      <c r="C208" s="34" t="s">
        <v>426</v>
      </c>
      <c r="D208" s="42" t="s">
        <v>33</v>
      </c>
      <c r="E208" s="43">
        <v>136.285</v>
      </c>
      <c r="F208" s="44"/>
      <c r="G208" s="45">
        <f t="shared" si="9"/>
        <v>0</v>
      </c>
    </row>
    <row r="209" spans="1:7" ht="10.5" customHeight="1">
      <c r="A209" s="41">
        <f t="shared" si="12"/>
        <v>177</v>
      </c>
      <c r="B209" s="42" t="s">
        <v>427</v>
      </c>
      <c r="C209" s="34" t="s">
        <v>428</v>
      </c>
      <c r="D209" s="42" t="s">
        <v>33</v>
      </c>
      <c r="E209" s="43">
        <v>543.834</v>
      </c>
      <c r="F209" s="44"/>
      <c r="G209" s="45">
        <f t="shared" si="9"/>
        <v>0</v>
      </c>
    </row>
    <row r="210" spans="1:7" ht="10.5" customHeight="1">
      <c r="A210" s="41">
        <f t="shared" si="12"/>
        <v>178</v>
      </c>
      <c r="B210" s="42" t="s">
        <v>429</v>
      </c>
      <c r="C210" s="34" t="s">
        <v>430</v>
      </c>
      <c r="D210" s="42" t="s">
        <v>33</v>
      </c>
      <c r="E210" s="43">
        <v>782.137</v>
      </c>
      <c r="F210" s="44"/>
      <c r="G210" s="45">
        <f t="shared" si="9"/>
        <v>0</v>
      </c>
    </row>
    <row r="211" spans="1:7" ht="10.5" customHeight="1">
      <c r="A211" s="41">
        <f t="shared" si="12"/>
        <v>179</v>
      </c>
      <c r="B211" s="42" t="s">
        <v>431</v>
      </c>
      <c r="C211" s="34" t="s">
        <v>432</v>
      </c>
      <c r="D211" s="42" t="s">
        <v>33</v>
      </c>
      <c r="E211" s="43">
        <v>1407.375</v>
      </c>
      <c r="F211" s="44"/>
      <c r="G211" s="45">
        <f t="shared" si="9"/>
        <v>0</v>
      </c>
    </row>
    <row r="212" spans="1:7" ht="10.5" customHeight="1">
      <c r="A212" s="41">
        <f t="shared" si="12"/>
        <v>180</v>
      </c>
      <c r="B212" s="42" t="s">
        <v>433</v>
      </c>
      <c r="C212" s="34" t="s">
        <v>434</v>
      </c>
      <c r="D212" s="42" t="s">
        <v>33</v>
      </c>
      <c r="E212" s="43">
        <v>985.162</v>
      </c>
      <c r="F212" s="44"/>
      <c r="G212" s="45">
        <f aca="true" t="shared" si="13" ref="G212:G275">E212*F212</f>
        <v>0</v>
      </c>
    </row>
    <row r="213" spans="1:7" ht="10.5" customHeight="1">
      <c r="A213" s="41">
        <f t="shared" si="12"/>
        <v>181</v>
      </c>
      <c r="B213" s="42" t="s">
        <v>435</v>
      </c>
      <c r="C213" s="34" t="s">
        <v>436</v>
      </c>
      <c r="D213" s="42" t="s">
        <v>33</v>
      </c>
      <c r="E213" s="43">
        <v>492.581</v>
      </c>
      <c r="F213" s="44"/>
      <c r="G213" s="45">
        <f t="shared" si="13"/>
        <v>0</v>
      </c>
    </row>
    <row r="214" spans="1:7" ht="10.5" customHeight="1">
      <c r="A214" s="41">
        <f t="shared" si="12"/>
        <v>182</v>
      </c>
      <c r="B214" s="42" t="s">
        <v>437</v>
      </c>
      <c r="C214" s="34" t="s">
        <v>438</v>
      </c>
      <c r="D214" s="42" t="s">
        <v>72</v>
      </c>
      <c r="E214" s="43">
        <v>19</v>
      </c>
      <c r="F214" s="44"/>
      <c r="G214" s="45">
        <f t="shared" si="13"/>
        <v>0</v>
      </c>
    </row>
    <row r="215" spans="1:7" ht="10.5" customHeight="1">
      <c r="A215" s="41">
        <f t="shared" si="12"/>
        <v>183</v>
      </c>
      <c r="B215" s="42" t="s">
        <v>439</v>
      </c>
      <c r="C215" s="34" t="s">
        <v>311</v>
      </c>
      <c r="D215" s="42" t="s">
        <v>168</v>
      </c>
      <c r="E215" s="43">
        <v>19</v>
      </c>
      <c r="F215" s="44"/>
      <c r="G215" s="45">
        <f t="shared" si="13"/>
        <v>0</v>
      </c>
    </row>
    <row r="216" spans="1:7" ht="10.5" customHeight="1">
      <c r="A216" s="41">
        <f t="shared" si="12"/>
        <v>184</v>
      </c>
      <c r="B216" s="42" t="s">
        <v>440</v>
      </c>
      <c r="C216" s="34" t="s">
        <v>441</v>
      </c>
      <c r="D216" s="42" t="s">
        <v>72</v>
      </c>
      <c r="E216" s="43">
        <v>5</v>
      </c>
      <c r="F216" s="44"/>
      <c r="G216" s="45">
        <f t="shared" si="13"/>
        <v>0</v>
      </c>
    </row>
    <row r="217" spans="1:7" ht="10.5" customHeight="1">
      <c r="A217" s="41">
        <f t="shared" si="12"/>
        <v>185</v>
      </c>
      <c r="B217" s="42" t="s">
        <v>442</v>
      </c>
      <c r="C217" s="34" t="s">
        <v>443</v>
      </c>
      <c r="D217" s="42" t="s">
        <v>72</v>
      </c>
      <c r="E217" s="43">
        <v>5</v>
      </c>
      <c r="F217" s="44"/>
      <c r="G217" s="45">
        <f t="shared" si="13"/>
        <v>0</v>
      </c>
    </row>
    <row r="218" spans="1:7" ht="10.5" customHeight="1">
      <c r="A218" s="41">
        <f t="shared" si="12"/>
        <v>186</v>
      </c>
      <c r="B218" s="42" t="s">
        <v>444</v>
      </c>
      <c r="C218" s="34" t="s">
        <v>445</v>
      </c>
      <c r="D218" s="42" t="s">
        <v>61</v>
      </c>
      <c r="E218" s="43">
        <v>123.088</v>
      </c>
      <c r="F218" s="44"/>
      <c r="G218" s="45">
        <f t="shared" si="13"/>
        <v>0</v>
      </c>
    </row>
    <row r="219" spans="1:7" ht="10.5" customHeight="1">
      <c r="A219" s="41">
        <f t="shared" si="12"/>
        <v>187</v>
      </c>
      <c r="B219" s="42" t="s">
        <v>446</v>
      </c>
      <c r="C219" s="34" t="s">
        <v>447</v>
      </c>
      <c r="D219" s="42" t="s">
        <v>33</v>
      </c>
      <c r="E219" s="43">
        <v>113.71</v>
      </c>
      <c r="F219" s="44"/>
      <c r="G219" s="45">
        <f t="shared" si="13"/>
        <v>0</v>
      </c>
    </row>
    <row r="220" spans="1:7" ht="10.5" customHeight="1">
      <c r="A220" s="41">
        <f t="shared" si="12"/>
        <v>188</v>
      </c>
      <c r="B220" s="42" t="s">
        <v>448</v>
      </c>
      <c r="C220" s="34" t="s">
        <v>449</v>
      </c>
      <c r="D220" s="42" t="s">
        <v>33</v>
      </c>
      <c r="E220" s="43">
        <v>71.637</v>
      </c>
      <c r="F220" s="44"/>
      <c r="G220" s="45">
        <f t="shared" si="13"/>
        <v>0</v>
      </c>
    </row>
    <row r="221" spans="1:7" ht="10.5" customHeight="1">
      <c r="A221" s="41">
        <f t="shared" si="12"/>
        <v>189</v>
      </c>
      <c r="B221" s="42" t="s">
        <v>133</v>
      </c>
      <c r="C221" s="34" t="s">
        <v>134</v>
      </c>
      <c r="D221" s="42" t="s">
        <v>72</v>
      </c>
      <c r="E221" s="43">
        <v>1</v>
      </c>
      <c r="F221" s="44"/>
      <c r="G221" s="45">
        <f t="shared" si="13"/>
        <v>0</v>
      </c>
    </row>
    <row r="222" spans="1:7" ht="10.5" customHeight="1">
      <c r="A222" s="41">
        <f t="shared" si="12"/>
        <v>190</v>
      </c>
      <c r="B222" s="42" t="s">
        <v>135</v>
      </c>
      <c r="C222" s="34" t="s">
        <v>450</v>
      </c>
      <c r="D222" s="42" t="s">
        <v>72</v>
      </c>
      <c r="E222" s="43">
        <v>1</v>
      </c>
      <c r="F222" s="44"/>
      <c r="G222" s="45">
        <f t="shared" si="13"/>
        <v>0</v>
      </c>
    </row>
    <row r="223" spans="1:7" ht="10.5" customHeight="1">
      <c r="A223" s="41">
        <f t="shared" si="12"/>
        <v>191</v>
      </c>
      <c r="B223" s="42" t="s">
        <v>136</v>
      </c>
      <c r="C223" s="34" t="s">
        <v>137</v>
      </c>
      <c r="D223" s="42" t="s">
        <v>72</v>
      </c>
      <c r="E223" s="43">
        <v>1</v>
      </c>
      <c r="F223" s="44"/>
      <c r="G223" s="45">
        <f t="shared" si="13"/>
        <v>0</v>
      </c>
    </row>
    <row r="224" spans="1:7" ht="10.5" customHeight="1">
      <c r="A224" s="41">
        <f t="shared" si="12"/>
        <v>192</v>
      </c>
      <c r="B224" s="42" t="s">
        <v>138</v>
      </c>
      <c r="C224" s="34" t="s">
        <v>451</v>
      </c>
      <c r="D224" s="42" t="s">
        <v>72</v>
      </c>
      <c r="E224" s="43">
        <v>1</v>
      </c>
      <c r="F224" s="44"/>
      <c r="G224" s="45">
        <f t="shared" si="13"/>
        <v>0</v>
      </c>
    </row>
    <row r="225" spans="1:7" ht="10.5" customHeight="1">
      <c r="A225" s="41">
        <f t="shared" si="12"/>
        <v>193</v>
      </c>
      <c r="B225" s="42" t="s">
        <v>439</v>
      </c>
      <c r="C225" s="34" t="s">
        <v>452</v>
      </c>
      <c r="D225" s="42" t="s">
        <v>168</v>
      </c>
      <c r="E225" s="43">
        <v>8</v>
      </c>
      <c r="F225" s="44"/>
      <c r="G225" s="45">
        <f t="shared" si="13"/>
        <v>0</v>
      </c>
    </row>
    <row r="226" spans="1:7" ht="10.5" customHeight="1">
      <c r="A226" s="41">
        <f t="shared" si="12"/>
        <v>194</v>
      </c>
      <c r="B226" s="42" t="s">
        <v>442</v>
      </c>
      <c r="C226" s="34" t="s">
        <v>453</v>
      </c>
      <c r="D226" s="42" t="s">
        <v>73</v>
      </c>
      <c r="E226" s="43">
        <v>1</v>
      </c>
      <c r="F226" s="44"/>
      <c r="G226" s="45">
        <f t="shared" si="13"/>
        <v>0</v>
      </c>
    </row>
    <row r="227" spans="1:7" ht="10.5" customHeight="1">
      <c r="A227" s="41">
        <f t="shared" si="12"/>
        <v>195</v>
      </c>
      <c r="B227" s="42" t="s">
        <v>454</v>
      </c>
      <c r="C227" s="34" t="s">
        <v>455</v>
      </c>
      <c r="D227" s="42" t="s">
        <v>73</v>
      </c>
      <c r="E227" s="43">
        <v>1</v>
      </c>
      <c r="F227" s="44"/>
      <c r="G227" s="45">
        <f t="shared" si="13"/>
        <v>0</v>
      </c>
    </row>
    <row r="228" spans="1:7" ht="10.5" customHeight="1" thickBot="1">
      <c r="A228" s="46">
        <f t="shared" si="12"/>
        <v>196</v>
      </c>
      <c r="B228" s="47" t="s">
        <v>139</v>
      </c>
      <c r="C228" s="48" t="s">
        <v>456</v>
      </c>
      <c r="D228" s="47" t="s">
        <v>99</v>
      </c>
      <c r="E228" s="49">
        <f>SUM(G197:G227)*0.01</f>
        <v>0</v>
      </c>
      <c r="F228" s="50"/>
      <c r="G228" s="51">
        <f t="shared" si="13"/>
        <v>0</v>
      </c>
    </row>
    <row r="229" spans="1:7" ht="15.75" customHeight="1" thickBot="1">
      <c r="A229" s="13"/>
      <c r="B229" s="13" t="s">
        <v>140</v>
      </c>
      <c r="C229" s="14" t="s">
        <v>141</v>
      </c>
      <c r="D229" s="13" t="s">
        <v>172</v>
      </c>
      <c r="E229" s="15"/>
      <c r="F229" s="16"/>
      <c r="G229" s="23">
        <f>SUM(G230:G243)</f>
        <v>0</v>
      </c>
    </row>
    <row r="230" spans="1:7" ht="10.5" customHeight="1">
      <c r="A230" s="35">
        <v>197</v>
      </c>
      <c r="B230" s="36" t="s">
        <v>457</v>
      </c>
      <c r="C230" s="37" t="s">
        <v>458</v>
      </c>
      <c r="D230" s="36" t="s">
        <v>61</v>
      </c>
      <c r="E230" s="38">
        <v>44.1</v>
      </c>
      <c r="F230" s="39"/>
      <c r="G230" s="40">
        <f t="shared" si="13"/>
        <v>0</v>
      </c>
    </row>
    <row r="231" spans="1:7" ht="10.5" customHeight="1">
      <c r="A231" s="41">
        <f>A230+1</f>
        <v>198</v>
      </c>
      <c r="B231" s="42" t="s">
        <v>459</v>
      </c>
      <c r="C231" s="34" t="s">
        <v>460</v>
      </c>
      <c r="D231" s="42" t="s">
        <v>61</v>
      </c>
      <c r="E231" s="43">
        <v>79.19</v>
      </c>
      <c r="F231" s="44"/>
      <c r="G231" s="45">
        <f t="shared" si="13"/>
        <v>0</v>
      </c>
    </row>
    <row r="232" spans="1:7" ht="10.5" customHeight="1">
      <c r="A232" s="41">
        <f aca="true" t="shared" si="14" ref="A232:A243">A231+1</f>
        <v>199</v>
      </c>
      <c r="B232" s="42" t="s">
        <v>461</v>
      </c>
      <c r="C232" s="34" t="s">
        <v>462</v>
      </c>
      <c r="D232" s="42" t="s">
        <v>61</v>
      </c>
      <c r="E232" s="43">
        <v>66</v>
      </c>
      <c r="F232" s="44"/>
      <c r="G232" s="45">
        <f t="shared" si="13"/>
        <v>0</v>
      </c>
    </row>
    <row r="233" spans="1:7" ht="10.5" customHeight="1">
      <c r="A233" s="41">
        <f t="shared" si="14"/>
        <v>200</v>
      </c>
      <c r="B233" s="42" t="s">
        <v>463</v>
      </c>
      <c r="C233" s="34" t="s">
        <v>464</v>
      </c>
      <c r="D233" s="42" t="s">
        <v>61</v>
      </c>
      <c r="E233" s="43">
        <v>78.6</v>
      </c>
      <c r="F233" s="44"/>
      <c r="G233" s="45">
        <f t="shared" si="13"/>
        <v>0</v>
      </c>
    </row>
    <row r="234" spans="1:7" ht="10.5" customHeight="1">
      <c r="A234" s="41">
        <f t="shared" si="14"/>
        <v>201</v>
      </c>
      <c r="B234" s="42" t="s">
        <v>465</v>
      </c>
      <c r="C234" s="34" t="s">
        <v>466</v>
      </c>
      <c r="D234" s="42" t="s">
        <v>61</v>
      </c>
      <c r="E234" s="43">
        <v>42.6</v>
      </c>
      <c r="F234" s="44"/>
      <c r="G234" s="45">
        <f t="shared" si="13"/>
        <v>0</v>
      </c>
    </row>
    <row r="235" spans="1:7" ht="10.5" customHeight="1">
      <c r="A235" s="41">
        <f t="shared" si="14"/>
        <v>202</v>
      </c>
      <c r="B235" s="42" t="s">
        <v>467</v>
      </c>
      <c r="C235" s="34" t="s">
        <v>468</v>
      </c>
      <c r="D235" s="42" t="s">
        <v>61</v>
      </c>
      <c r="E235" s="43">
        <v>36</v>
      </c>
      <c r="F235" s="44"/>
      <c r="G235" s="45">
        <f t="shared" si="13"/>
        <v>0</v>
      </c>
    </row>
    <row r="236" spans="1:7" ht="10.5" customHeight="1">
      <c r="A236" s="41">
        <f t="shared" si="14"/>
        <v>203</v>
      </c>
      <c r="B236" s="42" t="s">
        <v>469</v>
      </c>
      <c r="C236" s="34" t="s">
        <v>470</v>
      </c>
      <c r="D236" s="42" t="s">
        <v>61</v>
      </c>
      <c r="E236" s="43">
        <v>8.7</v>
      </c>
      <c r="F236" s="44"/>
      <c r="G236" s="45">
        <f t="shared" si="13"/>
        <v>0</v>
      </c>
    </row>
    <row r="237" spans="1:7" ht="10.5" customHeight="1">
      <c r="A237" s="41">
        <f t="shared" si="14"/>
        <v>204</v>
      </c>
      <c r="B237" s="42" t="s">
        <v>471</v>
      </c>
      <c r="C237" s="34" t="s">
        <v>472</v>
      </c>
      <c r="D237" s="42" t="s">
        <v>33</v>
      </c>
      <c r="E237" s="43">
        <v>1056</v>
      </c>
      <c r="F237" s="44"/>
      <c r="G237" s="45">
        <f t="shared" si="13"/>
        <v>0</v>
      </c>
    </row>
    <row r="238" spans="1:7" ht="10.5" customHeight="1">
      <c r="A238" s="41">
        <f t="shared" si="14"/>
        <v>205</v>
      </c>
      <c r="B238" s="42" t="s">
        <v>473</v>
      </c>
      <c r="C238" s="34" t="s">
        <v>474</v>
      </c>
      <c r="D238" s="42" t="s">
        <v>61</v>
      </c>
      <c r="E238" s="43">
        <v>75.9</v>
      </c>
      <c r="F238" s="44"/>
      <c r="G238" s="45">
        <f t="shared" si="13"/>
        <v>0</v>
      </c>
    </row>
    <row r="239" spans="1:7" ht="10.5" customHeight="1">
      <c r="A239" s="41">
        <f t="shared" si="14"/>
        <v>206</v>
      </c>
      <c r="B239" s="42" t="s">
        <v>475</v>
      </c>
      <c r="C239" s="34" t="s">
        <v>476</v>
      </c>
      <c r="D239" s="42" t="s">
        <v>72</v>
      </c>
      <c r="E239" s="43">
        <v>4</v>
      </c>
      <c r="F239" s="44"/>
      <c r="G239" s="45">
        <f t="shared" si="13"/>
        <v>0</v>
      </c>
    </row>
    <row r="240" spans="1:7" ht="10.5" customHeight="1">
      <c r="A240" s="41">
        <f t="shared" si="14"/>
        <v>207</v>
      </c>
      <c r="B240" s="42" t="s">
        <v>477</v>
      </c>
      <c r="C240" s="34" t="s">
        <v>478</v>
      </c>
      <c r="D240" s="42" t="s">
        <v>72</v>
      </c>
      <c r="E240" s="43">
        <v>10</v>
      </c>
      <c r="F240" s="44"/>
      <c r="G240" s="45">
        <f t="shared" si="13"/>
        <v>0</v>
      </c>
    </row>
    <row r="241" spans="1:7" ht="10.5" customHeight="1">
      <c r="A241" s="41">
        <f t="shared" si="14"/>
        <v>208</v>
      </c>
      <c r="B241" s="42" t="s">
        <v>479</v>
      </c>
      <c r="C241" s="34" t="s">
        <v>480</v>
      </c>
      <c r="D241" s="42" t="s">
        <v>170</v>
      </c>
      <c r="E241" s="43">
        <v>1</v>
      </c>
      <c r="F241" s="44"/>
      <c r="G241" s="45">
        <f t="shared" si="13"/>
        <v>0</v>
      </c>
    </row>
    <row r="242" spans="1:7" ht="10.5" customHeight="1">
      <c r="A242" s="41">
        <f t="shared" si="14"/>
        <v>209</v>
      </c>
      <c r="B242" s="42" t="s">
        <v>481</v>
      </c>
      <c r="C242" s="34" t="s">
        <v>482</v>
      </c>
      <c r="D242" s="42" t="s">
        <v>61</v>
      </c>
      <c r="E242" s="43">
        <v>70</v>
      </c>
      <c r="F242" s="44"/>
      <c r="G242" s="45">
        <f t="shared" si="13"/>
        <v>0</v>
      </c>
    </row>
    <row r="243" spans="1:7" ht="10.5" customHeight="1" thickBot="1">
      <c r="A243" s="46">
        <f t="shared" si="14"/>
        <v>210</v>
      </c>
      <c r="B243" s="47" t="s">
        <v>483</v>
      </c>
      <c r="C243" s="48" t="s">
        <v>484</v>
      </c>
      <c r="D243" s="47" t="s">
        <v>99</v>
      </c>
      <c r="E243" s="49">
        <f>SUM(G230:G242)*0.01</f>
        <v>0</v>
      </c>
      <c r="F243" s="50"/>
      <c r="G243" s="51">
        <f t="shared" si="13"/>
        <v>0</v>
      </c>
    </row>
    <row r="244" spans="1:7" ht="15.75" customHeight="1" thickBot="1">
      <c r="A244" s="13"/>
      <c r="B244" s="13" t="s">
        <v>485</v>
      </c>
      <c r="C244" s="14" t="s">
        <v>486</v>
      </c>
      <c r="D244" s="13" t="s">
        <v>172</v>
      </c>
      <c r="E244" s="15"/>
      <c r="F244" s="16"/>
      <c r="G244" s="23">
        <f>SUM(G245:G251)</f>
        <v>0</v>
      </c>
    </row>
    <row r="245" spans="1:7" ht="10.5" customHeight="1">
      <c r="A245" s="35">
        <f>A243+1</f>
        <v>211</v>
      </c>
      <c r="B245" s="36" t="s">
        <v>487</v>
      </c>
      <c r="C245" s="37" t="s">
        <v>488</v>
      </c>
      <c r="D245" s="36" t="s">
        <v>33</v>
      </c>
      <c r="E245" s="38">
        <v>1056</v>
      </c>
      <c r="F245" s="39"/>
      <c r="G245" s="40">
        <f t="shared" si="13"/>
        <v>0</v>
      </c>
    </row>
    <row r="246" spans="1:7" ht="10.5" customHeight="1">
      <c r="A246" s="41">
        <f aca="true" t="shared" si="15" ref="A246:A251">A245+1</f>
        <v>212</v>
      </c>
      <c r="B246" s="42" t="s">
        <v>489</v>
      </c>
      <c r="C246" s="34" t="s">
        <v>490</v>
      </c>
      <c r="D246" s="42" t="s">
        <v>33</v>
      </c>
      <c r="E246" s="43">
        <v>1056</v>
      </c>
      <c r="F246" s="44"/>
      <c r="G246" s="45">
        <f t="shared" si="13"/>
        <v>0</v>
      </c>
    </row>
    <row r="247" spans="1:7" ht="10.5" customHeight="1">
      <c r="A247" s="41">
        <f t="shared" si="15"/>
        <v>213</v>
      </c>
      <c r="B247" s="42" t="s">
        <v>491</v>
      </c>
      <c r="C247" s="34" t="s">
        <v>492</v>
      </c>
      <c r="D247" s="42" t="s">
        <v>33</v>
      </c>
      <c r="E247" s="43">
        <v>1663</v>
      </c>
      <c r="F247" s="44"/>
      <c r="G247" s="45">
        <f t="shared" si="13"/>
        <v>0</v>
      </c>
    </row>
    <row r="248" spans="1:7" ht="10.5" customHeight="1">
      <c r="A248" s="41">
        <f t="shared" si="15"/>
        <v>214</v>
      </c>
      <c r="B248" s="42" t="s">
        <v>493</v>
      </c>
      <c r="C248" s="34" t="s">
        <v>494</v>
      </c>
      <c r="D248" s="42" t="s">
        <v>33</v>
      </c>
      <c r="E248" s="43">
        <v>1056</v>
      </c>
      <c r="F248" s="44"/>
      <c r="G248" s="45">
        <f t="shared" si="13"/>
        <v>0</v>
      </c>
    </row>
    <row r="249" spans="1:7" ht="10.5" customHeight="1">
      <c r="A249" s="41">
        <f t="shared" si="15"/>
        <v>215</v>
      </c>
      <c r="B249" s="42" t="s">
        <v>495</v>
      </c>
      <c r="C249" s="34" t="s">
        <v>490</v>
      </c>
      <c r="D249" s="42" t="s">
        <v>33</v>
      </c>
      <c r="E249" s="43">
        <v>1056</v>
      </c>
      <c r="F249" s="44"/>
      <c r="G249" s="45">
        <f t="shared" si="13"/>
        <v>0</v>
      </c>
    </row>
    <row r="250" spans="1:7" ht="10.5" customHeight="1">
      <c r="A250" s="41">
        <f t="shared" si="15"/>
        <v>216</v>
      </c>
      <c r="B250" s="42" t="s">
        <v>496</v>
      </c>
      <c r="C250" s="34" t="s">
        <v>497</v>
      </c>
      <c r="D250" s="42" t="s">
        <v>33</v>
      </c>
      <c r="E250" s="43">
        <v>1663.2</v>
      </c>
      <c r="F250" s="44"/>
      <c r="G250" s="45">
        <f t="shared" si="13"/>
        <v>0</v>
      </c>
    </row>
    <row r="251" spans="1:7" ht="10.5" customHeight="1" thickBot="1">
      <c r="A251" s="46">
        <f t="shared" si="15"/>
        <v>217</v>
      </c>
      <c r="B251" s="47" t="s">
        <v>498</v>
      </c>
      <c r="C251" s="48" t="s">
        <v>499</v>
      </c>
      <c r="D251" s="47" t="s">
        <v>99</v>
      </c>
      <c r="E251" s="49">
        <f>SUM(G245:G250)*0.01</f>
        <v>0</v>
      </c>
      <c r="F251" s="50"/>
      <c r="G251" s="51">
        <f t="shared" si="13"/>
        <v>0</v>
      </c>
    </row>
    <row r="252" spans="1:7" ht="15.75" customHeight="1" thickBot="1">
      <c r="A252" s="13"/>
      <c r="B252" s="13" t="s">
        <v>142</v>
      </c>
      <c r="C252" s="14" t="s">
        <v>143</v>
      </c>
      <c r="D252" s="13" t="s">
        <v>172</v>
      </c>
      <c r="E252" s="15"/>
      <c r="F252" s="16"/>
      <c r="G252" s="23">
        <f>SUM(G253:G279)</f>
        <v>0</v>
      </c>
    </row>
    <row r="253" spans="1:7" ht="10.5" customHeight="1">
      <c r="A253" s="35">
        <f>A251</f>
        <v>217</v>
      </c>
      <c r="B253" s="36" t="s">
        <v>500</v>
      </c>
      <c r="C253" s="37" t="s">
        <v>501</v>
      </c>
      <c r="D253" s="36" t="s">
        <v>72</v>
      </c>
      <c r="E253" s="38">
        <v>1</v>
      </c>
      <c r="F253" s="39"/>
      <c r="G253" s="40">
        <f t="shared" si="13"/>
        <v>0</v>
      </c>
    </row>
    <row r="254" spans="1:7" ht="10.5" customHeight="1">
      <c r="A254" s="41">
        <f>A253+1</f>
        <v>218</v>
      </c>
      <c r="B254" s="42" t="s">
        <v>502</v>
      </c>
      <c r="C254" s="34" t="s">
        <v>503</v>
      </c>
      <c r="D254" s="42" t="s">
        <v>72</v>
      </c>
      <c r="E254" s="43">
        <v>5</v>
      </c>
      <c r="F254" s="44"/>
      <c r="G254" s="45">
        <f t="shared" si="13"/>
        <v>0</v>
      </c>
    </row>
    <row r="255" spans="1:7" ht="10.5" customHeight="1">
      <c r="A255" s="41">
        <f aca="true" t="shared" si="16" ref="A255:A279">A254+1</f>
        <v>219</v>
      </c>
      <c r="B255" s="42" t="s">
        <v>504</v>
      </c>
      <c r="C255" s="34" t="s">
        <v>505</v>
      </c>
      <c r="D255" s="42" t="s">
        <v>72</v>
      </c>
      <c r="E255" s="43">
        <v>3</v>
      </c>
      <c r="F255" s="44"/>
      <c r="G255" s="45">
        <f t="shared" si="13"/>
        <v>0</v>
      </c>
    </row>
    <row r="256" spans="1:7" ht="10.5" customHeight="1">
      <c r="A256" s="41">
        <f t="shared" si="16"/>
        <v>220</v>
      </c>
      <c r="B256" s="42" t="s">
        <v>506</v>
      </c>
      <c r="C256" s="34" t="s">
        <v>507</v>
      </c>
      <c r="D256" s="42" t="s">
        <v>72</v>
      </c>
      <c r="E256" s="43">
        <v>8</v>
      </c>
      <c r="F256" s="44"/>
      <c r="G256" s="45">
        <f t="shared" si="13"/>
        <v>0</v>
      </c>
    </row>
    <row r="257" spans="1:7" ht="10.5" customHeight="1">
      <c r="A257" s="41">
        <f t="shared" si="16"/>
        <v>221</v>
      </c>
      <c r="B257" s="42" t="s">
        <v>508</v>
      </c>
      <c r="C257" s="34" t="s">
        <v>509</v>
      </c>
      <c r="D257" s="42" t="s">
        <v>72</v>
      </c>
      <c r="E257" s="43">
        <v>4</v>
      </c>
      <c r="F257" s="44"/>
      <c r="G257" s="45">
        <f t="shared" si="13"/>
        <v>0</v>
      </c>
    </row>
    <row r="258" spans="1:7" ht="10.5" customHeight="1">
      <c r="A258" s="41">
        <f t="shared" si="16"/>
        <v>222</v>
      </c>
      <c r="B258" s="42" t="s">
        <v>510</v>
      </c>
      <c r="C258" s="34" t="s">
        <v>511</v>
      </c>
      <c r="D258" s="42" t="s">
        <v>72</v>
      </c>
      <c r="E258" s="43">
        <v>1</v>
      </c>
      <c r="F258" s="44"/>
      <c r="G258" s="45">
        <f t="shared" si="13"/>
        <v>0</v>
      </c>
    </row>
    <row r="259" spans="1:7" ht="10.5" customHeight="1">
      <c r="A259" s="41">
        <f t="shared" si="16"/>
        <v>223</v>
      </c>
      <c r="B259" s="42" t="s">
        <v>512</v>
      </c>
      <c r="C259" s="34" t="s">
        <v>513</v>
      </c>
      <c r="D259" s="42" t="s">
        <v>72</v>
      </c>
      <c r="E259" s="43">
        <v>3</v>
      </c>
      <c r="F259" s="44"/>
      <c r="G259" s="45">
        <f t="shared" si="13"/>
        <v>0</v>
      </c>
    </row>
    <row r="260" spans="1:7" ht="10.5" customHeight="1">
      <c r="A260" s="41">
        <f t="shared" si="16"/>
        <v>224</v>
      </c>
      <c r="B260" s="42" t="s">
        <v>514</v>
      </c>
      <c r="C260" s="34" t="s">
        <v>515</v>
      </c>
      <c r="D260" s="42" t="s">
        <v>72</v>
      </c>
      <c r="E260" s="43">
        <v>2</v>
      </c>
      <c r="F260" s="44"/>
      <c r="G260" s="45">
        <f t="shared" si="13"/>
        <v>0</v>
      </c>
    </row>
    <row r="261" spans="1:7" ht="10.5" customHeight="1">
      <c r="A261" s="41">
        <f t="shared" si="16"/>
        <v>225</v>
      </c>
      <c r="B261" s="42" t="s">
        <v>516</v>
      </c>
      <c r="C261" s="77" t="s">
        <v>757</v>
      </c>
      <c r="D261" s="42" t="s">
        <v>72</v>
      </c>
      <c r="E261" s="43">
        <v>1</v>
      </c>
      <c r="F261" s="44"/>
      <c r="G261" s="45">
        <f t="shared" si="13"/>
        <v>0</v>
      </c>
    </row>
    <row r="262" spans="1:7" ht="10.5" customHeight="1">
      <c r="A262" s="41">
        <f t="shared" si="16"/>
        <v>226</v>
      </c>
      <c r="B262" s="42" t="s">
        <v>517</v>
      </c>
      <c r="C262" s="77" t="s">
        <v>746</v>
      </c>
      <c r="D262" s="42" t="s">
        <v>72</v>
      </c>
      <c r="E262" s="43">
        <v>1</v>
      </c>
      <c r="F262" s="44"/>
      <c r="G262" s="45">
        <f t="shared" si="13"/>
        <v>0</v>
      </c>
    </row>
    <row r="263" spans="1:7" ht="10.5" customHeight="1">
      <c r="A263" s="41">
        <f t="shared" si="16"/>
        <v>227</v>
      </c>
      <c r="B263" s="42" t="s">
        <v>518</v>
      </c>
      <c r="C263" s="77" t="s">
        <v>747</v>
      </c>
      <c r="D263" s="42" t="s">
        <v>72</v>
      </c>
      <c r="E263" s="43">
        <v>1</v>
      </c>
      <c r="F263" s="44"/>
      <c r="G263" s="45">
        <f t="shared" si="13"/>
        <v>0</v>
      </c>
    </row>
    <row r="264" spans="1:7" ht="10.5" customHeight="1">
      <c r="A264" s="41">
        <f t="shared" si="16"/>
        <v>228</v>
      </c>
      <c r="B264" s="42" t="s">
        <v>519</v>
      </c>
      <c r="C264" s="77" t="s">
        <v>748</v>
      </c>
      <c r="D264" s="42" t="s">
        <v>72</v>
      </c>
      <c r="E264" s="43">
        <v>1</v>
      </c>
      <c r="F264" s="44"/>
      <c r="G264" s="45">
        <f t="shared" si="13"/>
        <v>0</v>
      </c>
    </row>
    <row r="265" spans="1:7" ht="10.5" customHeight="1">
      <c r="A265" s="41">
        <f t="shared" si="16"/>
        <v>229</v>
      </c>
      <c r="B265" s="42" t="s">
        <v>520</v>
      </c>
      <c r="C265" s="77" t="s">
        <v>749</v>
      </c>
      <c r="D265" s="42" t="s">
        <v>72</v>
      </c>
      <c r="E265" s="43">
        <v>1</v>
      </c>
      <c r="F265" s="44"/>
      <c r="G265" s="45">
        <f t="shared" si="13"/>
        <v>0</v>
      </c>
    </row>
    <row r="266" spans="1:7" ht="10.5" customHeight="1">
      <c r="A266" s="41">
        <f t="shared" si="16"/>
        <v>230</v>
      </c>
      <c r="B266" s="42" t="s">
        <v>521</v>
      </c>
      <c r="C266" s="34" t="s">
        <v>501</v>
      </c>
      <c r="D266" s="42" t="s">
        <v>72</v>
      </c>
      <c r="E266" s="43">
        <v>1</v>
      </c>
      <c r="F266" s="44"/>
      <c r="G266" s="45">
        <f t="shared" si="13"/>
        <v>0</v>
      </c>
    </row>
    <row r="267" spans="1:7" ht="10.5" customHeight="1">
      <c r="A267" s="41">
        <f t="shared" si="16"/>
        <v>231</v>
      </c>
      <c r="B267" s="42" t="s">
        <v>522</v>
      </c>
      <c r="C267" s="34" t="s">
        <v>523</v>
      </c>
      <c r="D267" s="42" t="s">
        <v>72</v>
      </c>
      <c r="E267" s="43">
        <v>1</v>
      </c>
      <c r="F267" s="44"/>
      <c r="G267" s="45">
        <f t="shared" si="13"/>
        <v>0</v>
      </c>
    </row>
    <row r="268" spans="1:7" ht="10.5" customHeight="1">
      <c r="A268" s="41">
        <f t="shared" si="16"/>
        <v>232</v>
      </c>
      <c r="B268" s="42" t="s">
        <v>524</v>
      </c>
      <c r="C268" s="77" t="s">
        <v>750</v>
      </c>
      <c r="D268" s="42" t="s">
        <v>72</v>
      </c>
      <c r="E268" s="43">
        <v>2</v>
      </c>
      <c r="F268" s="44"/>
      <c r="G268" s="45">
        <f t="shared" si="13"/>
        <v>0</v>
      </c>
    </row>
    <row r="269" spans="1:7" ht="10.5" customHeight="1">
      <c r="A269" s="41">
        <f t="shared" si="16"/>
        <v>233</v>
      </c>
      <c r="B269" s="42" t="s">
        <v>525</v>
      </c>
      <c r="C269" s="34" t="s">
        <v>526</v>
      </c>
      <c r="D269" s="42" t="s">
        <v>72</v>
      </c>
      <c r="E269" s="43">
        <v>2</v>
      </c>
      <c r="F269" s="44"/>
      <c r="G269" s="45">
        <f t="shared" si="13"/>
        <v>0</v>
      </c>
    </row>
    <row r="270" spans="1:7" ht="10.5" customHeight="1">
      <c r="A270" s="41">
        <f t="shared" si="16"/>
        <v>234</v>
      </c>
      <c r="B270" s="42" t="s">
        <v>527</v>
      </c>
      <c r="C270" s="34" t="s">
        <v>528</v>
      </c>
      <c r="D270" s="42" t="s">
        <v>72</v>
      </c>
      <c r="E270" s="43">
        <v>1</v>
      </c>
      <c r="F270" s="44"/>
      <c r="G270" s="45">
        <f t="shared" si="13"/>
        <v>0</v>
      </c>
    </row>
    <row r="271" spans="1:7" ht="10.5" customHeight="1">
      <c r="A271" s="41">
        <f t="shared" si="16"/>
        <v>235</v>
      </c>
      <c r="B271" s="42" t="s">
        <v>529</v>
      </c>
      <c r="C271" s="34" t="s">
        <v>530</v>
      </c>
      <c r="D271" s="42" t="s">
        <v>531</v>
      </c>
      <c r="E271" s="43">
        <v>1</v>
      </c>
      <c r="F271" s="44"/>
      <c r="G271" s="45">
        <f t="shared" si="13"/>
        <v>0</v>
      </c>
    </row>
    <row r="272" spans="1:7" ht="10.5" customHeight="1">
      <c r="A272" s="41">
        <f t="shared" si="16"/>
        <v>236</v>
      </c>
      <c r="B272" s="42" t="s">
        <v>532</v>
      </c>
      <c r="C272" s="34" t="s">
        <v>533</v>
      </c>
      <c r="D272" s="42" t="s">
        <v>531</v>
      </c>
      <c r="E272" s="43">
        <v>1</v>
      </c>
      <c r="F272" s="44"/>
      <c r="G272" s="45">
        <f t="shared" si="13"/>
        <v>0</v>
      </c>
    </row>
    <row r="273" spans="1:7" ht="10.5" customHeight="1">
      <c r="A273" s="41">
        <f t="shared" si="16"/>
        <v>237</v>
      </c>
      <c r="B273" s="42" t="s">
        <v>534</v>
      </c>
      <c r="C273" s="34" t="s">
        <v>535</v>
      </c>
      <c r="D273" s="42" t="s">
        <v>531</v>
      </c>
      <c r="E273" s="43">
        <v>1</v>
      </c>
      <c r="F273" s="44"/>
      <c r="G273" s="45">
        <f t="shared" si="13"/>
        <v>0</v>
      </c>
    </row>
    <row r="274" spans="1:7" ht="10.5" customHeight="1">
      <c r="A274" s="41">
        <f t="shared" si="16"/>
        <v>238</v>
      </c>
      <c r="B274" s="42" t="s">
        <v>536</v>
      </c>
      <c r="C274" s="77" t="s">
        <v>759</v>
      </c>
      <c r="D274" s="42" t="s">
        <v>72</v>
      </c>
      <c r="E274" s="43">
        <v>95</v>
      </c>
      <c r="F274" s="44"/>
      <c r="G274" s="45">
        <f t="shared" si="13"/>
        <v>0</v>
      </c>
    </row>
    <row r="275" spans="1:7" ht="10.5" customHeight="1">
      <c r="A275" s="41">
        <f t="shared" si="16"/>
        <v>239</v>
      </c>
      <c r="B275" s="42" t="s">
        <v>537</v>
      </c>
      <c r="C275" s="34" t="s">
        <v>538</v>
      </c>
      <c r="D275" s="42" t="s">
        <v>73</v>
      </c>
      <c r="E275" s="43">
        <v>1</v>
      </c>
      <c r="F275" s="44"/>
      <c r="G275" s="45">
        <f t="shared" si="13"/>
        <v>0</v>
      </c>
    </row>
    <row r="276" spans="1:7" ht="10.5" customHeight="1">
      <c r="A276" s="41">
        <f t="shared" si="16"/>
        <v>240</v>
      </c>
      <c r="B276" s="42" t="s">
        <v>733</v>
      </c>
      <c r="C276" s="34" t="s">
        <v>539</v>
      </c>
      <c r="D276" s="42" t="s">
        <v>531</v>
      </c>
      <c r="E276" s="43">
        <v>1</v>
      </c>
      <c r="F276" s="44"/>
      <c r="G276" s="45">
        <f aca="true" t="shared" si="17" ref="G276:G349">E276*F276</f>
        <v>0</v>
      </c>
    </row>
    <row r="277" spans="1:7" ht="10.5" customHeight="1">
      <c r="A277" s="41">
        <f t="shared" si="16"/>
        <v>241</v>
      </c>
      <c r="B277" s="42" t="s">
        <v>540</v>
      </c>
      <c r="C277" s="34" t="s">
        <v>541</v>
      </c>
      <c r="D277" s="42" t="s">
        <v>170</v>
      </c>
      <c r="E277" s="43">
        <v>1</v>
      </c>
      <c r="F277" s="44"/>
      <c r="G277" s="45">
        <f t="shared" si="17"/>
        <v>0</v>
      </c>
    </row>
    <row r="278" spans="1:7" ht="10.5" customHeight="1">
      <c r="A278" s="41">
        <f t="shared" si="16"/>
        <v>242</v>
      </c>
      <c r="B278" s="42" t="s">
        <v>542</v>
      </c>
      <c r="C278" s="34" t="s">
        <v>543</v>
      </c>
      <c r="D278" s="42" t="s">
        <v>73</v>
      </c>
      <c r="E278" s="43">
        <v>1</v>
      </c>
      <c r="F278" s="44"/>
      <c r="G278" s="45">
        <f t="shared" si="17"/>
        <v>0</v>
      </c>
    </row>
    <row r="279" spans="1:7" ht="10.5" customHeight="1" thickBot="1">
      <c r="A279" s="46">
        <f t="shared" si="16"/>
        <v>243</v>
      </c>
      <c r="B279" s="47" t="s">
        <v>144</v>
      </c>
      <c r="C279" s="48" t="s">
        <v>544</v>
      </c>
      <c r="D279" s="47" t="s">
        <v>99</v>
      </c>
      <c r="E279" s="49">
        <f>SUM(G253:G278)*0.01</f>
        <v>0</v>
      </c>
      <c r="F279" s="50"/>
      <c r="G279" s="51">
        <f t="shared" si="17"/>
        <v>0</v>
      </c>
    </row>
    <row r="280" spans="1:7" ht="15.75" customHeight="1" thickBot="1">
      <c r="A280" s="13"/>
      <c r="B280" s="13" t="s">
        <v>145</v>
      </c>
      <c r="C280" s="14" t="s">
        <v>146</v>
      </c>
      <c r="D280" s="13" t="s">
        <v>172</v>
      </c>
      <c r="E280" s="15"/>
      <c r="F280" s="16"/>
      <c r="G280" s="23">
        <f>SUM(G281:G312)</f>
        <v>0</v>
      </c>
    </row>
    <row r="281" spans="1:7" ht="10.5" customHeight="1">
      <c r="A281" s="35">
        <f>A279+1</f>
        <v>244</v>
      </c>
      <c r="B281" s="36" t="s">
        <v>545</v>
      </c>
      <c r="C281" s="37" t="s">
        <v>546</v>
      </c>
      <c r="D281" s="36" t="s">
        <v>33</v>
      </c>
      <c r="E281" s="38">
        <v>7.65</v>
      </c>
      <c r="F281" s="39"/>
      <c r="G281" s="40">
        <f t="shared" si="17"/>
        <v>0</v>
      </c>
    </row>
    <row r="282" spans="1:7" ht="10.5" customHeight="1">
      <c r="A282" s="41">
        <f>A281+1</f>
        <v>245</v>
      </c>
      <c r="B282" s="42" t="s">
        <v>547</v>
      </c>
      <c r="C282" s="34" t="s">
        <v>548</v>
      </c>
      <c r="D282" s="42" t="s">
        <v>33</v>
      </c>
      <c r="E282" s="43">
        <v>4</v>
      </c>
      <c r="F282" s="44"/>
      <c r="G282" s="45">
        <f t="shared" si="17"/>
        <v>0</v>
      </c>
    </row>
    <row r="283" spans="1:7" ht="10.5" customHeight="1">
      <c r="A283" s="41">
        <f aca="true" t="shared" si="18" ref="A283:A312">A282+1</f>
        <v>246</v>
      </c>
      <c r="B283" s="42" t="s">
        <v>549</v>
      </c>
      <c r="C283" s="34" t="s">
        <v>680</v>
      </c>
      <c r="D283" s="42" t="s">
        <v>61</v>
      </c>
      <c r="E283" s="43">
        <v>10</v>
      </c>
      <c r="F283" s="44"/>
      <c r="G283" s="45">
        <f t="shared" si="17"/>
        <v>0</v>
      </c>
    </row>
    <row r="284" spans="1:7" ht="10.5" customHeight="1">
      <c r="A284" s="41">
        <f t="shared" si="18"/>
        <v>247</v>
      </c>
      <c r="B284" s="42" t="s">
        <v>550</v>
      </c>
      <c r="C284" s="34" t="s">
        <v>551</v>
      </c>
      <c r="D284" s="42" t="s">
        <v>168</v>
      </c>
      <c r="E284" s="43">
        <v>3</v>
      </c>
      <c r="F284" s="44"/>
      <c r="G284" s="45">
        <f t="shared" si="17"/>
        <v>0</v>
      </c>
    </row>
    <row r="285" spans="1:7" ht="10.5" customHeight="1">
      <c r="A285" s="41">
        <f t="shared" si="18"/>
        <v>248</v>
      </c>
      <c r="B285" s="42" t="s">
        <v>552</v>
      </c>
      <c r="C285" s="34" t="s">
        <v>553</v>
      </c>
      <c r="D285" s="42" t="s">
        <v>73</v>
      </c>
      <c r="E285" s="43">
        <v>2</v>
      </c>
      <c r="F285" s="44"/>
      <c r="G285" s="45">
        <f t="shared" si="17"/>
        <v>0</v>
      </c>
    </row>
    <row r="286" spans="1:7" ht="10.5" customHeight="1">
      <c r="A286" s="41">
        <f t="shared" si="18"/>
        <v>249</v>
      </c>
      <c r="B286" s="42" t="s">
        <v>554</v>
      </c>
      <c r="C286" s="34" t="s">
        <v>555</v>
      </c>
      <c r="D286" s="42" t="s">
        <v>33</v>
      </c>
      <c r="E286" s="43">
        <v>14.4</v>
      </c>
      <c r="F286" s="44"/>
      <c r="G286" s="45">
        <f t="shared" si="17"/>
        <v>0</v>
      </c>
    </row>
    <row r="287" spans="1:7" ht="22.5" customHeight="1">
      <c r="A287" s="41">
        <f t="shared" si="18"/>
        <v>250</v>
      </c>
      <c r="B287" s="42" t="s">
        <v>556</v>
      </c>
      <c r="C287" s="34" t="s">
        <v>557</v>
      </c>
      <c r="D287" s="42" t="s">
        <v>72</v>
      </c>
      <c r="E287" s="43">
        <v>1</v>
      </c>
      <c r="F287" s="44"/>
      <c r="G287" s="45">
        <f t="shared" si="17"/>
        <v>0</v>
      </c>
    </row>
    <row r="288" spans="1:7" ht="14.25" customHeight="1">
      <c r="A288" s="41" t="s">
        <v>720</v>
      </c>
      <c r="B288" s="42" t="s">
        <v>719</v>
      </c>
      <c r="C288" s="34" t="s">
        <v>723</v>
      </c>
      <c r="D288" s="42" t="s">
        <v>72</v>
      </c>
      <c r="E288" s="43">
        <v>1</v>
      </c>
      <c r="F288" s="44"/>
      <c r="G288" s="45">
        <f t="shared" si="17"/>
        <v>0</v>
      </c>
    </row>
    <row r="289" spans="1:7" ht="14.25" customHeight="1">
      <c r="A289" s="41" t="s">
        <v>728</v>
      </c>
      <c r="B289" s="42" t="s">
        <v>540</v>
      </c>
      <c r="C289" s="34" t="s">
        <v>724</v>
      </c>
      <c r="D289" s="42" t="s">
        <v>72</v>
      </c>
      <c r="E289" s="74">
        <v>6</v>
      </c>
      <c r="F289" s="44"/>
      <c r="G289" s="45">
        <f t="shared" si="17"/>
        <v>0</v>
      </c>
    </row>
    <row r="290" spans="1:7" ht="14.25" customHeight="1">
      <c r="A290" s="41" t="s">
        <v>727</v>
      </c>
      <c r="B290" s="42" t="s">
        <v>721</v>
      </c>
      <c r="C290" s="34" t="s">
        <v>722</v>
      </c>
      <c r="D290" s="42" t="s">
        <v>72</v>
      </c>
      <c r="E290" s="74">
        <v>4</v>
      </c>
      <c r="F290" s="44"/>
      <c r="G290" s="45">
        <f t="shared" si="17"/>
        <v>0</v>
      </c>
    </row>
    <row r="291" spans="1:7" ht="14.25" customHeight="1">
      <c r="A291" s="41" t="s">
        <v>726</v>
      </c>
      <c r="B291" s="42" t="s">
        <v>725</v>
      </c>
      <c r="C291" s="34" t="s">
        <v>729</v>
      </c>
      <c r="D291" s="42" t="s">
        <v>72</v>
      </c>
      <c r="E291" s="43">
        <v>1</v>
      </c>
      <c r="F291" s="44"/>
      <c r="G291" s="45">
        <f t="shared" si="17"/>
        <v>0</v>
      </c>
    </row>
    <row r="292" spans="1:7" ht="14.25" customHeight="1">
      <c r="A292" s="41" t="s">
        <v>730</v>
      </c>
      <c r="B292" s="42" t="s">
        <v>731</v>
      </c>
      <c r="C292" s="34" t="s">
        <v>732</v>
      </c>
      <c r="D292" s="42" t="s">
        <v>72</v>
      </c>
      <c r="E292" s="43">
        <v>1</v>
      </c>
      <c r="F292" s="44"/>
      <c r="G292" s="45">
        <f t="shared" si="17"/>
        <v>0</v>
      </c>
    </row>
    <row r="293" spans="1:7" ht="10.5" customHeight="1">
      <c r="A293" s="41">
        <f>A287+1</f>
        <v>251</v>
      </c>
      <c r="B293" s="42" t="s">
        <v>558</v>
      </c>
      <c r="C293" s="34" t="s">
        <v>734</v>
      </c>
      <c r="D293" s="42" t="s">
        <v>61</v>
      </c>
      <c r="E293" s="43">
        <v>4.2</v>
      </c>
      <c r="F293" s="44"/>
      <c r="G293" s="45">
        <f t="shared" si="17"/>
        <v>0</v>
      </c>
    </row>
    <row r="294" spans="1:7" ht="10.5" customHeight="1">
      <c r="A294" s="41">
        <f t="shared" si="18"/>
        <v>252</v>
      </c>
      <c r="B294" s="42" t="s">
        <v>559</v>
      </c>
      <c r="C294" s="34" t="s">
        <v>735</v>
      </c>
      <c r="D294" s="42" t="s">
        <v>61</v>
      </c>
      <c r="E294" s="43">
        <v>4.3</v>
      </c>
      <c r="F294" s="44"/>
      <c r="G294" s="45">
        <f t="shared" si="17"/>
        <v>0</v>
      </c>
    </row>
    <row r="295" spans="1:7" ht="10.5" customHeight="1">
      <c r="A295" s="41">
        <f t="shared" si="18"/>
        <v>253</v>
      </c>
      <c r="B295" s="42" t="s">
        <v>560</v>
      </c>
      <c r="C295" s="34" t="s">
        <v>735</v>
      </c>
      <c r="D295" s="42" t="s">
        <v>61</v>
      </c>
      <c r="E295" s="43">
        <v>5</v>
      </c>
      <c r="F295" s="44"/>
      <c r="G295" s="45">
        <f t="shared" si="17"/>
        <v>0</v>
      </c>
    </row>
    <row r="296" spans="1:7" ht="10.5" customHeight="1">
      <c r="A296" s="41">
        <f t="shared" si="18"/>
        <v>254</v>
      </c>
      <c r="B296" s="42" t="s">
        <v>561</v>
      </c>
      <c r="C296" s="34" t="s">
        <v>563</v>
      </c>
      <c r="D296" s="42" t="s">
        <v>61</v>
      </c>
      <c r="E296" s="43">
        <v>8.5</v>
      </c>
      <c r="F296" s="44"/>
      <c r="G296" s="45">
        <f t="shared" si="17"/>
        <v>0</v>
      </c>
    </row>
    <row r="297" spans="1:7" ht="10.5" customHeight="1">
      <c r="A297" s="41">
        <f t="shared" si="18"/>
        <v>255</v>
      </c>
      <c r="B297" s="42" t="s">
        <v>562</v>
      </c>
      <c r="C297" s="34" t="s">
        <v>563</v>
      </c>
      <c r="D297" s="42" t="s">
        <v>61</v>
      </c>
      <c r="E297" s="43">
        <v>0.875</v>
      </c>
      <c r="F297" s="44"/>
      <c r="G297" s="45">
        <f t="shared" si="17"/>
        <v>0</v>
      </c>
    </row>
    <row r="298" spans="1:7" ht="10.5" customHeight="1">
      <c r="A298" s="41">
        <f t="shared" si="18"/>
        <v>256</v>
      </c>
      <c r="B298" s="42" t="s">
        <v>564</v>
      </c>
      <c r="C298" s="34" t="s">
        <v>563</v>
      </c>
      <c r="D298" s="42" t="s">
        <v>61</v>
      </c>
      <c r="E298" s="43">
        <v>2.075</v>
      </c>
      <c r="F298" s="44"/>
      <c r="G298" s="45">
        <f t="shared" si="17"/>
        <v>0</v>
      </c>
    </row>
    <row r="299" spans="1:7" ht="10.5" customHeight="1">
      <c r="A299" s="41">
        <f t="shared" si="18"/>
        <v>257</v>
      </c>
      <c r="B299" s="42" t="s">
        <v>565</v>
      </c>
      <c r="C299" s="34" t="s">
        <v>735</v>
      </c>
      <c r="D299" s="42" t="s">
        <v>61</v>
      </c>
      <c r="E299" s="43">
        <v>11.3</v>
      </c>
      <c r="F299" s="44"/>
      <c r="G299" s="45">
        <f t="shared" si="17"/>
        <v>0</v>
      </c>
    </row>
    <row r="300" spans="1:7" ht="10.5" customHeight="1">
      <c r="A300" s="41">
        <f t="shared" si="18"/>
        <v>258</v>
      </c>
      <c r="B300" s="42" t="s">
        <v>566</v>
      </c>
      <c r="C300" s="34" t="s">
        <v>563</v>
      </c>
      <c r="D300" s="42" t="s">
        <v>61</v>
      </c>
      <c r="E300" s="43">
        <v>11.8</v>
      </c>
      <c r="F300" s="44"/>
      <c r="G300" s="45">
        <f t="shared" si="17"/>
        <v>0</v>
      </c>
    </row>
    <row r="301" spans="1:7" ht="10.5" customHeight="1">
      <c r="A301" s="41">
        <f t="shared" si="18"/>
        <v>259</v>
      </c>
      <c r="B301" s="42" t="s">
        <v>567</v>
      </c>
      <c r="C301" s="34" t="s">
        <v>568</v>
      </c>
      <c r="D301" s="42" t="s">
        <v>61</v>
      </c>
      <c r="E301" s="43">
        <v>68</v>
      </c>
      <c r="F301" s="44"/>
      <c r="G301" s="45">
        <f t="shared" si="17"/>
        <v>0</v>
      </c>
    </row>
    <row r="302" spans="1:7" ht="10.5" customHeight="1">
      <c r="A302" s="41" t="s">
        <v>709</v>
      </c>
      <c r="B302" s="42" t="s">
        <v>710</v>
      </c>
      <c r="C302" s="34" t="s">
        <v>711</v>
      </c>
      <c r="D302" s="42" t="s">
        <v>61</v>
      </c>
      <c r="E302" s="43">
        <v>6.95</v>
      </c>
      <c r="F302" s="44"/>
      <c r="G302" s="45">
        <f t="shared" si="17"/>
        <v>0</v>
      </c>
    </row>
    <row r="303" spans="1:7" ht="10.5" customHeight="1">
      <c r="A303" s="41">
        <f>A301+1</f>
        <v>260</v>
      </c>
      <c r="B303" s="42" t="s">
        <v>569</v>
      </c>
      <c r="C303" s="34" t="s">
        <v>570</v>
      </c>
      <c r="D303" s="42" t="s">
        <v>61</v>
      </c>
      <c r="E303" s="43">
        <v>31</v>
      </c>
      <c r="F303" s="44"/>
      <c r="G303" s="45">
        <f t="shared" si="17"/>
        <v>0</v>
      </c>
    </row>
    <row r="304" spans="1:7" ht="10.5" customHeight="1">
      <c r="A304" s="41">
        <f t="shared" si="18"/>
        <v>261</v>
      </c>
      <c r="B304" s="42" t="s">
        <v>571</v>
      </c>
      <c r="C304" s="34" t="s">
        <v>572</v>
      </c>
      <c r="D304" s="42" t="s">
        <v>73</v>
      </c>
      <c r="E304" s="43">
        <v>1</v>
      </c>
      <c r="F304" s="44"/>
      <c r="G304" s="45">
        <f t="shared" si="17"/>
        <v>0</v>
      </c>
    </row>
    <row r="305" spans="1:7" ht="10.5" customHeight="1">
      <c r="A305" s="41">
        <f t="shared" si="18"/>
        <v>262</v>
      </c>
      <c r="B305" s="42" t="s">
        <v>573</v>
      </c>
      <c r="C305" s="34" t="s">
        <v>681</v>
      </c>
      <c r="D305" s="42" t="s">
        <v>33</v>
      </c>
      <c r="E305" s="43">
        <v>39.039</v>
      </c>
      <c r="F305" s="44"/>
      <c r="G305" s="45">
        <f t="shared" si="17"/>
        <v>0</v>
      </c>
    </row>
    <row r="306" spans="1:7" ht="10.5" customHeight="1">
      <c r="A306" s="41">
        <f t="shared" si="18"/>
        <v>263</v>
      </c>
      <c r="B306" s="42" t="s">
        <v>574</v>
      </c>
      <c r="C306" s="34" t="s">
        <v>575</v>
      </c>
      <c r="D306" s="42" t="s">
        <v>33</v>
      </c>
      <c r="E306" s="43">
        <v>78.848</v>
      </c>
      <c r="F306" s="44"/>
      <c r="G306" s="45">
        <f t="shared" si="17"/>
        <v>0</v>
      </c>
    </row>
    <row r="307" spans="1:7" ht="10.5" customHeight="1">
      <c r="A307" s="41">
        <f t="shared" si="18"/>
        <v>264</v>
      </c>
      <c r="B307" s="42" t="s">
        <v>576</v>
      </c>
      <c r="C307" s="34" t="s">
        <v>577</v>
      </c>
      <c r="D307" s="42" t="s">
        <v>73</v>
      </c>
      <c r="E307" s="43">
        <v>1</v>
      </c>
      <c r="F307" s="44"/>
      <c r="G307" s="45">
        <f t="shared" si="17"/>
        <v>0</v>
      </c>
    </row>
    <row r="308" spans="1:7" ht="10.5" customHeight="1">
      <c r="A308" s="41">
        <f t="shared" si="18"/>
        <v>265</v>
      </c>
      <c r="B308" s="42" t="s">
        <v>578</v>
      </c>
      <c r="C308" s="34" t="s">
        <v>579</v>
      </c>
      <c r="D308" s="42" t="s">
        <v>73</v>
      </c>
      <c r="E308" s="43">
        <v>1</v>
      </c>
      <c r="F308" s="44"/>
      <c r="G308" s="45">
        <f t="shared" si="17"/>
        <v>0</v>
      </c>
    </row>
    <row r="309" spans="1:7" ht="10.5" customHeight="1">
      <c r="A309" s="41">
        <f t="shared" si="18"/>
        <v>266</v>
      </c>
      <c r="B309" s="42" t="s">
        <v>580</v>
      </c>
      <c r="C309" s="34" t="s">
        <v>581</v>
      </c>
      <c r="D309" s="42" t="s">
        <v>33</v>
      </c>
      <c r="E309" s="43">
        <v>9.44</v>
      </c>
      <c r="F309" s="44"/>
      <c r="G309" s="45">
        <f t="shared" si="17"/>
        <v>0</v>
      </c>
    </row>
    <row r="310" spans="1:7" ht="10.5" customHeight="1">
      <c r="A310" s="41">
        <f t="shared" si="18"/>
        <v>267</v>
      </c>
      <c r="B310" s="42" t="s">
        <v>582</v>
      </c>
      <c r="C310" s="34" t="s">
        <v>584</v>
      </c>
      <c r="D310" s="42" t="s">
        <v>147</v>
      </c>
      <c r="E310" s="43">
        <v>334</v>
      </c>
      <c r="F310" s="44"/>
      <c r="G310" s="45">
        <f t="shared" si="17"/>
        <v>0</v>
      </c>
    </row>
    <row r="311" spans="1:7" ht="10.5" customHeight="1">
      <c r="A311" s="41">
        <f t="shared" si="18"/>
        <v>268</v>
      </c>
      <c r="B311" s="42" t="s">
        <v>583</v>
      </c>
      <c r="C311" s="34" t="s">
        <v>585</v>
      </c>
      <c r="D311" s="42" t="s">
        <v>147</v>
      </c>
      <c r="E311" s="43">
        <v>334</v>
      </c>
      <c r="F311" s="44"/>
      <c r="G311" s="45">
        <f t="shared" si="17"/>
        <v>0</v>
      </c>
    </row>
    <row r="312" spans="1:7" ht="10.5" customHeight="1" thickBot="1">
      <c r="A312" s="46">
        <f t="shared" si="18"/>
        <v>269</v>
      </c>
      <c r="B312" s="47" t="s">
        <v>148</v>
      </c>
      <c r="C312" s="48" t="s">
        <v>586</v>
      </c>
      <c r="D312" s="47" t="s">
        <v>99</v>
      </c>
      <c r="E312" s="49">
        <f>SUM(G281:G311)*0.01</f>
        <v>0</v>
      </c>
      <c r="F312" s="50"/>
      <c r="G312" s="51">
        <f t="shared" si="17"/>
        <v>0</v>
      </c>
    </row>
    <row r="313" spans="1:7" ht="15.75" customHeight="1" thickBot="1">
      <c r="A313" s="13"/>
      <c r="B313" s="13" t="s">
        <v>587</v>
      </c>
      <c r="C313" s="14" t="s">
        <v>588</v>
      </c>
      <c r="D313" s="13" t="s">
        <v>172</v>
      </c>
      <c r="E313" s="15"/>
      <c r="F313" s="16"/>
      <c r="G313" s="23">
        <f>SUM(G314:G327)</f>
        <v>0</v>
      </c>
    </row>
    <row r="314" spans="1:7" ht="10.5" customHeight="1">
      <c r="A314" s="35">
        <f>A312+1</f>
        <v>270</v>
      </c>
      <c r="B314" s="36" t="s">
        <v>589</v>
      </c>
      <c r="C314" s="37" t="s">
        <v>590</v>
      </c>
      <c r="D314" s="36" t="s">
        <v>72</v>
      </c>
      <c r="E314" s="38">
        <v>1</v>
      </c>
      <c r="F314" s="39"/>
      <c r="G314" s="40">
        <f t="shared" si="17"/>
        <v>0</v>
      </c>
    </row>
    <row r="315" spans="1:7" ht="10.5" customHeight="1">
      <c r="A315" s="41">
        <f>A314+1</f>
        <v>271</v>
      </c>
      <c r="B315" s="42" t="s">
        <v>591</v>
      </c>
      <c r="C315" s="77" t="s">
        <v>738</v>
      </c>
      <c r="D315" s="42" t="s">
        <v>72</v>
      </c>
      <c r="E315" s="43">
        <v>5</v>
      </c>
      <c r="F315" s="44"/>
      <c r="G315" s="45">
        <f t="shared" si="17"/>
        <v>0</v>
      </c>
    </row>
    <row r="316" spans="1:7" ht="10.5" customHeight="1">
      <c r="A316" s="41">
        <f aca="true" t="shared" si="19" ref="A316:A327">A315+1</f>
        <v>272</v>
      </c>
      <c r="B316" s="42" t="s">
        <v>592</v>
      </c>
      <c r="C316" s="77" t="s">
        <v>739</v>
      </c>
      <c r="D316" s="42" t="s">
        <v>72</v>
      </c>
      <c r="E316" s="43">
        <v>1</v>
      </c>
      <c r="F316" s="44"/>
      <c r="G316" s="45">
        <f t="shared" si="17"/>
        <v>0</v>
      </c>
    </row>
    <row r="317" spans="1:7" ht="10.5" customHeight="1">
      <c r="A317" s="41">
        <f t="shared" si="19"/>
        <v>273</v>
      </c>
      <c r="B317" s="42" t="s">
        <v>593</v>
      </c>
      <c r="C317" s="34" t="s">
        <v>594</v>
      </c>
      <c r="D317" s="42" t="s">
        <v>72</v>
      </c>
      <c r="E317" s="43">
        <v>4</v>
      </c>
      <c r="F317" s="44"/>
      <c r="G317" s="45">
        <f t="shared" si="17"/>
        <v>0</v>
      </c>
    </row>
    <row r="318" spans="1:7" ht="10.5" customHeight="1">
      <c r="A318" s="41">
        <f t="shared" si="19"/>
        <v>274</v>
      </c>
      <c r="B318" s="42" t="s">
        <v>595</v>
      </c>
      <c r="C318" s="77" t="s">
        <v>740</v>
      </c>
      <c r="D318" s="42" t="s">
        <v>72</v>
      </c>
      <c r="E318" s="43">
        <v>1</v>
      </c>
      <c r="F318" s="44"/>
      <c r="G318" s="45">
        <f t="shared" si="17"/>
        <v>0</v>
      </c>
    </row>
    <row r="319" spans="1:7" ht="10.5" customHeight="1">
      <c r="A319" s="41">
        <f t="shared" si="19"/>
        <v>275</v>
      </c>
      <c r="B319" s="42" t="s">
        <v>596</v>
      </c>
      <c r="C319" s="77" t="s">
        <v>741</v>
      </c>
      <c r="D319" s="42" t="s">
        <v>72</v>
      </c>
      <c r="E319" s="43">
        <v>1</v>
      </c>
      <c r="F319" s="44"/>
      <c r="G319" s="45">
        <f t="shared" si="17"/>
        <v>0</v>
      </c>
    </row>
    <row r="320" spans="1:7" ht="10.5" customHeight="1">
      <c r="A320" s="41">
        <f t="shared" si="19"/>
        <v>276</v>
      </c>
      <c r="B320" s="42" t="s">
        <v>597</v>
      </c>
      <c r="C320" s="34" t="s">
        <v>598</v>
      </c>
      <c r="D320" s="42" t="s">
        <v>72</v>
      </c>
      <c r="E320" s="43">
        <v>12</v>
      </c>
      <c r="F320" s="44"/>
      <c r="G320" s="45">
        <f t="shared" si="17"/>
        <v>0</v>
      </c>
    </row>
    <row r="321" spans="1:7" ht="10.5" customHeight="1">
      <c r="A321" s="41">
        <f t="shared" si="19"/>
        <v>277</v>
      </c>
      <c r="B321" s="42" t="s">
        <v>599</v>
      </c>
      <c r="C321" s="34" t="s">
        <v>600</v>
      </c>
      <c r="D321" s="42" t="s">
        <v>72</v>
      </c>
      <c r="E321" s="43">
        <v>2</v>
      </c>
      <c r="F321" s="44"/>
      <c r="G321" s="45">
        <f t="shared" si="17"/>
        <v>0</v>
      </c>
    </row>
    <row r="322" spans="1:7" ht="10.5" customHeight="1">
      <c r="A322" s="41">
        <f t="shared" si="19"/>
        <v>278</v>
      </c>
      <c r="B322" s="42" t="s">
        <v>601</v>
      </c>
      <c r="C322" s="78" t="s">
        <v>742</v>
      </c>
      <c r="D322" s="42"/>
      <c r="E322" s="43"/>
      <c r="F322" s="44"/>
      <c r="G322" s="45">
        <f t="shared" si="17"/>
        <v>0</v>
      </c>
    </row>
    <row r="323" spans="1:7" ht="10.5" customHeight="1">
      <c r="A323" s="41">
        <f t="shared" si="19"/>
        <v>279</v>
      </c>
      <c r="B323" s="42" t="s">
        <v>602</v>
      </c>
      <c r="C323" s="34" t="s">
        <v>603</v>
      </c>
      <c r="D323" s="42" t="s">
        <v>72</v>
      </c>
      <c r="E323" s="43">
        <v>1</v>
      </c>
      <c r="F323" s="44"/>
      <c r="G323" s="45">
        <f t="shared" si="17"/>
        <v>0</v>
      </c>
    </row>
    <row r="324" spans="1:7" ht="10.5" customHeight="1">
      <c r="A324" s="41">
        <f t="shared" si="19"/>
        <v>280</v>
      </c>
      <c r="B324" s="42" t="s">
        <v>604</v>
      </c>
      <c r="C324" s="77" t="s">
        <v>743</v>
      </c>
      <c r="D324" s="42" t="s">
        <v>72</v>
      </c>
      <c r="E324" s="43">
        <v>1</v>
      </c>
      <c r="F324" s="44"/>
      <c r="G324" s="45">
        <f t="shared" si="17"/>
        <v>0</v>
      </c>
    </row>
    <row r="325" spans="1:7" ht="10.5" customHeight="1">
      <c r="A325" s="41">
        <f t="shared" si="19"/>
        <v>281</v>
      </c>
      <c r="B325" s="42" t="s">
        <v>605</v>
      </c>
      <c r="C325" s="77" t="s">
        <v>744</v>
      </c>
      <c r="D325" s="42" t="s">
        <v>72</v>
      </c>
      <c r="E325" s="43">
        <v>1</v>
      </c>
      <c r="F325" s="44"/>
      <c r="G325" s="45">
        <f t="shared" si="17"/>
        <v>0</v>
      </c>
    </row>
    <row r="326" spans="1:7" ht="10.5" customHeight="1">
      <c r="A326" s="41">
        <f t="shared" si="19"/>
        <v>282</v>
      </c>
      <c r="B326" s="42" t="s">
        <v>606</v>
      </c>
      <c r="C326" s="77" t="s">
        <v>745</v>
      </c>
      <c r="D326" s="42" t="s">
        <v>72</v>
      </c>
      <c r="E326" s="43">
        <v>2</v>
      </c>
      <c r="F326" s="44"/>
      <c r="G326" s="45">
        <f t="shared" si="17"/>
        <v>0</v>
      </c>
    </row>
    <row r="327" spans="1:7" ht="10.5" customHeight="1" thickBot="1">
      <c r="A327" s="46">
        <f t="shared" si="19"/>
        <v>283</v>
      </c>
      <c r="B327" s="47" t="s">
        <v>664</v>
      </c>
      <c r="C327" s="48" t="s">
        <v>665</v>
      </c>
      <c r="D327" s="47" t="s">
        <v>99</v>
      </c>
      <c r="E327" s="49">
        <f>SUM(G314:G326)*0.01</f>
        <v>0</v>
      </c>
      <c r="F327" s="50"/>
      <c r="G327" s="51">
        <f t="shared" si="17"/>
        <v>0</v>
      </c>
    </row>
    <row r="328" spans="1:7" ht="15.75" customHeight="1" thickBot="1">
      <c r="A328" s="13"/>
      <c r="B328" s="13" t="s">
        <v>149</v>
      </c>
      <c r="C328" s="14" t="s">
        <v>150</v>
      </c>
      <c r="D328" s="13" t="s">
        <v>172</v>
      </c>
      <c r="E328" s="15"/>
      <c r="F328" s="16"/>
      <c r="G328" s="23">
        <f>SUM(G329:G335)</f>
        <v>0</v>
      </c>
    </row>
    <row r="329" spans="1:7" ht="10.5" customHeight="1">
      <c r="A329" s="35">
        <f>A327+1</f>
        <v>284</v>
      </c>
      <c r="B329" s="36" t="s">
        <v>607</v>
      </c>
      <c r="C329" s="37" t="s">
        <v>608</v>
      </c>
      <c r="D329" s="36" t="s">
        <v>61</v>
      </c>
      <c r="E329" s="38">
        <v>26.822</v>
      </c>
      <c r="F329" s="39"/>
      <c r="G329" s="40">
        <f t="shared" si="17"/>
        <v>0</v>
      </c>
    </row>
    <row r="330" spans="1:7" ht="10.5" customHeight="1">
      <c r="A330" s="41">
        <f aca="true" t="shared" si="20" ref="A330:A335">A329+1</f>
        <v>285</v>
      </c>
      <c r="B330" s="42" t="s">
        <v>609</v>
      </c>
      <c r="C330" s="34" t="s">
        <v>610</v>
      </c>
      <c r="D330" s="42" t="s">
        <v>33</v>
      </c>
      <c r="E330" s="43">
        <v>16.79</v>
      </c>
      <c r="F330" s="44"/>
      <c r="G330" s="45">
        <f t="shared" si="17"/>
        <v>0</v>
      </c>
    </row>
    <row r="331" spans="1:7" ht="10.5" customHeight="1">
      <c r="A331" s="41">
        <f t="shared" si="20"/>
        <v>286</v>
      </c>
      <c r="B331" s="42" t="s">
        <v>151</v>
      </c>
      <c r="C331" s="34" t="s">
        <v>611</v>
      </c>
      <c r="D331" s="42" t="s">
        <v>33</v>
      </c>
      <c r="E331" s="43">
        <v>21.117</v>
      </c>
      <c r="F331" s="44"/>
      <c r="G331" s="45">
        <f t="shared" si="17"/>
        <v>0</v>
      </c>
    </row>
    <row r="332" spans="1:7" ht="10.5" customHeight="1">
      <c r="A332" s="41">
        <f t="shared" si="20"/>
        <v>287</v>
      </c>
      <c r="B332" s="42" t="s">
        <v>612</v>
      </c>
      <c r="C332" s="34" t="s">
        <v>613</v>
      </c>
      <c r="D332" s="42" t="s">
        <v>33</v>
      </c>
      <c r="E332" s="43">
        <v>16.79</v>
      </c>
      <c r="F332" s="44"/>
      <c r="G332" s="45">
        <f t="shared" si="17"/>
        <v>0</v>
      </c>
    </row>
    <row r="333" spans="1:7" ht="10.5" customHeight="1">
      <c r="A333" s="41">
        <f t="shared" si="20"/>
        <v>288</v>
      </c>
      <c r="B333" s="42" t="s">
        <v>614</v>
      </c>
      <c r="C333" s="34" t="s">
        <v>615</v>
      </c>
      <c r="D333" s="42" t="s">
        <v>61</v>
      </c>
      <c r="E333" s="43">
        <v>26.822</v>
      </c>
      <c r="F333" s="44"/>
      <c r="G333" s="45">
        <f t="shared" si="17"/>
        <v>0</v>
      </c>
    </row>
    <row r="334" spans="1:7" ht="10.5" customHeight="1">
      <c r="A334" s="41">
        <f t="shared" si="20"/>
        <v>289</v>
      </c>
      <c r="B334" s="42" t="s">
        <v>616</v>
      </c>
      <c r="C334" s="34" t="s">
        <v>617</v>
      </c>
      <c r="D334" s="42" t="s">
        <v>33</v>
      </c>
      <c r="E334" s="43">
        <v>19.656</v>
      </c>
      <c r="F334" s="44"/>
      <c r="G334" s="45">
        <f t="shared" si="17"/>
        <v>0</v>
      </c>
    </row>
    <row r="335" spans="1:7" ht="10.5" customHeight="1" thickBot="1">
      <c r="A335" s="46">
        <f t="shared" si="20"/>
        <v>290</v>
      </c>
      <c r="B335" s="47" t="s">
        <v>152</v>
      </c>
      <c r="C335" s="48" t="s">
        <v>618</v>
      </c>
      <c r="D335" s="47" t="s">
        <v>99</v>
      </c>
      <c r="E335" s="49">
        <f>SUM(G329:G334)*0.01</f>
        <v>0</v>
      </c>
      <c r="F335" s="50"/>
      <c r="G335" s="51">
        <f t="shared" si="17"/>
        <v>0</v>
      </c>
    </row>
    <row r="336" spans="1:7" ht="15.75" customHeight="1" thickBot="1">
      <c r="A336" s="13"/>
      <c r="B336" s="13" t="s">
        <v>153</v>
      </c>
      <c r="C336" s="14" t="s">
        <v>154</v>
      </c>
      <c r="D336" s="13" t="s">
        <v>172</v>
      </c>
      <c r="E336" s="15"/>
      <c r="F336" s="16"/>
      <c r="G336" s="23">
        <f>SUM(G337:G340)</f>
        <v>0</v>
      </c>
    </row>
    <row r="337" spans="1:7" ht="10.5" customHeight="1">
      <c r="A337" s="35">
        <f>A335+1</f>
        <v>291</v>
      </c>
      <c r="B337" s="36" t="s">
        <v>619</v>
      </c>
      <c r="C337" s="37" t="s">
        <v>620</v>
      </c>
      <c r="D337" s="36" t="s">
        <v>33</v>
      </c>
      <c r="E337" s="38">
        <v>19.99</v>
      </c>
      <c r="F337" s="39"/>
      <c r="G337" s="40">
        <f t="shared" si="17"/>
        <v>0</v>
      </c>
    </row>
    <row r="338" spans="1:7" ht="10.5" customHeight="1">
      <c r="A338" s="41">
        <v>292</v>
      </c>
      <c r="B338" s="42" t="s">
        <v>621</v>
      </c>
      <c r="C338" s="34" t="s">
        <v>622</v>
      </c>
      <c r="D338" s="42" t="s">
        <v>33</v>
      </c>
      <c r="E338" s="43">
        <v>164.31</v>
      </c>
      <c r="F338" s="44"/>
      <c r="G338" s="45">
        <f t="shared" si="17"/>
        <v>0</v>
      </c>
    </row>
    <row r="339" spans="1:7" ht="10.5" customHeight="1">
      <c r="A339" s="64">
        <v>317</v>
      </c>
      <c r="B339" s="65" t="s">
        <v>707</v>
      </c>
      <c r="C339" s="69" t="s">
        <v>708</v>
      </c>
      <c r="D339" s="42" t="s">
        <v>33</v>
      </c>
      <c r="E339" s="66">
        <v>47.29</v>
      </c>
      <c r="F339" s="67"/>
      <c r="G339" s="45">
        <f t="shared" si="17"/>
        <v>0</v>
      </c>
    </row>
    <row r="340" spans="1:7" ht="10.5" customHeight="1" thickBot="1">
      <c r="A340" s="46">
        <v>293</v>
      </c>
      <c r="B340" s="47" t="s">
        <v>666</v>
      </c>
      <c r="C340" s="48" t="s">
        <v>667</v>
      </c>
      <c r="D340" s="47" t="s">
        <v>99</v>
      </c>
      <c r="E340" s="49">
        <f>SUM(G337:G339)*0.01</f>
        <v>0</v>
      </c>
      <c r="F340" s="50"/>
      <c r="G340" s="51">
        <f t="shared" si="17"/>
        <v>0</v>
      </c>
    </row>
    <row r="341" spans="1:7" ht="15.75" customHeight="1" thickBot="1">
      <c r="A341" s="13"/>
      <c r="B341" s="13" t="s">
        <v>155</v>
      </c>
      <c r="C341" s="14" t="s">
        <v>156</v>
      </c>
      <c r="D341" s="13" t="s">
        <v>172</v>
      </c>
      <c r="E341" s="15"/>
      <c r="F341" s="16"/>
      <c r="G341" s="23">
        <f>SUM(G342:G346)</f>
        <v>0</v>
      </c>
    </row>
    <row r="342" spans="1:7" ht="10.5" customHeight="1">
      <c r="A342" s="35">
        <v>294</v>
      </c>
      <c r="B342" s="36" t="s">
        <v>623</v>
      </c>
      <c r="C342" s="37" t="s">
        <v>624</v>
      </c>
      <c r="D342" s="36" t="s">
        <v>33</v>
      </c>
      <c r="E342" s="38">
        <v>71.65</v>
      </c>
      <c r="F342" s="39"/>
      <c r="G342" s="40">
        <f t="shared" si="17"/>
        <v>0</v>
      </c>
    </row>
    <row r="343" spans="1:7" ht="10.5" customHeight="1">
      <c r="A343" s="41">
        <v>295</v>
      </c>
      <c r="B343" s="42" t="s">
        <v>625</v>
      </c>
      <c r="C343" s="34" t="s">
        <v>626</v>
      </c>
      <c r="D343" s="42" t="s">
        <v>33</v>
      </c>
      <c r="E343" s="43">
        <v>439.17</v>
      </c>
      <c r="F343" s="44"/>
      <c r="G343" s="45">
        <f t="shared" si="17"/>
        <v>0</v>
      </c>
    </row>
    <row r="344" spans="1:7" ht="10.5" customHeight="1">
      <c r="A344" s="75" t="s">
        <v>736</v>
      </c>
      <c r="B344" s="76"/>
      <c r="C344" s="77" t="s">
        <v>737</v>
      </c>
      <c r="D344" s="76" t="s">
        <v>61</v>
      </c>
      <c r="E344" s="74">
        <v>242</v>
      </c>
      <c r="F344" s="44"/>
      <c r="G344" s="45">
        <f t="shared" si="17"/>
        <v>0</v>
      </c>
    </row>
    <row r="345" spans="1:7" ht="10.5" customHeight="1">
      <c r="A345" s="41">
        <v>296</v>
      </c>
      <c r="B345" s="42" t="s">
        <v>627</v>
      </c>
      <c r="C345" s="34" t="s">
        <v>628</v>
      </c>
      <c r="D345" s="42" t="s">
        <v>33</v>
      </c>
      <c r="E345" s="43">
        <v>17.895</v>
      </c>
      <c r="F345" s="44"/>
      <c r="G345" s="45">
        <f t="shared" si="17"/>
        <v>0</v>
      </c>
    </row>
    <row r="346" spans="1:7" ht="10.5" customHeight="1" thickBot="1">
      <c r="A346" s="46">
        <v>297</v>
      </c>
      <c r="B346" s="47" t="s">
        <v>668</v>
      </c>
      <c r="C346" s="48" t="s">
        <v>669</v>
      </c>
      <c r="D346" s="47" t="s">
        <v>99</v>
      </c>
      <c r="E346" s="49">
        <f>SUM(G342:G345)*0.01</f>
        <v>0</v>
      </c>
      <c r="F346" s="50"/>
      <c r="G346" s="51">
        <f t="shared" si="17"/>
        <v>0</v>
      </c>
    </row>
    <row r="347" spans="1:7" ht="15.75" customHeight="1" thickBot="1">
      <c r="A347" s="13"/>
      <c r="B347" s="13" t="s">
        <v>157</v>
      </c>
      <c r="C347" s="14" t="s">
        <v>158</v>
      </c>
      <c r="D347" s="13" t="s">
        <v>172</v>
      </c>
      <c r="E347" s="15"/>
      <c r="F347" s="16"/>
      <c r="G347" s="23">
        <f>SUM(G348:G353)</f>
        <v>0</v>
      </c>
    </row>
    <row r="348" spans="1:7" ht="10.5" customHeight="1">
      <c r="A348" s="35">
        <v>298</v>
      </c>
      <c r="B348" s="36" t="s">
        <v>629</v>
      </c>
      <c r="C348" s="37" t="s">
        <v>630</v>
      </c>
      <c r="D348" s="36" t="s">
        <v>33</v>
      </c>
      <c r="E348" s="38">
        <v>142.652</v>
      </c>
      <c r="F348" s="39"/>
      <c r="G348" s="40">
        <f t="shared" si="17"/>
        <v>0</v>
      </c>
    </row>
    <row r="349" spans="1:7" ht="10.5" customHeight="1">
      <c r="A349" s="41">
        <v>299</v>
      </c>
      <c r="B349" s="42" t="s">
        <v>631</v>
      </c>
      <c r="C349" s="34" t="s">
        <v>632</v>
      </c>
      <c r="D349" s="42" t="s">
        <v>33</v>
      </c>
      <c r="E349" s="43">
        <v>149.785</v>
      </c>
      <c r="F349" s="44"/>
      <c r="G349" s="45">
        <f t="shared" si="17"/>
        <v>0</v>
      </c>
    </row>
    <row r="350" spans="1:7" ht="10.5" customHeight="1">
      <c r="A350" s="41">
        <v>300</v>
      </c>
      <c r="B350" s="42" t="s">
        <v>633</v>
      </c>
      <c r="C350" s="34" t="s">
        <v>634</v>
      </c>
      <c r="D350" s="42" t="s">
        <v>61</v>
      </c>
      <c r="E350" s="43">
        <v>99</v>
      </c>
      <c r="F350" s="44"/>
      <c r="G350" s="45">
        <f aca="true" t="shared" si="21" ref="G350:G371">E350*F350</f>
        <v>0</v>
      </c>
    </row>
    <row r="351" spans="1:7" ht="10.5" customHeight="1">
      <c r="A351" s="41">
        <v>301</v>
      </c>
      <c r="B351" s="42" t="s">
        <v>635</v>
      </c>
      <c r="C351" s="34" t="s">
        <v>636</v>
      </c>
      <c r="D351" s="42" t="s">
        <v>61</v>
      </c>
      <c r="E351" s="43">
        <v>76.983</v>
      </c>
      <c r="F351" s="44"/>
      <c r="G351" s="45">
        <f t="shared" si="21"/>
        <v>0</v>
      </c>
    </row>
    <row r="352" spans="1:7" ht="10.5" customHeight="1">
      <c r="A352" s="41">
        <v>302</v>
      </c>
      <c r="B352" s="42" t="s">
        <v>637</v>
      </c>
      <c r="C352" s="34" t="s">
        <v>638</v>
      </c>
      <c r="D352" s="42" t="s">
        <v>33</v>
      </c>
      <c r="E352" s="43">
        <v>136.652</v>
      </c>
      <c r="F352" s="44"/>
      <c r="G352" s="45">
        <f t="shared" si="21"/>
        <v>0</v>
      </c>
    </row>
    <row r="353" spans="1:7" ht="10.5" customHeight="1" thickBot="1">
      <c r="A353" s="46">
        <v>303</v>
      </c>
      <c r="B353" s="47" t="s">
        <v>159</v>
      </c>
      <c r="C353" s="48" t="s">
        <v>639</v>
      </c>
      <c r="D353" s="47" t="s">
        <v>99</v>
      </c>
      <c r="E353" s="49">
        <v>1411.616</v>
      </c>
      <c r="F353" s="50"/>
      <c r="G353" s="51">
        <f>E353*F353</f>
        <v>0</v>
      </c>
    </row>
    <row r="354" spans="1:7" s="12" customFormat="1" ht="15.75" customHeight="1" thickBot="1">
      <c r="A354" s="13"/>
      <c r="B354" s="13" t="s">
        <v>160</v>
      </c>
      <c r="C354" s="14" t="s">
        <v>161</v>
      </c>
      <c r="D354" s="13" t="s">
        <v>172</v>
      </c>
      <c r="E354" s="15"/>
      <c r="F354" s="16"/>
      <c r="G354" s="23">
        <f>G355</f>
        <v>0</v>
      </c>
    </row>
    <row r="355" spans="1:7" ht="10.5" customHeight="1" thickBot="1">
      <c r="A355" s="53">
        <v>304</v>
      </c>
      <c r="B355" s="54" t="s">
        <v>162</v>
      </c>
      <c r="C355" s="55" t="s">
        <v>640</v>
      </c>
      <c r="D355" s="54" t="s">
        <v>33</v>
      </c>
      <c r="E355" s="56">
        <v>1421</v>
      </c>
      <c r="F355" s="57"/>
      <c r="G355" s="58">
        <f t="shared" si="21"/>
        <v>0</v>
      </c>
    </row>
    <row r="356" spans="1:7" ht="15.75" customHeight="1" thickBot="1">
      <c r="A356" s="13"/>
      <c r="B356" s="13" t="s">
        <v>163</v>
      </c>
      <c r="C356" s="14" t="s">
        <v>164</v>
      </c>
      <c r="D356" s="13" t="s">
        <v>172</v>
      </c>
      <c r="E356" s="15"/>
      <c r="F356" s="16"/>
      <c r="G356" s="23">
        <f>SUM(G357:G358)</f>
        <v>0</v>
      </c>
    </row>
    <row r="357" spans="1:7" ht="10.5" customHeight="1">
      <c r="A357" s="35">
        <v>305</v>
      </c>
      <c r="B357" s="36" t="s">
        <v>641</v>
      </c>
      <c r="C357" s="37" t="s">
        <v>642</v>
      </c>
      <c r="D357" s="36" t="s">
        <v>33</v>
      </c>
      <c r="E357" s="38">
        <v>2629.802</v>
      </c>
      <c r="F357" s="39"/>
      <c r="G357" s="40">
        <f t="shared" si="21"/>
        <v>0</v>
      </c>
    </row>
    <row r="358" spans="1:7" ht="10.5" customHeight="1" thickBot="1">
      <c r="A358" s="46">
        <v>306</v>
      </c>
      <c r="B358" s="47" t="s">
        <v>643</v>
      </c>
      <c r="C358" s="48" t="s">
        <v>644</v>
      </c>
      <c r="D358" s="47" t="s">
        <v>33</v>
      </c>
      <c r="E358" s="49">
        <v>1346.401</v>
      </c>
      <c r="F358" s="50"/>
      <c r="G358" s="51">
        <f t="shared" si="21"/>
        <v>0</v>
      </c>
    </row>
    <row r="359" spans="1:7" ht="10.5" customHeight="1">
      <c r="A359" s="59"/>
      <c r="B359" s="59"/>
      <c r="C359" s="60"/>
      <c r="D359" s="59"/>
      <c r="E359" s="61"/>
      <c r="F359" s="62"/>
      <c r="G359" s="70"/>
    </row>
    <row r="360" spans="1:7" ht="15.75" customHeight="1">
      <c r="A360" s="59"/>
      <c r="B360" s="59"/>
      <c r="C360" s="28" t="s">
        <v>165</v>
      </c>
      <c r="D360" s="29"/>
      <c r="E360" s="30"/>
      <c r="F360" s="31"/>
      <c r="G360" s="32">
        <f>G362+G366+G372</f>
        <v>0</v>
      </c>
    </row>
    <row r="361" spans="1:7" ht="10.5" customHeight="1">
      <c r="A361" s="59"/>
      <c r="B361" s="59"/>
      <c r="C361" s="60"/>
      <c r="D361" s="59"/>
      <c r="E361" s="61"/>
      <c r="F361" s="62"/>
      <c r="G361" s="63"/>
    </row>
    <row r="362" spans="1:7" ht="15.75" customHeight="1" thickBot="1">
      <c r="A362" s="13"/>
      <c r="B362" s="13" t="s">
        <v>166</v>
      </c>
      <c r="C362" s="14" t="s">
        <v>703</v>
      </c>
      <c r="D362" s="13" t="s">
        <v>172</v>
      </c>
      <c r="E362" s="15"/>
      <c r="F362" s="16"/>
      <c r="G362" s="23">
        <f>SUM(G363:G365)</f>
        <v>0</v>
      </c>
    </row>
    <row r="363" spans="1:7" ht="10.5" customHeight="1">
      <c r="A363" s="71" t="s">
        <v>692</v>
      </c>
      <c r="B363" s="36" t="s">
        <v>670</v>
      </c>
      <c r="C363" s="37" t="s">
        <v>682</v>
      </c>
      <c r="D363" s="36" t="s">
        <v>73</v>
      </c>
      <c r="E363" s="38">
        <v>1</v>
      </c>
      <c r="F363" s="39"/>
      <c r="G363" s="40">
        <f t="shared" si="21"/>
        <v>0</v>
      </c>
    </row>
    <row r="364" spans="1:7" ht="10.5" customHeight="1">
      <c r="A364" s="72" t="s">
        <v>704</v>
      </c>
      <c r="B364" s="42" t="s">
        <v>645</v>
      </c>
      <c r="C364" s="34" t="s">
        <v>646</v>
      </c>
      <c r="D364" s="42" t="s">
        <v>73</v>
      </c>
      <c r="E364" s="43">
        <v>1</v>
      </c>
      <c r="F364" s="44"/>
      <c r="G364" s="45">
        <f>E364*F364</f>
        <v>0</v>
      </c>
    </row>
    <row r="365" spans="1:7" ht="10.5" customHeight="1" thickBot="1">
      <c r="A365" s="73" t="s">
        <v>693</v>
      </c>
      <c r="B365" s="47"/>
      <c r="C365" s="48" t="s">
        <v>705</v>
      </c>
      <c r="D365" s="47" t="s">
        <v>73</v>
      </c>
      <c r="E365" s="49">
        <v>1</v>
      </c>
      <c r="F365" s="50"/>
      <c r="G365" s="51">
        <f t="shared" si="21"/>
        <v>0</v>
      </c>
    </row>
    <row r="366" spans="1:7" ht="15.75" customHeight="1" thickBot="1">
      <c r="A366" s="13"/>
      <c r="B366" s="13" t="s">
        <v>167</v>
      </c>
      <c r="C366" s="14" t="s">
        <v>647</v>
      </c>
      <c r="D366" s="13" t="s">
        <v>172</v>
      </c>
      <c r="E366" s="15"/>
      <c r="F366" s="16"/>
      <c r="G366" s="23">
        <f>SUM(G367:G371)</f>
        <v>0</v>
      </c>
    </row>
    <row r="367" spans="1:7" ht="10.5" customHeight="1">
      <c r="A367" s="71" t="s">
        <v>694</v>
      </c>
      <c r="B367" s="36" t="s">
        <v>167</v>
      </c>
      <c r="C367" s="37" t="s">
        <v>648</v>
      </c>
      <c r="D367" s="36" t="s">
        <v>73</v>
      </c>
      <c r="E367" s="38">
        <v>1</v>
      </c>
      <c r="F367" s="39"/>
      <c r="G367" s="40">
        <f t="shared" si="21"/>
        <v>0</v>
      </c>
    </row>
    <row r="368" spans="1:7" ht="10.5" customHeight="1">
      <c r="A368" s="72" t="s">
        <v>695</v>
      </c>
      <c r="B368" s="42" t="s">
        <v>649</v>
      </c>
      <c r="C368" s="34" t="s">
        <v>650</v>
      </c>
      <c r="D368" s="42" t="s">
        <v>73</v>
      </c>
      <c r="E368" s="43">
        <v>1</v>
      </c>
      <c r="F368" s="44"/>
      <c r="G368" s="45">
        <f t="shared" si="21"/>
        <v>0</v>
      </c>
    </row>
    <row r="369" spans="1:7" ht="10.5" customHeight="1">
      <c r="A369" s="72" t="s">
        <v>696</v>
      </c>
      <c r="B369" s="42" t="s">
        <v>651</v>
      </c>
      <c r="C369" s="34" t="s">
        <v>652</v>
      </c>
      <c r="D369" s="42" t="s">
        <v>171</v>
      </c>
      <c r="E369" s="43">
        <v>80</v>
      </c>
      <c r="F369" s="44"/>
      <c r="G369" s="45">
        <f t="shared" si="21"/>
        <v>0</v>
      </c>
    </row>
    <row r="370" spans="1:7" ht="10.5" customHeight="1">
      <c r="A370" s="72" t="s">
        <v>697</v>
      </c>
      <c r="B370" s="42" t="s">
        <v>653</v>
      </c>
      <c r="C370" s="34" t="s">
        <v>654</v>
      </c>
      <c r="D370" s="42" t="s">
        <v>73</v>
      </c>
      <c r="E370" s="43">
        <v>1</v>
      </c>
      <c r="F370" s="44"/>
      <c r="G370" s="45">
        <f t="shared" si="21"/>
        <v>0</v>
      </c>
    </row>
    <row r="371" spans="1:7" ht="10.5" customHeight="1" thickBot="1">
      <c r="A371" s="73" t="s">
        <v>698</v>
      </c>
      <c r="B371" s="47" t="s">
        <v>655</v>
      </c>
      <c r="C371" s="48" t="s">
        <v>656</v>
      </c>
      <c r="D371" s="47" t="s">
        <v>171</v>
      </c>
      <c r="E371" s="49">
        <v>40</v>
      </c>
      <c r="F371" s="50"/>
      <c r="G371" s="51">
        <f t="shared" si="21"/>
        <v>0</v>
      </c>
    </row>
    <row r="372" spans="1:7" ht="15.75" customHeight="1" thickBot="1">
      <c r="A372" s="13"/>
      <c r="B372" s="13" t="s">
        <v>657</v>
      </c>
      <c r="C372" s="14" t="s">
        <v>658</v>
      </c>
      <c r="D372" s="13" t="s">
        <v>172</v>
      </c>
      <c r="E372" s="15"/>
      <c r="F372" s="16"/>
      <c r="G372" s="23">
        <f>SUM(G373:G375)</f>
        <v>0</v>
      </c>
    </row>
    <row r="373" spans="1:7" ht="10.5" customHeight="1">
      <c r="A373" s="71" t="s">
        <v>699</v>
      </c>
      <c r="B373" s="36" t="s">
        <v>659</v>
      </c>
      <c r="C373" s="37" t="s">
        <v>683</v>
      </c>
      <c r="D373" s="36" t="s">
        <v>72</v>
      </c>
      <c r="E373" s="38">
        <v>4</v>
      </c>
      <c r="F373" s="39"/>
      <c r="G373" s="40">
        <f>E373*F373</f>
        <v>0</v>
      </c>
    </row>
    <row r="374" spans="1:7" ht="10.5" customHeight="1">
      <c r="A374" s="72" t="s">
        <v>700</v>
      </c>
      <c r="B374" s="42" t="s">
        <v>660</v>
      </c>
      <c r="C374" s="34" t="s">
        <v>661</v>
      </c>
      <c r="D374" s="42" t="s">
        <v>72</v>
      </c>
      <c r="E374" s="43">
        <v>3</v>
      </c>
      <c r="F374" s="44"/>
      <c r="G374" s="45">
        <f>E374*F374</f>
        <v>0</v>
      </c>
    </row>
    <row r="375" spans="1:7" ht="10.5" customHeight="1" thickBot="1">
      <c r="A375" s="73" t="s">
        <v>701</v>
      </c>
      <c r="B375" s="47" t="s">
        <v>662</v>
      </c>
      <c r="C375" s="48" t="s">
        <v>663</v>
      </c>
      <c r="D375" s="47" t="s">
        <v>73</v>
      </c>
      <c r="E375" s="49">
        <v>1</v>
      </c>
      <c r="F375" s="50"/>
      <c r="G375" s="51">
        <f>E375*F375</f>
        <v>0</v>
      </c>
    </row>
    <row r="376" spans="1:7" s="1" customFormat="1" ht="15" customHeight="1">
      <c r="A376" s="8"/>
      <c r="B376" s="9"/>
      <c r="C376" s="9" t="s">
        <v>169</v>
      </c>
      <c r="D376" s="9"/>
      <c r="E376" s="10"/>
      <c r="F376" s="11"/>
      <c r="G376" s="33">
        <f>G8+G126+G360</f>
        <v>0</v>
      </c>
    </row>
    <row r="377" spans="1:6" ht="10.5" customHeight="1">
      <c r="A377" s="17"/>
      <c r="B377" s="17"/>
      <c r="C377" s="17"/>
      <c r="D377" s="17"/>
      <c r="E377" s="17"/>
      <c r="F377" s="17"/>
    </row>
  </sheetData>
  <sheetProtection/>
  <printOptions/>
  <pageMargins left="1.1811023622047245" right="0.3937007874015748" top="0.7874015748031497" bottom="0.5905511811023623" header="0" footer="0"/>
  <pageSetup blackAndWhite="1" fitToHeight="100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dohnal</cp:lastModifiedBy>
  <cp:lastPrinted>2012-05-25T06:57:13Z</cp:lastPrinted>
  <dcterms:created xsi:type="dcterms:W3CDTF">2010-06-05T10:19:18Z</dcterms:created>
  <dcterms:modified xsi:type="dcterms:W3CDTF">2012-12-13T15:30:59Z</dcterms:modified>
  <cp:category/>
  <cp:version/>
  <cp:contentType/>
  <cp:contentStatus/>
</cp:coreProperties>
</file>