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340" activeTab="0"/>
  </bookViews>
  <sheets>
    <sheet name="Tabulka" sheetId="3" r:id="rId1"/>
  </sheets>
  <definedNames/>
  <calcPr calcId="152511"/>
</workbook>
</file>

<file path=xl/sharedStrings.xml><?xml version="1.0" encoding="utf-8"?>
<sst xmlns="http://schemas.openxmlformats.org/spreadsheetml/2006/main" count="668" uniqueCount="200">
  <si>
    <t>Buničitá vata vinutá</t>
  </si>
  <si>
    <t>Buničitá vata - sterilní tampony</t>
  </si>
  <si>
    <t>Buničitá vata v přířezech - bělená</t>
  </si>
  <si>
    <t>40 x 60 cm</t>
  </si>
  <si>
    <t>Balení</t>
  </si>
  <si>
    <t>4 až 5 kg</t>
  </si>
  <si>
    <t>20 x 30 cm</t>
  </si>
  <si>
    <t>20 x 15 cm</t>
  </si>
  <si>
    <t>max. 1 kg</t>
  </si>
  <si>
    <t>250 g</t>
  </si>
  <si>
    <t>4 x 5 cm</t>
  </si>
  <si>
    <t>2 ks</t>
  </si>
  <si>
    <t>3 ks</t>
  </si>
  <si>
    <t>10 ks</t>
  </si>
  <si>
    <t>20 ks</t>
  </si>
  <si>
    <t>50 ks</t>
  </si>
  <si>
    <t>Kompresy z gázy, 17 vláken, 8 vrstev, založené okraje</t>
  </si>
  <si>
    <t>5 x 5 cm</t>
  </si>
  <si>
    <t>7,5 x 7,5 cm</t>
  </si>
  <si>
    <t>10 x 10 cm</t>
  </si>
  <si>
    <t>100 ks</t>
  </si>
  <si>
    <t>Kompresy z gázy, 17 vláken, 12 vrstev, založené okraje</t>
  </si>
  <si>
    <t>Tampon šitý, předepraný, s RTG kontrastem a tkanicí, 17 vláken, 4 vrstvy</t>
  </si>
  <si>
    <t>40 x 40 cm</t>
  </si>
  <si>
    <t>40 až 45 cm x 40 až 45 cm</t>
  </si>
  <si>
    <t>15 x 15 cm</t>
  </si>
  <si>
    <t>20 x 20 cm</t>
  </si>
  <si>
    <t>25 x 25 cm</t>
  </si>
  <si>
    <t>30 x 30 cm</t>
  </si>
  <si>
    <t>5 ks</t>
  </si>
  <si>
    <t>Kompresy z gázy, 17 vláken, 8 vrstev, s nástřihem "Y", založené okraje</t>
  </si>
  <si>
    <t>Tampon šitý, předepraný, s RTG kontrastem, bez tkanice, 17 vláken, 4 vrstvy</t>
  </si>
  <si>
    <t>9 x 9</t>
  </si>
  <si>
    <t>30 ks</t>
  </si>
  <si>
    <t>Kompresy z netkaného textilu, 4 vrstvy</t>
  </si>
  <si>
    <t>Kompresy vysoce savé, s nepropustnou folií, obalené netkaným textilem</t>
  </si>
  <si>
    <t>1 ks</t>
  </si>
  <si>
    <t>10 x 20 cm</t>
  </si>
  <si>
    <t>15 cm</t>
  </si>
  <si>
    <t>30 cm</t>
  </si>
  <si>
    <t>60 cm</t>
  </si>
  <si>
    <t>500 g</t>
  </si>
  <si>
    <t>1000 g</t>
  </si>
  <si>
    <t>15 x 20 cm</t>
  </si>
  <si>
    <t>2 kg</t>
  </si>
  <si>
    <t>ks</t>
  </si>
  <si>
    <t>bal</t>
  </si>
  <si>
    <t>12 x 12 cm</t>
  </si>
  <si>
    <t>25 x 50 cm</t>
  </si>
  <si>
    <t>kart</t>
  </si>
  <si>
    <t>10 x 20cm</t>
  </si>
  <si>
    <t>kg</t>
  </si>
  <si>
    <t>MJ</t>
  </si>
  <si>
    <t>Předpokládaná spotřeba MJ/ 1 rok</t>
  </si>
  <si>
    <t>Katalogové číslo</t>
  </si>
  <si>
    <t>Obchodní název</t>
  </si>
  <si>
    <t>Cena/MJ bez DPH</t>
  </si>
  <si>
    <t>BUNIČITÁ VATA</t>
  </si>
  <si>
    <t>GÁZA NESTERILNÍ,100% BAVLNA</t>
  </si>
  <si>
    <t>GÁZA STERILNÍ,100% BAVLNA</t>
  </si>
  <si>
    <t>NETKANÝ TEXTIL NESTERILNÍ</t>
  </si>
  <si>
    <t>NETKANÝ TEXTIL STERILNÍ</t>
  </si>
  <si>
    <t>Buničitá vata dělená- nesterilní tampony</t>
  </si>
  <si>
    <t>max.60 ks</t>
  </si>
  <si>
    <t>200 ks</t>
  </si>
  <si>
    <t>90 x 10m</t>
  </si>
  <si>
    <t>Gáza složky, 17 vláken, založené okraje</t>
  </si>
  <si>
    <t>0,9 x 100m</t>
  </si>
  <si>
    <t>1 x 100m</t>
  </si>
  <si>
    <t>28 x 30 cm</t>
  </si>
  <si>
    <t>Gáza v přířezech, 17 vláken, bělená bavlna</t>
  </si>
  <si>
    <t>4 x 50 cm</t>
  </si>
  <si>
    <t>7 x 90 cm</t>
  </si>
  <si>
    <t>12 x 90 cm</t>
  </si>
  <si>
    <t>Gáza v přířezech skládaná, 17 vláken, bělená bavlna, 16 vrstev</t>
  </si>
  <si>
    <t>7 x 24 cm</t>
  </si>
  <si>
    <t>8 x 18 cm</t>
  </si>
  <si>
    <t>15 x 30 cm</t>
  </si>
  <si>
    <t>25 x 12 cm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</si>
  <si>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</si>
  <si>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</si>
  <si>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</si>
  <si>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</si>
  <si>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</si>
  <si>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</si>
  <si>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</si>
  <si>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</si>
  <si>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</si>
  <si>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</si>
  <si>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</si>
  <si>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</si>
  <si>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</si>
  <si>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</si>
  <si>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>Část 15</t>
  </si>
  <si>
    <t>Část 16</t>
  </si>
  <si>
    <t>Část 17</t>
  </si>
  <si>
    <t>Část 18</t>
  </si>
  <si>
    <t>Část 19</t>
  </si>
  <si>
    <t>Část 20</t>
  </si>
  <si>
    <t>SKUPINA D - NETKANÝ TEXTIL NESTERILNÍ</t>
  </si>
  <si>
    <t>Část 21</t>
  </si>
  <si>
    <t>Část 22</t>
  </si>
  <si>
    <t>Část 23</t>
  </si>
  <si>
    <t>Část 24</t>
  </si>
  <si>
    <t>SKUPINA C - GÁZA STERILNÍ</t>
  </si>
  <si>
    <t xml:space="preserve">SKUPINA B - GÁZA NESTERILNÍ </t>
  </si>
  <si>
    <t xml:space="preserve">SKUPINA A - BUNIČITÁ VATA </t>
  </si>
  <si>
    <t>SKUPINA E - NETKANÝ TEXTIL STERILNÍ</t>
  </si>
  <si>
    <t>Počet MJ v balení dodavatele</t>
  </si>
  <si>
    <t>Celková nabídková cena za 4 roky bez DPH</t>
  </si>
  <si>
    <t>Cena v Kč bez DPH za 1 rok</t>
  </si>
  <si>
    <t>SKUPINA F - OBVAZY A OBINADLA</t>
  </si>
  <si>
    <t>OBVAZY A OBINADLA</t>
  </si>
  <si>
    <t>Část 25</t>
  </si>
  <si>
    <t>Elastická, kompresivní obinadla s krátkým tahem do 90%, volně ložená</t>
  </si>
  <si>
    <t>6 cm x 5 m</t>
  </si>
  <si>
    <t>8 cm x 5 m</t>
  </si>
  <si>
    <t>10 cm x 5 m</t>
  </si>
  <si>
    <t>12 cm x 5 m</t>
  </si>
  <si>
    <t>14/15 cm x 5 m</t>
  </si>
  <si>
    <t>Část 26</t>
  </si>
  <si>
    <t>Elastická, kompresivní obinadla se středním až dlouhým tahem nad 110%, volně ložená</t>
  </si>
  <si>
    <t>10 cm x 10 m</t>
  </si>
  <si>
    <t>12 cm x 10 m</t>
  </si>
  <si>
    <t>Část 27</t>
  </si>
  <si>
    <t>Elastická, fixační obinadla, volně ložená</t>
  </si>
  <si>
    <t>4 cm x 4 m</t>
  </si>
  <si>
    <t>6 cm x 4 m</t>
  </si>
  <si>
    <t>8 cm x 4 m</t>
  </si>
  <si>
    <t>10 cm x 4 m</t>
  </si>
  <si>
    <t>12 cm x 4 m</t>
  </si>
  <si>
    <t>Část 28</t>
  </si>
  <si>
    <t>Hydrofilní obinadlo, nesterilní</t>
  </si>
  <si>
    <t>6 cm x 4 nebo 5 m</t>
  </si>
  <si>
    <t>4-5m</t>
  </si>
  <si>
    <t>8 cm x 4 nebo 5 m</t>
  </si>
  <si>
    <t>10 cm x 4 nebo 5 m</t>
  </si>
  <si>
    <t>12 cm x 4 nebo 5 m</t>
  </si>
  <si>
    <t>14 cm x 4 nebo 5 m</t>
  </si>
  <si>
    <t>8 cm x 10 m</t>
  </si>
  <si>
    <t>10m</t>
  </si>
  <si>
    <t>14 cm x 10 m</t>
  </si>
  <si>
    <t>16 cm x 10 m</t>
  </si>
  <si>
    <t>20 cm x 10 m</t>
  </si>
  <si>
    <t>Gáza rolovaná, 17 vláken, bělená bavlna</t>
  </si>
  <si>
    <t>Část 29</t>
  </si>
  <si>
    <t>Hydrofilní obinadlo, sterilní</t>
  </si>
  <si>
    <t>Část 30</t>
  </si>
  <si>
    <t>Obinadlo sádrové</t>
  </si>
  <si>
    <t>5 až 6 cm x 2 až 3 m</t>
  </si>
  <si>
    <t>1 nebo 2 ks</t>
  </si>
  <si>
    <t>7,5 až 8 cm x 3 m</t>
  </si>
  <si>
    <t>10 cm x 3 m</t>
  </si>
  <si>
    <t>12 cm x 3 m</t>
  </si>
  <si>
    <t>14 nebo 15 cm x 3 m</t>
  </si>
  <si>
    <t>Část 31</t>
  </si>
  <si>
    <t>Obinadlo sádrové - rychleschnoucí</t>
  </si>
  <si>
    <t>5 až 6 cm x 3 m</t>
  </si>
  <si>
    <t>Část 32</t>
  </si>
  <si>
    <t>Obinadlo ze syntetické vaty pod sádrový obvaz</t>
  </si>
  <si>
    <t>4 až 5 cm x 3 m</t>
  </si>
  <si>
    <t>3m</t>
  </si>
  <si>
    <t>6 až 8 cm x 3 m</t>
  </si>
  <si>
    <t>15 cm x 3 m</t>
  </si>
  <si>
    <t>20 cm x 3 m</t>
  </si>
  <si>
    <t>Část 33</t>
  </si>
  <si>
    <t>Elastický, síťový obvaz pro fixaci krytí ran</t>
  </si>
  <si>
    <t>1 cm</t>
  </si>
  <si>
    <t>2 cm</t>
  </si>
  <si>
    <t>3 cm</t>
  </si>
  <si>
    <t>4 cm</t>
  </si>
  <si>
    <t>5,5 cm</t>
  </si>
  <si>
    <t>6 cm</t>
  </si>
  <si>
    <t>6,5 cm</t>
  </si>
  <si>
    <t>7 cm</t>
  </si>
  <si>
    <t>7,5 cm</t>
  </si>
  <si>
    <t>8 cm</t>
  </si>
  <si>
    <t>8,5 cm</t>
  </si>
  <si>
    <t>9 cm</t>
  </si>
  <si>
    <t>12 cm</t>
  </si>
  <si>
    <t>37,5 cm</t>
  </si>
  <si>
    <t>Příloha č. 3 - Cenová tabulka</t>
  </si>
  <si>
    <t>1000 útržků</t>
  </si>
  <si>
    <t xml:space="preserve"> 10 až 20 ks</t>
  </si>
  <si>
    <t>m</t>
  </si>
  <si>
    <t>Doplní dodavatel</t>
  </si>
  <si>
    <t>role 20 m</t>
  </si>
  <si>
    <t>4 ks</t>
  </si>
  <si>
    <t>kart=2000ks</t>
  </si>
  <si>
    <t>kart=1000ks</t>
  </si>
  <si>
    <t>max. 30 ks</t>
  </si>
  <si>
    <t>max. 100 ks</t>
  </si>
  <si>
    <t>9 x 9 cm</t>
  </si>
  <si>
    <t>20 x 19 nebo 20 cm</t>
  </si>
  <si>
    <t>30 x 60 cm</t>
  </si>
  <si>
    <t>15 x 25 cm</t>
  </si>
  <si>
    <t>20 x 40 cm</t>
  </si>
  <si>
    <r>
      <t>Tampon stáčený, s RTG kontrastem, 17</t>
    </r>
    <r>
      <rPr>
        <b/>
        <sz val="11"/>
        <color theme="1"/>
        <rFont val="Calibri"/>
        <family val="2"/>
        <scheme val="minor"/>
      </rPr>
      <t xml:space="preserve"> vláken</t>
    </r>
  </si>
  <si>
    <t>Gáza v přířezech rolovaná, 17 vláken, 4 vrstvy</t>
  </si>
  <si>
    <r>
      <t xml:space="preserve">Tampon stáčený, bez RTG kontrastu, 17 </t>
    </r>
    <r>
      <rPr>
        <b/>
        <sz val="11"/>
        <color theme="1"/>
        <rFont val="Calibri"/>
        <family val="2"/>
        <scheme val="minor"/>
      </rPr>
      <t>vláken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</si>
</sst>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2" fontId="7" fillId="4" borderId="4" xfId="0" applyNumberFormat="1" applyFont="1" applyFill="1" applyBorder="1" applyAlignment="1">
      <alignment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5" borderId="7" xfId="0" applyFont="1" applyFill="1" applyBorder="1" applyAlignment="1">
      <alignment wrapText="1"/>
    </xf>
    <xf numFmtId="0" fontId="11" fillId="6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11" fillId="7" borderId="8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0" fillId="7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9" fillId="5" borderId="12" xfId="0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20" applyFont="1" applyFill="1" applyBorder="1" applyAlignment="1">
      <alignment horizontal="center" vertical="center" wrapText="1"/>
    </xf>
    <xf numFmtId="0" fontId="5" fillId="0" borderId="8" xfId="2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wrapText="1"/>
    </xf>
    <xf numFmtId="0" fontId="3" fillId="0" borderId="8" xfId="2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wrapText="1"/>
    </xf>
    <xf numFmtId="3" fontId="0" fillId="0" borderId="8" xfId="0" applyNumberFormat="1" applyFont="1" applyBorder="1" applyAlignment="1">
      <alignment horizont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3" fontId="2" fillId="8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8" borderId="8" xfId="21" applyFont="1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0" fillId="8" borderId="8" xfId="0" applyFill="1" applyBorder="1" applyAlignment="1">
      <alignment wrapText="1"/>
    </xf>
    <xf numFmtId="0" fontId="11" fillId="8" borderId="6" xfId="0" applyFont="1" applyFill="1" applyBorder="1" applyAlignment="1">
      <alignment horizontal="center" wrapText="1"/>
    </xf>
    <xf numFmtId="3" fontId="0" fillId="8" borderId="8" xfId="0" applyNumberFormat="1" applyFont="1" applyFill="1" applyBorder="1" applyAlignment="1">
      <alignment horizontal="center" vertical="center" wrapText="1"/>
    </xf>
    <xf numFmtId="3" fontId="2" fillId="8" borderId="8" xfId="0" applyNumberFormat="1" applyFont="1" applyFill="1" applyBorder="1" applyAlignment="1">
      <alignment horizontal="center" wrapText="1"/>
    </xf>
    <xf numFmtId="0" fontId="0" fillId="8" borderId="0" xfId="0" applyFill="1" applyAlignment="1">
      <alignment wrapText="1"/>
    </xf>
    <xf numFmtId="2" fontId="7" fillId="4" borderId="2" xfId="0" applyNumberFormat="1" applyFont="1" applyFill="1" applyBorder="1" applyAlignment="1">
      <alignment horizontal="center" wrapText="1"/>
    </xf>
    <xf numFmtId="2" fontId="7" fillId="4" borderId="4" xfId="0" applyNumberFormat="1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5" borderId="16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5" borderId="8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21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right" wrapText="1"/>
    </xf>
    <xf numFmtId="0" fontId="7" fillId="4" borderId="23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wrapText="1"/>
    </xf>
    <xf numFmtId="0" fontId="9" fillId="0" borderId="14" xfId="0" applyFont="1" applyFill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5" borderId="2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ybně" xfId="20"/>
    <cellStyle name="Neutrální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"/>
  <sheetViews>
    <sheetView tabSelected="1" zoomScale="98" zoomScaleNormal="98" workbookViewId="0" topLeftCell="A125">
      <selection activeCell="G87" sqref="G87"/>
    </sheetView>
  </sheetViews>
  <sheetFormatPr defaultColWidth="20.421875" defaultRowHeight="15"/>
  <cols>
    <col min="1" max="3" width="20.421875" style="1" customWidth="1"/>
    <col min="4" max="4" width="20.421875" style="39" customWidth="1"/>
    <col min="5" max="9" width="20.421875" style="1" customWidth="1"/>
    <col min="10" max="10" width="20.421875" style="61" customWidth="1"/>
    <col min="11" max="16384" width="20.421875" style="1" customWidth="1"/>
  </cols>
  <sheetData>
    <row r="1" spans="1:10" ht="61.5" customHeight="1" thickBot="1">
      <c r="A1" s="101" t="s">
        <v>181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42" customHeight="1" thickBot="1">
      <c r="A2" s="103"/>
      <c r="B2" s="104"/>
      <c r="C2" s="104"/>
      <c r="D2" s="104"/>
      <c r="E2" s="104"/>
      <c r="F2" s="105" t="s">
        <v>185</v>
      </c>
      <c r="G2" s="105"/>
      <c r="H2" s="105"/>
      <c r="I2" s="105"/>
      <c r="J2" s="105"/>
    </row>
    <row r="3" spans="1:10" ht="29">
      <c r="A3" s="106" t="s">
        <v>106</v>
      </c>
      <c r="B3" s="107"/>
      <c r="C3" s="2" t="s">
        <v>4</v>
      </c>
      <c r="D3" s="3" t="s">
        <v>52</v>
      </c>
      <c r="E3" s="4" t="s">
        <v>53</v>
      </c>
      <c r="F3" s="5" t="s">
        <v>54</v>
      </c>
      <c r="G3" s="6" t="s">
        <v>55</v>
      </c>
      <c r="H3" s="6" t="s">
        <v>108</v>
      </c>
      <c r="I3" s="7" t="s">
        <v>56</v>
      </c>
      <c r="J3" s="8" t="s">
        <v>110</v>
      </c>
    </row>
    <row r="4" spans="1:10" ht="27.75" customHeight="1">
      <c r="A4" s="108" t="s">
        <v>57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22.5" customHeight="1">
      <c r="A5" s="9" t="s">
        <v>79</v>
      </c>
      <c r="B5" s="81" t="s">
        <v>2</v>
      </c>
      <c r="C5" s="82"/>
      <c r="D5" s="82"/>
      <c r="E5" s="83"/>
      <c r="F5" s="10"/>
      <c r="G5" s="10"/>
      <c r="H5" s="10"/>
      <c r="I5" s="11"/>
      <c r="J5" s="11"/>
    </row>
    <row r="6" spans="1:10" ht="15.9" customHeight="1">
      <c r="A6" s="12"/>
      <c r="B6" s="38" t="s">
        <v>3</v>
      </c>
      <c r="C6" s="71" t="s">
        <v>5</v>
      </c>
      <c r="D6" s="41" t="s">
        <v>51</v>
      </c>
      <c r="E6" s="42">
        <v>612</v>
      </c>
      <c r="F6" s="19"/>
      <c r="G6" s="19"/>
      <c r="H6" s="19"/>
      <c r="I6" s="19"/>
      <c r="J6" s="20">
        <f>I6*E6</f>
        <v>0</v>
      </c>
    </row>
    <row r="7" spans="1:10" ht="15.9" customHeight="1">
      <c r="A7" s="12"/>
      <c r="B7" s="38" t="s">
        <v>6</v>
      </c>
      <c r="C7" s="71" t="s">
        <v>5</v>
      </c>
      <c r="D7" s="41" t="s">
        <v>51</v>
      </c>
      <c r="E7" s="42">
        <v>469</v>
      </c>
      <c r="F7" s="19"/>
      <c r="G7" s="19"/>
      <c r="H7" s="19"/>
      <c r="I7" s="19"/>
      <c r="J7" s="20">
        <f aca="true" t="shared" si="0" ref="J7:J14">I7*E7</f>
        <v>0</v>
      </c>
    </row>
    <row r="8" spans="1:10" ht="15.9" customHeight="1">
      <c r="A8" s="12"/>
      <c r="B8" s="38" t="s">
        <v>6</v>
      </c>
      <c r="C8" s="71" t="s">
        <v>8</v>
      </c>
      <c r="D8" s="41" t="s">
        <v>51</v>
      </c>
      <c r="E8" s="42">
        <v>1884</v>
      </c>
      <c r="F8" s="19"/>
      <c r="G8" s="19"/>
      <c r="H8" s="19"/>
      <c r="I8" s="19"/>
      <c r="J8" s="20">
        <f t="shared" si="0"/>
        <v>0</v>
      </c>
    </row>
    <row r="9" spans="1:10" ht="15.9" customHeight="1">
      <c r="A9" s="12"/>
      <c r="B9" s="38" t="s">
        <v>7</v>
      </c>
      <c r="C9" s="71" t="s">
        <v>5</v>
      </c>
      <c r="D9" s="41" t="s">
        <v>51</v>
      </c>
      <c r="E9" s="42">
        <v>817</v>
      </c>
      <c r="F9" s="19"/>
      <c r="G9" s="19"/>
      <c r="H9" s="19"/>
      <c r="I9" s="19"/>
      <c r="J9" s="20">
        <f t="shared" si="0"/>
        <v>0</v>
      </c>
    </row>
    <row r="10" spans="1:10" ht="15.9" customHeight="1">
      <c r="A10" s="12"/>
      <c r="B10" s="43" t="s">
        <v>26</v>
      </c>
      <c r="C10" s="71" t="s">
        <v>5</v>
      </c>
      <c r="D10" s="41" t="s">
        <v>51</v>
      </c>
      <c r="E10" s="42">
        <v>238</v>
      </c>
      <c r="F10" s="19"/>
      <c r="G10" s="19"/>
      <c r="H10" s="19"/>
      <c r="I10" s="19"/>
      <c r="J10" s="20">
        <f t="shared" si="0"/>
        <v>0</v>
      </c>
    </row>
    <row r="11" spans="1:10" ht="15.9" customHeight="1">
      <c r="A11" s="12"/>
      <c r="B11" s="43" t="s">
        <v>26</v>
      </c>
      <c r="C11" s="71" t="s">
        <v>44</v>
      </c>
      <c r="D11" s="41" t="s">
        <v>51</v>
      </c>
      <c r="E11" s="42">
        <v>216</v>
      </c>
      <c r="F11" s="19"/>
      <c r="G11" s="19"/>
      <c r="H11" s="19"/>
      <c r="I11" s="19"/>
      <c r="J11" s="20">
        <f t="shared" si="0"/>
        <v>0</v>
      </c>
    </row>
    <row r="12" spans="1:10" ht="15.9" customHeight="1">
      <c r="A12" s="12"/>
      <c r="B12" s="43" t="s">
        <v>43</v>
      </c>
      <c r="C12" s="71" t="s">
        <v>8</v>
      </c>
      <c r="D12" s="41" t="s">
        <v>51</v>
      </c>
      <c r="E12" s="42">
        <v>408</v>
      </c>
      <c r="F12" s="19"/>
      <c r="G12" s="19"/>
      <c r="H12" s="19"/>
      <c r="I12" s="19"/>
      <c r="J12" s="20">
        <f t="shared" si="0"/>
        <v>0</v>
      </c>
    </row>
    <row r="13" spans="1:10" ht="15.9" customHeight="1">
      <c r="A13" s="12"/>
      <c r="B13" s="43" t="s">
        <v>25</v>
      </c>
      <c r="C13" s="71" t="s">
        <v>5</v>
      </c>
      <c r="D13" s="41" t="s">
        <v>51</v>
      </c>
      <c r="E13" s="42">
        <v>30</v>
      </c>
      <c r="F13" s="19"/>
      <c r="G13" s="19"/>
      <c r="H13" s="19"/>
      <c r="I13" s="19"/>
      <c r="J13" s="20">
        <f t="shared" si="0"/>
        <v>0</v>
      </c>
    </row>
    <row r="14" spans="1:10" ht="15.9" customHeight="1">
      <c r="A14" s="12"/>
      <c r="B14" s="43" t="s">
        <v>25</v>
      </c>
      <c r="C14" s="71" t="s">
        <v>44</v>
      </c>
      <c r="D14" s="41" t="s">
        <v>51</v>
      </c>
      <c r="E14" s="42">
        <v>576</v>
      </c>
      <c r="F14" s="19"/>
      <c r="G14" s="19"/>
      <c r="H14" s="19"/>
      <c r="I14" s="19"/>
      <c r="J14" s="20">
        <f t="shared" si="0"/>
        <v>0</v>
      </c>
    </row>
    <row r="15" spans="1:10" ht="30" customHeight="1" thickBot="1">
      <c r="A15" s="21"/>
      <c r="B15" s="22"/>
      <c r="C15" s="22"/>
      <c r="D15" s="23"/>
      <c r="E15" s="24"/>
      <c r="F15" s="25"/>
      <c r="G15" s="99" t="s">
        <v>109</v>
      </c>
      <c r="H15" s="99"/>
      <c r="I15" s="100"/>
      <c r="J15" s="40">
        <f>4*(J6+J7+J8+J9+J10+J11+J12+J13+J14)</f>
        <v>0</v>
      </c>
    </row>
    <row r="16" spans="1:10" ht="18" customHeight="1">
      <c r="A16" s="13" t="s">
        <v>80</v>
      </c>
      <c r="B16" s="81" t="s">
        <v>0</v>
      </c>
      <c r="C16" s="82"/>
      <c r="D16" s="82"/>
      <c r="E16" s="83"/>
      <c r="F16" s="44"/>
      <c r="G16" s="44"/>
      <c r="H16" s="44"/>
      <c r="I16" s="44"/>
      <c r="J16" s="44"/>
    </row>
    <row r="17" spans="1:10" ht="15" customHeight="1">
      <c r="A17" s="12"/>
      <c r="B17" s="38" t="s">
        <v>38</v>
      </c>
      <c r="C17" s="71" t="s">
        <v>9</v>
      </c>
      <c r="D17" s="65" t="s">
        <v>46</v>
      </c>
      <c r="E17" s="45">
        <v>240</v>
      </c>
      <c r="F17" s="19"/>
      <c r="G17" s="19"/>
      <c r="H17" s="19"/>
      <c r="I17" s="19"/>
      <c r="J17" s="20">
        <f>I17*E17</f>
        <v>0</v>
      </c>
    </row>
    <row r="18" spans="1:10" ht="15" customHeight="1">
      <c r="A18" s="12"/>
      <c r="B18" s="43" t="s">
        <v>39</v>
      </c>
      <c r="C18" s="71" t="s">
        <v>41</v>
      </c>
      <c r="D18" s="65" t="s">
        <v>46</v>
      </c>
      <c r="E18" s="42">
        <v>17</v>
      </c>
      <c r="F18" s="19"/>
      <c r="G18" s="19"/>
      <c r="H18" s="19"/>
      <c r="I18" s="19"/>
      <c r="J18" s="20">
        <f aca="true" t="shared" si="1" ref="J18:J19">I18*E18</f>
        <v>0</v>
      </c>
    </row>
    <row r="19" spans="1:10" ht="15" customHeight="1">
      <c r="A19" s="12"/>
      <c r="B19" s="43" t="s">
        <v>40</v>
      </c>
      <c r="C19" s="71" t="s">
        <v>42</v>
      </c>
      <c r="D19" s="65" t="s">
        <v>46</v>
      </c>
      <c r="E19" s="42">
        <v>133</v>
      </c>
      <c r="F19" s="19"/>
      <c r="G19" s="19"/>
      <c r="H19" s="19"/>
      <c r="I19" s="19"/>
      <c r="J19" s="20">
        <f t="shared" si="1"/>
        <v>0</v>
      </c>
    </row>
    <row r="20" spans="1:10" ht="30" customHeight="1" thickBot="1">
      <c r="A20" s="21"/>
      <c r="B20" s="22"/>
      <c r="C20" s="22"/>
      <c r="D20" s="23"/>
      <c r="E20" s="24"/>
      <c r="F20" s="25"/>
      <c r="G20" s="89" t="s">
        <v>109</v>
      </c>
      <c r="H20" s="89"/>
      <c r="I20" s="90"/>
      <c r="J20" s="40">
        <f>4*(J17+J18+J19)</f>
        <v>0</v>
      </c>
    </row>
    <row r="21" spans="1:10" ht="31.5" customHeight="1">
      <c r="A21" s="13" t="s">
        <v>81</v>
      </c>
      <c r="B21" s="81" t="s">
        <v>62</v>
      </c>
      <c r="C21" s="82"/>
      <c r="D21" s="82"/>
      <c r="E21" s="83"/>
      <c r="F21" s="10"/>
      <c r="G21" s="10"/>
      <c r="H21" s="10"/>
      <c r="I21" s="11"/>
      <c r="J21" s="11"/>
    </row>
    <row r="22" spans="1:10" ht="51.75" customHeight="1">
      <c r="A22" s="12"/>
      <c r="B22" s="38" t="s">
        <v>10</v>
      </c>
      <c r="C22" s="70" t="s">
        <v>182</v>
      </c>
      <c r="D22" s="64" t="s">
        <v>46</v>
      </c>
      <c r="E22" s="47">
        <v>1716</v>
      </c>
      <c r="F22" s="19"/>
      <c r="G22" s="19"/>
      <c r="H22" s="19"/>
      <c r="I22" s="19"/>
      <c r="J22" s="20">
        <f>I22*E22</f>
        <v>0</v>
      </c>
    </row>
    <row r="23" spans="1:10" ht="30" customHeight="1" thickBot="1">
      <c r="A23" s="21"/>
      <c r="B23" s="22"/>
      <c r="C23" s="22"/>
      <c r="D23" s="23"/>
      <c r="E23" s="24"/>
      <c r="F23" s="25"/>
      <c r="G23" s="89" t="s">
        <v>109</v>
      </c>
      <c r="H23" s="89"/>
      <c r="I23" s="90"/>
      <c r="J23" s="40">
        <f>4*J22</f>
        <v>0</v>
      </c>
    </row>
    <row r="24" spans="1:10" ht="45.75" customHeight="1">
      <c r="A24" s="13" t="s">
        <v>82</v>
      </c>
      <c r="B24" s="81" t="s">
        <v>1</v>
      </c>
      <c r="C24" s="82"/>
      <c r="D24" s="82"/>
      <c r="E24" s="83"/>
      <c r="F24" s="10"/>
      <c r="G24" s="10"/>
      <c r="H24" s="10"/>
      <c r="I24" s="11"/>
      <c r="J24" s="11"/>
    </row>
    <row r="25" spans="1:10" ht="18" customHeight="1">
      <c r="A25" s="12"/>
      <c r="B25" s="38" t="s">
        <v>10</v>
      </c>
      <c r="C25" s="52" t="s">
        <v>11</v>
      </c>
      <c r="D25" s="48" t="s">
        <v>46</v>
      </c>
      <c r="E25" s="47">
        <v>20160</v>
      </c>
      <c r="F25" s="19"/>
      <c r="G25" s="19"/>
      <c r="H25" s="19"/>
      <c r="I25" s="19"/>
      <c r="J25" s="20">
        <f>I25*E25</f>
        <v>0</v>
      </c>
    </row>
    <row r="26" spans="1:10" ht="18" customHeight="1">
      <c r="A26" s="12"/>
      <c r="B26" s="38" t="s">
        <v>10</v>
      </c>
      <c r="C26" s="52" t="s">
        <v>13</v>
      </c>
      <c r="D26" s="48" t="s">
        <v>46</v>
      </c>
      <c r="E26" s="47">
        <v>20900</v>
      </c>
      <c r="F26" s="19"/>
      <c r="G26" s="19"/>
      <c r="H26" s="19"/>
      <c r="I26" s="19"/>
      <c r="J26" s="20">
        <f aca="true" t="shared" si="2" ref="J26:J28">I26*E26</f>
        <v>0</v>
      </c>
    </row>
    <row r="27" spans="1:10" ht="18" customHeight="1">
      <c r="A27" s="12"/>
      <c r="B27" s="38" t="s">
        <v>10</v>
      </c>
      <c r="C27" s="52" t="s">
        <v>14</v>
      </c>
      <c r="D27" s="48" t="s">
        <v>46</v>
      </c>
      <c r="E27" s="47">
        <v>18480</v>
      </c>
      <c r="F27" s="19"/>
      <c r="G27" s="19"/>
      <c r="H27" s="19"/>
      <c r="I27" s="19"/>
      <c r="J27" s="20">
        <f t="shared" si="2"/>
        <v>0</v>
      </c>
    </row>
    <row r="28" spans="1:10" ht="18" customHeight="1">
      <c r="A28" s="12"/>
      <c r="B28" s="38" t="s">
        <v>10</v>
      </c>
      <c r="C28" s="52" t="s">
        <v>15</v>
      </c>
      <c r="D28" s="48" t="s">
        <v>46</v>
      </c>
      <c r="E28" s="47">
        <v>26400</v>
      </c>
      <c r="F28" s="19"/>
      <c r="G28" s="19"/>
      <c r="H28" s="19"/>
      <c r="I28" s="19"/>
      <c r="J28" s="20">
        <f t="shared" si="2"/>
        <v>0</v>
      </c>
    </row>
    <row r="29" spans="1:10" ht="36" customHeight="1" thickBot="1">
      <c r="A29" s="21"/>
      <c r="B29" s="22"/>
      <c r="C29" s="22"/>
      <c r="D29" s="23"/>
      <c r="E29" s="24"/>
      <c r="F29" s="25"/>
      <c r="G29" s="91" t="s">
        <v>109</v>
      </c>
      <c r="H29" s="91"/>
      <c r="I29" s="92"/>
      <c r="J29" s="40">
        <f>4*(J25+J26+J27+J28)</f>
        <v>0</v>
      </c>
    </row>
    <row r="30" spans="1:10" ht="29">
      <c r="A30" s="106" t="s">
        <v>105</v>
      </c>
      <c r="B30" s="107"/>
      <c r="C30" s="2" t="s">
        <v>4</v>
      </c>
      <c r="D30" s="3" t="s">
        <v>52</v>
      </c>
      <c r="E30" s="4" t="s">
        <v>53</v>
      </c>
      <c r="F30" s="5" t="s">
        <v>54</v>
      </c>
      <c r="G30" s="6" t="s">
        <v>55</v>
      </c>
      <c r="H30" s="6" t="s">
        <v>108</v>
      </c>
      <c r="I30" s="18" t="s">
        <v>56</v>
      </c>
      <c r="J30" s="8" t="s">
        <v>110</v>
      </c>
    </row>
    <row r="31" spans="1:10" ht="28.5" customHeight="1">
      <c r="A31" s="108" t="s">
        <v>58</v>
      </c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8" customHeight="1">
      <c r="A32" s="13" t="s">
        <v>83</v>
      </c>
      <c r="B32" s="81" t="s">
        <v>16</v>
      </c>
      <c r="C32" s="82"/>
      <c r="D32" s="82"/>
      <c r="E32" s="83"/>
      <c r="F32" s="10"/>
      <c r="G32" s="10"/>
      <c r="H32" s="10"/>
      <c r="I32" s="11"/>
      <c r="J32" s="11"/>
    </row>
    <row r="33" spans="1:10" ht="15">
      <c r="A33" s="12"/>
      <c r="B33" s="38" t="s">
        <v>17</v>
      </c>
      <c r="C33" s="52" t="s">
        <v>20</v>
      </c>
      <c r="D33" s="48" t="s">
        <v>46</v>
      </c>
      <c r="E33" s="47">
        <v>1029</v>
      </c>
      <c r="F33" s="19"/>
      <c r="G33" s="19"/>
      <c r="H33" s="19"/>
      <c r="I33" s="19"/>
      <c r="J33" s="20">
        <f>I33*E33</f>
        <v>0</v>
      </c>
    </row>
    <row r="34" spans="1:10" ht="15">
      <c r="A34" s="12"/>
      <c r="B34" s="38" t="s">
        <v>18</v>
      </c>
      <c r="C34" s="52" t="s">
        <v>20</v>
      </c>
      <c r="D34" s="48" t="s">
        <v>46</v>
      </c>
      <c r="E34" s="47">
        <v>1535</v>
      </c>
      <c r="F34" s="19"/>
      <c r="G34" s="19"/>
      <c r="H34" s="19"/>
      <c r="I34" s="19"/>
      <c r="J34" s="20">
        <f aca="true" t="shared" si="3" ref="J34:J36">I34*E34</f>
        <v>0</v>
      </c>
    </row>
    <row r="35" spans="1:10" ht="15">
      <c r="A35" s="14"/>
      <c r="B35" s="38" t="s">
        <v>19</v>
      </c>
      <c r="C35" s="52" t="s">
        <v>20</v>
      </c>
      <c r="D35" s="48" t="s">
        <v>46</v>
      </c>
      <c r="E35" s="47">
        <v>3145</v>
      </c>
      <c r="F35" s="27"/>
      <c r="G35" s="27"/>
      <c r="H35" s="27"/>
      <c r="I35" s="19"/>
      <c r="J35" s="20">
        <f t="shared" si="3"/>
        <v>0</v>
      </c>
    </row>
    <row r="36" spans="1:10" ht="15">
      <c r="A36" s="15"/>
      <c r="B36" s="38" t="s">
        <v>37</v>
      </c>
      <c r="C36" s="52" t="s">
        <v>20</v>
      </c>
      <c r="D36" s="48" t="s">
        <v>46</v>
      </c>
      <c r="E36" s="47">
        <v>736</v>
      </c>
      <c r="F36" s="27"/>
      <c r="G36" s="27"/>
      <c r="H36" s="27"/>
      <c r="I36" s="19"/>
      <c r="J36" s="20">
        <f t="shared" si="3"/>
        <v>0</v>
      </c>
    </row>
    <row r="37" spans="1:10" ht="27.75" customHeight="1" thickBot="1">
      <c r="A37" s="21"/>
      <c r="B37" s="22"/>
      <c r="C37" s="22"/>
      <c r="D37" s="23"/>
      <c r="E37" s="24"/>
      <c r="F37" s="25"/>
      <c r="G37" s="89" t="s">
        <v>109</v>
      </c>
      <c r="H37" s="89"/>
      <c r="I37" s="90"/>
      <c r="J37" s="40">
        <f>4*(J33+J34+J35+J36)</f>
        <v>0</v>
      </c>
    </row>
    <row r="38" spans="1:10" ht="18" customHeight="1">
      <c r="A38" s="13" t="s">
        <v>84</v>
      </c>
      <c r="B38" s="81" t="s">
        <v>21</v>
      </c>
      <c r="C38" s="82"/>
      <c r="D38" s="82"/>
      <c r="E38" s="83"/>
      <c r="F38" s="10"/>
      <c r="G38" s="10"/>
      <c r="H38" s="10"/>
      <c r="I38" s="11"/>
      <c r="J38" s="11"/>
    </row>
    <row r="39" spans="1:10" ht="15">
      <c r="A39" s="16"/>
      <c r="B39" s="38" t="s">
        <v>17</v>
      </c>
      <c r="C39" s="52" t="s">
        <v>20</v>
      </c>
      <c r="D39" s="48" t="s">
        <v>46</v>
      </c>
      <c r="E39" s="47">
        <v>63</v>
      </c>
      <c r="F39" s="27"/>
      <c r="G39" s="27"/>
      <c r="H39" s="27"/>
      <c r="I39" s="19"/>
      <c r="J39" s="20">
        <f>I39*E39</f>
        <v>0</v>
      </c>
    </row>
    <row r="40" spans="1:10" ht="15">
      <c r="A40" s="16"/>
      <c r="B40" s="38" t="s">
        <v>18</v>
      </c>
      <c r="C40" s="52" t="s">
        <v>20</v>
      </c>
      <c r="D40" s="48" t="s">
        <v>46</v>
      </c>
      <c r="E40" s="47">
        <v>269</v>
      </c>
      <c r="F40" s="27"/>
      <c r="G40" s="27"/>
      <c r="H40" s="27"/>
      <c r="I40" s="19"/>
      <c r="J40" s="20">
        <f aca="true" t="shared" si="4" ref="J40:J42">I40*E40</f>
        <v>0</v>
      </c>
    </row>
    <row r="41" spans="1:10" ht="15">
      <c r="A41" s="16"/>
      <c r="B41" s="38" t="s">
        <v>19</v>
      </c>
      <c r="C41" s="52" t="s">
        <v>20</v>
      </c>
      <c r="D41" s="48" t="s">
        <v>46</v>
      </c>
      <c r="E41" s="47">
        <v>139</v>
      </c>
      <c r="F41" s="27"/>
      <c r="G41" s="27"/>
      <c r="H41" s="27"/>
      <c r="I41" s="19"/>
      <c r="J41" s="20">
        <f t="shared" si="4"/>
        <v>0</v>
      </c>
    </row>
    <row r="42" spans="1:10" ht="15" thickBot="1">
      <c r="A42" s="16"/>
      <c r="B42" s="43" t="s">
        <v>50</v>
      </c>
      <c r="C42" s="68" t="s">
        <v>20</v>
      </c>
      <c r="D42" s="48" t="s">
        <v>46</v>
      </c>
      <c r="E42" s="42">
        <v>140</v>
      </c>
      <c r="F42" s="27"/>
      <c r="G42" s="27"/>
      <c r="H42" s="27"/>
      <c r="I42" s="19"/>
      <c r="J42" s="20">
        <f t="shared" si="4"/>
        <v>0</v>
      </c>
    </row>
    <row r="43" spans="1:10" ht="32.25" customHeight="1" thickBot="1">
      <c r="A43" s="21"/>
      <c r="B43" s="22"/>
      <c r="C43" s="22"/>
      <c r="D43" s="28"/>
      <c r="E43" s="24"/>
      <c r="F43" s="25"/>
      <c r="G43" s="89" t="s">
        <v>109</v>
      </c>
      <c r="H43" s="89"/>
      <c r="I43" s="90"/>
      <c r="J43" s="26">
        <f>4*(J39+J40+J41+J42)</f>
        <v>0</v>
      </c>
    </row>
    <row r="44" spans="1:10" ht="36.75" customHeight="1">
      <c r="A44" s="13" t="s">
        <v>85</v>
      </c>
      <c r="B44" s="81" t="s">
        <v>22</v>
      </c>
      <c r="C44" s="82"/>
      <c r="D44" s="82"/>
      <c r="E44" s="83"/>
      <c r="F44" s="10"/>
      <c r="G44" s="10"/>
      <c r="H44" s="10"/>
      <c r="I44" s="11"/>
      <c r="J44" s="11"/>
    </row>
    <row r="45" spans="1:10" ht="29.5" thickBot="1">
      <c r="A45" s="16"/>
      <c r="B45" s="38" t="s">
        <v>24</v>
      </c>
      <c r="C45" s="52" t="s">
        <v>20</v>
      </c>
      <c r="D45" s="48" t="s">
        <v>46</v>
      </c>
      <c r="E45" s="42">
        <v>530</v>
      </c>
      <c r="F45" s="27"/>
      <c r="G45" s="27"/>
      <c r="H45" s="27"/>
      <c r="I45" s="19"/>
      <c r="J45" s="20">
        <f>I45*E45</f>
        <v>0</v>
      </c>
    </row>
    <row r="46" spans="1:10" ht="32.25" customHeight="1" thickBot="1">
      <c r="A46" s="21"/>
      <c r="B46" s="22"/>
      <c r="C46" s="22"/>
      <c r="D46" s="28"/>
      <c r="E46" s="24"/>
      <c r="F46" s="25"/>
      <c r="G46" s="89" t="s">
        <v>109</v>
      </c>
      <c r="H46" s="89"/>
      <c r="I46" s="90"/>
      <c r="J46" s="26">
        <f>4*J45</f>
        <v>0</v>
      </c>
    </row>
    <row r="47" spans="1:10" ht="18" customHeight="1">
      <c r="A47" s="13" t="s">
        <v>86</v>
      </c>
      <c r="B47" s="81" t="s">
        <v>199</v>
      </c>
      <c r="C47" s="82"/>
      <c r="D47" s="82"/>
      <c r="E47" s="83"/>
      <c r="F47" s="10"/>
      <c r="G47" s="10"/>
      <c r="H47" s="10"/>
      <c r="I47" s="11"/>
      <c r="J47" s="11"/>
    </row>
    <row r="48" spans="1:10" ht="15">
      <c r="A48" s="16"/>
      <c r="B48" s="43" t="s">
        <v>32</v>
      </c>
      <c r="C48" s="68" t="s">
        <v>191</v>
      </c>
      <c r="D48" s="41" t="s">
        <v>45</v>
      </c>
      <c r="E48" s="42">
        <v>14600</v>
      </c>
      <c r="F48" s="27"/>
      <c r="G48" s="27"/>
      <c r="H48" s="27"/>
      <c r="I48" s="19"/>
      <c r="J48" s="20">
        <f>I48*E48</f>
        <v>0</v>
      </c>
    </row>
    <row r="49" spans="1:10" ht="15">
      <c r="A49" s="16"/>
      <c r="B49" s="43" t="s">
        <v>47</v>
      </c>
      <c r="C49" s="68" t="s">
        <v>191</v>
      </c>
      <c r="D49" s="41" t="s">
        <v>45</v>
      </c>
      <c r="E49" s="42">
        <v>8300</v>
      </c>
      <c r="F49" s="27"/>
      <c r="G49" s="27"/>
      <c r="H49" s="27"/>
      <c r="I49" s="19"/>
      <c r="J49" s="20">
        <f aca="true" t="shared" si="5" ref="J49:J55">I49*E49</f>
        <v>0</v>
      </c>
    </row>
    <row r="50" spans="1:10" ht="15">
      <c r="A50" s="16"/>
      <c r="B50" s="43" t="s">
        <v>25</v>
      </c>
      <c r="C50" s="68" t="s">
        <v>191</v>
      </c>
      <c r="D50" s="41" t="s">
        <v>45</v>
      </c>
      <c r="E50" s="42">
        <v>5800</v>
      </c>
      <c r="F50" s="27"/>
      <c r="G50" s="27"/>
      <c r="H50" s="27"/>
      <c r="I50" s="19"/>
      <c r="J50" s="20">
        <f t="shared" si="5"/>
        <v>0</v>
      </c>
    </row>
    <row r="51" spans="1:10" ht="15">
      <c r="A51" s="16"/>
      <c r="B51" s="43" t="s">
        <v>26</v>
      </c>
      <c r="C51" s="68" t="s">
        <v>191</v>
      </c>
      <c r="D51" s="41" t="s">
        <v>45</v>
      </c>
      <c r="E51" s="42">
        <v>143500</v>
      </c>
      <c r="F51" s="27"/>
      <c r="G51" s="27"/>
      <c r="H51" s="27"/>
      <c r="I51" s="19"/>
      <c r="J51" s="20">
        <f t="shared" si="5"/>
        <v>0</v>
      </c>
    </row>
    <row r="52" spans="1:10" ht="15">
      <c r="A52" s="16"/>
      <c r="B52" s="43" t="s">
        <v>27</v>
      </c>
      <c r="C52" s="68" t="s">
        <v>191</v>
      </c>
      <c r="D52" s="41" t="s">
        <v>45</v>
      </c>
      <c r="E52" s="42">
        <v>57300</v>
      </c>
      <c r="F52" s="27"/>
      <c r="G52" s="27"/>
      <c r="H52" s="27"/>
      <c r="I52" s="19"/>
      <c r="J52" s="20">
        <f t="shared" si="5"/>
        <v>0</v>
      </c>
    </row>
    <row r="53" spans="1:10" ht="15">
      <c r="A53" s="16"/>
      <c r="B53" s="43" t="s">
        <v>48</v>
      </c>
      <c r="C53" s="68" t="s">
        <v>191</v>
      </c>
      <c r="D53" s="41" t="s">
        <v>45</v>
      </c>
      <c r="E53" s="42">
        <v>9200</v>
      </c>
      <c r="F53" s="27"/>
      <c r="G53" s="27"/>
      <c r="H53" s="27"/>
      <c r="I53" s="19"/>
      <c r="J53" s="20">
        <f t="shared" si="5"/>
        <v>0</v>
      </c>
    </row>
    <row r="54" spans="1:10" ht="17.25" customHeight="1">
      <c r="A54" s="16"/>
      <c r="B54" s="43" t="s">
        <v>28</v>
      </c>
      <c r="C54" s="68" t="s">
        <v>191</v>
      </c>
      <c r="D54" s="41" t="s">
        <v>45</v>
      </c>
      <c r="E54" s="42">
        <v>148150</v>
      </c>
      <c r="F54" s="27"/>
      <c r="G54" s="27"/>
      <c r="H54" s="27"/>
      <c r="I54" s="19"/>
      <c r="J54" s="20">
        <f t="shared" si="5"/>
        <v>0</v>
      </c>
    </row>
    <row r="55" spans="1:10" ht="15" thickBot="1">
      <c r="A55" s="16"/>
      <c r="B55" s="43" t="s">
        <v>23</v>
      </c>
      <c r="C55" s="68" t="s">
        <v>191</v>
      </c>
      <c r="D55" s="41" t="s">
        <v>45</v>
      </c>
      <c r="E55" s="42">
        <v>12000</v>
      </c>
      <c r="F55" s="27"/>
      <c r="G55" s="27"/>
      <c r="H55" s="27"/>
      <c r="I55" s="19"/>
      <c r="J55" s="20">
        <f t="shared" si="5"/>
        <v>0</v>
      </c>
    </row>
    <row r="56" spans="1:10" ht="32.25" customHeight="1" thickBot="1">
      <c r="A56" s="21"/>
      <c r="B56" s="22"/>
      <c r="C56" s="22"/>
      <c r="D56" s="28"/>
      <c r="E56" s="24"/>
      <c r="F56" s="25"/>
      <c r="G56" s="89" t="s">
        <v>109</v>
      </c>
      <c r="H56" s="89"/>
      <c r="I56" s="90"/>
      <c r="J56" s="26">
        <f>4*(J48+J49+J50+J51+J52+J53+J54+J55)</f>
        <v>0</v>
      </c>
    </row>
    <row r="57" spans="1:10" ht="18" customHeight="1">
      <c r="A57" s="13" t="s">
        <v>87</v>
      </c>
      <c r="B57" s="81" t="s">
        <v>144</v>
      </c>
      <c r="C57" s="82"/>
      <c r="D57" s="82"/>
      <c r="E57" s="83"/>
      <c r="F57" s="10"/>
      <c r="G57" s="10"/>
      <c r="H57" s="10"/>
      <c r="I57" s="11"/>
      <c r="J57" s="11"/>
    </row>
    <row r="58" spans="1:10" ht="15" thickBot="1">
      <c r="A58" s="16"/>
      <c r="B58" s="43" t="s">
        <v>65</v>
      </c>
      <c r="C58" s="68" t="s">
        <v>190</v>
      </c>
      <c r="D58" s="41" t="s">
        <v>45</v>
      </c>
      <c r="E58" s="42">
        <v>442</v>
      </c>
      <c r="F58" s="27"/>
      <c r="G58" s="27"/>
      <c r="H58" s="27"/>
      <c r="I58" s="19"/>
      <c r="J58" s="20">
        <f>I58*E58</f>
        <v>0</v>
      </c>
    </row>
    <row r="59" spans="1:10" ht="32.25" customHeight="1" thickBot="1">
      <c r="A59" s="21"/>
      <c r="B59" s="22"/>
      <c r="C59" s="22"/>
      <c r="D59" s="28"/>
      <c r="E59" s="24"/>
      <c r="F59" s="25"/>
      <c r="G59" s="89" t="s">
        <v>109</v>
      </c>
      <c r="H59" s="89"/>
      <c r="I59" s="90"/>
      <c r="J59" s="26">
        <f>4*J58</f>
        <v>0</v>
      </c>
    </row>
    <row r="60" spans="1:10" ht="18" customHeight="1">
      <c r="A60" s="13" t="s">
        <v>88</v>
      </c>
      <c r="B60" s="81" t="s">
        <v>66</v>
      </c>
      <c r="C60" s="82"/>
      <c r="D60" s="82"/>
      <c r="E60" s="83"/>
      <c r="F60" s="10"/>
      <c r="G60" s="10"/>
      <c r="H60" s="10"/>
      <c r="I60" s="11"/>
      <c r="J60" s="11"/>
    </row>
    <row r="61" spans="1:10" ht="18" customHeight="1">
      <c r="A61" s="16"/>
      <c r="B61" s="43" t="s">
        <v>67</v>
      </c>
      <c r="C61" s="71" t="s">
        <v>36</v>
      </c>
      <c r="D61" s="49" t="s">
        <v>45</v>
      </c>
      <c r="E61" s="42">
        <v>23400</v>
      </c>
      <c r="F61" s="27"/>
      <c r="G61" s="27"/>
      <c r="H61" s="27"/>
      <c r="I61" s="19"/>
      <c r="J61" s="20">
        <f>I61*E61</f>
        <v>0</v>
      </c>
    </row>
    <row r="62" spans="1:10" ht="18" customHeight="1" thickBot="1">
      <c r="A62" s="16"/>
      <c r="B62" s="43" t="s">
        <v>68</v>
      </c>
      <c r="C62" s="71" t="s">
        <v>36</v>
      </c>
      <c r="D62" s="49" t="s">
        <v>45</v>
      </c>
      <c r="E62" s="42">
        <v>6900</v>
      </c>
      <c r="F62" s="27"/>
      <c r="G62" s="27"/>
      <c r="H62" s="27"/>
      <c r="I62" s="19"/>
      <c r="J62" s="20">
        <f>I62*E62</f>
        <v>0</v>
      </c>
    </row>
    <row r="63" spans="1:10" ht="32.25" customHeight="1" thickBot="1">
      <c r="A63" s="21"/>
      <c r="B63" s="22"/>
      <c r="C63" s="22"/>
      <c r="D63" s="28"/>
      <c r="E63" s="24"/>
      <c r="F63" s="25"/>
      <c r="G63" s="89" t="s">
        <v>109</v>
      </c>
      <c r="H63" s="89"/>
      <c r="I63" s="90"/>
      <c r="J63" s="26">
        <f>4*(J61+J62)</f>
        <v>0</v>
      </c>
    </row>
    <row r="64" spans="1:10" ht="18" customHeight="1">
      <c r="A64" s="13" t="s">
        <v>89</v>
      </c>
      <c r="B64" s="81" t="s">
        <v>70</v>
      </c>
      <c r="C64" s="82"/>
      <c r="D64" s="82"/>
      <c r="E64" s="83"/>
      <c r="F64" s="10"/>
      <c r="G64" s="10"/>
      <c r="H64" s="10"/>
      <c r="I64" s="11"/>
      <c r="J64" s="11"/>
    </row>
    <row r="65" spans="1:10" ht="17.25" customHeight="1">
      <c r="A65" s="16"/>
      <c r="B65" s="43" t="s">
        <v>69</v>
      </c>
      <c r="C65" s="68" t="s">
        <v>188</v>
      </c>
      <c r="D65" s="41" t="s">
        <v>49</v>
      </c>
      <c r="E65" s="42">
        <v>30</v>
      </c>
      <c r="F65" s="27"/>
      <c r="G65" s="27"/>
      <c r="H65" s="27"/>
      <c r="I65" s="19"/>
      <c r="J65" s="20">
        <f>I65*E65</f>
        <v>0</v>
      </c>
    </row>
    <row r="66" spans="1:10" ht="18" customHeight="1" thickBot="1">
      <c r="A66" s="16"/>
      <c r="B66" s="43" t="s">
        <v>28</v>
      </c>
      <c r="C66" s="68" t="s">
        <v>189</v>
      </c>
      <c r="D66" s="41" t="s">
        <v>49</v>
      </c>
      <c r="E66" s="42">
        <v>22</v>
      </c>
      <c r="F66" s="27"/>
      <c r="G66" s="27"/>
      <c r="H66" s="27"/>
      <c r="I66" s="19"/>
      <c r="J66" s="20">
        <f>I66*E66</f>
        <v>0</v>
      </c>
    </row>
    <row r="67" spans="1:10" ht="32.25" customHeight="1" thickBot="1">
      <c r="A67" s="21"/>
      <c r="B67" s="22"/>
      <c r="C67" s="22"/>
      <c r="D67" s="28"/>
      <c r="E67" s="24"/>
      <c r="F67" s="25"/>
      <c r="G67" s="89" t="s">
        <v>109</v>
      </c>
      <c r="H67" s="89"/>
      <c r="I67" s="90"/>
      <c r="J67" s="26">
        <f>4*(J65+J66)</f>
        <v>0</v>
      </c>
    </row>
    <row r="68" spans="1:10" ht="18" customHeight="1">
      <c r="A68" s="13" t="s">
        <v>90</v>
      </c>
      <c r="B68" s="81" t="s">
        <v>198</v>
      </c>
      <c r="C68" s="82"/>
      <c r="D68" s="82"/>
      <c r="E68" s="83"/>
      <c r="F68" s="10"/>
      <c r="G68" s="10"/>
      <c r="H68" s="10"/>
      <c r="I68" s="11"/>
      <c r="J68" s="11"/>
    </row>
    <row r="69" spans="1:10" ht="15">
      <c r="A69" s="16"/>
      <c r="B69" s="43" t="s">
        <v>71</v>
      </c>
      <c r="C69" s="68" t="s">
        <v>36</v>
      </c>
      <c r="D69" s="41" t="s">
        <v>45</v>
      </c>
      <c r="E69" s="50">
        <v>2730</v>
      </c>
      <c r="F69" s="27"/>
      <c r="G69" s="27"/>
      <c r="H69" s="27"/>
      <c r="I69" s="19"/>
      <c r="J69" s="20">
        <f>I69*E69</f>
        <v>0</v>
      </c>
    </row>
    <row r="70" spans="1:10" ht="15">
      <c r="A70" s="16"/>
      <c r="B70" s="43" t="s">
        <v>72</v>
      </c>
      <c r="C70" s="68" t="s">
        <v>36</v>
      </c>
      <c r="D70" s="41" t="s">
        <v>45</v>
      </c>
      <c r="E70" s="50">
        <v>2480</v>
      </c>
      <c r="F70" s="27"/>
      <c r="G70" s="27"/>
      <c r="H70" s="27"/>
      <c r="I70" s="19"/>
      <c r="J70" s="20">
        <f aca="true" t="shared" si="6" ref="J70:J71">I70*E70</f>
        <v>0</v>
      </c>
    </row>
    <row r="71" spans="1:10" ht="15" thickBot="1">
      <c r="A71" s="16"/>
      <c r="B71" s="43" t="s">
        <v>73</v>
      </c>
      <c r="C71" s="68" t="s">
        <v>36</v>
      </c>
      <c r="D71" s="41" t="s">
        <v>45</v>
      </c>
      <c r="E71" s="50">
        <v>9120</v>
      </c>
      <c r="F71" s="27"/>
      <c r="G71" s="27"/>
      <c r="H71" s="27"/>
      <c r="I71" s="19"/>
      <c r="J71" s="20">
        <f t="shared" si="6"/>
        <v>0</v>
      </c>
    </row>
    <row r="72" spans="1:10" ht="32.25" customHeight="1" thickBot="1">
      <c r="A72" s="21"/>
      <c r="B72" s="22"/>
      <c r="C72" s="22"/>
      <c r="D72" s="28"/>
      <c r="E72" s="24"/>
      <c r="F72" s="25"/>
      <c r="G72" s="91" t="s">
        <v>109</v>
      </c>
      <c r="H72" s="91"/>
      <c r="I72" s="92"/>
      <c r="J72" s="26">
        <f>4*(J69+J70+J71)</f>
        <v>0</v>
      </c>
    </row>
    <row r="73" spans="1:10" ht="47.25" customHeight="1">
      <c r="A73" s="93" t="s">
        <v>104</v>
      </c>
      <c r="B73" s="94"/>
      <c r="C73" s="5" t="s">
        <v>4</v>
      </c>
      <c r="D73" s="79" t="s">
        <v>52</v>
      </c>
      <c r="E73" s="4" t="s">
        <v>53</v>
      </c>
      <c r="F73" s="5" t="s">
        <v>54</v>
      </c>
      <c r="G73" s="6" t="s">
        <v>55</v>
      </c>
      <c r="H73" s="6" t="s">
        <v>108</v>
      </c>
      <c r="I73" s="78" t="s">
        <v>56</v>
      </c>
      <c r="J73" s="77" t="s">
        <v>110</v>
      </c>
    </row>
    <row r="74" spans="1:10" ht="27.75" customHeight="1">
      <c r="A74" s="108" t="s">
        <v>59</v>
      </c>
      <c r="B74" s="109"/>
      <c r="C74" s="109"/>
      <c r="D74" s="109"/>
      <c r="E74" s="109"/>
      <c r="F74" s="109"/>
      <c r="G74" s="109"/>
      <c r="H74" s="109"/>
      <c r="I74" s="109"/>
      <c r="J74" s="109"/>
    </row>
    <row r="75" spans="1:10" ht="20.25" customHeight="1">
      <c r="A75" s="13" t="s">
        <v>91</v>
      </c>
      <c r="B75" s="81" t="s">
        <v>16</v>
      </c>
      <c r="C75" s="82"/>
      <c r="D75" s="82"/>
      <c r="E75" s="83"/>
      <c r="F75" s="10"/>
      <c r="G75" s="10"/>
      <c r="H75" s="10"/>
      <c r="I75" s="11"/>
      <c r="J75" s="11"/>
    </row>
    <row r="76" spans="1:10" ht="15">
      <c r="A76" s="16"/>
      <c r="B76" s="38" t="s">
        <v>17</v>
      </c>
      <c r="C76" s="52" t="s">
        <v>11</v>
      </c>
      <c r="D76" s="48" t="s">
        <v>46</v>
      </c>
      <c r="E76" s="47">
        <v>10225</v>
      </c>
      <c r="F76" s="27"/>
      <c r="G76" s="27"/>
      <c r="H76" s="27"/>
      <c r="I76" s="19"/>
      <c r="J76" s="20">
        <f>I76*E76</f>
        <v>0</v>
      </c>
    </row>
    <row r="77" spans="1:10" ht="15">
      <c r="A77" s="16"/>
      <c r="B77" s="38" t="s">
        <v>17</v>
      </c>
      <c r="C77" s="52" t="s">
        <v>29</v>
      </c>
      <c r="D77" s="48" t="s">
        <v>46</v>
      </c>
      <c r="E77" s="47">
        <v>10605</v>
      </c>
      <c r="F77" s="27"/>
      <c r="G77" s="27"/>
      <c r="H77" s="27"/>
      <c r="I77" s="19"/>
      <c r="J77" s="20">
        <f aca="true" t="shared" si="7" ref="J77:J88">I77*E77</f>
        <v>0</v>
      </c>
    </row>
    <row r="78" spans="1:10" ht="15">
      <c r="A78" s="16"/>
      <c r="B78" s="38" t="s">
        <v>17</v>
      </c>
      <c r="C78" s="52" t="s">
        <v>13</v>
      </c>
      <c r="D78" s="48" t="s">
        <v>46</v>
      </c>
      <c r="E78" s="47">
        <v>5710</v>
      </c>
      <c r="F78" s="27"/>
      <c r="G78" s="27"/>
      <c r="H78" s="27"/>
      <c r="I78" s="19"/>
      <c r="J78" s="20">
        <f t="shared" si="7"/>
        <v>0</v>
      </c>
    </row>
    <row r="79" spans="1:10" ht="15">
      <c r="A79" s="16"/>
      <c r="B79" s="38" t="s">
        <v>18</v>
      </c>
      <c r="C79" s="52" t="s">
        <v>11</v>
      </c>
      <c r="D79" s="48" t="s">
        <v>46</v>
      </c>
      <c r="E79" s="47">
        <v>29087</v>
      </c>
      <c r="F79" s="27"/>
      <c r="G79" s="27"/>
      <c r="H79" s="27"/>
      <c r="I79" s="19"/>
      <c r="J79" s="20">
        <f t="shared" si="7"/>
        <v>0</v>
      </c>
    </row>
    <row r="80" spans="1:10" ht="15">
      <c r="A80" s="16"/>
      <c r="B80" s="38" t="s">
        <v>18</v>
      </c>
      <c r="C80" s="52" t="s">
        <v>29</v>
      </c>
      <c r="D80" s="48" t="s">
        <v>46</v>
      </c>
      <c r="E80" s="47">
        <v>38350</v>
      </c>
      <c r="F80" s="27"/>
      <c r="G80" s="27"/>
      <c r="H80" s="27"/>
      <c r="I80" s="19"/>
      <c r="J80" s="20">
        <f t="shared" si="7"/>
        <v>0</v>
      </c>
    </row>
    <row r="81" spans="1:10" ht="15">
      <c r="A81" s="16"/>
      <c r="B81" s="38" t="s">
        <v>18</v>
      </c>
      <c r="C81" s="52" t="s">
        <v>13</v>
      </c>
      <c r="D81" s="48" t="s">
        <v>46</v>
      </c>
      <c r="E81" s="47">
        <v>8500</v>
      </c>
      <c r="F81" s="27"/>
      <c r="G81" s="27"/>
      <c r="H81" s="27"/>
      <c r="I81" s="19"/>
      <c r="J81" s="20">
        <f t="shared" si="7"/>
        <v>0</v>
      </c>
    </row>
    <row r="82" spans="1:10" ht="15">
      <c r="A82" s="16"/>
      <c r="B82" s="38" t="s">
        <v>19</v>
      </c>
      <c r="C82" s="52" t="s">
        <v>11</v>
      </c>
      <c r="D82" s="48" t="s">
        <v>46</v>
      </c>
      <c r="E82" s="47">
        <v>36208</v>
      </c>
      <c r="F82" s="27"/>
      <c r="G82" s="27"/>
      <c r="H82" s="27"/>
      <c r="I82" s="19"/>
      <c r="J82" s="20">
        <f t="shared" si="7"/>
        <v>0</v>
      </c>
    </row>
    <row r="83" spans="1:10" ht="15">
      <c r="A83" s="16"/>
      <c r="B83" s="38" t="s">
        <v>19</v>
      </c>
      <c r="C83" s="52" t="s">
        <v>29</v>
      </c>
      <c r="D83" s="48" t="s">
        <v>46</v>
      </c>
      <c r="E83" s="47">
        <v>9400</v>
      </c>
      <c r="F83" s="27"/>
      <c r="G83" s="27"/>
      <c r="H83" s="27"/>
      <c r="I83" s="19"/>
      <c r="J83" s="20">
        <f t="shared" si="7"/>
        <v>0</v>
      </c>
    </row>
    <row r="84" spans="1:10" ht="15">
      <c r="A84" s="16"/>
      <c r="B84" s="38" t="s">
        <v>19</v>
      </c>
      <c r="C84" s="52" t="s">
        <v>13</v>
      </c>
      <c r="D84" s="48" t="s">
        <v>46</v>
      </c>
      <c r="E84" s="47">
        <v>10980</v>
      </c>
      <c r="F84" s="27"/>
      <c r="G84" s="27"/>
      <c r="H84" s="27"/>
      <c r="I84" s="19"/>
      <c r="J84" s="20">
        <f t="shared" si="7"/>
        <v>0</v>
      </c>
    </row>
    <row r="85" spans="1:10" ht="15">
      <c r="A85" s="16"/>
      <c r="B85" s="43" t="s">
        <v>37</v>
      </c>
      <c r="C85" s="68" t="s">
        <v>11</v>
      </c>
      <c r="D85" s="48" t="s">
        <v>46</v>
      </c>
      <c r="E85" s="42">
        <v>1680</v>
      </c>
      <c r="F85" s="27"/>
      <c r="G85" s="27"/>
      <c r="H85" s="27"/>
      <c r="I85" s="19"/>
      <c r="J85" s="20">
        <f t="shared" si="7"/>
        <v>0</v>
      </c>
    </row>
    <row r="86" spans="1:10" ht="15">
      <c r="A86" s="16"/>
      <c r="B86" s="43" t="s">
        <v>37</v>
      </c>
      <c r="C86" s="69" t="s">
        <v>12</v>
      </c>
      <c r="D86" s="48" t="s">
        <v>46</v>
      </c>
      <c r="E86" s="42">
        <v>3500</v>
      </c>
      <c r="F86" s="27"/>
      <c r="G86" s="27"/>
      <c r="H86" s="27"/>
      <c r="I86" s="19"/>
      <c r="J86" s="20">
        <f t="shared" si="7"/>
        <v>0</v>
      </c>
    </row>
    <row r="87" spans="1:10" ht="15">
      <c r="A87" s="16"/>
      <c r="B87" s="43" t="s">
        <v>37</v>
      </c>
      <c r="C87" s="68" t="s">
        <v>29</v>
      </c>
      <c r="D87" s="48" t="s">
        <v>46</v>
      </c>
      <c r="E87" s="42">
        <v>21560</v>
      </c>
      <c r="F87" s="27"/>
      <c r="G87" s="27"/>
      <c r="H87" s="27"/>
      <c r="I87" s="19"/>
      <c r="J87" s="20">
        <f t="shared" si="7"/>
        <v>0</v>
      </c>
    </row>
    <row r="88" spans="1:10" ht="15" thickBot="1">
      <c r="A88" s="16"/>
      <c r="B88" s="43" t="s">
        <v>37</v>
      </c>
      <c r="C88" s="68" t="s">
        <v>13</v>
      </c>
      <c r="D88" s="48" t="s">
        <v>46</v>
      </c>
      <c r="E88" s="42">
        <v>6300</v>
      </c>
      <c r="F88" s="27"/>
      <c r="G88" s="27"/>
      <c r="H88" s="27"/>
      <c r="I88" s="19"/>
      <c r="J88" s="20">
        <f t="shared" si="7"/>
        <v>0</v>
      </c>
    </row>
    <row r="89" spans="1:10" ht="39" customHeight="1" thickBot="1">
      <c r="A89" s="21"/>
      <c r="B89" s="22"/>
      <c r="C89" s="22"/>
      <c r="D89" s="23"/>
      <c r="E89" s="24"/>
      <c r="F89" s="25"/>
      <c r="G89" s="89" t="s">
        <v>109</v>
      </c>
      <c r="H89" s="89"/>
      <c r="I89" s="90"/>
      <c r="J89" s="26">
        <f>4*(J76+J77+J78+J79+J80+J81+J82+J83+J84+J85+J86+J87+J88)</f>
        <v>0</v>
      </c>
    </row>
    <row r="90" spans="1:10" ht="30" customHeight="1">
      <c r="A90" s="13" t="s">
        <v>92</v>
      </c>
      <c r="B90" s="81" t="s">
        <v>30</v>
      </c>
      <c r="C90" s="82"/>
      <c r="D90" s="82"/>
      <c r="E90" s="83"/>
      <c r="F90" s="10"/>
      <c r="G90" s="10"/>
      <c r="H90" s="10"/>
      <c r="I90" s="11"/>
      <c r="J90" s="11"/>
    </row>
    <row r="91" spans="1:10" ht="15">
      <c r="A91" s="16"/>
      <c r="B91" s="43" t="s">
        <v>17</v>
      </c>
      <c r="C91" s="68" t="s">
        <v>13</v>
      </c>
      <c r="D91" s="48" t="s">
        <v>46</v>
      </c>
      <c r="E91" s="42">
        <v>260</v>
      </c>
      <c r="F91" s="27"/>
      <c r="G91" s="27"/>
      <c r="H91" s="27"/>
      <c r="I91" s="19"/>
      <c r="J91" s="20">
        <f>I91*E91</f>
        <v>0</v>
      </c>
    </row>
    <row r="92" spans="1:10" ht="15">
      <c r="A92" s="16"/>
      <c r="B92" s="43" t="s">
        <v>19</v>
      </c>
      <c r="C92" s="68" t="s">
        <v>11</v>
      </c>
      <c r="D92" s="48" t="s">
        <v>46</v>
      </c>
      <c r="E92" s="51">
        <v>2800</v>
      </c>
      <c r="F92" s="27"/>
      <c r="G92" s="27"/>
      <c r="H92" s="27"/>
      <c r="I92" s="19"/>
      <c r="J92" s="20">
        <f aca="true" t="shared" si="8" ref="J92:J93">I92*E92</f>
        <v>0</v>
      </c>
    </row>
    <row r="93" spans="1:10" ht="15" thickBot="1">
      <c r="A93" s="16"/>
      <c r="B93" s="43" t="s">
        <v>19</v>
      </c>
      <c r="C93" s="68" t="s">
        <v>13</v>
      </c>
      <c r="D93" s="48" t="s">
        <v>46</v>
      </c>
      <c r="E93" s="42">
        <v>320</v>
      </c>
      <c r="F93" s="27"/>
      <c r="G93" s="27"/>
      <c r="H93" s="27"/>
      <c r="I93" s="19"/>
      <c r="J93" s="20">
        <f t="shared" si="8"/>
        <v>0</v>
      </c>
    </row>
    <row r="94" spans="1:10" ht="36.75" customHeight="1" thickBot="1">
      <c r="A94" s="21"/>
      <c r="B94" s="22"/>
      <c r="C94" s="22"/>
      <c r="D94" s="23"/>
      <c r="E94" s="24"/>
      <c r="F94" s="25"/>
      <c r="G94" s="89" t="s">
        <v>109</v>
      </c>
      <c r="H94" s="89"/>
      <c r="I94" s="90"/>
      <c r="J94" s="26">
        <f>4*(J91+J92+J93)</f>
        <v>0</v>
      </c>
    </row>
    <row r="95" spans="1:10" ht="37.5" customHeight="1">
      <c r="A95" s="13" t="s">
        <v>93</v>
      </c>
      <c r="B95" s="81" t="s">
        <v>22</v>
      </c>
      <c r="C95" s="82"/>
      <c r="D95" s="82"/>
      <c r="E95" s="83"/>
      <c r="F95" s="10"/>
      <c r="G95" s="10"/>
      <c r="H95" s="10"/>
      <c r="I95" s="11"/>
      <c r="J95" s="11"/>
    </row>
    <row r="96" spans="1:10" ht="36.75" customHeight="1" thickBot="1">
      <c r="A96" s="15"/>
      <c r="B96" s="38" t="s">
        <v>24</v>
      </c>
      <c r="C96" s="52" t="s">
        <v>29</v>
      </c>
      <c r="D96" s="52" t="s">
        <v>46</v>
      </c>
      <c r="E96" s="47">
        <v>3900</v>
      </c>
      <c r="F96" s="27"/>
      <c r="G96" s="27"/>
      <c r="H96" s="27"/>
      <c r="I96" s="19"/>
      <c r="J96" s="20">
        <f>I96*E96</f>
        <v>0</v>
      </c>
    </row>
    <row r="97" spans="1:10" ht="39" customHeight="1" thickBot="1">
      <c r="A97" s="21"/>
      <c r="B97" s="22"/>
      <c r="C97" s="22"/>
      <c r="D97" s="23"/>
      <c r="E97" s="24"/>
      <c r="F97" s="25"/>
      <c r="G97" s="89" t="s">
        <v>109</v>
      </c>
      <c r="H97" s="89"/>
      <c r="I97" s="90"/>
      <c r="J97" s="26">
        <f>4*J96</f>
        <v>0</v>
      </c>
    </row>
    <row r="98" spans="1:10" ht="32.25" customHeight="1">
      <c r="A98" s="13" t="s">
        <v>94</v>
      </c>
      <c r="B98" s="81" t="s">
        <v>31</v>
      </c>
      <c r="C98" s="82"/>
      <c r="D98" s="82"/>
      <c r="E98" s="83"/>
      <c r="F98" s="10"/>
      <c r="G98" s="10"/>
      <c r="H98" s="10"/>
      <c r="I98" s="11"/>
      <c r="J98" s="11"/>
    </row>
    <row r="99" spans="1:10" ht="29.5" thickBot="1">
      <c r="A99" s="15"/>
      <c r="B99" s="38" t="s">
        <v>24</v>
      </c>
      <c r="C99" s="52" t="s">
        <v>29</v>
      </c>
      <c r="D99" s="52" t="s">
        <v>46</v>
      </c>
      <c r="E99" s="53">
        <v>4380</v>
      </c>
      <c r="F99" s="27"/>
      <c r="G99" s="27"/>
      <c r="H99" s="27"/>
      <c r="I99" s="19"/>
      <c r="J99" s="20">
        <f>I99*E99</f>
        <v>0</v>
      </c>
    </row>
    <row r="100" spans="1:10" ht="39" customHeight="1" thickBot="1">
      <c r="A100" s="21"/>
      <c r="B100" s="22"/>
      <c r="C100" s="22"/>
      <c r="D100" s="23"/>
      <c r="E100" s="24"/>
      <c r="F100" s="25"/>
      <c r="G100" s="89" t="s">
        <v>109</v>
      </c>
      <c r="H100" s="89"/>
      <c r="I100" s="90"/>
      <c r="J100" s="26">
        <f>4*J99</f>
        <v>0</v>
      </c>
    </row>
    <row r="101" spans="1:10" ht="20.25" customHeight="1">
      <c r="A101" s="13" t="s">
        <v>95</v>
      </c>
      <c r="B101" s="81" t="s">
        <v>199</v>
      </c>
      <c r="C101" s="82"/>
      <c r="D101" s="82"/>
      <c r="E101" s="83"/>
      <c r="F101" s="10"/>
      <c r="G101" s="10"/>
      <c r="H101" s="10"/>
      <c r="I101" s="11"/>
      <c r="J101" s="11"/>
    </row>
    <row r="102" spans="1:10" ht="15">
      <c r="A102" s="15"/>
      <c r="B102" s="72" t="s">
        <v>192</v>
      </c>
      <c r="C102" s="52" t="s">
        <v>29</v>
      </c>
      <c r="D102" s="48" t="s">
        <v>46</v>
      </c>
      <c r="E102" s="47">
        <v>780</v>
      </c>
      <c r="F102" s="27"/>
      <c r="G102" s="27"/>
      <c r="H102" s="27"/>
      <c r="I102" s="19"/>
      <c r="J102" s="20">
        <f aca="true" t="shared" si="9" ref="J102:J114">I102*E102</f>
        <v>0</v>
      </c>
    </row>
    <row r="103" spans="1:10" s="29" customFormat="1" ht="15">
      <c r="A103" s="16"/>
      <c r="B103" s="72" t="s">
        <v>47</v>
      </c>
      <c r="C103" s="52" t="s">
        <v>29</v>
      </c>
      <c r="D103" s="48" t="s">
        <v>46</v>
      </c>
      <c r="E103" s="47">
        <v>2900</v>
      </c>
      <c r="F103" s="27"/>
      <c r="G103" s="27"/>
      <c r="H103" s="27"/>
      <c r="I103" s="19"/>
      <c r="J103" s="20">
        <f t="shared" si="9"/>
        <v>0</v>
      </c>
    </row>
    <row r="104" spans="1:10" s="29" customFormat="1" ht="15">
      <c r="A104" s="16"/>
      <c r="B104" s="72" t="s">
        <v>47</v>
      </c>
      <c r="C104" s="52" t="s">
        <v>13</v>
      </c>
      <c r="D104" s="48" t="s">
        <v>46</v>
      </c>
      <c r="E104" s="47">
        <v>2400</v>
      </c>
      <c r="F104" s="27"/>
      <c r="G104" s="27"/>
      <c r="H104" s="27"/>
      <c r="I104" s="19"/>
      <c r="J104" s="20">
        <f t="shared" si="9"/>
        <v>0</v>
      </c>
    </row>
    <row r="105" spans="1:10" s="29" customFormat="1" ht="15">
      <c r="A105" s="16"/>
      <c r="B105" s="72" t="s">
        <v>25</v>
      </c>
      <c r="C105" s="52" t="s">
        <v>12</v>
      </c>
      <c r="D105" s="48" t="s">
        <v>46</v>
      </c>
      <c r="E105" s="47">
        <v>1320</v>
      </c>
      <c r="F105" s="27"/>
      <c r="G105" s="27"/>
      <c r="H105" s="27"/>
      <c r="I105" s="19"/>
      <c r="J105" s="20">
        <f t="shared" si="9"/>
        <v>0</v>
      </c>
    </row>
    <row r="106" spans="1:10" s="29" customFormat="1" ht="15">
      <c r="A106" s="16"/>
      <c r="B106" s="72" t="s">
        <v>25</v>
      </c>
      <c r="C106" s="52" t="s">
        <v>29</v>
      </c>
      <c r="D106" s="48" t="s">
        <v>46</v>
      </c>
      <c r="E106" s="47">
        <v>1800</v>
      </c>
      <c r="F106" s="27"/>
      <c r="G106" s="27"/>
      <c r="H106" s="27"/>
      <c r="I106" s="19"/>
      <c r="J106" s="20">
        <f t="shared" si="9"/>
        <v>0</v>
      </c>
    </row>
    <row r="107" spans="1:10" s="29" customFormat="1" ht="15">
      <c r="A107" s="16"/>
      <c r="B107" s="72" t="s">
        <v>193</v>
      </c>
      <c r="C107" s="52" t="s">
        <v>11</v>
      </c>
      <c r="D107" s="48" t="s">
        <v>46</v>
      </c>
      <c r="E107" s="47">
        <v>95200</v>
      </c>
      <c r="F107" s="27"/>
      <c r="G107" s="27"/>
      <c r="H107" s="27"/>
      <c r="I107" s="19"/>
      <c r="J107" s="20">
        <f t="shared" si="9"/>
        <v>0</v>
      </c>
    </row>
    <row r="108" spans="1:10" s="29" customFormat="1" ht="15">
      <c r="A108" s="16"/>
      <c r="B108" s="72" t="s">
        <v>193</v>
      </c>
      <c r="C108" s="52" t="s">
        <v>12</v>
      </c>
      <c r="D108" s="48" t="s">
        <v>46</v>
      </c>
      <c r="E108" s="47">
        <v>60700</v>
      </c>
      <c r="F108" s="27"/>
      <c r="G108" s="27"/>
      <c r="H108" s="27"/>
      <c r="I108" s="19"/>
      <c r="J108" s="20">
        <f t="shared" si="9"/>
        <v>0</v>
      </c>
    </row>
    <row r="109" spans="1:10" s="29" customFormat="1" ht="15">
      <c r="A109" s="16"/>
      <c r="B109" s="72" t="s">
        <v>193</v>
      </c>
      <c r="C109" s="52" t="s">
        <v>29</v>
      </c>
      <c r="D109" s="48" t="s">
        <v>46</v>
      </c>
      <c r="E109" s="47">
        <v>25920</v>
      </c>
      <c r="F109" s="27"/>
      <c r="G109" s="27"/>
      <c r="H109" s="27"/>
      <c r="I109" s="19"/>
      <c r="J109" s="20">
        <f t="shared" si="9"/>
        <v>0</v>
      </c>
    </row>
    <row r="110" spans="1:10" s="29" customFormat="1" ht="15">
      <c r="A110" s="16"/>
      <c r="B110" s="72" t="s">
        <v>193</v>
      </c>
      <c r="C110" s="52" t="s">
        <v>13</v>
      </c>
      <c r="D110" s="48" t="s">
        <v>46</v>
      </c>
      <c r="E110" s="47">
        <v>3600</v>
      </c>
      <c r="F110" s="27"/>
      <c r="G110" s="27"/>
      <c r="H110" s="27"/>
      <c r="I110" s="19"/>
      <c r="J110" s="20">
        <f t="shared" si="9"/>
        <v>0</v>
      </c>
    </row>
    <row r="111" spans="1:10" s="29" customFormat="1" ht="15">
      <c r="A111" s="16"/>
      <c r="B111" s="72" t="s">
        <v>28</v>
      </c>
      <c r="C111" s="52" t="s">
        <v>12</v>
      </c>
      <c r="D111" s="48" t="s">
        <v>46</v>
      </c>
      <c r="E111" s="47">
        <v>5400</v>
      </c>
      <c r="F111" s="27"/>
      <c r="G111" s="27"/>
      <c r="H111" s="27"/>
      <c r="I111" s="19"/>
      <c r="J111" s="20">
        <f t="shared" si="9"/>
        <v>0</v>
      </c>
    </row>
    <row r="112" spans="1:10" s="29" customFormat="1" ht="15">
      <c r="A112" s="16"/>
      <c r="B112" s="72" t="s">
        <v>28</v>
      </c>
      <c r="C112" s="52" t="s">
        <v>29</v>
      </c>
      <c r="D112" s="48" t="s">
        <v>46</v>
      </c>
      <c r="E112" s="47">
        <v>5280</v>
      </c>
      <c r="F112" s="27"/>
      <c r="G112" s="27"/>
      <c r="H112" s="27"/>
      <c r="I112" s="19"/>
      <c r="J112" s="20">
        <f t="shared" si="9"/>
        <v>0</v>
      </c>
    </row>
    <row r="113" spans="1:10" s="29" customFormat="1" ht="15">
      <c r="A113" s="16"/>
      <c r="B113" s="72" t="s">
        <v>28</v>
      </c>
      <c r="C113" s="52" t="s">
        <v>13</v>
      </c>
      <c r="D113" s="48" t="s">
        <v>46</v>
      </c>
      <c r="E113" s="47">
        <v>5460</v>
      </c>
      <c r="F113" s="27"/>
      <c r="G113" s="27"/>
      <c r="H113" s="27"/>
      <c r="I113" s="19"/>
      <c r="J113" s="20">
        <f t="shared" si="9"/>
        <v>0</v>
      </c>
    </row>
    <row r="114" spans="1:10" s="29" customFormat="1" ht="15">
      <c r="A114" s="16"/>
      <c r="B114" s="72" t="s">
        <v>28</v>
      </c>
      <c r="C114" s="52" t="s">
        <v>33</v>
      </c>
      <c r="D114" s="48" t="s">
        <v>46</v>
      </c>
      <c r="E114" s="47">
        <v>900</v>
      </c>
      <c r="F114" s="27"/>
      <c r="G114" s="27"/>
      <c r="H114" s="27"/>
      <c r="I114" s="19"/>
      <c r="J114" s="20">
        <f t="shared" si="9"/>
        <v>0</v>
      </c>
    </row>
    <row r="115" spans="1:10" s="29" customFormat="1" ht="15" thickBot="1">
      <c r="A115" s="16"/>
      <c r="B115" s="72" t="s">
        <v>194</v>
      </c>
      <c r="C115" s="52" t="s">
        <v>29</v>
      </c>
      <c r="D115" s="48" t="s">
        <v>46</v>
      </c>
      <c r="E115" s="47">
        <v>420</v>
      </c>
      <c r="F115" s="27"/>
      <c r="G115" s="27"/>
      <c r="H115" s="27"/>
      <c r="I115" s="19"/>
      <c r="J115" s="20">
        <f>I115*E115</f>
        <v>0</v>
      </c>
    </row>
    <row r="116" spans="1:10" ht="39" customHeight="1" thickBot="1">
      <c r="A116" s="21"/>
      <c r="B116" s="22"/>
      <c r="C116" s="22"/>
      <c r="D116" s="23"/>
      <c r="E116" s="24"/>
      <c r="F116" s="25"/>
      <c r="G116" s="89" t="s">
        <v>109</v>
      </c>
      <c r="H116" s="89"/>
      <c r="I116" s="90"/>
      <c r="J116" s="26">
        <f>4*(J102+J103+J104+J105+J106+J107+J108+J109+J110+J111+J112+J113+J114+J115)</f>
        <v>0</v>
      </c>
    </row>
    <row r="117" spans="1:10" ht="20.25" customHeight="1">
      <c r="A117" s="13" t="s">
        <v>96</v>
      </c>
      <c r="B117" s="81" t="s">
        <v>197</v>
      </c>
      <c r="C117" s="82"/>
      <c r="D117" s="82"/>
      <c r="E117" s="83"/>
      <c r="F117" s="10"/>
      <c r="G117" s="10"/>
      <c r="H117" s="10"/>
      <c r="I117" s="11"/>
      <c r="J117" s="11"/>
    </row>
    <row r="118" spans="1:10" s="29" customFormat="1" ht="15">
      <c r="A118" s="16"/>
      <c r="B118" s="72" t="s">
        <v>192</v>
      </c>
      <c r="C118" s="52" t="s">
        <v>64</v>
      </c>
      <c r="D118" s="48" t="s">
        <v>46</v>
      </c>
      <c r="E118" s="47">
        <v>82</v>
      </c>
      <c r="F118" s="27"/>
      <c r="G118" s="27"/>
      <c r="H118" s="27"/>
      <c r="I118" s="19"/>
      <c r="J118" s="20">
        <f>I118*E118</f>
        <v>0</v>
      </c>
    </row>
    <row r="119" spans="1:10" s="29" customFormat="1" ht="15" thickBot="1">
      <c r="A119" s="16"/>
      <c r="B119" s="72" t="s">
        <v>28</v>
      </c>
      <c r="C119" s="52" t="s">
        <v>15</v>
      </c>
      <c r="D119" s="48" t="s">
        <v>46</v>
      </c>
      <c r="E119" s="47">
        <v>650</v>
      </c>
      <c r="F119" s="27"/>
      <c r="G119" s="27"/>
      <c r="H119" s="27"/>
      <c r="I119" s="19"/>
      <c r="J119" s="20">
        <f>I119*E119</f>
        <v>0</v>
      </c>
    </row>
    <row r="120" spans="1:10" ht="46.5" customHeight="1" thickBot="1">
      <c r="A120" s="21"/>
      <c r="B120" s="22"/>
      <c r="C120" s="22"/>
      <c r="D120" s="23"/>
      <c r="E120" s="24"/>
      <c r="F120" s="25"/>
      <c r="G120" s="89" t="s">
        <v>109</v>
      </c>
      <c r="H120" s="89"/>
      <c r="I120" s="90"/>
      <c r="J120" s="26">
        <f>4*(J118+J119)</f>
        <v>0</v>
      </c>
    </row>
    <row r="121" spans="1:10" ht="20.25" customHeight="1">
      <c r="A121" s="13" t="s">
        <v>97</v>
      </c>
      <c r="B121" s="81" t="s">
        <v>198</v>
      </c>
      <c r="C121" s="82"/>
      <c r="D121" s="82"/>
      <c r="E121" s="83"/>
      <c r="F121" s="10"/>
      <c r="G121" s="10"/>
      <c r="H121" s="10"/>
      <c r="I121" s="11"/>
      <c r="J121" s="11"/>
    </row>
    <row r="122" spans="1:10" s="29" customFormat="1" ht="15">
      <c r="A122" s="16"/>
      <c r="B122" s="38" t="s">
        <v>72</v>
      </c>
      <c r="C122" s="52" t="s">
        <v>29</v>
      </c>
      <c r="D122" s="55" t="s">
        <v>46</v>
      </c>
      <c r="E122" s="47">
        <v>3200</v>
      </c>
      <c r="F122" s="27"/>
      <c r="G122" s="27"/>
      <c r="H122" s="27"/>
      <c r="I122" s="19"/>
      <c r="J122" s="20">
        <f>I122*E122</f>
        <v>0</v>
      </c>
    </row>
    <row r="123" spans="1:10" s="29" customFormat="1" ht="15" thickBot="1">
      <c r="A123" s="16"/>
      <c r="B123" s="38" t="s">
        <v>73</v>
      </c>
      <c r="C123" s="52" t="s">
        <v>11</v>
      </c>
      <c r="D123" s="55" t="s">
        <v>46</v>
      </c>
      <c r="E123" s="47">
        <v>300</v>
      </c>
      <c r="F123" s="27"/>
      <c r="G123" s="27"/>
      <c r="H123" s="27"/>
      <c r="I123" s="19"/>
      <c r="J123" s="20">
        <f>I123*E123</f>
        <v>0</v>
      </c>
    </row>
    <row r="124" spans="1:10" ht="46.5" customHeight="1" thickBot="1">
      <c r="A124" s="21"/>
      <c r="B124" s="54"/>
      <c r="C124" s="22"/>
      <c r="D124" s="23"/>
      <c r="E124" s="24"/>
      <c r="F124" s="25"/>
      <c r="G124" s="89" t="s">
        <v>109</v>
      </c>
      <c r="H124" s="89"/>
      <c r="I124" s="90"/>
      <c r="J124" s="26">
        <f>4*(J122+J123)</f>
        <v>0</v>
      </c>
    </row>
    <row r="125" spans="1:10" ht="20.25" customHeight="1">
      <c r="A125" s="13" t="s">
        <v>98</v>
      </c>
      <c r="B125" s="81" t="s">
        <v>74</v>
      </c>
      <c r="C125" s="82"/>
      <c r="D125" s="82"/>
      <c r="E125" s="83"/>
      <c r="F125" s="10"/>
      <c r="G125" s="10"/>
      <c r="H125" s="10"/>
      <c r="I125" s="11"/>
      <c r="J125" s="11"/>
    </row>
    <row r="126" spans="1:10" s="29" customFormat="1" ht="15">
      <c r="A126" s="16"/>
      <c r="B126" s="38" t="s">
        <v>75</v>
      </c>
      <c r="C126" s="52" t="s">
        <v>36</v>
      </c>
      <c r="D126" s="49" t="s">
        <v>45</v>
      </c>
      <c r="E126" s="50">
        <v>650</v>
      </c>
      <c r="F126" s="27"/>
      <c r="G126" s="27"/>
      <c r="H126" s="27"/>
      <c r="I126" s="19"/>
      <c r="J126" s="20">
        <f aca="true" t="shared" si="10" ref="J126:J131">I126*E126</f>
        <v>0</v>
      </c>
    </row>
    <row r="127" spans="1:10" s="29" customFormat="1" ht="15">
      <c r="A127" s="16"/>
      <c r="B127" s="38" t="s">
        <v>76</v>
      </c>
      <c r="C127" s="52" t="s">
        <v>12</v>
      </c>
      <c r="D127" s="49" t="s">
        <v>46</v>
      </c>
      <c r="E127" s="50">
        <v>4030</v>
      </c>
      <c r="F127" s="27"/>
      <c r="G127" s="27"/>
      <c r="H127" s="27"/>
      <c r="I127" s="19"/>
      <c r="J127" s="20">
        <f t="shared" si="10"/>
        <v>0</v>
      </c>
    </row>
    <row r="128" spans="1:10" s="29" customFormat="1" ht="15">
      <c r="A128" s="16"/>
      <c r="B128" s="38" t="s">
        <v>76</v>
      </c>
      <c r="C128" s="52" t="s">
        <v>29</v>
      </c>
      <c r="D128" s="49" t="s">
        <v>46</v>
      </c>
      <c r="E128" s="50">
        <v>7700</v>
      </c>
      <c r="F128" s="27"/>
      <c r="G128" s="27"/>
      <c r="H128" s="27"/>
      <c r="I128" s="19"/>
      <c r="J128" s="20">
        <f t="shared" si="10"/>
        <v>0</v>
      </c>
    </row>
    <row r="129" spans="1:10" s="29" customFormat="1" ht="15">
      <c r="A129" s="16"/>
      <c r="B129" s="38" t="s">
        <v>37</v>
      </c>
      <c r="C129" s="52" t="s">
        <v>187</v>
      </c>
      <c r="D129" s="49" t="s">
        <v>46</v>
      </c>
      <c r="E129" s="50">
        <v>9500</v>
      </c>
      <c r="F129" s="27"/>
      <c r="G129" s="27"/>
      <c r="H129" s="27"/>
      <c r="I129" s="19"/>
      <c r="J129" s="20">
        <f t="shared" si="10"/>
        <v>0</v>
      </c>
    </row>
    <row r="130" spans="1:10" s="29" customFormat="1" ht="15">
      <c r="A130" s="16"/>
      <c r="B130" s="38" t="s">
        <v>77</v>
      </c>
      <c r="C130" s="52" t="s">
        <v>29</v>
      </c>
      <c r="D130" s="49" t="s">
        <v>46</v>
      </c>
      <c r="E130" s="50">
        <v>660</v>
      </c>
      <c r="F130" s="27"/>
      <c r="G130" s="27"/>
      <c r="H130" s="27"/>
      <c r="I130" s="19"/>
      <c r="J130" s="20">
        <f t="shared" si="10"/>
        <v>0</v>
      </c>
    </row>
    <row r="131" spans="1:10" s="29" customFormat="1" ht="15" thickBot="1">
      <c r="A131" s="16"/>
      <c r="B131" s="38" t="s">
        <v>78</v>
      </c>
      <c r="C131" s="52" t="s">
        <v>12</v>
      </c>
      <c r="D131" s="49" t="s">
        <v>46</v>
      </c>
      <c r="E131" s="50">
        <v>5280</v>
      </c>
      <c r="F131" s="27"/>
      <c r="G131" s="27"/>
      <c r="H131" s="27"/>
      <c r="I131" s="19"/>
      <c r="J131" s="20">
        <f t="shared" si="10"/>
        <v>0</v>
      </c>
    </row>
    <row r="132" spans="1:10" ht="46.5" customHeight="1" thickBot="1">
      <c r="A132" s="21"/>
      <c r="B132" s="22"/>
      <c r="C132" s="22"/>
      <c r="D132" s="23"/>
      <c r="E132" s="24"/>
      <c r="F132" s="25"/>
      <c r="G132" s="91" t="s">
        <v>109</v>
      </c>
      <c r="H132" s="91"/>
      <c r="I132" s="92"/>
      <c r="J132" s="26">
        <f>4*(J126+J127+J128+J129+J130+J131)</f>
        <v>0</v>
      </c>
    </row>
    <row r="133" spans="1:10" ht="29">
      <c r="A133" s="106" t="s">
        <v>99</v>
      </c>
      <c r="B133" s="107"/>
      <c r="C133" s="2" t="s">
        <v>4</v>
      </c>
      <c r="D133" s="3" t="s">
        <v>52</v>
      </c>
      <c r="E133" s="4" t="s">
        <v>53</v>
      </c>
      <c r="F133" s="5" t="s">
        <v>54</v>
      </c>
      <c r="G133" s="6" t="s">
        <v>55</v>
      </c>
      <c r="H133" s="6" t="s">
        <v>108</v>
      </c>
      <c r="I133" s="18" t="s">
        <v>56</v>
      </c>
      <c r="J133" s="8" t="s">
        <v>110</v>
      </c>
    </row>
    <row r="134" spans="1:10" ht="31.5" customHeight="1">
      <c r="A134" s="108" t="s">
        <v>60</v>
      </c>
      <c r="B134" s="109"/>
      <c r="C134" s="109"/>
      <c r="D134" s="109"/>
      <c r="E134" s="109"/>
      <c r="F134" s="109"/>
      <c r="G134" s="109"/>
      <c r="H134" s="109"/>
      <c r="I134" s="109"/>
      <c r="J134" s="109"/>
    </row>
    <row r="135" spans="1:10" ht="20.25" customHeight="1">
      <c r="A135" s="13" t="s">
        <v>100</v>
      </c>
      <c r="B135" s="81" t="s">
        <v>34</v>
      </c>
      <c r="C135" s="82"/>
      <c r="D135" s="82"/>
      <c r="E135" s="83"/>
      <c r="F135" s="10"/>
      <c r="G135" s="10"/>
      <c r="H135" s="10"/>
      <c r="I135" s="11"/>
      <c r="J135" s="11"/>
    </row>
    <row r="136" spans="1:10" s="29" customFormat="1" ht="15">
      <c r="A136" s="16"/>
      <c r="B136" s="38" t="s">
        <v>17</v>
      </c>
      <c r="C136" s="52" t="s">
        <v>20</v>
      </c>
      <c r="D136" s="48" t="s">
        <v>46</v>
      </c>
      <c r="E136" s="47">
        <v>320</v>
      </c>
      <c r="F136" s="27"/>
      <c r="G136" s="27"/>
      <c r="H136" s="27"/>
      <c r="I136" s="19"/>
      <c r="J136" s="20">
        <f>I136*E136</f>
        <v>0</v>
      </c>
    </row>
    <row r="137" spans="1:10" ht="15">
      <c r="A137" s="15"/>
      <c r="B137" s="38" t="s">
        <v>18</v>
      </c>
      <c r="C137" s="52" t="s">
        <v>20</v>
      </c>
      <c r="D137" s="48" t="s">
        <v>46</v>
      </c>
      <c r="E137" s="47">
        <v>216</v>
      </c>
      <c r="F137" s="27"/>
      <c r="G137" s="27"/>
      <c r="H137" s="27"/>
      <c r="I137" s="19"/>
      <c r="J137" s="20">
        <f aca="true" t="shared" si="11" ref="J137:J139">I137*E137</f>
        <v>0</v>
      </c>
    </row>
    <row r="138" spans="1:10" ht="15">
      <c r="A138" s="15"/>
      <c r="B138" s="38" t="s">
        <v>19</v>
      </c>
      <c r="C138" s="52" t="s">
        <v>20</v>
      </c>
      <c r="D138" s="48" t="s">
        <v>46</v>
      </c>
      <c r="E138" s="47">
        <v>687</v>
      </c>
      <c r="F138" s="27"/>
      <c r="G138" s="27"/>
      <c r="H138" s="27"/>
      <c r="I138" s="19"/>
      <c r="J138" s="20">
        <f t="shared" si="11"/>
        <v>0</v>
      </c>
    </row>
    <row r="139" spans="1:10" ht="15" thickBot="1">
      <c r="A139" s="15"/>
      <c r="B139" s="43" t="s">
        <v>37</v>
      </c>
      <c r="C139" s="68" t="s">
        <v>20</v>
      </c>
      <c r="D139" s="48" t="s">
        <v>46</v>
      </c>
      <c r="E139" s="42">
        <v>602</v>
      </c>
      <c r="F139" s="27"/>
      <c r="G139" s="27"/>
      <c r="H139" s="27"/>
      <c r="I139" s="19"/>
      <c r="J139" s="20">
        <f t="shared" si="11"/>
        <v>0</v>
      </c>
    </row>
    <row r="140" spans="1:10" ht="39" customHeight="1" thickBot="1">
      <c r="A140" s="21"/>
      <c r="B140" s="22"/>
      <c r="C140" s="22"/>
      <c r="D140" s="23"/>
      <c r="E140" s="24"/>
      <c r="F140" s="25"/>
      <c r="G140" s="89" t="s">
        <v>109</v>
      </c>
      <c r="H140" s="89"/>
      <c r="I140" s="90"/>
      <c r="J140" s="26">
        <f>4*(J136+J137+J138+J139)</f>
        <v>0</v>
      </c>
    </row>
    <row r="141" spans="1:10" ht="36" customHeight="1">
      <c r="A141" s="13" t="s">
        <v>101</v>
      </c>
      <c r="B141" s="81" t="s">
        <v>35</v>
      </c>
      <c r="C141" s="82"/>
      <c r="D141" s="82"/>
      <c r="E141" s="83"/>
      <c r="F141" s="10"/>
      <c r="G141" s="10"/>
      <c r="H141" s="10"/>
      <c r="I141" s="11"/>
      <c r="J141" s="11"/>
    </row>
    <row r="142" spans="1:10" s="76" customFormat="1" ht="15">
      <c r="A142" s="73"/>
      <c r="B142" s="72" t="s">
        <v>19</v>
      </c>
      <c r="C142" s="71" t="s">
        <v>63</v>
      </c>
      <c r="D142" s="74" t="s">
        <v>45</v>
      </c>
      <c r="E142" s="75">
        <v>11425</v>
      </c>
      <c r="F142" s="27"/>
      <c r="G142" s="27"/>
      <c r="H142" s="27"/>
      <c r="I142" s="19"/>
      <c r="J142" s="20">
        <f aca="true" t="shared" si="12" ref="J142:J145">I142*E142</f>
        <v>0</v>
      </c>
    </row>
    <row r="143" spans="1:10" ht="15">
      <c r="A143" s="15"/>
      <c r="B143" s="72" t="s">
        <v>37</v>
      </c>
      <c r="C143" s="68" t="s">
        <v>63</v>
      </c>
      <c r="D143" s="41" t="s">
        <v>45</v>
      </c>
      <c r="E143" s="42">
        <v>10100</v>
      </c>
      <c r="F143" s="27"/>
      <c r="G143" s="27"/>
      <c r="H143" s="27"/>
      <c r="I143" s="19"/>
      <c r="J143" s="20">
        <f t="shared" si="12"/>
        <v>0</v>
      </c>
    </row>
    <row r="144" spans="1:10" ht="15">
      <c r="A144" s="15"/>
      <c r="B144" s="72" t="s">
        <v>195</v>
      </c>
      <c r="C144" s="68" t="s">
        <v>63</v>
      </c>
      <c r="D144" s="41" t="s">
        <v>45</v>
      </c>
      <c r="E144" s="42">
        <v>4600</v>
      </c>
      <c r="F144" s="27"/>
      <c r="G144" s="27"/>
      <c r="H144" s="27"/>
      <c r="I144" s="19"/>
      <c r="J144" s="20">
        <f t="shared" si="12"/>
        <v>0</v>
      </c>
    </row>
    <row r="145" spans="1:10" ht="15">
      <c r="A145" s="15"/>
      <c r="B145" s="72" t="s">
        <v>26</v>
      </c>
      <c r="C145" s="68" t="s">
        <v>63</v>
      </c>
      <c r="D145" s="41" t="s">
        <v>45</v>
      </c>
      <c r="E145" s="42">
        <v>13500</v>
      </c>
      <c r="F145" s="27"/>
      <c r="G145" s="27"/>
      <c r="H145" s="27"/>
      <c r="I145" s="19"/>
      <c r="J145" s="20">
        <f t="shared" si="12"/>
        <v>0</v>
      </c>
    </row>
    <row r="146" spans="1:10" ht="15" thickBot="1">
      <c r="A146" s="12"/>
      <c r="B146" s="72" t="s">
        <v>196</v>
      </c>
      <c r="C146" s="68" t="s">
        <v>63</v>
      </c>
      <c r="D146" s="41" t="s">
        <v>45</v>
      </c>
      <c r="E146" s="42">
        <v>6660</v>
      </c>
      <c r="F146" s="19"/>
      <c r="G146" s="19"/>
      <c r="H146" s="19"/>
      <c r="I146" s="19"/>
      <c r="J146" s="20">
        <f>I146*E146</f>
        <v>0</v>
      </c>
    </row>
    <row r="147" spans="1:10" ht="39" customHeight="1" thickBot="1">
      <c r="A147" s="21"/>
      <c r="B147" s="22"/>
      <c r="C147" s="22"/>
      <c r="D147" s="23"/>
      <c r="E147" s="24"/>
      <c r="F147" s="25"/>
      <c r="G147" s="91" t="s">
        <v>109</v>
      </c>
      <c r="H147" s="91"/>
      <c r="I147" s="92"/>
      <c r="J147" s="26">
        <f>4*(J142+J143+J144+J145+J146)</f>
        <v>0</v>
      </c>
    </row>
    <row r="148" spans="1:10" ht="29">
      <c r="A148" s="106" t="s">
        <v>107</v>
      </c>
      <c r="B148" s="107"/>
      <c r="C148" s="2" t="s">
        <v>4</v>
      </c>
      <c r="D148" s="3" t="s">
        <v>52</v>
      </c>
      <c r="E148" s="4" t="s">
        <v>53</v>
      </c>
      <c r="F148" s="5" t="s">
        <v>54</v>
      </c>
      <c r="G148" s="6" t="s">
        <v>55</v>
      </c>
      <c r="H148" s="6" t="s">
        <v>108</v>
      </c>
      <c r="I148" s="18" t="s">
        <v>56</v>
      </c>
      <c r="J148" s="8" t="s">
        <v>110</v>
      </c>
    </row>
    <row r="149" spans="1:10" ht="31.5" customHeight="1">
      <c r="A149" s="108" t="s">
        <v>61</v>
      </c>
      <c r="B149" s="109"/>
      <c r="C149" s="109"/>
      <c r="D149" s="109"/>
      <c r="E149" s="109"/>
      <c r="F149" s="109"/>
      <c r="G149" s="109"/>
      <c r="H149" s="109"/>
      <c r="I149" s="109"/>
      <c r="J149" s="109"/>
    </row>
    <row r="150" spans="1:10" ht="30.75" customHeight="1">
      <c r="A150" s="13" t="s">
        <v>102</v>
      </c>
      <c r="B150" s="81" t="s">
        <v>34</v>
      </c>
      <c r="C150" s="82"/>
      <c r="D150" s="82"/>
      <c r="E150" s="83"/>
      <c r="F150" s="10"/>
      <c r="G150" s="10"/>
      <c r="H150" s="10"/>
      <c r="I150" s="11"/>
      <c r="J150" s="11"/>
    </row>
    <row r="151" spans="1:10" ht="15">
      <c r="A151" s="12"/>
      <c r="B151" s="38" t="s">
        <v>18</v>
      </c>
      <c r="C151" s="52" t="s">
        <v>11</v>
      </c>
      <c r="D151" s="48" t="s">
        <v>46</v>
      </c>
      <c r="E151" s="47">
        <v>100</v>
      </c>
      <c r="F151" s="19"/>
      <c r="G151" s="19"/>
      <c r="H151" s="19"/>
      <c r="I151" s="19"/>
      <c r="J151" s="20">
        <f aca="true" t="shared" si="13" ref="J151:J156">I151*E151</f>
        <v>0</v>
      </c>
    </row>
    <row r="152" spans="1:10" ht="15">
      <c r="A152" s="12"/>
      <c r="B152" s="38" t="s">
        <v>18</v>
      </c>
      <c r="C152" s="52" t="s">
        <v>29</v>
      </c>
      <c r="D152" s="48" t="s">
        <v>46</v>
      </c>
      <c r="E152" s="47">
        <v>700</v>
      </c>
      <c r="F152" s="19"/>
      <c r="G152" s="19"/>
      <c r="H152" s="19"/>
      <c r="I152" s="19"/>
      <c r="J152" s="20">
        <f t="shared" si="13"/>
        <v>0</v>
      </c>
    </row>
    <row r="153" spans="1:10" ht="15">
      <c r="A153" s="12"/>
      <c r="B153" s="38" t="s">
        <v>18</v>
      </c>
      <c r="C153" s="52" t="s">
        <v>13</v>
      </c>
      <c r="D153" s="48" t="s">
        <v>46</v>
      </c>
      <c r="E153" s="47">
        <v>3060</v>
      </c>
      <c r="F153" s="19"/>
      <c r="G153" s="19"/>
      <c r="H153" s="19"/>
      <c r="I153" s="19"/>
      <c r="J153" s="20">
        <f t="shared" si="13"/>
        <v>0</v>
      </c>
    </row>
    <row r="154" spans="1:10" ht="15">
      <c r="A154" s="12"/>
      <c r="B154" s="38" t="s">
        <v>19</v>
      </c>
      <c r="C154" s="52" t="s">
        <v>11</v>
      </c>
      <c r="D154" s="48" t="s">
        <v>46</v>
      </c>
      <c r="E154" s="47">
        <v>3700</v>
      </c>
      <c r="F154" s="19"/>
      <c r="G154" s="19"/>
      <c r="H154" s="19"/>
      <c r="I154" s="19"/>
      <c r="J154" s="20">
        <f t="shared" si="13"/>
        <v>0</v>
      </c>
    </row>
    <row r="155" spans="1:10" ht="15">
      <c r="A155" s="12"/>
      <c r="B155" s="38" t="s">
        <v>19</v>
      </c>
      <c r="C155" s="52" t="s">
        <v>29</v>
      </c>
      <c r="D155" s="48" t="s">
        <v>46</v>
      </c>
      <c r="E155" s="47">
        <v>600</v>
      </c>
      <c r="F155" s="19"/>
      <c r="G155" s="19"/>
      <c r="H155" s="19"/>
      <c r="I155" s="19"/>
      <c r="J155" s="20">
        <f t="shared" si="13"/>
        <v>0</v>
      </c>
    </row>
    <row r="156" spans="1:10" ht="15" thickBot="1">
      <c r="A156" s="12"/>
      <c r="B156" s="38" t="s">
        <v>19</v>
      </c>
      <c r="C156" s="52" t="s">
        <v>13</v>
      </c>
      <c r="D156" s="48" t="s">
        <v>46</v>
      </c>
      <c r="E156" s="47">
        <v>5900</v>
      </c>
      <c r="F156" s="19"/>
      <c r="G156" s="19"/>
      <c r="H156" s="19"/>
      <c r="I156" s="19"/>
      <c r="J156" s="20">
        <f t="shared" si="13"/>
        <v>0</v>
      </c>
    </row>
    <row r="157" spans="1:10" ht="39" customHeight="1" thickBot="1">
      <c r="A157" s="21"/>
      <c r="B157" s="22"/>
      <c r="C157" s="22"/>
      <c r="D157" s="23"/>
      <c r="E157" s="24"/>
      <c r="F157" s="25"/>
      <c r="G157" s="89" t="s">
        <v>109</v>
      </c>
      <c r="H157" s="89"/>
      <c r="I157" s="90"/>
      <c r="J157" s="26">
        <f>4*(J151+J152+J153+J154+J155+J156)</f>
        <v>0</v>
      </c>
    </row>
    <row r="158" spans="1:10" ht="38.25" customHeight="1">
      <c r="A158" s="17" t="s">
        <v>103</v>
      </c>
      <c r="B158" s="81" t="s">
        <v>35</v>
      </c>
      <c r="C158" s="82"/>
      <c r="D158" s="82"/>
      <c r="E158" s="83"/>
      <c r="F158" s="10"/>
      <c r="G158" s="10"/>
      <c r="H158" s="10"/>
      <c r="I158" s="11"/>
      <c r="J158" s="11"/>
    </row>
    <row r="159" spans="1:10" ht="15">
      <c r="A159" s="12"/>
      <c r="B159" s="72" t="s">
        <v>19</v>
      </c>
      <c r="C159" s="52" t="s">
        <v>36</v>
      </c>
      <c r="D159" s="46" t="s">
        <v>45</v>
      </c>
      <c r="E159" s="47">
        <v>3900</v>
      </c>
      <c r="F159" s="19"/>
      <c r="G159" s="19"/>
      <c r="H159" s="19"/>
      <c r="I159" s="19"/>
      <c r="J159" s="20">
        <f>I159*E159</f>
        <v>0</v>
      </c>
    </row>
    <row r="160" spans="1:10" ht="15">
      <c r="A160" s="15"/>
      <c r="B160" s="72" t="s">
        <v>37</v>
      </c>
      <c r="C160" s="52" t="s">
        <v>36</v>
      </c>
      <c r="D160" s="46" t="s">
        <v>45</v>
      </c>
      <c r="E160" s="47">
        <v>5600</v>
      </c>
      <c r="F160" s="27"/>
      <c r="G160" s="27"/>
      <c r="H160" s="27"/>
      <c r="I160" s="19"/>
      <c r="J160" s="20">
        <f aca="true" t="shared" si="14" ref="J160:J163">I160*E160</f>
        <v>0</v>
      </c>
    </row>
    <row r="161" spans="1:10" ht="15">
      <c r="A161" s="12"/>
      <c r="B161" s="72" t="s">
        <v>195</v>
      </c>
      <c r="C161" s="52" t="s">
        <v>36</v>
      </c>
      <c r="D161" s="46" t="s">
        <v>45</v>
      </c>
      <c r="E161" s="47">
        <v>1820</v>
      </c>
      <c r="F161" s="19"/>
      <c r="G161" s="19"/>
      <c r="H161" s="19"/>
      <c r="I161" s="19"/>
      <c r="J161" s="20">
        <f t="shared" si="14"/>
        <v>0</v>
      </c>
    </row>
    <row r="162" spans="1:10" ht="15">
      <c r="A162" s="12"/>
      <c r="B162" s="72" t="s">
        <v>26</v>
      </c>
      <c r="C162" s="52" t="s">
        <v>36</v>
      </c>
      <c r="D162" s="46" t="s">
        <v>45</v>
      </c>
      <c r="E162" s="47">
        <v>840</v>
      </c>
      <c r="F162" s="19"/>
      <c r="G162" s="19"/>
      <c r="H162" s="19"/>
      <c r="I162" s="19"/>
      <c r="J162" s="20">
        <f t="shared" si="14"/>
        <v>0</v>
      </c>
    </row>
    <row r="163" spans="1:10" ht="15" thickBot="1">
      <c r="A163" s="12"/>
      <c r="B163" s="72" t="s">
        <v>196</v>
      </c>
      <c r="C163" s="52" t="s">
        <v>36</v>
      </c>
      <c r="D163" s="46" t="s">
        <v>45</v>
      </c>
      <c r="E163" s="47">
        <v>840</v>
      </c>
      <c r="F163" s="19"/>
      <c r="G163" s="19"/>
      <c r="H163" s="19"/>
      <c r="I163" s="19"/>
      <c r="J163" s="20">
        <f t="shared" si="14"/>
        <v>0</v>
      </c>
    </row>
    <row r="164" spans="1:10" ht="36.75" customHeight="1" thickBot="1">
      <c r="A164" s="30"/>
      <c r="B164" s="31"/>
      <c r="C164" s="31"/>
      <c r="D164" s="32"/>
      <c r="E164" s="33"/>
      <c r="F164" s="34"/>
      <c r="G164" s="91" t="s">
        <v>109</v>
      </c>
      <c r="H164" s="91"/>
      <c r="I164" s="92"/>
      <c r="J164" s="26">
        <f>4*(J159+J160+J161+J162+J163)</f>
        <v>0</v>
      </c>
    </row>
    <row r="165" spans="1:10" ht="43.5" customHeight="1">
      <c r="A165" s="93" t="s">
        <v>111</v>
      </c>
      <c r="B165" s="94"/>
      <c r="C165" s="5" t="s">
        <v>4</v>
      </c>
      <c r="D165" s="79" t="s">
        <v>52</v>
      </c>
      <c r="E165" s="4" t="s">
        <v>53</v>
      </c>
      <c r="F165" s="5" t="s">
        <v>54</v>
      </c>
      <c r="G165" s="6" t="s">
        <v>55</v>
      </c>
      <c r="H165" s="6" t="s">
        <v>108</v>
      </c>
      <c r="I165" s="78" t="s">
        <v>56</v>
      </c>
      <c r="J165" s="77" t="s">
        <v>110</v>
      </c>
    </row>
    <row r="166" spans="1:10" ht="29.25" customHeight="1">
      <c r="A166" s="95" t="s">
        <v>112</v>
      </c>
      <c r="B166" s="96"/>
      <c r="C166" s="96"/>
      <c r="D166" s="97"/>
      <c r="E166" s="96"/>
      <c r="F166" s="96"/>
      <c r="G166" s="96"/>
      <c r="H166" s="96"/>
      <c r="I166" s="96"/>
      <c r="J166" s="98"/>
    </row>
    <row r="167" spans="1:5" ht="24" customHeight="1">
      <c r="A167" s="35" t="s">
        <v>113</v>
      </c>
      <c r="B167" s="86" t="s">
        <v>114</v>
      </c>
      <c r="C167" s="87"/>
      <c r="D167" s="87"/>
      <c r="E167" s="88"/>
    </row>
    <row r="168" spans="1:10" ht="15">
      <c r="A168" s="36"/>
      <c r="B168" s="38" t="s">
        <v>115</v>
      </c>
      <c r="C168" s="66" t="s">
        <v>183</v>
      </c>
      <c r="D168" s="48" t="s">
        <v>45</v>
      </c>
      <c r="E168" s="53">
        <v>20</v>
      </c>
      <c r="F168" s="37"/>
      <c r="G168" s="37"/>
      <c r="H168" s="37"/>
      <c r="I168" s="37"/>
      <c r="J168" s="20">
        <f>I168*E168</f>
        <v>0</v>
      </c>
    </row>
    <row r="169" spans="1:10" ht="15">
      <c r="A169" s="36"/>
      <c r="B169" s="38" t="s">
        <v>116</v>
      </c>
      <c r="C169" s="66" t="s">
        <v>183</v>
      </c>
      <c r="D169" s="48" t="s">
        <v>45</v>
      </c>
      <c r="E169" s="53">
        <v>310</v>
      </c>
      <c r="F169" s="37"/>
      <c r="G169" s="37"/>
      <c r="H169" s="37"/>
      <c r="I169" s="37"/>
      <c r="J169" s="20">
        <f aca="true" t="shared" si="15" ref="J169:J172">I169*E169</f>
        <v>0</v>
      </c>
    </row>
    <row r="170" spans="1:10" ht="15">
      <c r="A170" s="36"/>
      <c r="B170" s="38" t="s">
        <v>117</v>
      </c>
      <c r="C170" s="66" t="s">
        <v>183</v>
      </c>
      <c r="D170" s="48" t="s">
        <v>45</v>
      </c>
      <c r="E170" s="53">
        <v>1852</v>
      </c>
      <c r="F170" s="37"/>
      <c r="G170" s="37"/>
      <c r="H170" s="37"/>
      <c r="I170" s="37"/>
      <c r="J170" s="20">
        <f t="shared" si="15"/>
        <v>0</v>
      </c>
    </row>
    <row r="171" spans="2:10" ht="15">
      <c r="B171" s="38" t="s">
        <v>118</v>
      </c>
      <c r="C171" s="66" t="s">
        <v>183</v>
      </c>
      <c r="D171" s="48" t="s">
        <v>45</v>
      </c>
      <c r="E171" s="53">
        <v>5216</v>
      </c>
      <c r="F171" s="37"/>
      <c r="G171" s="37"/>
      <c r="H171" s="37"/>
      <c r="I171" s="37"/>
      <c r="J171" s="20">
        <f t="shared" si="15"/>
        <v>0</v>
      </c>
    </row>
    <row r="172" spans="2:10" ht="15" thickBot="1">
      <c r="B172" s="38" t="s">
        <v>119</v>
      </c>
      <c r="C172" s="66" t="s">
        <v>183</v>
      </c>
      <c r="D172" s="48" t="s">
        <v>45</v>
      </c>
      <c r="E172" s="53">
        <v>700</v>
      </c>
      <c r="F172" s="37"/>
      <c r="G172" s="37"/>
      <c r="H172" s="37"/>
      <c r="I172" s="37"/>
      <c r="J172" s="20">
        <f t="shared" si="15"/>
        <v>0</v>
      </c>
    </row>
    <row r="173" spans="7:10" ht="40.5" customHeight="1" thickBot="1">
      <c r="G173" s="84" t="s">
        <v>109</v>
      </c>
      <c r="H173" s="84"/>
      <c r="I173" s="84"/>
      <c r="J173" s="62">
        <f>4*(J168+J169+J170+J171+J172)</f>
        <v>0</v>
      </c>
    </row>
    <row r="174" spans="1:5" ht="32.25" customHeight="1">
      <c r="A174" s="35" t="s">
        <v>120</v>
      </c>
      <c r="B174" s="86" t="s">
        <v>121</v>
      </c>
      <c r="C174" s="87"/>
      <c r="D174" s="87"/>
      <c r="E174" s="88"/>
    </row>
    <row r="175" spans="2:10" ht="15">
      <c r="B175" s="38" t="s">
        <v>115</v>
      </c>
      <c r="C175" s="66" t="s">
        <v>183</v>
      </c>
      <c r="D175" s="57" t="s">
        <v>45</v>
      </c>
      <c r="E175" s="53">
        <v>360</v>
      </c>
      <c r="F175" s="37"/>
      <c r="G175" s="37"/>
      <c r="H175" s="37"/>
      <c r="I175" s="37"/>
      <c r="J175" s="20">
        <f aca="true" t="shared" si="16" ref="J175:J181">I175*E175</f>
        <v>0</v>
      </c>
    </row>
    <row r="176" spans="2:10" ht="15">
      <c r="B176" s="38" t="s">
        <v>116</v>
      </c>
      <c r="C176" s="66" t="s">
        <v>183</v>
      </c>
      <c r="D176" s="57" t="s">
        <v>45</v>
      </c>
      <c r="E176" s="53">
        <v>710</v>
      </c>
      <c r="F176" s="37"/>
      <c r="G176" s="37"/>
      <c r="H176" s="37"/>
      <c r="I176" s="37"/>
      <c r="J176" s="20">
        <f t="shared" si="16"/>
        <v>0</v>
      </c>
    </row>
    <row r="177" spans="2:10" ht="15">
      <c r="B177" s="38" t="s">
        <v>117</v>
      </c>
      <c r="C177" s="66" t="s">
        <v>183</v>
      </c>
      <c r="D177" s="57" t="s">
        <v>45</v>
      </c>
      <c r="E177" s="53">
        <v>8290</v>
      </c>
      <c r="F177" s="37"/>
      <c r="G177" s="37"/>
      <c r="H177" s="37"/>
      <c r="I177" s="37"/>
      <c r="J177" s="20">
        <f t="shared" si="16"/>
        <v>0</v>
      </c>
    </row>
    <row r="178" spans="2:10" ht="15">
      <c r="B178" s="38" t="s">
        <v>118</v>
      </c>
      <c r="C178" s="66" t="s">
        <v>183</v>
      </c>
      <c r="D178" s="57" t="s">
        <v>45</v>
      </c>
      <c r="E178" s="53">
        <v>22660</v>
      </c>
      <c r="F178" s="37"/>
      <c r="G178" s="37"/>
      <c r="H178" s="37"/>
      <c r="I178" s="37"/>
      <c r="J178" s="20">
        <f t="shared" si="16"/>
        <v>0</v>
      </c>
    </row>
    <row r="179" spans="2:10" ht="15">
      <c r="B179" s="38" t="s">
        <v>119</v>
      </c>
      <c r="C179" s="66" t="s">
        <v>183</v>
      </c>
      <c r="D179" s="57" t="s">
        <v>45</v>
      </c>
      <c r="E179" s="53">
        <v>11870</v>
      </c>
      <c r="F179" s="37"/>
      <c r="G179" s="37"/>
      <c r="H179" s="37"/>
      <c r="I179" s="37"/>
      <c r="J179" s="20">
        <f t="shared" si="16"/>
        <v>0</v>
      </c>
    </row>
    <row r="180" spans="2:10" ht="15">
      <c r="B180" s="43" t="s">
        <v>122</v>
      </c>
      <c r="C180" s="66" t="s">
        <v>183</v>
      </c>
      <c r="D180" s="59" t="s">
        <v>45</v>
      </c>
      <c r="E180" s="60">
        <v>32</v>
      </c>
      <c r="F180" s="37"/>
      <c r="G180" s="37"/>
      <c r="H180" s="37"/>
      <c r="I180" s="37"/>
      <c r="J180" s="20">
        <f t="shared" si="16"/>
        <v>0</v>
      </c>
    </row>
    <row r="181" spans="2:10" ht="15" thickBot="1">
      <c r="B181" s="43" t="s">
        <v>123</v>
      </c>
      <c r="C181" s="66" t="s">
        <v>183</v>
      </c>
      <c r="D181" s="59" t="s">
        <v>45</v>
      </c>
      <c r="E181" s="60">
        <v>792</v>
      </c>
      <c r="F181" s="37"/>
      <c r="G181" s="37"/>
      <c r="H181" s="37"/>
      <c r="I181" s="37"/>
      <c r="J181" s="20">
        <f t="shared" si="16"/>
        <v>0</v>
      </c>
    </row>
    <row r="182" spans="7:10" ht="33.75" customHeight="1" thickBot="1">
      <c r="G182" s="84" t="s">
        <v>109</v>
      </c>
      <c r="H182" s="84"/>
      <c r="I182" s="84"/>
      <c r="J182" s="62">
        <f>4*(J175+J176+J177+J178+J179+J180+J181)</f>
        <v>0</v>
      </c>
    </row>
    <row r="183" spans="1:5" ht="15">
      <c r="A183" s="35" t="s">
        <v>124</v>
      </c>
      <c r="B183" s="86" t="s">
        <v>125</v>
      </c>
      <c r="C183" s="87"/>
      <c r="D183" s="87"/>
      <c r="E183" s="88"/>
    </row>
    <row r="184" spans="2:10" ht="15">
      <c r="B184" s="38" t="s">
        <v>126</v>
      </c>
      <c r="C184" s="48" t="s">
        <v>14</v>
      </c>
      <c r="D184" s="56" t="s">
        <v>45</v>
      </c>
      <c r="E184" s="47">
        <v>620</v>
      </c>
      <c r="F184" s="37"/>
      <c r="G184" s="37"/>
      <c r="H184" s="37"/>
      <c r="I184" s="37"/>
      <c r="J184" s="20">
        <f aca="true" t="shared" si="17" ref="J184:J192">I184*E184</f>
        <v>0</v>
      </c>
    </row>
    <row r="185" spans="2:10" ht="15">
      <c r="B185" s="38" t="s">
        <v>127</v>
      </c>
      <c r="C185" s="48" t="s">
        <v>14</v>
      </c>
      <c r="D185" s="56" t="s">
        <v>45</v>
      </c>
      <c r="E185" s="47">
        <v>8348</v>
      </c>
      <c r="F185" s="37"/>
      <c r="G185" s="37"/>
      <c r="H185" s="37"/>
      <c r="I185" s="37"/>
      <c r="J185" s="20">
        <f t="shared" si="17"/>
        <v>0</v>
      </c>
    </row>
    <row r="186" spans="2:10" ht="15">
      <c r="B186" s="38" t="s">
        <v>128</v>
      </c>
      <c r="C186" s="48" t="s">
        <v>14</v>
      </c>
      <c r="D186" s="56" t="s">
        <v>45</v>
      </c>
      <c r="E186" s="47">
        <v>18540</v>
      </c>
      <c r="F186" s="37"/>
      <c r="G186" s="37"/>
      <c r="H186" s="37"/>
      <c r="I186" s="37"/>
      <c r="J186" s="20">
        <f t="shared" si="17"/>
        <v>0</v>
      </c>
    </row>
    <row r="187" spans="2:10" ht="15">
      <c r="B187" s="38" t="s">
        <v>129</v>
      </c>
      <c r="C187" s="48" t="s">
        <v>14</v>
      </c>
      <c r="D187" s="56" t="s">
        <v>45</v>
      </c>
      <c r="E187" s="47">
        <v>31140</v>
      </c>
      <c r="F187" s="37"/>
      <c r="G187" s="37"/>
      <c r="H187" s="37"/>
      <c r="I187" s="37"/>
      <c r="J187" s="20">
        <f t="shared" si="17"/>
        <v>0</v>
      </c>
    </row>
    <row r="188" spans="2:10" ht="15">
      <c r="B188" s="38" t="s">
        <v>130</v>
      </c>
      <c r="C188" s="48" t="s">
        <v>14</v>
      </c>
      <c r="D188" s="56" t="s">
        <v>45</v>
      </c>
      <c r="E188" s="47">
        <v>24620</v>
      </c>
      <c r="F188" s="37"/>
      <c r="G188" s="37"/>
      <c r="H188" s="37"/>
      <c r="I188" s="37"/>
      <c r="J188" s="20">
        <f t="shared" si="17"/>
        <v>0</v>
      </c>
    </row>
    <row r="189" spans="2:10" ht="15">
      <c r="B189" s="43" t="s">
        <v>127</v>
      </c>
      <c r="C189" s="58" t="s">
        <v>20</v>
      </c>
      <c r="D189" s="56" t="s">
        <v>45</v>
      </c>
      <c r="E189" s="42">
        <v>3200</v>
      </c>
      <c r="F189" s="37"/>
      <c r="G189" s="37"/>
      <c r="H189" s="37"/>
      <c r="I189" s="37"/>
      <c r="J189" s="20">
        <f t="shared" si="17"/>
        <v>0</v>
      </c>
    </row>
    <row r="190" spans="2:10" ht="15">
      <c r="B190" s="43" t="s">
        <v>128</v>
      </c>
      <c r="C190" s="58" t="s">
        <v>20</v>
      </c>
      <c r="D190" s="56" t="s">
        <v>45</v>
      </c>
      <c r="E190" s="42">
        <v>7000</v>
      </c>
      <c r="F190" s="37"/>
      <c r="G190" s="37"/>
      <c r="H190" s="37"/>
      <c r="I190" s="37"/>
      <c r="J190" s="20">
        <f t="shared" si="17"/>
        <v>0</v>
      </c>
    </row>
    <row r="191" spans="2:10" ht="15">
      <c r="B191" s="43" t="s">
        <v>129</v>
      </c>
      <c r="C191" s="58" t="s">
        <v>20</v>
      </c>
      <c r="D191" s="56" t="s">
        <v>45</v>
      </c>
      <c r="E191" s="42">
        <v>13600</v>
      </c>
      <c r="F191" s="37"/>
      <c r="G191" s="37"/>
      <c r="H191" s="37"/>
      <c r="I191" s="37"/>
      <c r="J191" s="20">
        <f t="shared" si="17"/>
        <v>0</v>
      </c>
    </row>
    <row r="192" spans="2:10" ht="15" thickBot="1">
      <c r="B192" s="43" t="s">
        <v>130</v>
      </c>
      <c r="C192" s="58" t="s">
        <v>20</v>
      </c>
      <c r="D192" s="56" t="s">
        <v>45</v>
      </c>
      <c r="E192" s="42">
        <v>19100</v>
      </c>
      <c r="F192" s="37"/>
      <c r="G192" s="37"/>
      <c r="H192" s="37"/>
      <c r="I192" s="37"/>
      <c r="J192" s="20">
        <f t="shared" si="17"/>
        <v>0</v>
      </c>
    </row>
    <row r="193" spans="7:10" ht="33" customHeight="1" thickBot="1">
      <c r="G193" s="84" t="s">
        <v>109</v>
      </c>
      <c r="H193" s="84"/>
      <c r="I193" s="84"/>
      <c r="J193" s="62">
        <f>4*(J184+J185+J186+J187+J188+J189+J190+J191+J192)</f>
        <v>0</v>
      </c>
    </row>
    <row r="194" spans="1:5" ht="15">
      <c r="A194" s="35" t="s">
        <v>131</v>
      </c>
      <c r="B194" s="85" t="s">
        <v>132</v>
      </c>
      <c r="C194" s="85"/>
      <c r="D194" s="85"/>
      <c r="E194" s="85"/>
    </row>
    <row r="195" spans="2:10" ht="15">
      <c r="B195" s="38" t="s">
        <v>133</v>
      </c>
      <c r="C195" s="56" t="s">
        <v>134</v>
      </c>
      <c r="D195" s="56" t="s">
        <v>45</v>
      </c>
      <c r="E195" s="53">
        <v>10630</v>
      </c>
      <c r="F195" s="37"/>
      <c r="G195" s="37"/>
      <c r="H195" s="37"/>
      <c r="I195" s="37"/>
      <c r="J195" s="20">
        <f aca="true" t="shared" si="18" ref="J195:J205">I195*E195</f>
        <v>0</v>
      </c>
    </row>
    <row r="196" spans="2:10" ht="15">
      <c r="B196" s="38" t="s">
        <v>135</v>
      </c>
      <c r="C196" s="56" t="s">
        <v>134</v>
      </c>
      <c r="D196" s="56" t="s">
        <v>45</v>
      </c>
      <c r="E196" s="53">
        <v>6300</v>
      </c>
      <c r="F196" s="37"/>
      <c r="G196" s="37"/>
      <c r="H196" s="37"/>
      <c r="I196" s="37"/>
      <c r="J196" s="20">
        <f t="shared" si="18"/>
        <v>0</v>
      </c>
    </row>
    <row r="197" spans="2:10" ht="15">
      <c r="B197" s="38" t="s">
        <v>136</v>
      </c>
      <c r="C197" s="56" t="s">
        <v>134</v>
      </c>
      <c r="D197" s="56" t="s">
        <v>45</v>
      </c>
      <c r="E197" s="53">
        <v>4470</v>
      </c>
      <c r="F197" s="37"/>
      <c r="G197" s="37"/>
      <c r="H197" s="37"/>
      <c r="I197" s="37"/>
      <c r="J197" s="20">
        <f t="shared" si="18"/>
        <v>0</v>
      </c>
    </row>
    <row r="198" spans="2:10" ht="15">
      <c r="B198" s="38" t="s">
        <v>137</v>
      </c>
      <c r="C198" s="56" t="s">
        <v>134</v>
      </c>
      <c r="D198" s="56" t="s">
        <v>45</v>
      </c>
      <c r="E198" s="53">
        <v>11360</v>
      </c>
      <c r="F198" s="37"/>
      <c r="G198" s="37"/>
      <c r="H198" s="37"/>
      <c r="I198" s="37"/>
      <c r="J198" s="20">
        <f t="shared" si="18"/>
        <v>0</v>
      </c>
    </row>
    <row r="199" spans="2:10" ht="15">
      <c r="B199" s="38" t="s">
        <v>138</v>
      </c>
      <c r="C199" s="56" t="s">
        <v>134</v>
      </c>
      <c r="D199" s="56" t="s">
        <v>45</v>
      </c>
      <c r="E199" s="53">
        <v>1080</v>
      </c>
      <c r="F199" s="37"/>
      <c r="G199" s="37"/>
      <c r="H199" s="37"/>
      <c r="I199" s="37"/>
      <c r="J199" s="20">
        <f t="shared" si="18"/>
        <v>0</v>
      </c>
    </row>
    <row r="200" spans="2:10" ht="15">
      <c r="B200" s="38" t="s">
        <v>139</v>
      </c>
      <c r="C200" s="56" t="s">
        <v>140</v>
      </c>
      <c r="D200" s="56" t="s">
        <v>45</v>
      </c>
      <c r="E200" s="53">
        <v>1000</v>
      </c>
      <c r="F200" s="37"/>
      <c r="G200" s="37"/>
      <c r="H200" s="37"/>
      <c r="I200" s="37"/>
      <c r="J200" s="20">
        <f t="shared" si="18"/>
        <v>0</v>
      </c>
    </row>
    <row r="201" spans="2:10" ht="15">
      <c r="B201" s="38" t="s">
        <v>122</v>
      </c>
      <c r="C201" s="56" t="s">
        <v>140</v>
      </c>
      <c r="D201" s="56" t="s">
        <v>45</v>
      </c>
      <c r="E201" s="53">
        <v>140</v>
      </c>
      <c r="F201" s="37"/>
      <c r="G201" s="37"/>
      <c r="H201" s="37"/>
      <c r="I201" s="37"/>
      <c r="J201" s="20">
        <f t="shared" si="18"/>
        <v>0</v>
      </c>
    </row>
    <row r="202" spans="2:10" ht="15">
      <c r="B202" s="38" t="s">
        <v>123</v>
      </c>
      <c r="C202" s="56" t="s">
        <v>140</v>
      </c>
      <c r="D202" s="56" t="s">
        <v>45</v>
      </c>
      <c r="E202" s="53">
        <v>190</v>
      </c>
      <c r="F202" s="37"/>
      <c r="G202" s="37"/>
      <c r="H202" s="37"/>
      <c r="I202" s="37"/>
      <c r="J202" s="20">
        <f t="shared" si="18"/>
        <v>0</v>
      </c>
    </row>
    <row r="203" spans="2:10" ht="15">
      <c r="B203" s="38" t="s">
        <v>141</v>
      </c>
      <c r="C203" s="56" t="s">
        <v>140</v>
      </c>
      <c r="D203" s="56" t="s">
        <v>45</v>
      </c>
      <c r="E203" s="53">
        <v>70</v>
      </c>
      <c r="F203" s="37"/>
      <c r="G203" s="37"/>
      <c r="H203" s="37"/>
      <c r="I203" s="37"/>
      <c r="J203" s="20">
        <f t="shared" si="18"/>
        <v>0</v>
      </c>
    </row>
    <row r="204" spans="2:10" ht="15">
      <c r="B204" s="38" t="s">
        <v>142</v>
      </c>
      <c r="C204" s="56" t="s">
        <v>140</v>
      </c>
      <c r="D204" s="56" t="s">
        <v>45</v>
      </c>
      <c r="E204" s="53">
        <v>120</v>
      </c>
      <c r="F204" s="37"/>
      <c r="G204" s="37"/>
      <c r="H204" s="37"/>
      <c r="I204" s="37"/>
      <c r="J204" s="20">
        <f t="shared" si="18"/>
        <v>0</v>
      </c>
    </row>
    <row r="205" spans="2:10" ht="15" thickBot="1">
      <c r="B205" s="38" t="s">
        <v>143</v>
      </c>
      <c r="C205" s="56" t="s">
        <v>140</v>
      </c>
      <c r="D205" s="56" t="s">
        <v>45</v>
      </c>
      <c r="E205" s="53">
        <v>160</v>
      </c>
      <c r="F205" s="37"/>
      <c r="G205" s="37"/>
      <c r="H205" s="37"/>
      <c r="I205" s="37"/>
      <c r="J205" s="20">
        <f t="shared" si="18"/>
        <v>0</v>
      </c>
    </row>
    <row r="206" spans="7:10" ht="33.75" customHeight="1" thickBot="1">
      <c r="G206" s="80" t="s">
        <v>109</v>
      </c>
      <c r="H206" s="80"/>
      <c r="I206" s="80"/>
      <c r="J206" s="62">
        <f>4*(J195+J196+J197+J198+J199+J200+J201+J202+J203+J204+J205)</f>
        <v>0</v>
      </c>
    </row>
    <row r="207" spans="1:5" ht="15">
      <c r="A207" s="35" t="s">
        <v>145</v>
      </c>
      <c r="B207" s="81" t="s">
        <v>146</v>
      </c>
      <c r="C207" s="82"/>
      <c r="D207" s="82"/>
      <c r="E207" s="83"/>
    </row>
    <row r="208" spans="2:10" ht="15">
      <c r="B208" s="38" t="s">
        <v>133</v>
      </c>
      <c r="C208" s="56" t="s">
        <v>134</v>
      </c>
      <c r="D208" s="56" t="s">
        <v>45</v>
      </c>
      <c r="E208" s="53">
        <v>250</v>
      </c>
      <c r="F208" s="37"/>
      <c r="G208" s="37"/>
      <c r="H208" s="37"/>
      <c r="I208" s="37"/>
      <c r="J208" s="20">
        <f>I208*E208</f>
        <v>0</v>
      </c>
    </row>
    <row r="209" spans="2:10" ht="15">
      <c r="B209" s="38" t="s">
        <v>135</v>
      </c>
      <c r="C209" s="56" t="s">
        <v>134</v>
      </c>
      <c r="D209" s="56" t="s">
        <v>45</v>
      </c>
      <c r="E209" s="53">
        <v>160</v>
      </c>
      <c r="F209" s="37"/>
      <c r="G209" s="37"/>
      <c r="H209" s="37"/>
      <c r="I209" s="37"/>
      <c r="J209" s="20">
        <f aca="true" t="shared" si="19" ref="J209:J211">I209*E209</f>
        <v>0</v>
      </c>
    </row>
    <row r="210" spans="2:10" ht="15">
      <c r="B210" s="38" t="s">
        <v>136</v>
      </c>
      <c r="C210" s="56" t="s">
        <v>134</v>
      </c>
      <c r="D210" s="56" t="s">
        <v>45</v>
      </c>
      <c r="E210" s="53">
        <v>490</v>
      </c>
      <c r="F210" s="37"/>
      <c r="G210" s="37"/>
      <c r="H210" s="37"/>
      <c r="I210" s="37"/>
      <c r="J210" s="20">
        <f t="shared" si="19"/>
        <v>0</v>
      </c>
    </row>
    <row r="211" spans="2:10" ht="15" thickBot="1">
      <c r="B211" s="38" t="s">
        <v>137</v>
      </c>
      <c r="C211" s="56" t="s">
        <v>134</v>
      </c>
      <c r="D211" s="56" t="s">
        <v>45</v>
      </c>
      <c r="E211" s="53">
        <v>110</v>
      </c>
      <c r="F211" s="37"/>
      <c r="G211" s="37"/>
      <c r="H211" s="37"/>
      <c r="I211" s="37"/>
      <c r="J211" s="20">
        <f t="shared" si="19"/>
        <v>0</v>
      </c>
    </row>
    <row r="212" spans="7:10" ht="37.5" customHeight="1" thickBot="1">
      <c r="G212" s="80" t="s">
        <v>109</v>
      </c>
      <c r="H212" s="80"/>
      <c r="I212" s="80"/>
      <c r="J212" s="62">
        <f>4*(J208+J209+J210+J211)</f>
        <v>0</v>
      </c>
    </row>
    <row r="213" spans="1:5" ht="15">
      <c r="A213" s="35" t="s">
        <v>147</v>
      </c>
      <c r="B213" s="81" t="s">
        <v>148</v>
      </c>
      <c r="C213" s="82"/>
      <c r="D213" s="82"/>
      <c r="E213" s="83"/>
    </row>
    <row r="214" spans="2:10" ht="15">
      <c r="B214" s="38" t="s">
        <v>149</v>
      </c>
      <c r="C214" s="48" t="s">
        <v>150</v>
      </c>
      <c r="D214" s="48" t="s">
        <v>45</v>
      </c>
      <c r="E214" s="53">
        <v>2980</v>
      </c>
      <c r="F214" s="37"/>
      <c r="G214" s="37"/>
      <c r="H214" s="37"/>
      <c r="I214" s="37"/>
      <c r="J214" s="20">
        <f>I214*E214</f>
        <v>0</v>
      </c>
    </row>
    <row r="215" spans="2:10" ht="15">
      <c r="B215" s="38" t="s">
        <v>151</v>
      </c>
      <c r="C215" s="48" t="s">
        <v>150</v>
      </c>
      <c r="D215" s="48" t="s">
        <v>45</v>
      </c>
      <c r="E215" s="53">
        <v>2364</v>
      </c>
      <c r="F215" s="37"/>
      <c r="G215" s="37"/>
      <c r="H215" s="37"/>
      <c r="I215" s="37"/>
      <c r="J215" s="20">
        <f aca="true" t="shared" si="20" ref="J215:J218">I215*E215</f>
        <v>0</v>
      </c>
    </row>
    <row r="216" spans="2:10" ht="15">
      <c r="B216" s="38" t="s">
        <v>152</v>
      </c>
      <c r="C216" s="48" t="s">
        <v>150</v>
      </c>
      <c r="D216" s="48" t="s">
        <v>45</v>
      </c>
      <c r="E216" s="53">
        <v>6850</v>
      </c>
      <c r="F216" s="37"/>
      <c r="G216" s="37"/>
      <c r="H216" s="37"/>
      <c r="I216" s="37"/>
      <c r="J216" s="20">
        <f t="shared" si="20"/>
        <v>0</v>
      </c>
    </row>
    <row r="217" spans="2:10" ht="15">
      <c r="B217" s="38" t="s">
        <v>153</v>
      </c>
      <c r="C217" s="48" t="s">
        <v>150</v>
      </c>
      <c r="D217" s="48" t="s">
        <v>45</v>
      </c>
      <c r="E217" s="53">
        <v>5324</v>
      </c>
      <c r="F217" s="37"/>
      <c r="G217" s="37"/>
      <c r="H217" s="37"/>
      <c r="I217" s="37"/>
      <c r="J217" s="20">
        <f t="shared" si="20"/>
        <v>0</v>
      </c>
    </row>
    <row r="218" spans="2:10" ht="15" thickBot="1">
      <c r="B218" s="38" t="s">
        <v>154</v>
      </c>
      <c r="C218" s="48" t="s">
        <v>150</v>
      </c>
      <c r="D218" s="48" t="s">
        <v>45</v>
      </c>
      <c r="E218" s="53">
        <v>5552</v>
      </c>
      <c r="F218" s="37"/>
      <c r="G218" s="37"/>
      <c r="H218" s="37"/>
      <c r="I218" s="37"/>
      <c r="J218" s="20">
        <f t="shared" si="20"/>
        <v>0</v>
      </c>
    </row>
    <row r="219" spans="7:10" ht="40.5" customHeight="1" thickBot="1">
      <c r="G219" s="80" t="s">
        <v>109</v>
      </c>
      <c r="H219" s="80"/>
      <c r="I219" s="80"/>
      <c r="J219" s="62">
        <f>4*(J214+J215+J216+J217+J218)</f>
        <v>0</v>
      </c>
    </row>
    <row r="220" spans="1:5" ht="15">
      <c r="A220" s="35" t="s">
        <v>155</v>
      </c>
      <c r="B220" s="81" t="s">
        <v>156</v>
      </c>
      <c r="C220" s="82"/>
      <c r="D220" s="82"/>
      <c r="E220" s="83"/>
    </row>
    <row r="221" spans="2:10" ht="15">
      <c r="B221" s="43" t="s">
        <v>157</v>
      </c>
      <c r="C221" s="58" t="s">
        <v>150</v>
      </c>
      <c r="D221" s="58" t="s">
        <v>45</v>
      </c>
      <c r="E221" s="60">
        <v>270</v>
      </c>
      <c r="F221" s="37"/>
      <c r="G221" s="37"/>
      <c r="H221" s="37"/>
      <c r="I221" s="37"/>
      <c r="J221" s="20">
        <f>I221*E221</f>
        <v>0</v>
      </c>
    </row>
    <row r="222" spans="2:10" ht="15">
      <c r="B222" s="43" t="s">
        <v>151</v>
      </c>
      <c r="C222" s="58" t="s">
        <v>150</v>
      </c>
      <c r="D222" s="58" t="s">
        <v>45</v>
      </c>
      <c r="E222" s="60">
        <v>450</v>
      </c>
      <c r="F222" s="37"/>
      <c r="G222" s="37"/>
      <c r="H222" s="37"/>
      <c r="I222" s="37"/>
      <c r="J222" s="20">
        <f aca="true" t="shared" si="21" ref="J222:J225">I222*E222</f>
        <v>0</v>
      </c>
    </row>
    <row r="223" spans="2:10" ht="15">
      <c r="B223" s="43" t="s">
        <v>152</v>
      </c>
      <c r="C223" s="58" t="s">
        <v>150</v>
      </c>
      <c r="D223" s="58" t="s">
        <v>45</v>
      </c>
      <c r="E223" s="60">
        <v>972</v>
      </c>
      <c r="F223" s="37"/>
      <c r="G223" s="37"/>
      <c r="H223" s="37"/>
      <c r="I223" s="37"/>
      <c r="J223" s="20">
        <f t="shared" si="21"/>
        <v>0</v>
      </c>
    </row>
    <row r="224" spans="2:10" ht="15">
      <c r="B224" s="43" t="s">
        <v>153</v>
      </c>
      <c r="C224" s="58" t="s">
        <v>150</v>
      </c>
      <c r="D224" s="58" t="s">
        <v>45</v>
      </c>
      <c r="E224" s="60">
        <v>972</v>
      </c>
      <c r="F224" s="37"/>
      <c r="G224" s="37"/>
      <c r="H224" s="37"/>
      <c r="I224" s="37"/>
      <c r="J224" s="20">
        <f t="shared" si="21"/>
        <v>0</v>
      </c>
    </row>
    <row r="225" spans="2:10" ht="15" thickBot="1">
      <c r="B225" s="43" t="s">
        <v>154</v>
      </c>
      <c r="C225" s="58" t="s">
        <v>150</v>
      </c>
      <c r="D225" s="58" t="s">
        <v>45</v>
      </c>
      <c r="E225" s="60">
        <v>900</v>
      </c>
      <c r="F225" s="37"/>
      <c r="G225" s="37"/>
      <c r="H225" s="37"/>
      <c r="I225" s="37"/>
      <c r="J225" s="20">
        <f t="shared" si="21"/>
        <v>0</v>
      </c>
    </row>
    <row r="226" spans="7:10" ht="39" customHeight="1" thickBot="1">
      <c r="G226" s="80" t="s">
        <v>109</v>
      </c>
      <c r="H226" s="80"/>
      <c r="I226" s="80"/>
      <c r="J226" s="62">
        <f>4*(J221+J222+J223+J224+J225)</f>
        <v>0</v>
      </c>
    </row>
    <row r="227" spans="1:5" ht="15">
      <c r="A227" s="35" t="s">
        <v>158</v>
      </c>
      <c r="B227" s="81" t="s">
        <v>159</v>
      </c>
      <c r="C227" s="82"/>
      <c r="D227" s="82"/>
      <c r="E227" s="83"/>
    </row>
    <row r="228" spans="2:10" ht="15">
      <c r="B228" s="38" t="s">
        <v>160</v>
      </c>
      <c r="C228" s="48" t="s">
        <v>161</v>
      </c>
      <c r="D228" s="48" t="s">
        <v>45</v>
      </c>
      <c r="E228" s="53">
        <v>72</v>
      </c>
      <c r="F228" s="37"/>
      <c r="G228" s="37"/>
      <c r="H228" s="37"/>
      <c r="I228" s="37"/>
      <c r="J228" s="20">
        <f>I228*E228</f>
        <v>0</v>
      </c>
    </row>
    <row r="229" spans="2:10" ht="15">
      <c r="B229" s="38" t="s">
        <v>162</v>
      </c>
      <c r="C229" s="48" t="s">
        <v>161</v>
      </c>
      <c r="D229" s="48" t="s">
        <v>45</v>
      </c>
      <c r="E229" s="53">
        <v>120</v>
      </c>
      <c r="F229" s="37"/>
      <c r="G229" s="37"/>
      <c r="H229" s="37"/>
      <c r="I229" s="37"/>
      <c r="J229" s="20">
        <f aca="true" t="shared" si="22" ref="J229:J232">I229*E229</f>
        <v>0</v>
      </c>
    </row>
    <row r="230" spans="2:10" ht="15">
      <c r="B230" s="38" t="s">
        <v>152</v>
      </c>
      <c r="C230" s="48" t="s">
        <v>161</v>
      </c>
      <c r="D230" s="48" t="s">
        <v>45</v>
      </c>
      <c r="E230" s="53">
        <v>6618</v>
      </c>
      <c r="F230" s="37"/>
      <c r="G230" s="37"/>
      <c r="H230" s="37"/>
      <c r="I230" s="37"/>
      <c r="J230" s="20">
        <f t="shared" si="22"/>
        <v>0</v>
      </c>
    </row>
    <row r="231" spans="2:10" ht="15">
      <c r="B231" s="38" t="s">
        <v>163</v>
      </c>
      <c r="C231" s="48" t="s">
        <v>161</v>
      </c>
      <c r="D231" s="48" t="s">
        <v>45</v>
      </c>
      <c r="E231" s="53">
        <v>660</v>
      </c>
      <c r="F231" s="37"/>
      <c r="G231" s="37"/>
      <c r="H231" s="37"/>
      <c r="I231" s="37"/>
      <c r="J231" s="20">
        <f t="shared" si="22"/>
        <v>0</v>
      </c>
    </row>
    <row r="232" spans="2:10" ht="15" thickBot="1">
      <c r="B232" s="38" t="s">
        <v>164</v>
      </c>
      <c r="C232" s="48" t="s">
        <v>161</v>
      </c>
      <c r="D232" s="48" t="s">
        <v>45</v>
      </c>
      <c r="E232" s="53">
        <v>1488</v>
      </c>
      <c r="F232" s="37"/>
      <c r="G232" s="37"/>
      <c r="H232" s="37"/>
      <c r="I232" s="37"/>
      <c r="J232" s="20">
        <f t="shared" si="22"/>
        <v>0</v>
      </c>
    </row>
    <row r="233" spans="7:10" ht="36.75" customHeight="1" thickBot="1">
      <c r="G233" s="80" t="s">
        <v>109</v>
      </c>
      <c r="H233" s="80"/>
      <c r="I233" s="80"/>
      <c r="J233" s="63">
        <f>4*(J228+J229+J230+J231+J232)</f>
        <v>0</v>
      </c>
    </row>
    <row r="234" spans="1:5" ht="15">
      <c r="A234" s="35" t="s">
        <v>165</v>
      </c>
      <c r="B234" s="81" t="s">
        <v>166</v>
      </c>
      <c r="C234" s="82"/>
      <c r="D234" s="82"/>
      <c r="E234" s="83"/>
    </row>
    <row r="235" spans="2:10" ht="15">
      <c r="B235" s="43" t="s">
        <v>167</v>
      </c>
      <c r="C235" s="66" t="s">
        <v>186</v>
      </c>
      <c r="D235" s="66" t="s">
        <v>184</v>
      </c>
      <c r="E235" s="67">
        <v>1040</v>
      </c>
      <c r="F235" s="37"/>
      <c r="G235" s="37"/>
      <c r="H235" s="37"/>
      <c r="I235" s="37"/>
      <c r="J235" s="20">
        <f aca="true" t="shared" si="23" ref="J235:J248">I235*E235</f>
        <v>0</v>
      </c>
    </row>
    <row r="236" spans="2:10" ht="15">
      <c r="B236" s="43" t="s">
        <v>168</v>
      </c>
      <c r="C236" s="66" t="s">
        <v>186</v>
      </c>
      <c r="D236" s="66" t="s">
        <v>184</v>
      </c>
      <c r="E236" s="67">
        <v>9320</v>
      </c>
      <c r="F236" s="37"/>
      <c r="G236" s="37"/>
      <c r="H236" s="37"/>
      <c r="I236" s="37"/>
      <c r="J236" s="20">
        <f t="shared" si="23"/>
        <v>0</v>
      </c>
    </row>
    <row r="237" spans="2:10" ht="15">
      <c r="B237" s="43" t="s">
        <v>169</v>
      </c>
      <c r="C237" s="66" t="s">
        <v>186</v>
      </c>
      <c r="D237" s="66" t="s">
        <v>184</v>
      </c>
      <c r="E237" s="67">
        <v>10320</v>
      </c>
      <c r="F237" s="37"/>
      <c r="G237" s="37"/>
      <c r="H237" s="37"/>
      <c r="I237" s="37"/>
      <c r="J237" s="20">
        <f t="shared" si="23"/>
        <v>0</v>
      </c>
    </row>
    <row r="238" spans="2:10" ht="15">
      <c r="B238" s="43" t="s">
        <v>170</v>
      </c>
      <c r="C238" s="66" t="s">
        <v>186</v>
      </c>
      <c r="D238" s="66" t="s">
        <v>184</v>
      </c>
      <c r="E238" s="67">
        <v>720</v>
      </c>
      <c r="F238" s="37"/>
      <c r="G238" s="37"/>
      <c r="H238" s="37"/>
      <c r="I238" s="37"/>
      <c r="J238" s="20">
        <f t="shared" si="23"/>
        <v>0</v>
      </c>
    </row>
    <row r="239" spans="2:10" ht="15">
      <c r="B239" s="43" t="s">
        <v>171</v>
      </c>
      <c r="C239" s="66" t="s">
        <v>186</v>
      </c>
      <c r="D239" s="66" t="s">
        <v>184</v>
      </c>
      <c r="E239" s="67">
        <v>900</v>
      </c>
      <c r="F239" s="37"/>
      <c r="G239" s="37"/>
      <c r="H239" s="37"/>
      <c r="I239" s="37"/>
      <c r="J239" s="20">
        <f t="shared" si="23"/>
        <v>0</v>
      </c>
    </row>
    <row r="240" spans="2:10" ht="15">
      <c r="B240" s="43" t="s">
        <v>172</v>
      </c>
      <c r="C240" s="66" t="s">
        <v>186</v>
      </c>
      <c r="D240" s="66" t="s">
        <v>184</v>
      </c>
      <c r="E240" s="67">
        <v>4840</v>
      </c>
      <c r="F240" s="37"/>
      <c r="G240" s="37"/>
      <c r="H240" s="37"/>
      <c r="I240" s="37"/>
      <c r="J240" s="20">
        <f t="shared" si="23"/>
        <v>0</v>
      </c>
    </row>
    <row r="241" spans="2:10" ht="15">
      <c r="B241" s="43" t="s">
        <v>173</v>
      </c>
      <c r="C241" s="66" t="s">
        <v>186</v>
      </c>
      <c r="D241" s="66" t="s">
        <v>184</v>
      </c>
      <c r="E241" s="67">
        <v>80</v>
      </c>
      <c r="F241" s="37"/>
      <c r="G241" s="37"/>
      <c r="H241" s="37"/>
      <c r="I241" s="37"/>
      <c r="J241" s="20">
        <f t="shared" si="23"/>
        <v>0</v>
      </c>
    </row>
    <row r="242" spans="2:10" ht="15">
      <c r="B242" s="43" t="s">
        <v>174</v>
      </c>
      <c r="C242" s="66" t="s">
        <v>186</v>
      </c>
      <c r="D242" s="66" t="s">
        <v>184</v>
      </c>
      <c r="E242" s="67">
        <v>3660</v>
      </c>
      <c r="F242" s="37"/>
      <c r="G242" s="37"/>
      <c r="H242" s="37"/>
      <c r="I242" s="37"/>
      <c r="J242" s="20">
        <f t="shared" si="23"/>
        <v>0</v>
      </c>
    </row>
    <row r="243" spans="2:10" ht="15">
      <c r="B243" s="43" t="s">
        <v>175</v>
      </c>
      <c r="C243" s="66" t="s">
        <v>186</v>
      </c>
      <c r="D243" s="66" t="s">
        <v>184</v>
      </c>
      <c r="E243" s="67">
        <v>100</v>
      </c>
      <c r="F243" s="37"/>
      <c r="G243" s="37"/>
      <c r="H243" s="37"/>
      <c r="I243" s="37"/>
      <c r="J243" s="20">
        <f t="shared" si="23"/>
        <v>0</v>
      </c>
    </row>
    <row r="244" spans="2:10" ht="15">
      <c r="B244" s="43" t="s">
        <v>176</v>
      </c>
      <c r="C244" s="66" t="s">
        <v>186</v>
      </c>
      <c r="D244" s="66" t="s">
        <v>184</v>
      </c>
      <c r="E244" s="67">
        <v>6600</v>
      </c>
      <c r="F244" s="37"/>
      <c r="G244" s="37"/>
      <c r="H244" s="37"/>
      <c r="I244" s="37"/>
      <c r="J244" s="20">
        <f t="shared" si="23"/>
        <v>0</v>
      </c>
    </row>
    <row r="245" spans="2:10" ht="15">
      <c r="B245" s="43" t="s">
        <v>177</v>
      </c>
      <c r="C245" s="66" t="s">
        <v>186</v>
      </c>
      <c r="D245" s="66" t="s">
        <v>184</v>
      </c>
      <c r="E245" s="67">
        <v>640</v>
      </c>
      <c r="F245" s="37"/>
      <c r="G245" s="37"/>
      <c r="H245" s="37"/>
      <c r="I245" s="37"/>
      <c r="J245" s="20">
        <f t="shared" si="23"/>
        <v>0</v>
      </c>
    </row>
    <row r="246" spans="2:10" ht="15">
      <c r="B246" s="43" t="s">
        <v>178</v>
      </c>
      <c r="C246" s="66" t="s">
        <v>186</v>
      </c>
      <c r="D246" s="66" t="s">
        <v>184</v>
      </c>
      <c r="E246" s="67">
        <v>1980</v>
      </c>
      <c r="F246" s="37"/>
      <c r="G246" s="37"/>
      <c r="H246" s="37"/>
      <c r="I246" s="37"/>
      <c r="J246" s="20">
        <f t="shared" si="23"/>
        <v>0</v>
      </c>
    </row>
    <row r="247" spans="2:10" ht="15">
      <c r="B247" s="43" t="s">
        <v>179</v>
      </c>
      <c r="C247" s="66" t="s">
        <v>186</v>
      </c>
      <c r="D247" s="66" t="s">
        <v>184</v>
      </c>
      <c r="E247" s="67">
        <v>1060</v>
      </c>
      <c r="F247" s="37"/>
      <c r="G247" s="37"/>
      <c r="H247" s="37"/>
      <c r="I247" s="37"/>
      <c r="J247" s="20">
        <f t="shared" si="23"/>
        <v>0</v>
      </c>
    </row>
    <row r="248" spans="2:10" ht="15" thickBot="1">
      <c r="B248" s="43" t="s">
        <v>180</v>
      </c>
      <c r="C248" s="66" t="s">
        <v>186</v>
      </c>
      <c r="D248" s="66" t="s">
        <v>184</v>
      </c>
      <c r="E248" s="67">
        <v>500</v>
      </c>
      <c r="F248" s="37"/>
      <c r="G248" s="37"/>
      <c r="H248" s="37"/>
      <c r="I248" s="37"/>
      <c r="J248" s="20">
        <f t="shared" si="23"/>
        <v>0</v>
      </c>
    </row>
    <row r="249" spans="7:10" ht="39.75" customHeight="1" thickBot="1">
      <c r="G249" s="80" t="s">
        <v>109</v>
      </c>
      <c r="H249" s="80"/>
      <c r="I249" s="80"/>
      <c r="J249" s="62">
        <f>4*(J235+J236+J237+J238+J239+J240+J241+J242+J243+J244+J245+J246+J247+J248)</f>
        <v>0</v>
      </c>
    </row>
  </sheetData>
  <sheetProtection sheet="1" objects="1" scenarios="1" insertColumns="0" insertRows="0"/>
  <protectedRanges>
    <protectedRange sqref="F22:I22" name="Oblast3"/>
    <protectedRange sqref="F17:I19" name="Oblast2"/>
    <protectedRange sqref="F6:I14" name="Oblast1"/>
    <protectedRange sqref="F25:I28" name="Oblast4"/>
    <protectedRange sqref="F33:I36" name="Oblast5"/>
    <protectedRange sqref="F39:I42" name="Oblast6"/>
    <protectedRange sqref="F45:I45" name="Oblast7"/>
    <protectedRange sqref="F48:I55" name="Oblast8"/>
    <protectedRange sqref="F58:I58" name="Oblast9"/>
    <protectedRange sqref="F61:I62" name="Oblast10"/>
    <protectedRange sqref="F65:I66" name="Oblast11"/>
    <protectedRange sqref="F69:I71" name="Oblast12"/>
    <protectedRange sqref="F76:I88" name="Oblast13"/>
    <protectedRange sqref="F91:I93" name="Oblast14"/>
    <protectedRange sqref="F96:I96" name="Oblast15"/>
    <protectedRange sqref="F99:I99" name="Oblast16"/>
    <protectedRange sqref="F102:I115" name="Oblast17"/>
    <protectedRange sqref="F118:I119" name="Oblast18"/>
    <protectedRange sqref="F122:I123" name="Oblast19"/>
    <protectedRange sqref="F126:I131" name="Oblast20"/>
    <protectedRange sqref="F136:I139" name="Oblast21"/>
    <protectedRange sqref="F142:I146" name="Oblast22"/>
    <protectedRange sqref="F151:I156" name="Oblast23"/>
    <protectedRange sqref="F159:I163" name="Oblast24"/>
    <protectedRange sqref="F168:I172" name="Oblast25"/>
    <protectedRange sqref="F175:I181" name="Oblast26"/>
    <protectedRange sqref="F184:I192" name="Oblast27"/>
    <protectedRange sqref="F195:I205" name="Oblast28"/>
    <protectedRange sqref="F208:I211" name="Oblast29"/>
    <protectedRange sqref="F214:I218" name="Oblast30"/>
    <protectedRange sqref="F221:I225" name="Oblast31"/>
    <protectedRange sqref="F228:I232" name="Oblast32"/>
    <protectedRange sqref="F235:I248" name="Oblast33"/>
  </protectedRanges>
  <mergeCells count="81">
    <mergeCell ref="G100:I100"/>
    <mergeCell ref="B141:E141"/>
    <mergeCell ref="A148:B148"/>
    <mergeCell ref="A149:J149"/>
    <mergeCell ref="B150:E150"/>
    <mergeCell ref="B117:E117"/>
    <mergeCell ref="B121:E121"/>
    <mergeCell ref="B125:E125"/>
    <mergeCell ref="G116:I116"/>
    <mergeCell ref="G120:I120"/>
    <mergeCell ref="G124:I124"/>
    <mergeCell ref="G132:I132"/>
    <mergeCell ref="G140:I140"/>
    <mergeCell ref="A134:J134"/>
    <mergeCell ref="B135:E135"/>
    <mergeCell ref="G147:I147"/>
    <mergeCell ref="B90:E90"/>
    <mergeCell ref="B95:E95"/>
    <mergeCell ref="B98:E98"/>
    <mergeCell ref="B101:E101"/>
    <mergeCell ref="A133:B133"/>
    <mergeCell ref="B75:E75"/>
    <mergeCell ref="B16:E16"/>
    <mergeCell ref="B21:E21"/>
    <mergeCell ref="B24:E24"/>
    <mergeCell ref="A30:B30"/>
    <mergeCell ref="A31:J31"/>
    <mergeCell ref="B32:E32"/>
    <mergeCell ref="B38:E38"/>
    <mergeCell ref="B44:E44"/>
    <mergeCell ref="B47:E47"/>
    <mergeCell ref="A73:B73"/>
    <mergeCell ref="A74:J74"/>
    <mergeCell ref="B57:E57"/>
    <mergeCell ref="B60:E60"/>
    <mergeCell ref="B64:E64"/>
    <mergeCell ref="B68:E68"/>
    <mergeCell ref="B5:E5"/>
    <mergeCell ref="A1:J1"/>
    <mergeCell ref="A2:E2"/>
    <mergeCell ref="F2:J2"/>
    <mergeCell ref="A3:B3"/>
    <mergeCell ref="A4:J4"/>
    <mergeCell ref="G15:I15"/>
    <mergeCell ref="G20:I20"/>
    <mergeCell ref="G23:I23"/>
    <mergeCell ref="G29:I29"/>
    <mergeCell ref="G37:I37"/>
    <mergeCell ref="G43:I43"/>
    <mergeCell ref="G46:I46"/>
    <mergeCell ref="G56:I56"/>
    <mergeCell ref="G59:I59"/>
    <mergeCell ref="G63:I63"/>
    <mergeCell ref="G67:I67"/>
    <mergeCell ref="G72:I72"/>
    <mergeCell ref="G89:I89"/>
    <mergeCell ref="G94:I94"/>
    <mergeCell ref="G97:I97"/>
    <mergeCell ref="G157:I157"/>
    <mergeCell ref="G164:I164"/>
    <mergeCell ref="A165:B165"/>
    <mergeCell ref="A166:J166"/>
    <mergeCell ref="B158:E158"/>
    <mergeCell ref="B167:E167"/>
    <mergeCell ref="G173:I173"/>
    <mergeCell ref="B174:E174"/>
    <mergeCell ref="G182:I182"/>
    <mergeCell ref="B183:E183"/>
    <mergeCell ref="G193:I193"/>
    <mergeCell ref="B194:E194"/>
    <mergeCell ref="G206:I206"/>
    <mergeCell ref="B207:E207"/>
    <mergeCell ref="G212:I212"/>
    <mergeCell ref="G233:I233"/>
    <mergeCell ref="B234:E234"/>
    <mergeCell ref="G249:I249"/>
    <mergeCell ref="B213:E213"/>
    <mergeCell ref="G219:I219"/>
    <mergeCell ref="B220:E220"/>
    <mergeCell ref="G226:I226"/>
    <mergeCell ref="B227:E227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2018-03-08T09:45:57Z</dcterms:modified>
  <cp:category/>
  <cp:version/>
  <cp:contentType/>
  <cp:contentStatus/>
</cp:coreProperties>
</file>