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3880" windowHeight="7900" activeTab="0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Pol'!$A$1:$U$230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<sst xmlns="http://schemas.openxmlformats.org/spreadsheetml/2006/main" count="868" uniqueCount="446">
  <si>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</si>
  <si>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</si>
  <si>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</si>
  <si>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</si>
  <si>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</si>
  <si>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</si>
  <si>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</si>
  <si>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</si>
  <si>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</si>
  <si>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</si>
  <si>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</si>
  <si>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</si>
  <si>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</si>
  <si>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</si>
  <si>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</si>
  <si>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</si>
  <si>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</si>
  <si>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</si>
  <si>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</si>
  <si>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</si>
  <si>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</si>
  <si>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</si>
  <si>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</si>
  <si>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</si>
  <si>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</si>
  <si>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</si>
  <si>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</si>
  <si>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</si>
  <si>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</si>
  <si>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</si>
  <si>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</si>
  <si>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</si>
  <si>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</si>
  <si>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</si>
  <si>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</si>
  <si>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</si>
  <si>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</si>
  <si>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</si>
  <si>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</si>
  <si>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</si>
  <si>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</si>
  <si>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</si>
  <si>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</si>
  <si>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Jaroměř</t>
  </si>
  <si>
    <t>Rozpočet:</t>
  </si>
  <si>
    <t>Misto</t>
  </si>
  <si>
    <t>Střední škola řemeslná - Jaroměř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</si>
  <si>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</si>
  <si>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</si>
  <si>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</si>
  <si>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</si>
  <si>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</si>
  <si>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</si>
  <si>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</si>
  <si>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</si>
  <si>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</si>
  <si>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</si>
  <si>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</si>
  <si>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</si>
  <si>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</si>
  <si>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</si>
  <si>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</si>
  <si>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</si>
  <si>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</si>
  <si>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</si>
  <si>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</si>
  <si>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</si>
  <si>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712</t>
  </si>
  <si>
    <t>Živičné krytiny</t>
  </si>
  <si>
    <t>734</t>
  </si>
  <si>
    <t>Armatury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</si>
  <si>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</si>
  <si>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</si>
  <si>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</si>
  <si>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</si>
  <si>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</si>
  <si>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</si>
  <si>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</si>
  <si>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</si>
  <si>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</si>
  <si>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</si>
  <si>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782</t>
  </si>
  <si>
    <t>Konstrukce z přírodního kamene</t>
  </si>
  <si>
    <t>783</t>
  </si>
  <si>
    <t>Nátěry</t>
  </si>
  <si>
    <t>M21</t>
  </si>
  <si>
    <t>Elektromontáže</t>
  </si>
  <si>
    <t>M22</t>
  </si>
  <si>
    <t>Montáž sdělovací a zabezp.tech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</si>
  <si>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</si>
  <si>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</si>
  <si>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</si>
  <si>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</si>
  <si>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</si>
  <si>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</si>
  <si>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</si>
  <si>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</si>
  <si>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</si>
  <si>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</si>
  <si>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</si>
  <si>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</si>
  <si>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</si>
  <si>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</si>
  <si>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</si>
  <si>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</si>
  <si>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</si>
  <si>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</si>
  <si>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</si>
  <si>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</si>
  <si>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</si>
  <si>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</si>
  <si>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</si>
  <si>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</si>
  <si>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</si>
  <si>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</si>
  <si>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</si>
  <si>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</si>
  <si>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</si>
  <si>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314291140R00</t>
  </si>
  <si>
    <t>Zdivo komínů z cihel šamot.30 cm,malta žáruvzdorná, zdobná komínová hlavice</t>
  </si>
  <si>
    <t>m3</t>
  </si>
  <si>
    <t>POL1_0</t>
  </si>
  <si>
    <t>1,03*1,08*0,75</t>
  </si>
  <si>
    <t>VV</t>
  </si>
  <si>
    <t>316381111R00</t>
  </si>
  <si>
    <t>Komínové krycí desky bez přesahu tl. 50 - 80 mm</t>
  </si>
  <si>
    <t>m2</t>
  </si>
  <si>
    <t>1,03*1,08</t>
  </si>
  <si>
    <t>612100033RA0</t>
  </si>
  <si>
    <t>Oprava omítek stěn vnitřních vápenocem. štukových</t>
  </si>
  <si>
    <t>POL2_0</t>
  </si>
  <si>
    <t>627452641RT4</t>
  </si>
  <si>
    <t>Oprava spárování komínového zdiva plochy do 40 %, spárovací maltou KlinkerMörtel, Baumit</t>
  </si>
  <si>
    <t>(0,5+1,5)*2*2,5</t>
  </si>
  <si>
    <t>(0,79+1,35)*2*2,5</t>
  </si>
  <si>
    <t>(0,92+1,47)*2*2,5</t>
  </si>
  <si>
    <t>(1,03+1,08)*2*2,5</t>
  </si>
  <si>
    <t>24592222R</t>
  </si>
  <si>
    <t>Capaplex penetrační a zpevňující nátěr 10 l, penetrace pro silně savé podklady</t>
  </si>
  <si>
    <t>l</t>
  </si>
  <si>
    <t>POL3_0</t>
  </si>
  <si>
    <t>komíny:43,2</t>
  </si>
  <si>
    <t>(280+140+297)</t>
  </si>
  <si>
    <t>783R1</t>
  </si>
  <si>
    <t>Nátěr zdiva penetrační</t>
  </si>
  <si>
    <t>622459141R00</t>
  </si>
  <si>
    <t>Postřik vnější omítky vápenocement. maltou - lžící</t>
  </si>
  <si>
    <t>(280+140+297)*0,5</t>
  </si>
  <si>
    <t>622477275R00</t>
  </si>
  <si>
    <t>Oprava vněj.omítky štukové stěn,sl.VII,do 50%,SMS</t>
  </si>
  <si>
    <t>622211111R00</t>
  </si>
  <si>
    <t>Čištění zdiva opěr, pilířů, křídel od mechu</t>
  </si>
  <si>
    <t>(3*2+4,1*2+3*2)*0,6</t>
  </si>
  <si>
    <t>24,6*2*0,6</t>
  </si>
  <si>
    <t>(3+18,2)*2*0,6</t>
  </si>
  <si>
    <t>622471321RU5</t>
  </si>
  <si>
    <t>Nátěr nebo nástřik stěn vnějších, složitost 7, hmota silikátová Calsilit, základ + 2x barva</t>
  </si>
  <si>
    <t>784410010RA0</t>
  </si>
  <si>
    <t>Pačokování vápenným mlékem</t>
  </si>
  <si>
    <t>622R2</t>
  </si>
  <si>
    <t>Očištění - omytí fasád vodou složitost 6 - 7</t>
  </si>
  <si>
    <t>624R3</t>
  </si>
  <si>
    <t>Nátěr vnějších kamenn. prvků, složitost 6</t>
  </si>
  <si>
    <t>64,2</t>
  </si>
  <si>
    <t>64,2/0,6*0,15*2</t>
  </si>
  <si>
    <t>631312611R00</t>
  </si>
  <si>
    <t>Mazanina betonová tl. 5 - 8 cm C 16/20</t>
  </si>
  <si>
    <t>182*0,9*0,05</t>
  </si>
  <si>
    <t>941955002R00</t>
  </si>
  <si>
    <t>Lešení lehké pomocné, výška podlahy do 1,9 m</t>
  </si>
  <si>
    <t>941940032RAA</t>
  </si>
  <si>
    <t>Lešení lehké fasádní, š. 1 m, výška do 30 m, montáž, demontáž, doprava, pronájem 1 měsíc</t>
  </si>
  <si>
    <t>878,3*2</t>
  </si>
  <si>
    <t>436,92*2</t>
  </si>
  <si>
    <t>84,23*2</t>
  </si>
  <si>
    <t>241,35*2</t>
  </si>
  <si>
    <t>11*8</t>
  </si>
  <si>
    <t>941941192RT3</t>
  </si>
  <si>
    <t>Příplatek za každý měsíc použití lešení k pol.1032, lešení pronajaté</t>
  </si>
  <si>
    <t>3369,6*5</t>
  </si>
  <si>
    <t>941941031R00</t>
  </si>
  <si>
    <t>Montáž lešení leh.řad.s podlahami,š.do 1 m, H 10 m</t>
  </si>
  <si>
    <t>941941191RT3</t>
  </si>
  <si>
    <t>Příplatek za každý měsíc použití lešení k pol.1031, lešení pronajaté</t>
  </si>
  <si>
    <t>941941831R00</t>
  </si>
  <si>
    <t>Demontáž lešení leh.řad.s podlahami,š.1 m, H 10 m</t>
  </si>
  <si>
    <t>944944011R00</t>
  </si>
  <si>
    <t>Montáž ochranné sítě z umělých vláken</t>
  </si>
  <si>
    <t>944944031R00</t>
  </si>
  <si>
    <t>Příplatek za každý měsíc použití sítí k pol. 4011</t>
  </si>
  <si>
    <t>3369,6*6</t>
  </si>
  <si>
    <t>944944081R00</t>
  </si>
  <si>
    <t>Demontáž ochranné sítě z umělých vláken</t>
  </si>
  <si>
    <t>962032641R00</t>
  </si>
  <si>
    <t>Bourání zdiva komínového z cihel na MC</t>
  </si>
  <si>
    <t>5,7*(1,23+2,02)*2*0,15</t>
  </si>
  <si>
    <t>4*(1,03+1,08)*2*0,15</t>
  </si>
  <si>
    <t>979990121R00</t>
  </si>
  <si>
    <t>Poplatek za skládku suti - asfaltové pásy</t>
  </si>
  <si>
    <t>t</t>
  </si>
  <si>
    <t>979011111R00</t>
  </si>
  <si>
    <t>Svislá doprava suti a vybour. hmot za 2.NP a 1.PP</t>
  </si>
  <si>
    <t>10,44+5,8+123,98</t>
  </si>
  <si>
    <t>979082111R00</t>
  </si>
  <si>
    <t>Vnitrostaveništní doprava suti do 10 m</t>
  </si>
  <si>
    <t>979082121R00</t>
  </si>
  <si>
    <t>Příplatek k vnitrost. dopravě suti za dalších 5 m</t>
  </si>
  <si>
    <t>140,22*10</t>
  </si>
  <si>
    <t>979081111R00</t>
  </si>
  <si>
    <t>Odvoz suti a vybour. hmot na skládku do 1 km</t>
  </si>
  <si>
    <t>979081121R00</t>
  </si>
  <si>
    <t>Příplatek k odvozu za každý další 1 km</t>
  </si>
  <si>
    <t>979990161R00</t>
  </si>
  <si>
    <t>Poplatek za skládku suti - dřevo</t>
  </si>
  <si>
    <t>979990103R00</t>
  </si>
  <si>
    <t>Poplatek za skládku suti - beton</t>
  </si>
  <si>
    <t>978015361R00</t>
  </si>
  <si>
    <t>Otlučení omítek vnějších MVC v složit.5-7 do 50 %</t>
  </si>
  <si>
    <t>280+140+297</t>
  </si>
  <si>
    <t>999281111R00</t>
  </si>
  <si>
    <t>Přesun hmot pro opravy a údržbu do výšky 25 m</t>
  </si>
  <si>
    <t>712600831R00</t>
  </si>
  <si>
    <t>Odstranění živič.krytiny střech nad 30° 1vrstvé</t>
  </si>
  <si>
    <t>712440010RAC</t>
  </si>
  <si>
    <t>Povlaková krytina střech do 30°, přitavením, 1x, 1x ALP, 1x NAIP Parafol Solo S</t>
  </si>
  <si>
    <t>182*0,9</t>
  </si>
  <si>
    <t>998712103R00</t>
  </si>
  <si>
    <t>Přesun hmot pro povlakové krytiny, výšky do 24 m</t>
  </si>
  <si>
    <t>734R1</t>
  </si>
  <si>
    <t>Montáž a dodávka odvaděčů kondenzátu VZT</t>
  </si>
  <si>
    <t>soubor</t>
  </si>
  <si>
    <t>762355802R00</t>
  </si>
  <si>
    <t>Demontáž komínových lávek</t>
  </si>
  <si>
    <t>m</t>
  </si>
  <si>
    <t>3,5+7</t>
  </si>
  <si>
    <t>762950012RA0</t>
  </si>
  <si>
    <t>Výměna bednění střech, dod. a mont.</t>
  </si>
  <si>
    <t>762950030RAC</t>
  </si>
  <si>
    <t>Výměna části střešní vazby, průřezová plocha 288 cm2 - dod. a mont.</t>
  </si>
  <si>
    <t>762950030RAB</t>
  </si>
  <si>
    <t>Výměna části střešní vazby, průřezová plocha 224 cm2 - dod. a mont.</t>
  </si>
  <si>
    <t>762795000R00</t>
  </si>
  <si>
    <t>Spojovací prostředky pro vázané konstrukce</t>
  </si>
  <si>
    <t>6570*0,04*0,06</t>
  </si>
  <si>
    <t>208*0,024</t>
  </si>
  <si>
    <t>34*0,16*0,16</t>
  </si>
  <si>
    <t>169*0,14*0,16</t>
  </si>
  <si>
    <t>61*0,025</t>
  </si>
  <si>
    <t>62,44*0,08*0,08</t>
  </si>
  <si>
    <t>762330010RAB</t>
  </si>
  <si>
    <t>Konstrukce vázaná krovu z řeziva plochy 120 cm2, hranoly 8 x 8 cm, včetně dodávky</t>
  </si>
  <si>
    <t>4,46*7*2</t>
  </si>
  <si>
    <t>762340010RAB</t>
  </si>
  <si>
    <t>Bednění střech z prken na sraz, prkna tloušťky 24 mm, včetně dodávky</t>
  </si>
  <si>
    <t>(28+28)*1,1</t>
  </si>
  <si>
    <t>762088116R00</t>
  </si>
  <si>
    <t>Zakrývání provizorní plachtou 15x20m,vč.odstranění</t>
  </si>
  <si>
    <t>kus</t>
  </si>
  <si>
    <t>762340130RAI</t>
  </si>
  <si>
    <t>Laťování střech rozteč 22 cm, impregnace, pouze montáž a impregnace, řezivo ve specifikaci</t>
  </si>
  <si>
    <t>182*0,3</t>
  </si>
  <si>
    <t>762340110RAB</t>
  </si>
  <si>
    <t>Bednění střech z prken na sraz, impregnace, prkna tloušťky 24 mm, včetně dodávky</t>
  </si>
  <si>
    <t>182*0,75*1,1</t>
  </si>
  <si>
    <t>60510002R</t>
  </si>
  <si>
    <t>Lať střešní profil SM/BO 40/60 mm  dl = 3 - 5 m</t>
  </si>
  <si>
    <t>182*2*1,1</t>
  </si>
  <si>
    <t>998762103R00</t>
  </si>
  <si>
    <t>Přesun hmot pro tesařské konstrukce, výšky do 24 m</t>
  </si>
  <si>
    <t>764R1</t>
  </si>
  <si>
    <t>K 1 - plechování kraje střechy R.Š. 250, Cu plech</t>
  </si>
  <si>
    <t>764R2</t>
  </si>
  <si>
    <t>K 2 - Žlaby z Cu plechu podokapní půlkruhové,, prům. 160mm, R.Š. 360mm</t>
  </si>
  <si>
    <t>764R3</t>
  </si>
  <si>
    <t>K 3 - Plechování kraje střechy Cu plech. R.Š. 1300, viz PD</t>
  </si>
  <si>
    <t>764R4</t>
  </si>
  <si>
    <t>K 4 - Lemování zdobných profilovaných sloupků atik,  zdí Cu plech R.Š. 400/600/mm viz PD</t>
  </si>
  <si>
    <t>764R5</t>
  </si>
  <si>
    <t>K 5 - Plechování spodní plochy zdiva štítů, Cu plech R.Š. 450mm viz PD</t>
  </si>
  <si>
    <t>764R6</t>
  </si>
  <si>
    <t>K 6 - Plechování střechy SP1 na zadní stěnu štítů, Cu plech, R.Š. 750mm viz PD</t>
  </si>
  <si>
    <t>764R7</t>
  </si>
  <si>
    <t>K 7 - Lemování všech komínů, Cu plech, R.Š. 600+200mm</t>
  </si>
  <si>
    <t>764R8</t>
  </si>
  <si>
    <t>K 8 - Oplechování úžlabí taškových střech, Cu plech, R.Š. 900mm</t>
  </si>
  <si>
    <t>764R9</t>
  </si>
  <si>
    <t>K 9 - Dešťový žlab nadstěšní, horní, prům. 160mm, Cu plech, R.Š. 1000mm</t>
  </si>
  <si>
    <t>764R10</t>
  </si>
  <si>
    <t>K 10 - Okapový, římsový plech pod nadstřeš. žlab, Cu plech, R.Š. 1000mm</t>
  </si>
  <si>
    <t>764R11</t>
  </si>
  <si>
    <t>K 11 - Dešťový svod - napojovací kus, Cu plech, R.Š. 550mm</t>
  </si>
  <si>
    <t>764R12</t>
  </si>
  <si>
    <t>K 12 - Střešní výlezové okno 75*75cm, Cu plech, sestava 750*750mm</t>
  </si>
  <si>
    <t>764R13</t>
  </si>
  <si>
    <t>K 13 - Plechování kamenné hlavy atikové zdi , Cu plech, R.Š. 900mm</t>
  </si>
  <si>
    <t>764R14</t>
  </si>
  <si>
    <t>K 14 - Plechování kamenné hlavy zdí štítů, Cu plech, R.Š. 1000mm</t>
  </si>
  <si>
    <t>764R15</t>
  </si>
  <si>
    <t>K 15 - Lemování bočních obloukových stěn štítů , spodní, Cu plech, R.Š. 650mm</t>
  </si>
  <si>
    <t>764R16</t>
  </si>
  <si>
    <t>K 16 - Lemování bočních obloukových stěn štítů, horní, Cu plech, R.Š. 550mm</t>
  </si>
  <si>
    <t>764R17</t>
  </si>
  <si>
    <t>K 17 - Plechování mělké podokenní římsy zdí štítů, Cu plech, R.Š. 900mm viz PD</t>
  </si>
  <si>
    <t>764R18</t>
  </si>
  <si>
    <t>K 18 - Parapetní plechy oken štítů, Cu plech, R.Š. 380mm</t>
  </si>
  <si>
    <t>764R19 A</t>
  </si>
  <si>
    <t>K19 - Plechování zdiva římsy - prejzová krytina ,  R.Š. 1050mm</t>
  </si>
  <si>
    <t>764R19 B</t>
  </si>
  <si>
    <t>K 20 - Dešťový svod - napojovací kus, prům. 160mm, Cu plech, R.Š. 550mm</t>
  </si>
  <si>
    <t>764R20</t>
  </si>
  <si>
    <t>K 30 - Lemování průchodu kanalizací a VZT střechou, do prům. 350, Cu plech viz PD</t>
  </si>
  <si>
    <t>764R21</t>
  </si>
  <si>
    <t>K 31 -Opláštění a lemování průchodu  plynových , komínů  do d 650mm, Cu plech</t>
  </si>
  <si>
    <t>764R22</t>
  </si>
  <si>
    <t>K 32 - Lemování průchodu stožáru  STA střechou, do D 100mm, Cu plech</t>
  </si>
  <si>
    <t>K 34 - Kotvy záchytného systému pro bobrovkovou kr</t>
  </si>
  <si>
    <t>764R23</t>
  </si>
  <si>
    <t>K 35 - Sněhové zábrany pro bobrovkovou krytinu</t>
  </si>
  <si>
    <t>764R24</t>
  </si>
  <si>
    <t>K 36 - Pororoštové střeší lávky viz PD</t>
  </si>
  <si>
    <t>764R25</t>
  </si>
  <si>
    <t>K 37 - Větrací mřížka Cu perforovaný plech RŠ ,  RŠ 2*40mm</t>
  </si>
  <si>
    <t>764311831R00</t>
  </si>
  <si>
    <t>Demontáž krytiny, tabule 2 x 1 m, do 25 m2, do 45°</t>
  </si>
  <si>
    <t>764321851R00</t>
  </si>
  <si>
    <t>Demontáž oplechování říms, rš 900 mm, do 45°</t>
  </si>
  <si>
    <t>764331860R00</t>
  </si>
  <si>
    <t>Demontáž lemování zdí, rš 660 a 800 mm, do 30°</t>
  </si>
  <si>
    <t>764410880R00</t>
  </si>
  <si>
    <t>Demontáž oplechování parapetů,rš od 400 do 600 mm</t>
  </si>
  <si>
    <t>764454804R00</t>
  </si>
  <si>
    <t>Demontáž odpadních trub kruhových, do D 200 mm</t>
  </si>
  <si>
    <t>8+6</t>
  </si>
  <si>
    <t>764352821R00</t>
  </si>
  <si>
    <t>Demontáž žlabů půlkruh. rovných, rš 500 mm, do 45°, vč. háků</t>
  </si>
  <si>
    <t>764355811R00</t>
  </si>
  <si>
    <t>Demontáž žlabů nástřeš. oblých, rš 660 mm, do 45°</t>
  </si>
  <si>
    <t>764362811R00</t>
  </si>
  <si>
    <t>Demontáž střešního okna, hladká krytina, do 45°</t>
  </si>
  <si>
    <t>764343812R00</t>
  </si>
  <si>
    <t>Demontáž lem. trub ze 2 dílů, D do 300 mm, do 45°</t>
  </si>
  <si>
    <t>764343852R00</t>
  </si>
  <si>
    <t>Demontáž lem. trub ze 2 dílů, D do 700 mm, do 45°</t>
  </si>
  <si>
    <t>764341822R00</t>
  </si>
  <si>
    <t>Demontáž lemov. trub D 100 mm, vln. kryt. do 45°</t>
  </si>
  <si>
    <t>764339831R00</t>
  </si>
  <si>
    <t>Demontáž lemování komínů v ploše, hl. kryt, do 45°</t>
  </si>
  <si>
    <t>(1,47+1,2)*2</t>
  </si>
  <si>
    <t>(1,35+1,1)*2</t>
  </si>
  <si>
    <t>(2,02+1,722)*2</t>
  </si>
  <si>
    <t>(1,08+1,4)*2</t>
  </si>
  <si>
    <t>(1,5+0,7)*2</t>
  </si>
  <si>
    <t>764392840R00</t>
  </si>
  <si>
    <t>Demontáž úžlabí, rš 500 mm, sklon do 30°</t>
  </si>
  <si>
    <t>764392851R00</t>
  </si>
  <si>
    <t>Demontáž úžlabí, rš 660 mm, sklon do 45°</t>
  </si>
  <si>
    <t>764332880R00</t>
  </si>
  <si>
    <t>Demontáž lemování zdí z dílů, rš 900 mm, do 30°</t>
  </si>
  <si>
    <t>764211242RT3</t>
  </si>
  <si>
    <t>Krytina hladká z Cu, svitky š. 670mm, sklon do 45°, plocha nad 25 m2, bez zednických výpomocí</t>
  </si>
  <si>
    <t>29+28</t>
  </si>
  <si>
    <t>998764103R00</t>
  </si>
  <si>
    <t>Přesun hmot pro klempířské konstr., výšky do 24 m</t>
  </si>
  <si>
    <t>765901182R00</t>
  </si>
  <si>
    <t>Fólie podstřešní vodotěsná viz PD</t>
  </si>
  <si>
    <t>(1,04+12,97+24,31+9,78+13,75+14,2+7,05/2)*2*0,9*1,1</t>
  </si>
  <si>
    <t>1350*1,1</t>
  </si>
  <si>
    <t>57*1,1</t>
  </si>
  <si>
    <t>765R1</t>
  </si>
  <si>
    <t>Těsnící program k podstřešním foliím</t>
  </si>
  <si>
    <t>765799212R00</t>
  </si>
  <si>
    <t>Montáž laťování rozteč latí do 22 cm nad 10 m2</t>
  </si>
  <si>
    <t>1642,558/1,1</t>
  </si>
  <si>
    <t>765311421R00</t>
  </si>
  <si>
    <t>Krytina z prejzů střech složitých, do malty</t>
  </si>
  <si>
    <t>182*0,43*1,1</t>
  </si>
  <si>
    <t>765799231R00</t>
  </si>
  <si>
    <t>Montáž kontralaťování při vzdálenosti latí do 1 m</t>
  </si>
  <si>
    <t>1493,234*6,67*1,1</t>
  </si>
  <si>
    <t>765310012RAA</t>
  </si>
  <si>
    <t>Zastřešení pálenou krytinou bobrovkou, střech složitých</t>
  </si>
  <si>
    <t>1493,23-143</t>
  </si>
  <si>
    <t>765319412RT1</t>
  </si>
  <si>
    <t>Montáž hřebene z hřebenáčů do malty, bobrovka - kpl. provedení vč. spojovacího mat.</t>
  </si>
  <si>
    <t>(4,69*2+3,96+20,85+4,01+2,51+4,43+6,29+24,24)*2</t>
  </si>
  <si>
    <t>10,89</t>
  </si>
  <si>
    <t>4,34</t>
  </si>
  <si>
    <t>596600322R</t>
  </si>
  <si>
    <t xml:space="preserve">Bobrovka kulatý řez hřebenová č. 7,  </t>
  </si>
  <si>
    <t>166,57*3,57*1,1</t>
  </si>
  <si>
    <t>765319912R00</t>
  </si>
  <si>
    <t>Přiřezání a uchycení jednostranně bobrovek, šikmé</t>
  </si>
  <si>
    <t>(4,69*2+3,51*2+6,29*2+4,2*2)*2</t>
  </si>
  <si>
    <t>(7,93*2+3,42*2+4,92*2+4,73*2)*2</t>
  </si>
  <si>
    <t>765R2</t>
  </si>
  <si>
    <t>Zastřešení pálenou krytinou prejzovou do malty, hlavy štítů - kpl. provedení viz PD</t>
  </si>
  <si>
    <t>3,7*6</t>
  </si>
  <si>
    <t>3,3*2</t>
  </si>
  <si>
    <t>765R3</t>
  </si>
  <si>
    <t>Doplňkové prvky ke krytině bobrovka, dle předpisu výrobce, dod. a mont.</t>
  </si>
  <si>
    <t>765R4</t>
  </si>
  <si>
    <t>Těsnící program pro krytinu bobrovka, kpl. dod. a mont</t>
  </si>
  <si>
    <t>kpl</t>
  </si>
  <si>
    <t>998765103R00</t>
  </si>
  <si>
    <t>Přesun hmot pro krytiny tvrdé, výšky do 24 m</t>
  </si>
  <si>
    <t>766R1</t>
  </si>
  <si>
    <t>O 1 - Okno dřevěné, dvoukřídlé s obloukovým nadsvě, stávající okno bude opáleno a nově nalakováno</t>
  </si>
  <si>
    <t>766R2</t>
  </si>
  <si>
    <t>O 2 - Okno dřevěné, vícekřídlé s obloukovým nadsvě, stávající okno bude opáleno a nově nalakováno</t>
  </si>
  <si>
    <t>767851802R00</t>
  </si>
  <si>
    <t>Demontáž komínových lávek - části lávky</t>
  </si>
  <si>
    <t>767996803R00</t>
  </si>
  <si>
    <t>Demontáž atypických ocelových konstr. do 250 kg</t>
  </si>
  <si>
    <t>kg</t>
  </si>
  <si>
    <t>998767103R00</t>
  </si>
  <si>
    <t>Přesun hmot pro zámečnické konstr., výšky do 24 m</t>
  </si>
  <si>
    <t>782991100R00</t>
  </si>
  <si>
    <t>Výplň dilatační spáry šířky do 2 cm</t>
  </si>
  <si>
    <t>22*0,6</t>
  </si>
  <si>
    <t>20*0,6</t>
  </si>
  <si>
    <t>23*0,6</t>
  </si>
  <si>
    <t>21*2*0,6</t>
  </si>
  <si>
    <t>782R1</t>
  </si>
  <si>
    <t>Oprava kamenných desek atik, vč. pigmentačního sjednocujícího nátěru</t>
  </si>
  <si>
    <t>67,08*0,2</t>
  </si>
  <si>
    <t>783784503R00</t>
  </si>
  <si>
    <t>Nátěr tesařských konstrukcí Boronitem Q 3 x</t>
  </si>
  <si>
    <t>6570*(0,04+0,06)*2</t>
  </si>
  <si>
    <t>208*2</t>
  </si>
  <si>
    <t>34*(0,16+0,16)*2</t>
  </si>
  <si>
    <t>169*(0,14+0,16)*2</t>
  </si>
  <si>
    <t>61*2</t>
  </si>
  <si>
    <t>62,44*(0,08)*4</t>
  </si>
  <si>
    <t>210200020RAB</t>
  </si>
  <si>
    <t>Hromosvod, kpl. provedení vč. revize</t>
  </si>
  <si>
    <t>kompl</t>
  </si>
  <si>
    <t>222R1</t>
  </si>
  <si>
    <t>Demontáž a zpětná montáž antény TV a net</t>
  </si>
  <si>
    <t/>
  </si>
  <si>
    <t>SUM</t>
  </si>
  <si>
    <t>POPUZIV</t>
  </si>
  <si>
    <t>END</t>
  </si>
  <si>
    <t>Střední škola řemeslná - Jaroměř (prejza)</t>
  </si>
  <si>
    <t>Střední škola řemeslná</t>
  </si>
  <si>
    <t>00087815</t>
  </si>
  <si>
    <t>Studničkova 260, 251 01 Jaroměř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</si>
</sst>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2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2" t="s">
        <v>39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zoomScaleSheetLayoutView="75" workbookViewId="0" topLeftCell="B1">
      <selection activeCell="B1" sqref="B1:J1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40</v>
      </c>
      <c r="C2" s="82"/>
      <c r="D2" s="219" t="s">
        <v>442</v>
      </c>
      <c r="E2" s="220"/>
      <c r="F2" s="220"/>
      <c r="G2" s="220"/>
      <c r="H2" s="220"/>
      <c r="I2" s="220"/>
      <c r="J2" s="221"/>
      <c r="O2" s="2"/>
    </row>
    <row r="3" spans="1:10" ht="23.25" customHeight="1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443</v>
      </c>
      <c r="E5" s="26"/>
      <c r="F5" s="26"/>
      <c r="G5" s="26"/>
      <c r="H5" s="28" t="s">
        <v>33</v>
      </c>
      <c r="I5" s="91" t="s">
        <v>444</v>
      </c>
      <c r="J5" s="11"/>
    </row>
    <row r="6" spans="1:10" ht="15.75" customHeight="1">
      <c r="A6" s="4"/>
      <c r="B6" s="41"/>
      <c r="C6" s="26"/>
      <c r="D6" s="91" t="s">
        <v>445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6"/>
      <c r="E11" s="226"/>
      <c r="F11" s="226"/>
      <c r="G11" s="226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45"/>
      <c r="E12" s="245"/>
      <c r="F12" s="245"/>
      <c r="G12" s="245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0" ht="23.25" customHeight="1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SUMIF(F47:F65,A16,I47:I65)+SUMIF(F47:F65,"PSU",I47:I65)</f>
        <v>0</v>
      </c>
      <c r="J16" s="224"/>
    </row>
    <row r="17" spans="1:10" ht="23.25" customHeight="1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SUMIF(F47:F65,A17,I47:I65)</f>
        <v>0</v>
      </c>
      <c r="J17" s="224"/>
    </row>
    <row r="18" spans="1:10" ht="23.25" customHeight="1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SUMIF(F47:F65,A18,I47:I65)</f>
        <v>0</v>
      </c>
      <c r="J18" s="224"/>
    </row>
    <row r="19" spans="1:10" ht="23.25" customHeight="1">
      <c r="A19" s="141" t="s">
        <v>89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SUMIF(F47:F65,A19,I47:I65)</f>
        <v>0</v>
      </c>
      <c r="J19" s="224"/>
    </row>
    <row r="20" spans="1:10" ht="23.25" customHeight="1">
      <c r="A20" s="141" t="s">
        <v>90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SUMIF(F47:F65,A20,I47:I65)</f>
        <v>0</v>
      </c>
      <c r="J20" s="224"/>
    </row>
    <row r="21" spans="1:10" ht="23.25" customHeight="1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43109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/>
      <c r="C39" s="210"/>
      <c r="D39" s="211"/>
      <c r="E39" s="211"/>
      <c r="F39" s="108">
        <f>' Pol'!AC220</f>
        <v>0</v>
      </c>
      <c r="G39" s="109">
        <f>' Pol'!AD220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2" t="s">
        <v>47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ht="15">
      <c r="B44" s="120" t="s">
        <v>49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50</v>
      </c>
      <c r="G46" s="129"/>
      <c r="H46" s="129"/>
      <c r="I46" s="215" t="s">
        <v>28</v>
      </c>
      <c r="J46" s="215"/>
    </row>
    <row r="47" spans="1:10" ht="25.5" customHeight="1">
      <c r="A47" s="122"/>
      <c r="B47" s="130" t="s">
        <v>51</v>
      </c>
      <c r="C47" s="217" t="s">
        <v>52</v>
      </c>
      <c r="D47" s="218"/>
      <c r="E47" s="218"/>
      <c r="F47" s="132" t="s">
        <v>23</v>
      </c>
      <c r="G47" s="133"/>
      <c r="H47" s="133"/>
      <c r="I47" s="216">
        <f>' Pol'!G8</f>
        <v>0</v>
      </c>
      <c r="J47" s="216"/>
    </row>
    <row r="48" spans="1:10" ht="25.5" customHeight="1">
      <c r="A48" s="122"/>
      <c r="B48" s="124" t="s">
        <v>53</v>
      </c>
      <c r="C48" s="204" t="s">
        <v>54</v>
      </c>
      <c r="D48" s="205"/>
      <c r="E48" s="205"/>
      <c r="F48" s="134" t="s">
        <v>23</v>
      </c>
      <c r="G48" s="135"/>
      <c r="H48" s="135"/>
      <c r="I48" s="203">
        <f>' Pol'!G13</f>
        <v>0</v>
      </c>
      <c r="J48" s="203"/>
    </row>
    <row r="49" spans="1:10" ht="25.5" customHeight="1">
      <c r="A49" s="122"/>
      <c r="B49" s="124" t="s">
        <v>55</v>
      </c>
      <c r="C49" s="204" t="s">
        <v>56</v>
      </c>
      <c r="D49" s="205"/>
      <c r="E49" s="205"/>
      <c r="F49" s="134" t="s">
        <v>23</v>
      </c>
      <c r="G49" s="135"/>
      <c r="H49" s="135"/>
      <c r="I49" s="203">
        <f>' Pol'!G15</f>
        <v>0</v>
      </c>
      <c r="J49" s="203"/>
    </row>
    <row r="50" spans="1:10" ht="25.5" customHeight="1">
      <c r="A50" s="122"/>
      <c r="B50" s="124" t="s">
        <v>57</v>
      </c>
      <c r="C50" s="204" t="s">
        <v>58</v>
      </c>
      <c r="D50" s="205"/>
      <c r="E50" s="205"/>
      <c r="F50" s="134" t="s">
        <v>23</v>
      </c>
      <c r="G50" s="135"/>
      <c r="H50" s="135"/>
      <c r="I50" s="203">
        <f>' Pol'!G39</f>
        <v>0</v>
      </c>
      <c r="J50" s="203"/>
    </row>
    <row r="51" spans="1:10" ht="25.5" customHeight="1">
      <c r="A51" s="122"/>
      <c r="B51" s="124" t="s">
        <v>59</v>
      </c>
      <c r="C51" s="204" t="s">
        <v>60</v>
      </c>
      <c r="D51" s="205"/>
      <c r="E51" s="205"/>
      <c r="F51" s="134" t="s">
        <v>23</v>
      </c>
      <c r="G51" s="135"/>
      <c r="H51" s="135"/>
      <c r="I51" s="203">
        <f>' Pol'!G42</f>
        <v>0</v>
      </c>
      <c r="J51" s="203"/>
    </row>
    <row r="52" spans="1:10" ht="25.5" customHeight="1">
      <c r="A52" s="122"/>
      <c r="B52" s="124" t="s">
        <v>61</v>
      </c>
      <c r="C52" s="204" t="s">
        <v>62</v>
      </c>
      <c r="D52" s="205"/>
      <c r="E52" s="205"/>
      <c r="F52" s="134" t="s">
        <v>23</v>
      </c>
      <c r="G52" s="135"/>
      <c r="H52" s="135"/>
      <c r="I52" s="203">
        <f>' Pol'!G59</f>
        <v>0</v>
      </c>
      <c r="J52" s="203"/>
    </row>
    <row r="53" spans="1:10" ht="25.5" customHeight="1">
      <c r="A53" s="122"/>
      <c r="B53" s="124" t="s">
        <v>63</v>
      </c>
      <c r="C53" s="204" t="s">
        <v>64</v>
      </c>
      <c r="D53" s="205"/>
      <c r="E53" s="205"/>
      <c r="F53" s="134" t="s">
        <v>23</v>
      </c>
      <c r="G53" s="135"/>
      <c r="H53" s="135"/>
      <c r="I53" s="203">
        <f>' Pol'!G63</f>
        <v>0</v>
      </c>
      <c r="J53" s="203"/>
    </row>
    <row r="54" spans="1:10" ht="25.5" customHeight="1">
      <c r="A54" s="122"/>
      <c r="B54" s="124" t="s">
        <v>65</v>
      </c>
      <c r="C54" s="204" t="s">
        <v>66</v>
      </c>
      <c r="D54" s="205"/>
      <c r="E54" s="205"/>
      <c r="F54" s="134" t="s">
        <v>23</v>
      </c>
      <c r="G54" s="135"/>
      <c r="H54" s="135"/>
      <c r="I54" s="203">
        <f>' Pol'!G76</f>
        <v>0</v>
      </c>
      <c r="J54" s="203"/>
    </row>
    <row r="55" spans="1:10" ht="25.5" customHeight="1">
      <c r="A55" s="122"/>
      <c r="B55" s="124" t="s">
        <v>67</v>
      </c>
      <c r="C55" s="204" t="s">
        <v>68</v>
      </c>
      <c r="D55" s="205"/>
      <c r="E55" s="205"/>
      <c r="F55" s="134" t="s">
        <v>24</v>
      </c>
      <c r="G55" s="135"/>
      <c r="H55" s="135"/>
      <c r="I55" s="203">
        <f>' Pol'!G78</f>
        <v>0</v>
      </c>
      <c r="J55" s="203"/>
    </row>
    <row r="56" spans="1:10" ht="25.5" customHeight="1">
      <c r="A56" s="122"/>
      <c r="B56" s="124" t="s">
        <v>69</v>
      </c>
      <c r="C56" s="204" t="s">
        <v>70</v>
      </c>
      <c r="D56" s="205"/>
      <c r="E56" s="205"/>
      <c r="F56" s="134" t="s">
        <v>24</v>
      </c>
      <c r="G56" s="135"/>
      <c r="H56" s="135"/>
      <c r="I56" s="203">
        <f>' Pol'!G83</f>
        <v>0</v>
      </c>
      <c r="J56" s="203"/>
    </row>
    <row r="57" spans="1:10" ht="25.5" customHeight="1">
      <c r="A57" s="122"/>
      <c r="B57" s="124" t="s">
        <v>71</v>
      </c>
      <c r="C57" s="204" t="s">
        <v>72</v>
      </c>
      <c r="D57" s="205"/>
      <c r="E57" s="205"/>
      <c r="F57" s="134" t="s">
        <v>24</v>
      </c>
      <c r="G57" s="135"/>
      <c r="H57" s="135"/>
      <c r="I57" s="203">
        <f>' Pol'!G85</f>
        <v>0</v>
      </c>
      <c r="J57" s="203"/>
    </row>
    <row r="58" spans="1:10" ht="25.5" customHeight="1">
      <c r="A58" s="122"/>
      <c r="B58" s="124" t="s">
        <v>73</v>
      </c>
      <c r="C58" s="204" t="s">
        <v>74</v>
      </c>
      <c r="D58" s="205"/>
      <c r="E58" s="205"/>
      <c r="F58" s="134" t="s">
        <v>24</v>
      </c>
      <c r="G58" s="135"/>
      <c r="H58" s="135"/>
      <c r="I58" s="203">
        <f>' Pol'!G110</f>
        <v>0</v>
      </c>
      <c r="J58" s="203"/>
    </row>
    <row r="59" spans="1:10" ht="25.5" customHeight="1">
      <c r="A59" s="122"/>
      <c r="B59" s="124" t="s">
        <v>75</v>
      </c>
      <c r="C59" s="204" t="s">
        <v>76</v>
      </c>
      <c r="D59" s="205"/>
      <c r="E59" s="205"/>
      <c r="F59" s="134" t="s">
        <v>24</v>
      </c>
      <c r="G59" s="135"/>
      <c r="H59" s="135"/>
      <c r="I59" s="203">
        <f>' Pol'!G162</f>
        <v>0</v>
      </c>
      <c r="J59" s="203"/>
    </row>
    <row r="60" spans="1:10" ht="25.5" customHeight="1">
      <c r="A60" s="122"/>
      <c r="B60" s="124" t="s">
        <v>77</v>
      </c>
      <c r="C60" s="204" t="s">
        <v>78</v>
      </c>
      <c r="D60" s="205"/>
      <c r="E60" s="205"/>
      <c r="F60" s="134" t="s">
        <v>24</v>
      </c>
      <c r="G60" s="135"/>
      <c r="H60" s="135"/>
      <c r="I60" s="203">
        <f>' Pol'!G192</f>
        <v>0</v>
      </c>
      <c r="J60" s="203"/>
    </row>
    <row r="61" spans="1:10" ht="25.5" customHeight="1">
      <c r="A61" s="122"/>
      <c r="B61" s="124" t="s">
        <v>79</v>
      </c>
      <c r="C61" s="204" t="s">
        <v>80</v>
      </c>
      <c r="D61" s="205"/>
      <c r="E61" s="205"/>
      <c r="F61" s="134" t="s">
        <v>24</v>
      </c>
      <c r="G61" s="135"/>
      <c r="H61" s="135"/>
      <c r="I61" s="203">
        <f>' Pol'!G195</f>
        <v>0</v>
      </c>
      <c r="J61" s="203"/>
    </row>
    <row r="62" spans="1:10" ht="25.5" customHeight="1">
      <c r="A62" s="122"/>
      <c r="B62" s="124" t="s">
        <v>81</v>
      </c>
      <c r="C62" s="204" t="s">
        <v>82</v>
      </c>
      <c r="D62" s="205"/>
      <c r="E62" s="205"/>
      <c r="F62" s="134" t="s">
        <v>24</v>
      </c>
      <c r="G62" s="135"/>
      <c r="H62" s="135"/>
      <c r="I62" s="203">
        <f>' Pol'!G199</f>
        <v>0</v>
      </c>
      <c r="J62" s="203"/>
    </row>
    <row r="63" spans="1:10" ht="25.5" customHeight="1">
      <c r="A63" s="122"/>
      <c r="B63" s="124" t="s">
        <v>83</v>
      </c>
      <c r="C63" s="204" t="s">
        <v>84</v>
      </c>
      <c r="D63" s="205"/>
      <c r="E63" s="205"/>
      <c r="F63" s="134" t="s">
        <v>24</v>
      </c>
      <c r="G63" s="135"/>
      <c r="H63" s="135"/>
      <c r="I63" s="203">
        <f>' Pol'!G207</f>
        <v>0</v>
      </c>
      <c r="J63" s="203"/>
    </row>
    <row r="64" spans="1:10" ht="25.5" customHeight="1">
      <c r="A64" s="122"/>
      <c r="B64" s="124" t="s">
        <v>85</v>
      </c>
      <c r="C64" s="204" t="s">
        <v>86</v>
      </c>
      <c r="D64" s="205"/>
      <c r="E64" s="205"/>
      <c r="F64" s="134" t="s">
        <v>25</v>
      </c>
      <c r="G64" s="135"/>
      <c r="H64" s="135"/>
      <c r="I64" s="203">
        <f>' Pol'!G215</f>
        <v>0</v>
      </c>
      <c r="J64" s="203"/>
    </row>
    <row r="65" spans="1:10" ht="25.5" customHeight="1">
      <c r="A65" s="122"/>
      <c r="B65" s="131" t="s">
        <v>87</v>
      </c>
      <c r="C65" s="207" t="s">
        <v>88</v>
      </c>
      <c r="D65" s="208"/>
      <c r="E65" s="208"/>
      <c r="F65" s="136" t="s">
        <v>25</v>
      </c>
      <c r="G65" s="137"/>
      <c r="H65" s="137"/>
      <c r="I65" s="206">
        <f>' Pol'!G217</f>
        <v>0</v>
      </c>
      <c r="J65" s="206"/>
    </row>
    <row r="66" spans="1:10" ht="25.5" customHeight="1">
      <c r="A66" s="123"/>
      <c r="B66" s="127" t="s">
        <v>1</v>
      </c>
      <c r="C66" s="127"/>
      <c r="D66" s="128"/>
      <c r="E66" s="128"/>
      <c r="F66" s="138"/>
      <c r="G66" s="139"/>
      <c r="H66" s="139"/>
      <c r="I66" s="209">
        <f>SUM(I47:I65)</f>
        <v>0</v>
      </c>
      <c r="J66" s="209"/>
    </row>
    <row r="67" spans="6:10" ht="12">
      <c r="F67" s="140"/>
      <c r="G67" s="96"/>
      <c r="H67" s="140"/>
      <c r="I67" s="96"/>
      <c r="J67" s="96"/>
    </row>
    <row r="68" spans="6:10" ht="12">
      <c r="F68" s="140"/>
      <c r="G68" s="96"/>
      <c r="H68" s="140"/>
      <c r="I68" s="96"/>
      <c r="J68" s="96"/>
    </row>
    <row r="69" spans="6:10" ht="12">
      <c r="F69" s="140"/>
      <c r="G69" s="96"/>
      <c r="H69" s="140"/>
      <c r="I69" s="96"/>
      <c r="J69" s="96"/>
    </row>
  </sheetData>
  <sheetProtection/>
  <mergeCells count="77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C63:E63"/>
    <mergeCell ref="I58:J58"/>
    <mergeCell ref="C58:E58"/>
    <mergeCell ref="I59:J59"/>
    <mergeCell ref="C59:E59"/>
    <mergeCell ref="I60:J60"/>
    <mergeCell ref="C60:E60"/>
    <mergeCell ref="I64:J64"/>
    <mergeCell ref="C64:E64"/>
    <mergeCell ref="I65:J65"/>
    <mergeCell ref="C65:E65"/>
    <mergeCell ref="I66:J66"/>
    <mergeCell ref="I61:J61"/>
    <mergeCell ref="C61:E61"/>
    <mergeCell ref="I62:J62"/>
    <mergeCell ref="C62:E62"/>
    <mergeCell ref="I63:J6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125" defaultRowHeight="12.75"/>
  <cols>
    <col min="1" max="1" width="4.25390625" style="6" customWidth="1"/>
    <col min="2" max="2" width="14.50390625" style="6" customWidth="1"/>
    <col min="3" max="3" width="38.25390625" style="10" customWidth="1"/>
    <col min="4" max="4" width="4.50390625" style="6" customWidth="1"/>
    <col min="5" max="5" width="10.50390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">
      <c r="A1" s="250" t="s">
        <v>6</v>
      </c>
      <c r="B1" s="250"/>
      <c r="C1" s="251"/>
      <c r="D1" s="250"/>
      <c r="E1" s="250"/>
      <c r="F1" s="250"/>
      <c r="G1" s="250"/>
    </row>
    <row r="2" spans="1:7" ht="24.75" customHeight="1">
      <c r="A2" s="79" t="s">
        <v>41</v>
      </c>
      <c r="B2" s="78"/>
      <c r="C2" s="252"/>
      <c r="D2" s="252"/>
      <c r="E2" s="252"/>
      <c r="F2" s="252"/>
      <c r="G2" s="253"/>
    </row>
    <row r="3" spans="1:7" ht="24.75" customHeight="1" hidden="1">
      <c r="A3" s="79" t="s">
        <v>7</v>
      </c>
      <c r="B3" s="78"/>
      <c r="C3" s="252"/>
      <c r="D3" s="252"/>
      <c r="E3" s="252"/>
      <c r="F3" s="252"/>
      <c r="G3" s="253"/>
    </row>
    <row r="4" spans="1:7" ht="24.75" customHeight="1" hidden="1">
      <c r="A4" s="79" t="s">
        <v>8</v>
      </c>
      <c r="B4" s="78"/>
      <c r="C4" s="252"/>
      <c r="D4" s="252"/>
      <c r="E4" s="252"/>
      <c r="F4" s="252"/>
      <c r="G4" s="253"/>
    </row>
    <row r="5" spans="2:4" ht="12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3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125" style="0" customWidth="1"/>
    <col min="2" max="2" width="14.375" style="95" customWidth="1"/>
    <col min="3" max="3" width="38.125" style="95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4" t="s">
        <v>6</v>
      </c>
      <c r="B1" s="254"/>
      <c r="C1" s="254"/>
      <c r="D1" s="254"/>
      <c r="E1" s="254"/>
      <c r="F1" s="254"/>
      <c r="G1" s="254"/>
      <c r="AE1" t="s">
        <v>92</v>
      </c>
    </row>
    <row r="2" spans="1:31" ht="24.75" customHeight="1">
      <c r="A2" s="145" t="s">
        <v>91</v>
      </c>
      <c r="B2" s="143"/>
      <c r="C2" s="255" t="s">
        <v>46</v>
      </c>
      <c r="D2" s="256"/>
      <c r="E2" s="256"/>
      <c r="F2" s="256"/>
      <c r="G2" s="257"/>
      <c r="AE2" t="s">
        <v>93</v>
      </c>
    </row>
    <row r="3" spans="1:31" ht="24.75" customHeight="1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94</v>
      </c>
    </row>
    <row r="4" spans="1:31" ht="24.75" customHeight="1" hidden="1">
      <c r="A4" s="146" t="s">
        <v>8</v>
      </c>
      <c r="B4" s="144"/>
      <c r="C4" s="258"/>
      <c r="D4" s="259"/>
      <c r="E4" s="259"/>
      <c r="F4" s="259"/>
      <c r="G4" s="260"/>
      <c r="AE4" t="s">
        <v>95</v>
      </c>
    </row>
    <row r="5" spans="1:31" ht="12" hidden="1">
      <c r="A5" s="147" t="s">
        <v>96</v>
      </c>
      <c r="B5" s="148"/>
      <c r="C5" s="149"/>
      <c r="D5" s="150"/>
      <c r="E5" s="150"/>
      <c r="F5" s="150"/>
      <c r="G5" s="151"/>
      <c r="AE5" t="s">
        <v>97</v>
      </c>
    </row>
    <row r="7" spans="1:21" ht="37.5">
      <c r="A7" s="156" t="s">
        <v>98</v>
      </c>
      <c r="B7" s="157" t="s">
        <v>99</v>
      </c>
      <c r="C7" s="157" t="s">
        <v>100</v>
      </c>
      <c r="D7" s="156" t="s">
        <v>101</v>
      </c>
      <c r="E7" s="156" t="s">
        <v>102</v>
      </c>
      <c r="F7" s="152" t="s">
        <v>103</v>
      </c>
      <c r="G7" s="175" t="s">
        <v>28</v>
      </c>
      <c r="H7" s="176" t="s">
        <v>29</v>
      </c>
      <c r="I7" s="176" t="s">
        <v>104</v>
      </c>
      <c r="J7" s="176" t="s">
        <v>30</v>
      </c>
      <c r="K7" s="176" t="s">
        <v>105</v>
      </c>
      <c r="L7" s="176" t="s">
        <v>106</v>
      </c>
      <c r="M7" s="176" t="s">
        <v>107</v>
      </c>
      <c r="N7" s="176" t="s">
        <v>108</v>
      </c>
      <c r="O7" s="176" t="s">
        <v>109</v>
      </c>
      <c r="P7" s="176" t="s">
        <v>110</v>
      </c>
      <c r="Q7" s="176" t="s">
        <v>111</v>
      </c>
      <c r="R7" s="176" t="s">
        <v>112</v>
      </c>
      <c r="S7" s="176" t="s">
        <v>113</v>
      </c>
      <c r="T7" s="176" t="s">
        <v>114</v>
      </c>
      <c r="U7" s="159" t="s">
        <v>115</v>
      </c>
    </row>
    <row r="8" spans="1:31" ht="12">
      <c r="A8" s="177" t="s">
        <v>116</v>
      </c>
      <c r="B8" s="178" t="s">
        <v>51</v>
      </c>
      <c r="C8" s="179" t="s">
        <v>52</v>
      </c>
      <c r="D8" s="180"/>
      <c r="E8" s="181"/>
      <c r="F8" s="182"/>
      <c r="G8" s="182">
        <f>SUMIF(AE9:AE12,"&lt;&gt;NOR",G9:G12)</f>
        <v>0</v>
      </c>
      <c r="H8" s="182"/>
      <c r="I8" s="182">
        <f>SUM(I9:I12)</f>
        <v>0</v>
      </c>
      <c r="J8" s="182"/>
      <c r="K8" s="182">
        <f>SUM(K9:K12)</f>
        <v>0</v>
      </c>
      <c r="L8" s="182"/>
      <c r="M8" s="182">
        <f>SUM(M9:M12)</f>
        <v>0</v>
      </c>
      <c r="N8" s="158"/>
      <c r="O8" s="158">
        <f>SUM(O9:O12)</f>
        <v>1.7109299999999998</v>
      </c>
      <c r="P8" s="158"/>
      <c r="Q8" s="158">
        <f>SUM(Q9:Q12)</f>
        <v>0</v>
      </c>
      <c r="R8" s="158"/>
      <c r="S8" s="158"/>
      <c r="T8" s="177"/>
      <c r="U8" s="158">
        <f>SUM(U9:U12)</f>
        <v>9.07</v>
      </c>
      <c r="AE8" t="s">
        <v>117</v>
      </c>
    </row>
    <row r="9" spans="1:60" ht="19.5" outlineLevel="1">
      <c r="A9" s="154">
        <v>1</v>
      </c>
      <c r="B9" s="160" t="s">
        <v>118</v>
      </c>
      <c r="C9" s="195" t="s">
        <v>119</v>
      </c>
      <c r="D9" s="162" t="s">
        <v>120</v>
      </c>
      <c r="E9" s="169">
        <v>0.8343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3">
        <v>1.7416</v>
      </c>
      <c r="O9" s="163">
        <f>ROUND(E9*N9,5)</f>
        <v>1.45302</v>
      </c>
      <c r="P9" s="163">
        <v>0</v>
      </c>
      <c r="Q9" s="163">
        <f>ROUND(E9*P9,5)</f>
        <v>0</v>
      </c>
      <c r="R9" s="163"/>
      <c r="S9" s="163"/>
      <c r="T9" s="164">
        <v>7.456</v>
      </c>
      <c r="U9" s="163">
        <f>ROUND(E9*T9,2)</f>
        <v>6.22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12" outlineLevel="1">
      <c r="A10" s="154"/>
      <c r="B10" s="160"/>
      <c r="C10" s="196" t="s">
        <v>122</v>
      </c>
      <c r="D10" s="165"/>
      <c r="E10" s="170">
        <v>0.8343</v>
      </c>
      <c r="F10" s="173"/>
      <c r="G10" s="173"/>
      <c r="H10" s="173"/>
      <c r="I10" s="173"/>
      <c r="J10" s="173"/>
      <c r="K10" s="173"/>
      <c r="L10" s="173"/>
      <c r="M10" s="173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123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12" outlineLevel="1">
      <c r="A11" s="154">
        <v>2</v>
      </c>
      <c r="B11" s="160" t="s">
        <v>124</v>
      </c>
      <c r="C11" s="195" t="s">
        <v>125</v>
      </c>
      <c r="D11" s="162" t="s">
        <v>126</v>
      </c>
      <c r="E11" s="169">
        <v>1.1124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3">
        <v>0.23185</v>
      </c>
      <c r="O11" s="163">
        <f>ROUND(E11*N11,5)</f>
        <v>0.25791</v>
      </c>
      <c r="P11" s="163">
        <v>0</v>
      </c>
      <c r="Q11" s="163">
        <f>ROUND(E11*P11,5)</f>
        <v>0</v>
      </c>
      <c r="R11" s="163"/>
      <c r="S11" s="163"/>
      <c r="T11" s="164">
        <v>2.566</v>
      </c>
      <c r="U11" s="163">
        <f>ROUND(E11*T11,2)</f>
        <v>2.85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121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12" outlineLevel="1">
      <c r="A12" s="154"/>
      <c r="B12" s="160"/>
      <c r="C12" s="196" t="s">
        <v>127</v>
      </c>
      <c r="D12" s="165"/>
      <c r="E12" s="170">
        <v>1.1124</v>
      </c>
      <c r="F12" s="173"/>
      <c r="G12" s="173"/>
      <c r="H12" s="173"/>
      <c r="I12" s="173"/>
      <c r="J12" s="173"/>
      <c r="K12" s="173"/>
      <c r="L12" s="173"/>
      <c r="M12" s="173"/>
      <c r="N12" s="163"/>
      <c r="O12" s="163"/>
      <c r="P12" s="163"/>
      <c r="Q12" s="163"/>
      <c r="R12" s="163"/>
      <c r="S12" s="163"/>
      <c r="T12" s="164"/>
      <c r="U12" s="16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123</v>
      </c>
      <c r="AF12" s="153">
        <v>0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31" ht="12">
      <c r="A13" s="155" t="s">
        <v>116</v>
      </c>
      <c r="B13" s="161" t="s">
        <v>53</v>
      </c>
      <c r="C13" s="197" t="s">
        <v>54</v>
      </c>
      <c r="D13" s="166"/>
      <c r="E13" s="171"/>
      <c r="F13" s="174"/>
      <c r="G13" s="174">
        <f>SUMIF(AE14:AE14,"&lt;&gt;NOR",G14:G14)</f>
        <v>0</v>
      </c>
      <c r="H13" s="174"/>
      <c r="I13" s="174">
        <f>SUM(I14:I14)</f>
        <v>0</v>
      </c>
      <c r="J13" s="174"/>
      <c r="K13" s="174">
        <f>SUM(K14:K14)</f>
        <v>0</v>
      </c>
      <c r="L13" s="174"/>
      <c r="M13" s="174">
        <f>SUM(M14:M14)</f>
        <v>0</v>
      </c>
      <c r="N13" s="167"/>
      <c r="O13" s="167">
        <f>SUM(O14:O14)</f>
        <v>5.15775</v>
      </c>
      <c r="P13" s="167"/>
      <c r="Q13" s="167">
        <f>SUM(Q14:Q14)</f>
        <v>3.9</v>
      </c>
      <c r="R13" s="167"/>
      <c r="S13" s="167"/>
      <c r="T13" s="168"/>
      <c r="U13" s="167">
        <f>SUM(U14:U14)</f>
        <v>182.7</v>
      </c>
      <c r="AE13" t="s">
        <v>117</v>
      </c>
    </row>
    <row r="14" spans="1:60" ht="12" outlineLevel="1">
      <c r="A14" s="154">
        <v>3</v>
      </c>
      <c r="B14" s="160" t="s">
        <v>128</v>
      </c>
      <c r="C14" s="195" t="s">
        <v>129</v>
      </c>
      <c r="D14" s="162" t="s">
        <v>126</v>
      </c>
      <c r="E14" s="169">
        <v>195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63">
        <v>0.02645</v>
      </c>
      <c r="O14" s="163">
        <f>ROUND(E14*N14,5)</f>
        <v>5.15775</v>
      </c>
      <c r="P14" s="163">
        <v>0.02</v>
      </c>
      <c r="Q14" s="163">
        <f>ROUND(E14*P14,5)</f>
        <v>3.9</v>
      </c>
      <c r="R14" s="163"/>
      <c r="S14" s="163"/>
      <c r="T14" s="164">
        <v>0.9369</v>
      </c>
      <c r="U14" s="163">
        <f>ROUND(E14*T14,2)</f>
        <v>182.7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130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31" ht="12">
      <c r="A15" s="155" t="s">
        <v>116</v>
      </c>
      <c r="B15" s="161" t="s">
        <v>55</v>
      </c>
      <c r="C15" s="197" t="s">
        <v>56</v>
      </c>
      <c r="D15" s="166"/>
      <c r="E15" s="171"/>
      <c r="F15" s="174"/>
      <c r="G15" s="174">
        <f>SUMIF(AE16:AE38,"&lt;&gt;NOR",G16:G38)</f>
        <v>0</v>
      </c>
      <c r="H15" s="174"/>
      <c r="I15" s="174">
        <f>SUM(I16:I38)</f>
        <v>0</v>
      </c>
      <c r="J15" s="174"/>
      <c r="K15" s="174">
        <f>SUM(K16:K38)</f>
        <v>0</v>
      </c>
      <c r="L15" s="174"/>
      <c r="M15" s="174">
        <f>SUM(M16:M38)</f>
        <v>0</v>
      </c>
      <c r="N15" s="167"/>
      <c r="O15" s="167">
        <f>SUM(O16:O38)</f>
        <v>25.706409999999998</v>
      </c>
      <c r="P15" s="167"/>
      <c r="Q15" s="167">
        <f>SUM(Q16:Q38)</f>
        <v>0</v>
      </c>
      <c r="R15" s="167"/>
      <c r="S15" s="167"/>
      <c r="T15" s="168"/>
      <c r="U15" s="167">
        <f>SUM(U16:U38)</f>
        <v>1802.1000000000001</v>
      </c>
      <c r="AE15" t="s">
        <v>117</v>
      </c>
    </row>
    <row r="16" spans="1:60" ht="19.5" outlineLevel="1">
      <c r="A16" s="154">
        <v>4</v>
      </c>
      <c r="B16" s="160" t="s">
        <v>131</v>
      </c>
      <c r="C16" s="195" t="s">
        <v>132</v>
      </c>
      <c r="D16" s="162" t="s">
        <v>126</v>
      </c>
      <c r="E16" s="169">
        <v>43.2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63">
        <v>0.00403</v>
      </c>
      <c r="O16" s="163">
        <f>ROUND(E16*N16,5)</f>
        <v>0.1741</v>
      </c>
      <c r="P16" s="163">
        <v>0</v>
      </c>
      <c r="Q16" s="163">
        <f>ROUND(E16*P16,5)</f>
        <v>0</v>
      </c>
      <c r="R16" s="163"/>
      <c r="S16" s="163"/>
      <c r="T16" s="164">
        <v>0.421</v>
      </c>
      <c r="U16" s="163">
        <f>ROUND(E16*T16,2)</f>
        <v>18.19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121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12" outlineLevel="1">
      <c r="A17" s="154"/>
      <c r="B17" s="160"/>
      <c r="C17" s="196" t="s">
        <v>133</v>
      </c>
      <c r="D17" s="165"/>
      <c r="E17" s="170">
        <v>10</v>
      </c>
      <c r="F17" s="173"/>
      <c r="G17" s="173"/>
      <c r="H17" s="173"/>
      <c r="I17" s="173"/>
      <c r="J17" s="173"/>
      <c r="K17" s="173"/>
      <c r="L17" s="173"/>
      <c r="M17" s="173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123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12" outlineLevel="1">
      <c r="A18" s="154"/>
      <c r="B18" s="160"/>
      <c r="C18" s="196" t="s">
        <v>134</v>
      </c>
      <c r="D18" s="165"/>
      <c r="E18" s="170">
        <v>10.7</v>
      </c>
      <c r="F18" s="173"/>
      <c r="G18" s="173"/>
      <c r="H18" s="173"/>
      <c r="I18" s="173"/>
      <c r="J18" s="173"/>
      <c r="K18" s="173"/>
      <c r="L18" s="173"/>
      <c r="M18" s="173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123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12" outlineLevel="1">
      <c r="A19" s="154"/>
      <c r="B19" s="160"/>
      <c r="C19" s="196" t="s">
        <v>135</v>
      </c>
      <c r="D19" s="165"/>
      <c r="E19" s="170">
        <v>11.95</v>
      </c>
      <c r="F19" s="173"/>
      <c r="G19" s="173"/>
      <c r="H19" s="173"/>
      <c r="I19" s="173"/>
      <c r="J19" s="173"/>
      <c r="K19" s="173"/>
      <c r="L19" s="173"/>
      <c r="M19" s="173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123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12" outlineLevel="1">
      <c r="A20" s="154"/>
      <c r="B20" s="160"/>
      <c r="C20" s="196" t="s">
        <v>136</v>
      </c>
      <c r="D20" s="165"/>
      <c r="E20" s="170">
        <v>10.55</v>
      </c>
      <c r="F20" s="173"/>
      <c r="G20" s="173"/>
      <c r="H20" s="173"/>
      <c r="I20" s="173"/>
      <c r="J20" s="173"/>
      <c r="K20" s="173"/>
      <c r="L20" s="173"/>
      <c r="M20" s="173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123</v>
      </c>
      <c r="AF20" s="153">
        <v>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19.5" outlineLevel="1">
      <c r="A21" s="154">
        <v>5</v>
      </c>
      <c r="B21" s="160" t="s">
        <v>137</v>
      </c>
      <c r="C21" s="195" t="s">
        <v>138</v>
      </c>
      <c r="D21" s="162" t="s">
        <v>139</v>
      </c>
      <c r="E21" s="169">
        <v>760.2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63">
        <v>0.001</v>
      </c>
      <c r="O21" s="163">
        <f>ROUND(E21*N21,5)</f>
        <v>0.7602</v>
      </c>
      <c r="P21" s="163">
        <v>0</v>
      </c>
      <c r="Q21" s="163">
        <f>ROUND(E21*P21,5)</f>
        <v>0</v>
      </c>
      <c r="R21" s="163"/>
      <c r="S21" s="163"/>
      <c r="T21" s="164">
        <v>0</v>
      </c>
      <c r="U21" s="163">
        <f>ROUND(E21*T21,2)</f>
        <v>0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140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12" outlineLevel="1">
      <c r="A22" s="154"/>
      <c r="B22" s="160"/>
      <c r="C22" s="196" t="s">
        <v>141</v>
      </c>
      <c r="D22" s="165"/>
      <c r="E22" s="170">
        <v>43.2</v>
      </c>
      <c r="F22" s="173"/>
      <c r="G22" s="173"/>
      <c r="H22" s="173"/>
      <c r="I22" s="173"/>
      <c r="J22" s="173"/>
      <c r="K22" s="173"/>
      <c r="L22" s="173"/>
      <c r="M22" s="173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123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12" outlineLevel="1">
      <c r="A23" s="154"/>
      <c r="B23" s="160"/>
      <c r="C23" s="196" t="s">
        <v>142</v>
      </c>
      <c r="D23" s="165"/>
      <c r="E23" s="170">
        <v>717</v>
      </c>
      <c r="F23" s="173"/>
      <c r="G23" s="173"/>
      <c r="H23" s="173"/>
      <c r="I23" s="173"/>
      <c r="J23" s="173"/>
      <c r="K23" s="173"/>
      <c r="L23" s="173"/>
      <c r="M23" s="173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123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12" outlineLevel="1">
      <c r="A24" s="154">
        <v>6</v>
      </c>
      <c r="B24" s="160" t="s">
        <v>143</v>
      </c>
      <c r="C24" s="195" t="s">
        <v>144</v>
      </c>
      <c r="D24" s="162" t="s">
        <v>126</v>
      </c>
      <c r="E24" s="169">
        <v>760.2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63">
        <v>0.00014</v>
      </c>
      <c r="O24" s="163">
        <f>ROUND(E24*N24,5)</f>
        <v>0.10643</v>
      </c>
      <c r="P24" s="163">
        <v>0</v>
      </c>
      <c r="Q24" s="163">
        <f>ROUND(E24*P24,5)</f>
        <v>0</v>
      </c>
      <c r="R24" s="163"/>
      <c r="S24" s="163"/>
      <c r="T24" s="164">
        <v>0.06</v>
      </c>
      <c r="U24" s="163">
        <f>ROUND(E24*T24,2)</f>
        <v>45.61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121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12" outlineLevel="1">
      <c r="A25" s="154">
        <v>7</v>
      </c>
      <c r="B25" s="160" t="s">
        <v>145</v>
      </c>
      <c r="C25" s="195" t="s">
        <v>146</v>
      </c>
      <c r="D25" s="162" t="s">
        <v>126</v>
      </c>
      <c r="E25" s="169">
        <v>358.5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63">
        <v>0.00924</v>
      </c>
      <c r="O25" s="163">
        <f>ROUND(E25*N25,5)</f>
        <v>3.31254</v>
      </c>
      <c r="P25" s="163">
        <v>0</v>
      </c>
      <c r="Q25" s="163">
        <f>ROUND(E25*P25,5)</f>
        <v>0</v>
      </c>
      <c r="R25" s="163"/>
      <c r="S25" s="163"/>
      <c r="T25" s="164">
        <v>0.24173</v>
      </c>
      <c r="U25" s="163">
        <f>ROUND(E25*T25,2)</f>
        <v>86.66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121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12" outlineLevel="1">
      <c r="A26" s="154"/>
      <c r="B26" s="160"/>
      <c r="C26" s="196" t="s">
        <v>147</v>
      </c>
      <c r="D26" s="165"/>
      <c r="E26" s="170">
        <v>358.5</v>
      </c>
      <c r="F26" s="173"/>
      <c r="G26" s="173"/>
      <c r="H26" s="173"/>
      <c r="I26" s="173"/>
      <c r="J26" s="173"/>
      <c r="K26" s="173"/>
      <c r="L26" s="173"/>
      <c r="M26" s="173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123</v>
      </c>
      <c r="AF26" s="153">
        <v>0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12" outlineLevel="1">
      <c r="A27" s="154">
        <v>8</v>
      </c>
      <c r="B27" s="160" t="s">
        <v>148</v>
      </c>
      <c r="C27" s="195" t="s">
        <v>149</v>
      </c>
      <c r="D27" s="162" t="s">
        <v>126</v>
      </c>
      <c r="E27" s="169">
        <v>717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63">
        <v>0.02771</v>
      </c>
      <c r="O27" s="163">
        <f>ROUND(E27*N27,5)</f>
        <v>19.86807</v>
      </c>
      <c r="P27" s="163">
        <v>0</v>
      </c>
      <c r="Q27" s="163">
        <f>ROUND(E27*P27,5)</f>
        <v>0</v>
      </c>
      <c r="R27" s="163"/>
      <c r="S27" s="163"/>
      <c r="T27" s="164">
        <v>1.53857</v>
      </c>
      <c r="U27" s="163">
        <f>ROUND(E27*T27,2)</f>
        <v>1103.15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12" outlineLevel="1">
      <c r="A28" s="154"/>
      <c r="B28" s="160"/>
      <c r="C28" s="196" t="s">
        <v>142</v>
      </c>
      <c r="D28" s="165"/>
      <c r="E28" s="170">
        <v>717</v>
      </c>
      <c r="F28" s="173"/>
      <c r="G28" s="173"/>
      <c r="H28" s="173"/>
      <c r="I28" s="173"/>
      <c r="J28" s="173"/>
      <c r="K28" s="173"/>
      <c r="L28" s="173"/>
      <c r="M28" s="173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123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12" outlineLevel="1">
      <c r="A29" s="154">
        <v>9</v>
      </c>
      <c r="B29" s="160" t="s">
        <v>150</v>
      </c>
      <c r="C29" s="195" t="s">
        <v>151</v>
      </c>
      <c r="D29" s="162" t="s">
        <v>126</v>
      </c>
      <c r="E29" s="169">
        <v>67.08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63">
        <v>0</v>
      </c>
      <c r="O29" s="163">
        <f>ROUND(E29*N29,5)</f>
        <v>0</v>
      </c>
      <c r="P29" s="163">
        <v>0</v>
      </c>
      <c r="Q29" s="163">
        <f>ROUND(E29*P29,5)</f>
        <v>0</v>
      </c>
      <c r="R29" s="163"/>
      <c r="S29" s="163"/>
      <c r="T29" s="164">
        <v>0.38</v>
      </c>
      <c r="U29" s="163">
        <f>ROUND(E29*T29,2)</f>
        <v>25.49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12" outlineLevel="1">
      <c r="A30" s="154"/>
      <c r="B30" s="160"/>
      <c r="C30" s="196" t="s">
        <v>152</v>
      </c>
      <c r="D30" s="165"/>
      <c r="E30" s="170">
        <v>12.12</v>
      </c>
      <c r="F30" s="173"/>
      <c r="G30" s="173"/>
      <c r="H30" s="173"/>
      <c r="I30" s="173"/>
      <c r="J30" s="173"/>
      <c r="K30" s="173"/>
      <c r="L30" s="173"/>
      <c r="M30" s="173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123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12" outlineLevel="1">
      <c r="A31" s="154"/>
      <c r="B31" s="160"/>
      <c r="C31" s="196" t="s">
        <v>153</v>
      </c>
      <c r="D31" s="165"/>
      <c r="E31" s="170">
        <v>29.52</v>
      </c>
      <c r="F31" s="173"/>
      <c r="G31" s="173"/>
      <c r="H31" s="173"/>
      <c r="I31" s="173"/>
      <c r="J31" s="173"/>
      <c r="K31" s="173"/>
      <c r="L31" s="173"/>
      <c r="M31" s="173"/>
      <c r="N31" s="163"/>
      <c r="O31" s="163"/>
      <c r="P31" s="163"/>
      <c r="Q31" s="163"/>
      <c r="R31" s="163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123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12" outlineLevel="1">
      <c r="A32" s="154"/>
      <c r="B32" s="160"/>
      <c r="C32" s="196" t="s">
        <v>154</v>
      </c>
      <c r="D32" s="165"/>
      <c r="E32" s="170">
        <v>25.44</v>
      </c>
      <c r="F32" s="173"/>
      <c r="G32" s="173"/>
      <c r="H32" s="173"/>
      <c r="I32" s="173"/>
      <c r="J32" s="173"/>
      <c r="K32" s="173"/>
      <c r="L32" s="173"/>
      <c r="M32" s="173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123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19.5" outlineLevel="1">
      <c r="A33" s="154">
        <v>10</v>
      </c>
      <c r="B33" s="160" t="s">
        <v>155</v>
      </c>
      <c r="C33" s="195" t="s">
        <v>156</v>
      </c>
      <c r="D33" s="162" t="s">
        <v>126</v>
      </c>
      <c r="E33" s="169">
        <v>717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63">
        <v>0.00127</v>
      </c>
      <c r="O33" s="163">
        <f>ROUND(E33*N33,5)</f>
        <v>0.91059</v>
      </c>
      <c r="P33" s="163">
        <v>0</v>
      </c>
      <c r="Q33" s="163">
        <f>ROUND(E33*P33,5)</f>
        <v>0</v>
      </c>
      <c r="R33" s="163"/>
      <c r="S33" s="163"/>
      <c r="T33" s="164">
        <v>0.43371</v>
      </c>
      <c r="U33" s="163">
        <f>ROUND(E33*T33,2)</f>
        <v>310.97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12" outlineLevel="1">
      <c r="A34" s="154">
        <v>11</v>
      </c>
      <c r="B34" s="160" t="s">
        <v>157</v>
      </c>
      <c r="C34" s="195" t="s">
        <v>158</v>
      </c>
      <c r="D34" s="162" t="s">
        <v>126</v>
      </c>
      <c r="E34" s="169">
        <v>358.5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3">
        <v>0.00077</v>
      </c>
      <c r="O34" s="163">
        <f>ROUND(E34*N34,5)</f>
        <v>0.27605</v>
      </c>
      <c r="P34" s="163">
        <v>0</v>
      </c>
      <c r="Q34" s="163">
        <f>ROUND(E34*P34,5)</f>
        <v>0</v>
      </c>
      <c r="R34" s="163"/>
      <c r="S34" s="163"/>
      <c r="T34" s="164">
        <v>0.09982</v>
      </c>
      <c r="U34" s="163">
        <f>ROUND(E34*T34,2)</f>
        <v>35.79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130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12" outlineLevel="1">
      <c r="A35" s="154">
        <v>12</v>
      </c>
      <c r="B35" s="160" t="s">
        <v>159</v>
      </c>
      <c r="C35" s="195" t="s">
        <v>160</v>
      </c>
      <c r="D35" s="162" t="s">
        <v>126</v>
      </c>
      <c r="E35" s="169">
        <v>717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63">
        <v>2E-05</v>
      </c>
      <c r="O35" s="163">
        <f>ROUND(E35*N35,5)</f>
        <v>0.01434</v>
      </c>
      <c r="P35" s="163">
        <v>0</v>
      </c>
      <c r="Q35" s="163">
        <f>ROUND(E35*P35,5)</f>
        <v>0</v>
      </c>
      <c r="R35" s="163"/>
      <c r="S35" s="163"/>
      <c r="T35" s="164">
        <v>0.2</v>
      </c>
      <c r="U35" s="163">
        <f>ROUND(E35*T35,2)</f>
        <v>143.4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12" outlineLevel="1">
      <c r="A36" s="154">
        <v>13</v>
      </c>
      <c r="B36" s="160" t="s">
        <v>161</v>
      </c>
      <c r="C36" s="195" t="s">
        <v>162</v>
      </c>
      <c r="D36" s="162" t="s">
        <v>126</v>
      </c>
      <c r="E36" s="169">
        <v>96.3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63">
        <v>0.00295</v>
      </c>
      <c r="O36" s="163">
        <f>ROUND(E36*N36,5)</f>
        <v>0.28409</v>
      </c>
      <c r="P36" s="163">
        <v>0</v>
      </c>
      <c r="Q36" s="163">
        <f>ROUND(E36*P36,5)</f>
        <v>0</v>
      </c>
      <c r="R36" s="163"/>
      <c r="S36" s="163"/>
      <c r="T36" s="164">
        <v>0.341</v>
      </c>
      <c r="U36" s="163">
        <f>ROUND(E36*T36,2)</f>
        <v>32.84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121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12" outlineLevel="1">
      <c r="A37" s="154"/>
      <c r="B37" s="160"/>
      <c r="C37" s="196" t="s">
        <v>163</v>
      </c>
      <c r="D37" s="165"/>
      <c r="E37" s="170">
        <v>64.2</v>
      </c>
      <c r="F37" s="173"/>
      <c r="G37" s="173"/>
      <c r="H37" s="173"/>
      <c r="I37" s="173"/>
      <c r="J37" s="173"/>
      <c r="K37" s="173"/>
      <c r="L37" s="173"/>
      <c r="M37" s="173"/>
      <c r="N37" s="163"/>
      <c r="O37" s="163"/>
      <c r="P37" s="163"/>
      <c r="Q37" s="163"/>
      <c r="R37" s="163"/>
      <c r="S37" s="163"/>
      <c r="T37" s="164"/>
      <c r="U37" s="16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123</v>
      </c>
      <c r="AF37" s="153">
        <v>0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12" outlineLevel="1">
      <c r="A38" s="154"/>
      <c r="B38" s="160"/>
      <c r="C38" s="196" t="s">
        <v>164</v>
      </c>
      <c r="D38" s="165"/>
      <c r="E38" s="170">
        <v>32.1</v>
      </c>
      <c r="F38" s="173"/>
      <c r="G38" s="173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123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31" ht="12">
      <c r="A39" s="155" t="s">
        <v>116</v>
      </c>
      <c r="B39" s="161" t="s">
        <v>57</v>
      </c>
      <c r="C39" s="197" t="s">
        <v>58</v>
      </c>
      <c r="D39" s="166"/>
      <c r="E39" s="171"/>
      <c r="F39" s="174"/>
      <c r="G39" s="174">
        <f>SUMIF(AE40:AE41,"&lt;&gt;NOR",G40:G41)</f>
        <v>0</v>
      </c>
      <c r="H39" s="174"/>
      <c r="I39" s="174">
        <f>SUM(I40:I41)</f>
        <v>0</v>
      </c>
      <c r="J39" s="174"/>
      <c r="K39" s="174">
        <f>SUM(K40:K41)</f>
        <v>0</v>
      </c>
      <c r="L39" s="174"/>
      <c r="M39" s="174">
        <f>SUM(M40:M41)</f>
        <v>0</v>
      </c>
      <c r="N39" s="167"/>
      <c r="O39" s="167">
        <f>SUM(O40:O41)</f>
        <v>20.67975</v>
      </c>
      <c r="P39" s="167"/>
      <c r="Q39" s="167">
        <f>SUM(Q40:Q41)</f>
        <v>0</v>
      </c>
      <c r="R39" s="167"/>
      <c r="S39" s="167"/>
      <c r="T39" s="168"/>
      <c r="U39" s="167">
        <f>SUM(U40:U41)</f>
        <v>26.31</v>
      </c>
      <c r="AE39" t="s">
        <v>117</v>
      </c>
    </row>
    <row r="40" spans="1:60" ht="12" outlineLevel="1">
      <c r="A40" s="154">
        <v>14</v>
      </c>
      <c r="B40" s="160" t="s">
        <v>165</v>
      </c>
      <c r="C40" s="195" t="s">
        <v>166</v>
      </c>
      <c r="D40" s="162" t="s">
        <v>120</v>
      </c>
      <c r="E40" s="169">
        <v>8.190000000000001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63">
        <v>2.525</v>
      </c>
      <c r="O40" s="163">
        <f>ROUND(E40*N40,5)</f>
        <v>20.67975</v>
      </c>
      <c r="P40" s="163">
        <v>0</v>
      </c>
      <c r="Q40" s="163">
        <f>ROUND(E40*P40,5)</f>
        <v>0</v>
      </c>
      <c r="R40" s="163"/>
      <c r="S40" s="163"/>
      <c r="T40" s="164">
        <v>3.213</v>
      </c>
      <c r="U40" s="163">
        <f>ROUND(E40*T40,2)</f>
        <v>26.31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12" outlineLevel="1">
      <c r="A41" s="154"/>
      <c r="B41" s="160"/>
      <c r="C41" s="196" t="s">
        <v>167</v>
      </c>
      <c r="D41" s="165"/>
      <c r="E41" s="170">
        <v>8.19</v>
      </c>
      <c r="F41" s="173"/>
      <c r="G41" s="173"/>
      <c r="H41" s="173"/>
      <c r="I41" s="173"/>
      <c r="J41" s="173"/>
      <c r="K41" s="173"/>
      <c r="L41" s="173"/>
      <c r="M41" s="173"/>
      <c r="N41" s="163"/>
      <c r="O41" s="163"/>
      <c r="P41" s="163"/>
      <c r="Q41" s="163"/>
      <c r="R41" s="163"/>
      <c r="S41" s="163"/>
      <c r="T41" s="164"/>
      <c r="U41" s="163"/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123</v>
      </c>
      <c r="AF41" s="153">
        <v>0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31" ht="12">
      <c r="A42" s="155" t="s">
        <v>116</v>
      </c>
      <c r="B42" s="161" t="s">
        <v>59</v>
      </c>
      <c r="C42" s="197" t="s">
        <v>60</v>
      </c>
      <c r="D42" s="166"/>
      <c r="E42" s="171"/>
      <c r="F42" s="174"/>
      <c r="G42" s="174">
        <f>SUMIF(AE43:AE58,"&lt;&gt;NOR",G43:G58)</f>
        <v>0</v>
      </c>
      <c r="H42" s="174"/>
      <c r="I42" s="174">
        <f>SUM(I43:I58)</f>
        <v>0</v>
      </c>
      <c r="J42" s="174"/>
      <c r="K42" s="174">
        <f>SUM(K43:K58)</f>
        <v>0</v>
      </c>
      <c r="L42" s="174"/>
      <c r="M42" s="174">
        <f>SUM(M43:M58)</f>
        <v>0</v>
      </c>
      <c r="N42" s="167"/>
      <c r="O42" s="167">
        <f>SUM(O43:O58)</f>
        <v>66.74193</v>
      </c>
      <c r="P42" s="167"/>
      <c r="Q42" s="167">
        <f>SUM(Q43:Q58)</f>
        <v>0</v>
      </c>
      <c r="R42" s="167"/>
      <c r="S42" s="167"/>
      <c r="T42" s="168"/>
      <c r="U42" s="167">
        <f>SUM(U43:U58)</f>
        <v>1129.15</v>
      </c>
      <c r="AE42" t="s">
        <v>117</v>
      </c>
    </row>
    <row r="43" spans="1:60" ht="12" outlineLevel="1">
      <c r="A43" s="154">
        <v>15</v>
      </c>
      <c r="B43" s="160" t="s">
        <v>168</v>
      </c>
      <c r="C43" s="195" t="s">
        <v>169</v>
      </c>
      <c r="D43" s="162" t="s">
        <v>126</v>
      </c>
      <c r="E43" s="169">
        <v>195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63">
        <v>0.00158</v>
      </c>
      <c r="O43" s="163">
        <f>ROUND(E43*N43,5)</f>
        <v>0.3081</v>
      </c>
      <c r="P43" s="163">
        <v>0</v>
      </c>
      <c r="Q43" s="163">
        <f>ROUND(E43*P43,5)</f>
        <v>0</v>
      </c>
      <c r="R43" s="163"/>
      <c r="S43" s="163"/>
      <c r="T43" s="164">
        <v>0.214</v>
      </c>
      <c r="U43" s="163">
        <f>ROUND(E43*T43,2)</f>
        <v>41.73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121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19.5" outlineLevel="1">
      <c r="A44" s="154">
        <v>16</v>
      </c>
      <c r="B44" s="160" t="s">
        <v>170</v>
      </c>
      <c r="C44" s="195" t="s">
        <v>171</v>
      </c>
      <c r="D44" s="162" t="s">
        <v>126</v>
      </c>
      <c r="E44" s="169">
        <v>3369.6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63">
        <v>0.01918</v>
      </c>
      <c r="O44" s="163">
        <f>ROUND(E44*N44,5)</f>
        <v>64.62893</v>
      </c>
      <c r="P44" s="163">
        <v>0</v>
      </c>
      <c r="Q44" s="163">
        <f>ROUND(E44*P44,5)</f>
        <v>0</v>
      </c>
      <c r="R44" s="163"/>
      <c r="S44" s="163"/>
      <c r="T44" s="164">
        <v>0.27131</v>
      </c>
      <c r="U44" s="163">
        <f>ROUND(E44*T44,2)</f>
        <v>914.21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130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12" outlineLevel="1">
      <c r="A45" s="154"/>
      <c r="B45" s="160"/>
      <c r="C45" s="196" t="s">
        <v>172</v>
      </c>
      <c r="D45" s="165"/>
      <c r="E45" s="170">
        <v>1756.6</v>
      </c>
      <c r="F45" s="173"/>
      <c r="G45" s="173"/>
      <c r="H45" s="173"/>
      <c r="I45" s="173"/>
      <c r="J45" s="173"/>
      <c r="K45" s="173"/>
      <c r="L45" s="173"/>
      <c r="M45" s="173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123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12" outlineLevel="1">
      <c r="A46" s="154"/>
      <c r="B46" s="160"/>
      <c r="C46" s="196" t="s">
        <v>173</v>
      </c>
      <c r="D46" s="165"/>
      <c r="E46" s="170">
        <v>873.84</v>
      </c>
      <c r="F46" s="173"/>
      <c r="G46" s="173"/>
      <c r="H46" s="173"/>
      <c r="I46" s="173"/>
      <c r="J46" s="173"/>
      <c r="K46" s="173"/>
      <c r="L46" s="173"/>
      <c r="M46" s="173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123</v>
      </c>
      <c r="AF46" s="153">
        <v>0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12" outlineLevel="1">
      <c r="A47" s="154"/>
      <c r="B47" s="160"/>
      <c r="C47" s="196" t="s">
        <v>174</v>
      </c>
      <c r="D47" s="165"/>
      <c r="E47" s="170">
        <v>168.46</v>
      </c>
      <c r="F47" s="173"/>
      <c r="G47" s="173"/>
      <c r="H47" s="173"/>
      <c r="I47" s="173"/>
      <c r="J47" s="173"/>
      <c r="K47" s="173"/>
      <c r="L47" s="173"/>
      <c r="M47" s="173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123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12" outlineLevel="1">
      <c r="A48" s="154"/>
      <c r="B48" s="160"/>
      <c r="C48" s="196" t="s">
        <v>175</v>
      </c>
      <c r="D48" s="165"/>
      <c r="E48" s="170">
        <v>482.7</v>
      </c>
      <c r="F48" s="173"/>
      <c r="G48" s="173"/>
      <c r="H48" s="173"/>
      <c r="I48" s="173"/>
      <c r="J48" s="173"/>
      <c r="K48" s="173"/>
      <c r="L48" s="173"/>
      <c r="M48" s="173"/>
      <c r="N48" s="163"/>
      <c r="O48" s="163"/>
      <c r="P48" s="163"/>
      <c r="Q48" s="163"/>
      <c r="R48" s="163"/>
      <c r="S48" s="163"/>
      <c r="T48" s="164"/>
      <c r="U48" s="163"/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123</v>
      </c>
      <c r="AF48" s="153">
        <v>0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12" outlineLevel="1">
      <c r="A49" s="154"/>
      <c r="B49" s="160"/>
      <c r="C49" s="196" t="s">
        <v>176</v>
      </c>
      <c r="D49" s="165"/>
      <c r="E49" s="170">
        <v>88</v>
      </c>
      <c r="F49" s="173"/>
      <c r="G49" s="173"/>
      <c r="H49" s="173"/>
      <c r="I49" s="173"/>
      <c r="J49" s="173"/>
      <c r="K49" s="173"/>
      <c r="L49" s="173"/>
      <c r="M49" s="173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123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19.5" outlineLevel="1">
      <c r="A50" s="154">
        <v>17</v>
      </c>
      <c r="B50" s="160" t="s">
        <v>177</v>
      </c>
      <c r="C50" s="195" t="s">
        <v>178</v>
      </c>
      <c r="D50" s="162" t="s">
        <v>126</v>
      </c>
      <c r="E50" s="169">
        <v>16848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63">
        <v>0</v>
      </c>
      <c r="O50" s="163">
        <f>ROUND(E50*N50,5)</f>
        <v>0</v>
      </c>
      <c r="P50" s="163">
        <v>0</v>
      </c>
      <c r="Q50" s="163">
        <f>ROUND(E50*P50,5)</f>
        <v>0</v>
      </c>
      <c r="R50" s="163"/>
      <c r="S50" s="163"/>
      <c r="T50" s="164">
        <v>0</v>
      </c>
      <c r="U50" s="163">
        <f>ROUND(E50*T50,2)</f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121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12" outlineLevel="1">
      <c r="A51" s="154"/>
      <c r="B51" s="160"/>
      <c r="C51" s="196" t="s">
        <v>179</v>
      </c>
      <c r="D51" s="165"/>
      <c r="E51" s="170">
        <v>16848</v>
      </c>
      <c r="F51" s="173"/>
      <c r="G51" s="173"/>
      <c r="H51" s="173"/>
      <c r="I51" s="173"/>
      <c r="J51" s="173"/>
      <c r="K51" s="173"/>
      <c r="L51" s="173"/>
      <c r="M51" s="173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123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12" outlineLevel="1">
      <c r="A52" s="154">
        <v>18</v>
      </c>
      <c r="B52" s="160" t="s">
        <v>180</v>
      </c>
      <c r="C52" s="195" t="s">
        <v>181</v>
      </c>
      <c r="D52" s="162" t="s">
        <v>126</v>
      </c>
      <c r="E52" s="169">
        <v>43.2</v>
      </c>
      <c r="F52" s="172"/>
      <c r="G52" s="173">
        <f>ROUND(E52*F52,2)</f>
        <v>0</v>
      </c>
      <c r="H52" s="172"/>
      <c r="I52" s="173">
        <f>ROUND(E52*H52,2)</f>
        <v>0</v>
      </c>
      <c r="J52" s="172"/>
      <c r="K52" s="173">
        <f>ROUND(E52*J52,2)</f>
        <v>0</v>
      </c>
      <c r="L52" s="173">
        <v>21</v>
      </c>
      <c r="M52" s="173">
        <f>G52*(1+L52/100)</f>
        <v>0</v>
      </c>
      <c r="N52" s="163">
        <v>0.01838</v>
      </c>
      <c r="O52" s="163">
        <f>ROUND(E52*N52,5)</f>
        <v>0.79402</v>
      </c>
      <c r="P52" s="163">
        <v>0</v>
      </c>
      <c r="Q52" s="163">
        <f>ROUND(E52*P52,5)</f>
        <v>0</v>
      </c>
      <c r="R52" s="163"/>
      <c r="S52" s="163"/>
      <c r="T52" s="164">
        <v>0.13</v>
      </c>
      <c r="U52" s="163">
        <f>ROUND(E52*T52,2)</f>
        <v>5.62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121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19.5" outlineLevel="1">
      <c r="A53" s="154">
        <v>19</v>
      </c>
      <c r="B53" s="160" t="s">
        <v>182</v>
      </c>
      <c r="C53" s="195" t="s">
        <v>183</v>
      </c>
      <c r="D53" s="162" t="s">
        <v>126</v>
      </c>
      <c r="E53" s="169">
        <v>43.2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21</v>
      </c>
      <c r="M53" s="173">
        <f>G53*(1+L53/100)</f>
        <v>0</v>
      </c>
      <c r="N53" s="163">
        <v>0</v>
      </c>
      <c r="O53" s="163">
        <f>ROUND(E53*N53,5)</f>
        <v>0</v>
      </c>
      <c r="P53" s="163">
        <v>0</v>
      </c>
      <c r="Q53" s="163">
        <f>ROUND(E53*P53,5)</f>
        <v>0</v>
      </c>
      <c r="R53" s="163"/>
      <c r="S53" s="163"/>
      <c r="T53" s="164">
        <v>0</v>
      </c>
      <c r="U53" s="163">
        <f>ROUND(E53*T53,2)</f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121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12" outlineLevel="1">
      <c r="A54" s="154">
        <v>20</v>
      </c>
      <c r="B54" s="160" t="s">
        <v>184</v>
      </c>
      <c r="C54" s="195" t="s">
        <v>185</v>
      </c>
      <c r="D54" s="162" t="s">
        <v>126</v>
      </c>
      <c r="E54" s="169">
        <v>43.2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0.112</v>
      </c>
      <c r="U54" s="163">
        <f>ROUND(E54*T54,2)</f>
        <v>4.84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121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12" outlineLevel="1">
      <c r="A55" s="154">
        <v>21</v>
      </c>
      <c r="B55" s="160" t="s">
        <v>186</v>
      </c>
      <c r="C55" s="195" t="s">
        <v>187</v>
      </c>
      <c r="D55" s="162" t="s">
        <v>126</v>
      </c>
      <c r="E55" s="169">
        <v>3369.6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21</v>
      </c>
      <c r="M55" s="173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0.0303</v>
      </c>
      <c r="U55" s="163">
        <f>ROUND(E55*T55,2)</f>
        <v>102.1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121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12" outlineLevel="1">
      <c r="A56" s="154">
        <v>22</v>
      </c>
      <c r="B56" s="160" t="s">
        <v>188</v>
      </c>
      <c r="C56" s="195" t="s">
        <v>189</v>
      </c>
      <c r="D56" s="162" t="s">
        <v>126</v>
      </c>
      <c r="E56" s="169">
        <v>20217.6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21</v>
      </c>
      <c r="M56" s="173">
        <f>G56*(1+L56/100)</f>
        <v>0</v>
      </c>
      <c r="N56" s="163">
        <v>5E-05</v>
      </c>
      <c r="O56" s="163">
        <f>ROUND(E56*N56,5)</f>
        <v>1.01088</v>
      </c>
      <c r="P56" s="163">
        <v>0</v>
      </c>
      <c r="Q56" s="163">
        <f>ROUND(E56*P56,5)</f>
        <v>0</v>
      </c>
      <c r="R56" s="163"/>
      <c r="S56" s="163"/>
      <c r="T56" s="164">
        <v>0</v>
      </c>
      <c r="U56" s="163">
        <f>ROUND(E56*T56,2)</f>
        <v>0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121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ht="12" outlineLevel="1">
      <c r="A57" s="154"/>
      <c r="B57" s="160"/>
      <c r="C57" s="196" t="s">
        <v>190</v>
      </c>
      <c r="D57" s="165"/>
      <c r="E57" s="170">
        <v>20217.6</v>
      </c>
      <c r="F57" s="173"/>
      <c r="G57" s="173"/>
      <c r="H57" s="173"/>
      <c r="I57" s="173"/>
      <c r="J57" s="173"/>
      <c r="K57" s="173"/>
      <c r="L57" s="173"/>
      <c r="M57" s="173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123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12" outlineLevel="1">
      <c r="A58" s="154">
        <v>23</v>
      </c>
      <c r="B58" s="160" t="s">
        <v>191</v>
      </c>
      <c r="C58" s="195" t="s">
        <v>192</v>
      </c>
      <c r="D58" s="162" t="s">
        <v>126</v>
      </c>
      <c r="E58" s="169">
        <v>3369.6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63">
        <v>0</v>
      </c>
      <c r="O58" s="163">
        <f>ROUND(E58*N58,5)</f>
        <v>0</v>
      </c>
      <c r="P58" s="163">
        <v>0</v>
      </c>
      <c r="Q58" s="163">
        <f>ROUND(E58*P58,5)</f>
        <v>0</v>
      </c>
      <c r="R58" s="163"/>
      <c r="S58" s="163"/>
      <c r="T58" s="164">
        <v>0.018</v>
      </c>
      <c r="U58" s="163">
        <f>ROUND(E58*T58,2)</f>
        <v>60.65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121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31" ht="12">
      <c r="A59" s="155" t="s">
        <v>116</v>
      </c>
      <c r="B59" s="161" t="s">
        <v>61</v>
      </c>
      <c r="C59" s="197" t="s">
        <v>62</v>
      </c>
      <c r="D59" s="166"/>
      <c r="E59" s="171"/>
      <c r="F59" s="174"/>
      <c r="G59" s="174">
        <f>SUMIF(AE60:AE62,"&lt;&gt;NOR",G60:G62)</f>
        <v>0</v>
      </c>
      <c r="H59" s="174"/>
      <c r="I59" s="174">
        <f>SUM(I60:I62)</f>
        <v>0</v>
      </c>
      <c r="J59" s="174"/>
      <c r="K59" s="174">
        <f>SUM(K60:K62)</f>
        <v>0</v>
      </c>
      <c r="L59" s="174"/>
      <c r="M59" s="174">
        <f>SUM(M60:M62)</f>
        <v>0</v>
      </c>
      <c r="N59" s="167"/>
      <c r="O59" s="167">
        <f>SUM(O60:O62)</f>
        <v>0</v>
      </c>
      <c r="P59" s="167"/>
      <c r="Q59" s="167">
        <f>SUM(Q60:Q62)</f>
        <v>13.51755</v>
      </c>
      <c r="R59" s="167"/>
      <c r="S59" s="167"/>
      <c r="T59" s="168"/>
      <c r="U59" s="167">
        <f>SUM(U60:U62)</f>
        <v>22.57</v>
      </c>
      <c r="AE59" t="s">
        <v>117</v>
      </c>
    </row>
    <row r="60" spans="1:60" ht="12" outlineLevel="1">
      <c r="A60" s="154">
        <v>24</v>
      </c>
      <c r="B60" s="160" t="s">
        <v>193</v>
      </c>
      <c r="C60" s="195" t="s">
        <v>194</v>
      </c>
      <c r="D60" s="162" t="s">
        <v>120</v>
      </c>
      <c r="E60" s="169">
        <v>8.0895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21</v>
      </c>
      <c r="M60" s="173">
        <f>G60*(1+L60/100)</f>
        <v>0</v>
      </c>
      <c r="N60" s="163">
        <v>0</v>
      </c>
      <c r="O60" s="163">
        <f>ROUND(E60*N60,5)</f>
        <v>0</v>
      </c>
      <c r="P60" s="163">
        <v>1.671</v>
      </c>
      <c r="Q60" s="163">
        <f>ROUND(E60*P60,5)</f>
        <v>13.51755</v>
      </c>
      <c r="R60" s="163"/>
      <c r="S60" s="163"/>
      <c r="T60" s="164">
        <v>2.79</v>
      </c>
      <c r="U60" s="163">
        <f>ROUND(E60*T60,2)</f>
        <v>22.57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121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12" outlineLevel="1">
      <c r="A61" s="154"/>
      <c r="B61" s="160"/>
      <c r="C61" s="196" t="s">
        <v>195</v>
      </c>
      <c r="D61" s="165"/>
      <c r="E61" s="170">
        <v>5.5575</v>
      </c>
      <c r="F61" s="173"/>
      <c r="G61" s="173"/>
      <c r="H61" s="173"/>
      <c r="I61" s="173"/>
      <c r="J61" s="173"/>
      <c r="K61" s="173"/>
      <c r="L61" s="173"/>
      <c r="M61" s="173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123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12" outlineLevel="1">
      <c r="A62" s="154"/>
      <c r="B62" s="160"/>
      <c r="C62" s="196" t="s">
        <v>196</v>
      </c>
      <c r="D62" s="165"/>
      <c r="E62" s="170">
        <v>2.532</v>
      </c>
      <c r="F62" s="173"/>
      <c r="G62" s="173"/>
      <c r="H62" s="173"/>
      <c r="I62" s="173"/>
      <c r="J62" s="173"/>
      <c r="K62" s="173"/>
      <c r="L62" s="173"/>
      <c r="M62" s="173"/>
      <c r="N62" s="163"/>
      <c r="O62" s="163"/>
      <c r="P62" s="163"/>
      <c r="Q62" s="163"/>
      <c r="R62" s="163"/>
      <c r="S62" s="163"/>
      <c r="T62" s="164"/>
      <c r="U62" s="163"/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123</v>
      </c>
      <c r="AF62" s="153">
        <v>0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31" ht="12">
      <c r="A63" s="155" t="s">
        <v>116</v>
      </c>
      <c r="B63" s="161" t="s">
        <v>63</v>
      </c>
      <c r="C63" s="197" t="s">
        <v>64</v>
      </c>
      <c r="D63" s="166"/>
      <c r="E63" s="171"/>
      <c r="F63" s="174"/>
      <c r="G63" s="174">
        <f>SUMIF(AE64:AE75,"&lt;&gt;NOR",G64:G75)</f>
        <v>0</v>
      </c>
      <c r="H63" s="174"/>
      <c r="I63" s="174">
        <f>SUM(I64:I75)</f>
        <v>0</v>
      </c>
      <c r="J63" s="174"/>
      <c r="K63" s="174">
        <f>SUM(K64:K75)</f>
        <v>0</v>
      </c>
      <c r="L63" s="174"/>
      <c r="M63" s="174">
        <f>SUM(M64:M75)</f>
        <v>0</v>
      </c>
      <c r="N63" s="167"/>
      <c r="O63" s="167">
        <f>SUM(O64:O75)</f>
        <v>0</v>
      </c>
      <c r="P63" s="167"/>
      <c r="Q63" s="167">
        <f>SUM(Q64:Q75)</f>
        <v>32.982</v>
      </c>
      <c r="R63" s="167"/>
      <c r="S63" s="167"/>
      <c r="T63" s="168"/>
      <c r="U63" s="167">
        <f>SUM(U64:U75)</f>
        <v>572.0699999999999</v>
      </c>
      <c r="AE63" t="s">
        <v>117</v>
      </c>
    </row>
    <row r="64" spans="1:60" ht="12" outlineLevel="1">
      <c r="A64" s="154">
        <v>25</v>
      </c>
      <c r="B64" s="160" t="s">
        <v>197</v>
      </c>
      <c r="C64" s="195" t="s">
        <v>198</v>
      </c>
      <c r="D64" s="162" t="s">
        <v>199</v>
      </c>
      <c r="E64" s="169">
        <v>10.44</v>
      </c>
      <c r="F64" s="172"/>
      <c r="G64" s="173">
        <f>ROUND(E64*F64,2)</f>
        <v>0</v>
      </c>
      <c r="H64" s="172"/>
      <c r="I64" s="173">
        <f>ROUND(E64*H64,2)</f>
        <v>0</v>
      </c>
      <c r="J64" s="172"/>
      <c r="K64" s="173">
        <f>ROUND(E64*J64,2)</f>
        <v>0</v>
      </c>
      <c r="L64" s="173">
        <v>21</v>
      </c>
      <c r="M64" s="173">
        <f>G64*(1+L64/100)</f>
        <v>0</v>
      </c>
      <c r="N64" s="163">
        <v>0</v>
      </c>
      <c r="O64" s="163">
        <f>ROUND(E64*N64,5)</f>
        <v>0</v>
      </c>
      <c r="P64" s="163">
        <v>0</v>
      </c>
      <c r="Q64" s="163">
        <f>ROUND(E64*P64,5)</f>
        <v>0</v>
      </c>
      <c r="R64" s="163"/>
      <c r="S64" s="163"/>
      <c r="T64" s="164">
        <v>0</v>
      </c>
      <c r="U64" s="163">
        <f>ROUND(E64*T64,2)</f>
        <v>0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121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ht="12" outlineLevel="1">
      <c r="A65" s="154">
        <v>26</v>
      </c>
      <c r="B65" s="160" t="s">
        <v>200</v>
      </c>
      <c r="C65" s="195" t="s">
        <v>201</v>
      </c>
      <c r="D65" s="162" t="s">
        <v>199</v>
      </c>
      <c r="E65" s="169">
        <v>140.22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63">
        <v>0</v>
      </c>
      <c r="O65" s="163">
        <f>ROUND(E65*N65,5)</f>
        <v>0</v>
      </c>
      <c r="P65" s="163">
        <v>0</v>
      </c>
      <c r="Q65" s="163">
        <f>ROUND(E65*P65,5)</f>
        <v>0</v>
      </c>
      <c r="R65" s="163"/>
      <c r="S65" s="163"/>
      <c r="T65" s="164">
        <v>0.933</v>
      </c>
      <c r="U65" s="163">
        <f>ROUND(E65*T65,2)</f>
        <v>130.83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12" outlineLevel="1">
      <c r="A66" s="154"/>
      <c r="B66" s="160"/>
      <c r="C66" s="196" t="s">
        <v>202</v>
      </c>
      <c r="D66" s="165"/>
      <c r="E66" s="170">
        <v>140.22</v>
      </c>
      <c r="F66" s="173"/>
      <c r="G66" s="173"/>
      <c r="H66" s="173"/>
      <c r="I66" s="173"/>
      <c r="J66" s="173"/>
      <c r="K66" s="173"/>
      <c r="L66" s="173"/>
      <c r="M66" s="173"/>
      <c r="N66" s="163"/>
      <c r="O66" s="163"/>
      <c r="P66" s="163"/>
      <c r="Q66" s="163"/>
      <c r="R66" s="163"/>
      <c r="S66" s="163"/>
      <c r="T66" s="164"/>
      <c r="U66" s="163"/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123</v>
      </c>
      <c r="AF66" s="153">
        <v>0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12" outlineLevel="1">
      <c r="A67" s="154">
        <v>27</v>
      </c>
      <c r="B67" s="160" t="s">
        <v>203</v>
      </c>
      <c r="C67" s="195" t="s">
        <v>204</v>
      </c>
      <c r="D67" s="162" t="s">
        <v>199</v>
      </c>
      <c r="E67" s="169">
        <v>140.22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63">
        <v>0</v>
      </c>
      <c r="O67" s="163">
        <f>ROUND(E67*N67,5)</f>
        <v>0</v>
      </c>
      <c r="P67" s="163">
        <v>0</v>
      </c>
      <c r="Q67" s="163">
        <f>ROUND(E67*P67,5)</f>
        <v>0</v>
      </c>
      <c r="R67" s="163"/>
      <c r="S67" s="163"/>
      <c r="T67" s="164">
        <v>0.942</v>
      </c>
      <c r="U67" s="163">
        <f>ROUND(E67*T67,2)</f>
        <v>132.09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121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12" outlineLevel="1">
      <c r="A68" s="154">
        <v>28</v>
      </c>
      <c r="B68" s="160" t="s">
        <v>205</v>
      </c>
      <c r="C68" s="195" t="s">
        <v>206</v>
      </c>
      <c r="D68" s="162" t="s">
        <v>199</v>
      </c>
      <c r="E68" s="169">
        <v>1402.2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21</v>
      </c>
      <c r="M68" s="173">
        <f>G68*(1+L68/100)</f>
        <v>0</v>
      </c>
      <c r="N68" s="163">
        <v>0</v>
      </c>
      <c r="O68" s="163">
        <f>ROUND(E68*N68,5)</f>
        <v>0</v>
      </c>
      <c r="P68" s="163">
        <v>0</v>
      </c>
      <c r="Q68" s="163">
        <f>ROUND(E68*P68,5)</f>
        <v>0</v>
      </c>
      <c r="R68" s="163"/>
      <c r="S68" s="163"/>
      <c r="T68" s="164">
        <v>0.105</v>
      </c>
      <c r="U68" s="163">
        <f>ROUND(E68*T68,2)</f>
        <v>147.23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121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12" outlineLevel="1">
      <c r="A69" s="154"/>
      <c r="B69" s="160"/>
      <c r="C69" s="196" t="s">
        <v>207</v>
      </c>
      <c r="D69" s="165"/>
      <c r="E69" s="170">
        <v>1402.2</v>
      </c>
      <c r="F69" s="173"/>
      <c r="G69" s="173"/>
      <c r="H69" s="173"/>
      <c r="I69" s="173"/>
      <c r="J69" s="173"/>
      <c r="K69" s="173"/>
      <c r="L69" s="173"/>
      <c r="M69" s="173"/>
      <c r="N69" s="163"/>
      <c r="O69" s="163"/>
      <c r="P69" s="163"/>
      <c r="Q69" s="163"/>
      <c r="R69" s="163"/>
      <c r="S69" s="163"/>
      <c r="T69" s="164"/>
      <c r="U69" s="163"/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123</v>
      </c>
      <c r="AF69" s="153">
        <v>0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12" outlineLevel="1">
      <c r="A70" s="154">
        <v>29</v>
      </c>
      <c r="B70" s="160" t="s">
        <v>208</v>
      </c>
      <c r="C70" s="195" t="s">
        <v>209</v>
      </c>
      <c r="D70" s="162" t="s">
        <v>199</v>
      </c>
      <c r="E70" s="169">
        <v>140.22</v>
      </c>
      <c r="F70" s="172"/>
      <c r="G70" s="173">
        <f>ROUND(E70*F70,2)</f>
        <v>0</v>
      </c>
      <c r="H70" s="172"/>
      <c r="I70" s="173">
        <f>ROUND(E70*H70,2)</f>
        <v>0</v>
      </c>
      <c r="J70" s="172"/>
      <c r="K70" s="173">
        <f>ROUND(E70*J70,2)</f>
        <v>0</v>
      </c>
      <c r="L70" s="173">
        <v>21</v>
      </c>
      <c r="M70" s="173">
        <f>G70*(1+L70/100)</f>
        <v>0</v>
      </c>
      <c r="N70" s="163">
        <v>0</v>
      </c>
      <c r="O70" s="163">
        <f>ROUND(E70*N70,5)</f>
        <v>0</v>
      </c>
      <c r="P70" s="163">
        <v>0</v>
      </c>
      <c r="Q70" s="163">
        <f>ROUND(E70*P70,5)</f>
        <v>0</v>
      </c>
      <c r="R70" s="163"/>
      <c r="S70" s="163"/>
      <c r="T70" s="164">
        <v>0.49</v>
      </c>
      <c r="U70" s="163">
        <f>ROUND(E70*T70,2)</f>
        <v>68.71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121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12" outlineLevel="1">
      <c r="A71" s="154">
        <v>30</v>
      </c>
      <c r="B71" s="160" t="s">
        <v>210</v>
      </c>
      <c r="C71" s="195" t="s">
        <v>211</v>
      </c>
      <c r="D71" s="162" t="s">
        <v>199</v>
      </c>
      <c r="E71" s="169">
        <v>1402.2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63">
        <v>0</v>
      </c>
      <c r="O71" s="163">
        <f>ROUND(E71*N71,5)</f>
        <v>0</v>
      </c>
      <c r="P71" s="163">
        <v>0</v>
      </c>
      <c r="Q71" s="163">
        <f>ROUND(E71*P71,5)</f>
        <v>0</v>
      </c>
      <c r="R71" s="163"/>
      <c r="S71" s="163"/>
      <c r="T71" s="164">
        <v>0</v>
      </c>
      <c r="U71" s="163">
        <f>ROUND(E71*T71,2)</f>
        <v>0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121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12" outlineLevel="1">
      <c r="A72" s="154">
        <v>31</v>
      </c>
      <c r="B72" s="160" t="s">
        <v>212</v>
      </c>
      <c r="C72" s="195" t="s">
        <v>213</v>
      </c>
      <c r="D72" s="162" t="s">
        <v>199</v>
      </c>
      <c r="E72" s="169">
        <v>5.8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21</v>
      </c>
      <c r="M72" s="173">
        <f>G72*(1+L72/100)</f>
        <v>0</v>
      </c>
      <c r="N72" s="163">
        <v>0</v>
      </c>
      <c r="O72" s="163">
        <f>ROUND(E72*N72,5)</f>
        <v>0</v>
      </c>
      <c r="P72" s="163">
        <v>0</v>
      </c>
      <c r="Q72" s="163">
        <f>ROUND(E72*P72,5)</f>
        <v>0</v>
      </c>
      <c r="R72" s="163"/>
      <c r="S72" s="163"/>
      <c r="T72" s="164">
        <v>0</v>
      </c>
      <c r="U72" s="163">
        <f>ROUND(E72*T72,2)</f>
        <v>0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121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12" outlineLevel="1">
      <c r="A73" s="154">
        <v>32</v>
      </c>
      <c r="B73" s="160" t="s">
        <v>214</v>
      </c>
      <c r="C73" s="195" t="s">
        <v>215</v>
      </c>
      <c r="D73" s="162" t="s">
        <v>199</v>
      </c>
      <c r="E73" s="169">
        <v>123.98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21</v>
      </c>
      <c r="M73" s="173">
        <f>G73*(1+L73/100)</f>
        <v>0</v>
      </c>
      <c r="N73" s="163">
        <v>0</v>
      </c>
      <c r="O73" s="163">
        <f>ROUND(E73*N73,5)</f>
        <v>0</v>
      </c>
      <c r="P73" s="163">
        <v>0</v>
      </c>
      <c r="Q73" s="163">
        <f>ROUND(E73*P73,5)</f>
        <v>0</v>
      </c>
      <c r="R73" s="163"/>
      <c r="S73" s="163"/>
      <c r="T73" s="164">
        <v>0</v>
      </c>
      <c r="U73" s="163">
        <f>ROUND(E73*T73,2)</f>
        <v>0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121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ht="12" outlineLevel="1">
      <c r="A74" s="154">
        <v>33</v>
      </c>
      <c r="B74" s="160" t="s">
        <v>216</v>
      </c>
      <c r="C74" s="195" t="s">
        <v>217</v>
      </c>
      <c r="D74" s="162" t="s">
        <v>126</v>
      </c>
      <c r="E74" s="169">
        <v>717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21</v>
      </c>
      <c r="M74" s="173">
        <f>G74*(1+L74/100)</f>
        <v>0</v>
      </c>
      <c r="N74" s="163">
        <v>0</v>
      </c>
      <c r="O74" s="163">
        <f>ROUND(E74*N74,5)</f>
        <v>0</v>
      </c>
      <c r="P74" s="163">
        <v>0.046</v>
      </c>
      <c r="Q74" s="163">
        <f>ROUND(E74*P74,5)</f>
        <v>32.982</v>
      </c>
      <c r="R74" s="163"/>
      <c r="S74" s="163"/>
      <c r="T74" s="164">
        <v>0.13</v>
      </c>
      <c r="U74" s="163">
        <f>ROUND(E74*T74,2)</f>
        <v>93.21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12" outlineLevel="1">
      <c r="A75" s="154"/>
      <c r="B75" s="160"/>
      <c r="C75" s="196" t="s">
        <v>218</v>
      </c>
      <c r="D75" s="165"/>
      <c r="E75" s="170">
        <v>717</v>
      </c>
      <c r="F75" s="173"/>
      <c r="G75" s="173"/>
      <c r="H75" s="173"/>
      <c r="I75" s="173"/>
      <c r="J75" s="173"/>
      <c r="K75" s="173"/>
      <c r="L75" s="173"/>
      <c r="M75" s="173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123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31" ht="12">
      <c r="A76" s="155" t="s">
        <v>116</v>
      </c>
      <c r="B76" s="161" t="s">
        <v>65</v>
      </c>
      <c r="C76" s="197" t="s">
        <v>66</v>
      </c>
      <c r="D76" s="166"/>
      <c r="E76" s="171"/>
      <c r="F76" s="174"/>
      <c r="G76" s="174">
        <f>SUMIF(AE77:AE77,"&lt;&gt;NOR",G77:G77)</f>
        <v>0</v>
      </c>
      <c r="H76" s="174"/>
      <c r="I76" s="174">
        <f>SUM(I77:I77)</f>
        <v>0</v>
      </c>
      <c r="J76" s="174"/>
      <c r="K76" s="174">
        <f>SUM(K77:K77)</f>
        <v>0</v>
      </c>
      <c r="L76" s="174"/>
      <c r="M76" s="174">
        <f>SUM(M77:M77)</f>
        <v>0</v>
      </c>
      <c r="N76" s="167"/>
      <c r="O76" s="167">
        <f>SUM(O77:O77)</f>
        <v>0</v>
      </c>
      <c r="P76" s="167"/>
      <c r="Q76" s="167">
        <f>SUM(Q77:Q77)</f>
        <v>0</v>
      </c>
      <c r="R76" s="167"/>
      <c r="S76" s="167"/>
      <c r="T76" s="168"/>
      <c r="U76" s="167">
        <f>SUM(U77:U77)</f>
        <v>256.41</v>
      </c>
      <c r="AE76" t="s">
        <v>117</v>
      </c>
    </row>
    <row r="77" spans="1:60" ht="12" outlineLevel="1">
      <c r="A77" s="154">
        <v>34</v>
      </c>
      <c r="B77" s="160" t="s">
        <v>219</v>
      </c>
      <c r="C77" s="195" t="s">
        <v>220</v>
      </c>
      <c r="D77" s="162" t="s">
        <v>199</v>
      </c>
      <c r="E77" s="169">
        <v>99.5</v>
      </c>
      <c r="F77" s="172"/>
      <c r="G77" s="173">
        <f>ROUND(E77*F77,2)</f>
        <v>0</v>
      </c>
      <c r="H77" s="172"/>
      <c r="I77" s="173">
        <f>ROUND(E77*H77,2)</f>
        <v>0</v>
      </c>
      <c r="J77" s="172"/>
      <c r="K77" s="173">
        <f>ROUND(E77*J77,2)</f>
        <v>0</v>
      </c>
      <c r="L77" s="173">
        <v>21</v>
      </c>
      <c r="M77" s="173">
        <f>G77*(1+L77/100)</f>
        <v>0</v>
      </c>
      <c r="N77" s="163">
        <v>0</v>
      </c>
      <c r="O77" s="163">
        <f>ROUND(E77*N77,5)</f>
        <v>0</v>
      </c>
      <c r="P77" s="163">
        <v>0</v>
      </c>
      <c r="Q77" s="163">
        <f>ROUND(E77*P77,5)</f>
        <v>0</v>
      </c>
      <c r="R77" s="163"/>
      <c r="S77" s="163"/>
      <c r="T77" s="164">
        <v>2.577</v>
      </c>
      <c r="U77" s="163">
        <f>ROUND(E77*T77,2)</f>
        <v>256.41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121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31" ht="12">
      <c r="A78" s="155" t="s">
        <v>116</v>
      </c>
      <c r="B78" s="161" t="s">
        <v>67</v>
      </c>
      <c r="C78" s="197" t="s">
        <v>68</v>
      </c>
      <c r="D78" s="166"/>
      <c r="E78" s="171"/>
      <c r="F78" s="174"/>
      <c r="G78" s="174">
        <f>SUMIF(AE79:AE82,"&lt;&gt;NOR",G79:G82)</f>
        <v>0</v>
      </c>
      <c r="H78" s="174"/>
      <c r="I78" s="174">
        <f>SUM(I79:I82)</f>
        <v>0</v>
      </c>
      <c r="J78" s="174"/>
      <c r="K78" s="174">
        <f>SUM(K79:K82)</f>
        <v>0</v>
      </c>
      <c r="L78" s="174"/>
      <c r="M78" s="174">
        <f>SUM(M79:M82)</f>
        <v>0</v>
      </c>
      <c r="N78" s="167"/>
      <c r="O78" s="167">
        <f>SUM(O79:O82)</f>
        <v>1.19574</v>
      </c>
      <c r="P78" s="167"/>
      <c r="Q78" s="167">
        <f>SUM(Q79:Q82)</f>
        <v>10.44</v>
      </c>
      <c r="R78" s="167"/>
      <c r="S78" s="167"/>
      <c r="T78" s="168"/>
      <c r="U78" s="167">
        <f>SUM(U79:U82)</f>
        <v>147.16</v>
      </c>
      <c r="AE78" t="s">
        <v>117</v>
      </c>
    </row>
    <row r="79" spans="1:60" ht="12" outlineLevel="1">
      <c r="A79" s="154">
        <v>35</v>
      </c>
      <c r="B79" s="160" t="s">
        <v>221</v>
      </c>
      <c r="C79" s="195" t="s">
        <v>222</v>
      </c>
      <c r="D79" s="162" t="s">
        <v>126</v>
      </c>
      <c r="E79" s="169">
        <v>1740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63">
        <v>0</v>
      </c>
      <c r="O79" s="163">
        <f>ROUND(E79*N79,5)</f>
        <v>0</v>
      </c>
      <c r="P79" s="163">
        <v>0.006</v>
      </c>
      <c r="Q79" s="163">
        <f>ROUND(E79*P79,5)</f>
        <v>10.44</v>
      </c>
      <c r="R79" s="163"/>
      <c r="S79" s="163"/>
      <c r="T79" s="164">
        <v>0.051</v>
      </c>
      <c r="U79" s="163">
        <f>ROUND(E79*T79,2)</f>
        <v>88.74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121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19.5" outlineLevel="1">
      <c r="A80" s="154">
        <v>36</v>
      </c>
      <c r="B80" s="160" t="s">
        <v>223</v>
      </c>
      <c r="C80" s="195" t="s">
        <v>224</v>
      </c>
      <c r="D80" s="162" t="s">
        <v>126</v>
      </c>
      <c r="E80" s="169">
        <v>163.8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21</v>
      </c>
      <c r="M80" s="173">
        <f>G80*(1+L80/100)</f>
        <v>0</v>
      </c>
      <c r="N80" s="163">
        <v>0.0073</v>
      </c>
      <c r="O80" s="163">
        <f>ROUND(E80*N80,5)</f>
        <v>1.19574</v>
      </c>
      <c r="P80" s="163">
        <v>0</v>
      </c>
      <c r="Q80" s="163">
        <f>ROUND(E80*P80,5)</f>
        <v>0</v>
      </c>
      <c r="R80" s="163"/>
      <c r="S80" s="163"/>
      <c r="T80" s="164">
        <v>0.24925</v>
      </c>
      <c r="U80" s="163">
        <f>ROUND(E80*T80,2)</f>
        <v>40.83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130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ht="12" outlineLevel="1">
      <c r="A81" s="154"/>
      <c r="B81" s="160"/>
      <c r="C81" s="196" t="s">
        <v>225</v>
      </c>
      <c r="D81" s="165"/>
      <c r="E81" s="170">
        <v>163.8</v>
      </c>
      <c r="F81" s="173"/>
      <c r="G81" s="173"/>
      <c r="H81" s="173"/>
      <c r="I81" s="173"/>
      <c r="J81" s="173"/>
      <c r="K81" s="173"/>
      <c r="L81" s="173"/>
      <c r="M81" s="173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123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12" outlineLevel="1">
      <c r="A82" s="154">
        <v>37</v>
      </c>
      <c r="B82" s="160" t="s">
        <v>226</v>
      </c>
      <c r="C82" s="195" t="s">
        <v>227</v>
      </c>
      <c r="D82" s="162" t="s">
        <v>199</v>
      </c>
      <c r="E82" s="169">
        <v>10.44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21</v>
      </c>
      <c r="M82" s="173">
        <f>G82*(1+L82/100)</f>
        <v>0</v>
      </c>
      <c r="N82" s="163">
        <v>0</v>
      </c>
      <c r="O82" s="163">
        <f>ROUND(E82*N82,5)</f>
        <v>0</v>
      </c>
      <c r="P82" s="163">
        <v>0</v>
      </c>
      <c r="Q82" s="163">
        <f>ROUND(E82*P82,5)</f>
        <v>0</v>
      </c>
      <c r="R82" s="163"/>
      <c r="S82" s="163"/>
      <c r="T82" s="164">
        <v>1.685</v>
      </c>
      <c r="U82" s="163">
        <f>ROUND(E82*T82,2)</f>
        <v>17.59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121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31" ht="12">
      <c r="A83" s="155" t="s">
        <v>116</v>
      </c>
      <c r="B83" s="161" t="s">
        <v>69</v>
      </c>
      <c r="C83" s="197" t="s">
        <v>70</v>
      </c>
      <c r="D83" s="166"/>
      <c r="E83" s="171"/>
      <c r="F83" s="174"/>
      <c r="G83" s="174">
        <f>SUMIF(AE84:AE84,"&lt;&gt;NOR",G84:G84)</f>
        <v>0</v>
      </c>
      <c r="H83" s="174"/>
      <c r="I83" s="174">
        <f>SUM(I84:I84)</f>
        <v>0</v>
      </c>
      <c r="J83" s="174"/>
      <c r="K83" s="174">
        <f>SUM(K84:K84)</f>
        <v>0</v>
      </c>
      <c r="L83" s="174"/>
      <c r="M83" s="174">
        <f>SUM(M84:M84)</f>
        <v>0</v>
      </c>
      <c r="N83" s="167"/>
      <c r="O83" s="167">
        <f>SUM(O84:O84)</f>
        <v>0.00631</v>
      </c>
      <c r="P83" s="167"/>
      <c r="Q83" s="167">
        <f>SUM(Q84:Q84)</f>
        <v>0</v>
      </c>
      <c r="R83" s="167"/>
      <c r="S83" s="167"/>
      <c r="T83" s="168"/>
      <c r="U83" s="167">
        <f>SUM(U84:U84)</f>
        <v>1.04</v>
      </c>
      <c r="AE83" t="s">
        <v>117</v>
      </c>
    </row>
    <row r="84" spans="1:60" ht="12" outlineLevel="1">
      <c r="A84" s="154">
        <v>38</v>
      </c>
      <c r="B84" s="160" t="s">
        <v>228</v>
      </c>
      <c r="C84" s="195" t="s">
        <v>229</v>
      </c>
      <c r="D84" s="162" t="s">
        <v>230</v>
      </c>
      <c r="E84" s="169">
        <v>1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21</v>
      </c>
      <c r="M84" s="173">
        <f>G84*(1+L84/100)</f>
        <v>0</v>
      </c>
      <c r="N84" s="163">
        <v>0.00631</v>
      </c>
      <c r="O84" s="163">
        <f>ROUND(E84*N84,5)</f>
        <v>0.00631</v>
      </c>
      <c r="P84" s="163">
        <v>0</v>
      </c>
      <c r="Q84" s="163">
        <f>ROUND(E84*P84,5)</f>
        <v>0</v>
      </c>
      <c r="R84" s="163"/>
      <c r="S84" s="163"/>
      <c r="T84" s="164">
        <v>1.04</v>
      </c>
      <c r="U84" s="163">
        <f>ROUND(E84*T84,2)</f>
        <v>1.04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121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31" ht="12">
      <c r="A85" s="155" t="s">
        <v>116</v>
      </c>
      <c r="B85" s="161" t="s">
        <v>71</v>
      </c>
      <c r="C85" s="197" t="s">
        <v>72</v>
      </c>
      <c r="D85" s="166"/>
      <c r="E85" s="171"/>
      <c r="F85" s="174"/>
      <c r="G85" s="174">
        <f>SUMIF(AE86:AE109,"&lt;&gt;NOR",G86:G109)</f>
        <v>0</v>
      </c>
      <c r="H85" s="174"/>
      <c r="I85" s="174">
        <f>SUM(I86:I109)</f>
        <v>0</v>
      </c>
      <c r="J85" s="174"/>
      <c r="K85" s="174">
        <f>SUM(K86:K109)</f>
        <v>0</v>
      </c>
      <c r="L85" s="174"/>
      <c r="M85" s="174">
        <f>SUM(M86:M109)</f>
        <v>0</v>
      </c>
      <c r="N85" s="167"/>
      <c r="O85" s="167">
        <f>SUM(O86:O109)</f>
        <v>11.40066</v>
      </c>
      <c r="P85" s="167"/>
      <c r="Q85" s="167">
        <f>SUM(Q86:Q109)</f>
        <v>5.786239999999999</v>
      </c>
      <c r="R85" s="167"/>
      <c r="S85" s="167"/>
      <c r="T85" s="168"/>
      <c r="U85" s="167">
        <f>SUM(U86:U109)</f>
        <v>872.4699999999998</v>
      </c>
      <c r="AE85" t="s">
        <v>117</v>
      </c>
    </row>
    <row r="86" spans="1:60" ht="12" outlineLevel="1">
      <c r="A86" s="154">
        <v>39</v>
      </c>
      <c r="B86" s="160" t="s">
        <v>231</v>
      </c>
      <c r="C86" s="195" t="s">
        <v>232</v>
      </c>
      <c r="D86" s="162" t="s">
        <v>233</v>
      </c>
      <c r="E86" s="169">
        <v>10.5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63">
        <v>0</v>
      </c>
      <c r="O86" s="163">
        <f>ROUND(E86*N86,5)</f>
        <v>0</v>
      </c>
      <c r="P86" s="163">
        <v>0.04</v>
      </c>
      <c r="Q86" s="163">
        <f>ROUND(E86*P86,5)</f>
        <v>0.42</v>
      </c>
      <c r="R86" s="163"/>
      <c r="S86" s="163"/>
      <c r="T86" s="164">
        <v>0.39</v>
      </c>
      <c r="U86" s="163">
        <f>ROUND(E86*T86,2)</f>
        <v>4.1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121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ht="12" outlineLevel="1">
      <c r="A87" s="154"/>
      <c r="B87" s="160"/>
      <c r="C87" s="196" t="s">
        <v>234</v>
      </c>
      <c r="D87" s="165"/>
      <c r="E87" s="170">
        <v>10.5</v>
      </c>
      <c r="F87" s="173"/>
      <c r="G87" s="173"/>
      <c r="H87" s="173"/>
      <c r="I87" s="173"/>
      <c r="J87" s="173"/>
      <c r="K87" s="173"/>
      <c r="L87" s="173"/>
      <c r="M87" s="173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123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12" outlineLevel="1">
      <c r="A88" s="154">
        <v>40</v>
      </c>
      <c r="B88" s="160" t="s">
        <v>235</v>
      </c>
      <c r="C88" s="195" t="s">
        <v>236</v>
      </c>
      <c r="D88" s="162" t="s">
        <v>126</v>
      </c>
      <c r="E88" s="169">
        <v>208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63">
        <v>0.01478</v>
      </c>
      <c r="O88" s="163">
        <f>ROUND(E88*N88,5)</f>
        <v>3.07424</v>
      </c>
      <c r="P88" s="163">
        <v>0.0132</v>
      </c>
      <c r="Q88" s="163">
        <f>ROUND(E88*P88,5)</f>
        <v>2.7456</v>
      </c>
      <c r="R88" s="163"/>
      <c r="S88" s="163"/>
      <c r="T88" s="164">
        <v>2.50316</v>
      </c>
      <c r="U88" s="163">
        <f>ROUND(E88*T88,2)</f>
        <v>520.66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130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19.5" outlineLevel="1">
      <c r="A89" s="154">
        <v>41</v>
      </c>
      <c r="B89" s="160" t="s">
        <v>237</v>
      </c>
      <c r="C89" s="195" t="s">
        <v>238</v>
      </c>
      <c r="D89" s="162" t="s">
        <v>233</v>
      </c>
      <c r="E89" s="169">
        <v>34</v>
      </c>
      <c r="F89" s="172"/>
      <c r="G89" s="173">
        <f>ROUND(E89*F89,2)</f>
        <v>0</v>
      </c>
      <c r="H89" s="172"/>
      <c r="I89" s="173">
        <f>ROUND(E89*H89,2)</f>
        <v>0</v>
      </c>
      <c r="J89" s="172"/>
      <c r="K89" s="173">
        <f>ROUND(E89*J89,2)</f>
        <v>0</v>
      </c>
      <c r="L89" s="173">
        <v>21</v>
      </c>
      <c r="M89" s="173">
        <f>G89*(1+L89/100)</f>
        <v>0</v>
      </c>
      <c r="N89" s="163">
        <v>0.01618</v>
      </c>
      <c r="O89" s="163">
        <f>ROUND(E89*N89,5)</f>
        <v>0.55012</v>
      </c>
      <c r="P89" s="163">
        <v>0.01584</v>
      </c>
      <c r="Q89" s="163">
        <f>ROUND(E89*P89,5)</f>
        <v>0.53856</v>
      </c>
      <c r="R89" s="163"/>
      <c r="S89" s="163"/>
      <c r="T89" s="164">
        <v>0.95987</v>
      </c>
      <c r="U89" s="163">
        <f>ROUND(E89*T89,2)</f>
        <v>32.64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130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19.5" outlineLevel="1">
      <c r="A90" s="154">
        <v>42</v>
      </c>
      <c r="B90" s="160" t="s">
        <v>239</v>
      </c>
      <c r="C90" s="195" t="s">
        <v>240</v>
      </c>
      <c r="D90" s="162" t="s">
        <v>233</v>
      </c>
      <c r="E90" s="169">
        <v>169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63">
        <v>0.01483</v>
      </c>
      <c r="O90" s="163">
        <f>ROUND(E90*N90,5)</f>
        <v>2.50627</v>
      </c>
      <c r="P90" s="163">
        <v>0.01232</v>
      </c>
      <c r="Q90" s="163">
        <f>ROUND(E90*P90,5)</f>
        <v>2.08208</v>
      </c>
      <c r="R90" s="163"/>
      <c r="S90" s="163"/>
      <c r="T90" s="164">
        <v>0.78427</v>
      </c>
      <c r="U90" s="163">
        <f>ROUND(E90*T90,2)</f>
        <v>132.54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130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12" outlineLevel="1">
      <c r="A91" s="154">
        <v>43</v>
      </c>
      <c r="B91" s="160" t="s">
        <v>241</v>
      </c>
      <c r="C91" s="195" t="s">
        <v>242</v>
      </c>
      <c r="D91" s="162" t="s">
        <v>120</v>
      </c>
      <c r="E91" s="169">
        <v>27.340616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21</v>
      </c>
      <c r="M91" s="173">
        <f>G91*(1+L91/100)</f>
        <v>0</v>
      </c>
      <c r="N91" s="163">
        <v>0.0291</v>
      </c>
      <c r="O91" s="163">
        <f>ROUND(E91*N91,5)</f>
        <v>0.79561</v>
      </c>
      <c r="P91" s="163">
        <v>0</v>
      </c>
      <c r="Q91" s="163">
        <f>ROUND(E91*P91,5)</f>
        <v>0</v>
      </c>
      <c r="R91" s="163"/>
      <c r="S91" s="163"/>
      <c r="T91" s="164">
        <v>0</v>
      </c>
      <c r="U91" s="163">
        <f>ROUND(E91*T91,2)</f>
        <v>0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121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12" outlineLevel="1">
      <c r="A92" s="154"/>
      <c r="B92" s="160"/>
      <c r="C92" s="196" t="s">
        <v>243</v>
      </c>
      <c r="D92" s="165"/>
      <c r="E92" s="170">
        <v>15.768</v>
      </c>
      <c r="F92" s="173"/>
      <c r="G92" s="173"/>
      <c r="H92" s="173"/>
      <c r="I92" s="173"/>
      <c r="J92" s="173"/>
      <c r="K92" s="173"/>
      <c r="L92" s="173"/>
      <c r="M92" s="173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123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12" outlineLevel="1">
      <c r="A93" s="154"/>
      <c r="B93" s="160"/>
      <c r="C93" s="196" t="s">
        <v>244</v>
      </c>
      <c r="D93" s="165"/>
      <c r="E93" s="170">
        <v>4.992</v>
      </c>
      <c r="F93" s="173"/>
      <c r="G93" s="173"/>
      <c r="H93" s="173"/>
      <c r="I93" s="173"/>
      <c r="J93" s="173"/>
      <c r="K93" s="173"/>
      <c r="L93" s="173"/>
      <c r="M93" s="173"/>
      <c r="N93" s="163"/>
      <c r="O93" s="163"/>
      <c r="P93" s="163"/>
      <c r="Q93" s="163"/>
      <c r="R93" s="163"/>
      <c r="S93" s="163"/>
      <c r="T93" s="164"/>
      <c r="U93" s="163"/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123</v>
      </c>
      <c r="AF93" s="153">
        <v>0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12" outlineLevel="1">
      <c r="A94" s="154"/>
      <c r="B94" s="160"/>
      <c r="C94" s="196" t="s">
        <v>245</v>
      </c>
      <c r="D94" s="165"/>
      <c r="E94" s="170">
        <v>0.8704</v>
      </c>
      <c r="F94" s="173"/>
      <c r="G94" s="173"/>
      <c r="H94" s="173"/>
      <c r="I94" s="173"/>
      <c r="J94" s="173"/>
      <c r="K94" s="173"/>
      <c r="L94" s="173"/>
      <c r="M94" s="173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123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12" outlineLevel="1">
      <c r="A95" s="154"/>
      <c r="B95" s="160"/>
      <c r="C95" s="196" t="s">
        <v>246</v>
      </c>
      <c r="D95" s="165"/>
      <c r="E95" s="170">
        <v>3.7856</v>
      </c>
      <c r="F95" s="173"/>
      <c r="G95" s="173"/>
      <c r="H95" s="173"/>
      <c r="I95" s="173"/>
      <c r="J95" s="173"/>
      <c r="K95" s="173"/>
      <c r="L95" s="173"/>
      <c r="M95" s="173"/>
      <c r="N95" s="163"/>
      <c r="O95" s="163"/>
      <c r="P95" s="163"/>
      <c r="Q95" s="163"/>
      <c r="R95" s="163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123</v>
      </c>
      <c r="AF95" s="153">
        <v>0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ht="12" outlineLevel="1">
      <c r="A96" s="154"/>
      <c r="B96" s="160"/>
      <c r="C96" s="196" t="s">
        <v>247</v>
      </c>
      <c r="D96" s="165"/>
      <c r="E96" s="170">
        <v>1.525</v>
      </c>
      <c r="F96" s="173"/>
      <c r="G96" s="173"/>
      <c r="H96" s="173"/>
      <c r="I96" s="173"/>
      <c r="J96" s="173"/>
      <c r="K96" s="173"/>
      <c r="L96" s="173"/>
      <c r="M96" s="173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123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ht="12" outlineLevel="1">
      <c r="A97" s="154"/>
      <c r="B97" s="160"/>
      <c r="C97" s="196" t="s">
        <v>248</v>
      </c>
      <c r="D97" s="165"/>
      <c r="E97" s="170">
        <v>0.399616</v>
      </c>
      <c r="F97" s="173"/>
      <c r="G97" s="173"/>
      <c r="H97" s="173"/>
      <c r="I97" s="173"/>
      <c r="J97" s="173"/>
      <c r="K97" s="173"/>
      <c r="L97" s="173"/>
      <c r="M97" s="173"/>
      <c r="N97" s="163"/>
      <c r="O97" s="163"/>
      <c r="P97" s="163"/>
      <c r="Q97" s="163"/>
      <c r="R97" s="163"/>
      <c r="S97" s="163"/>
      <c r="T97" s="164"/>
      <c r="U97" s="163"/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123</v>
      </c>
      <c r="AF97" s="153">
        <v>0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19.5" outlineLevel="1">
      <c r="A98" s="154">
        <v>44</v>
      </c>
      <c r="B98" s="160" t="s">
        <v>249</v>
      </c>
      <c r="C98" s="195" t="s">
        <v>250</v>
      </c>
      <c r="D98" s="162" t="s">
        <v>233</v>
      </c>
      <c r="E98" s="169">
        <v>62.44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63">
        <v>0.00717</v>
      </c>
      <c r="O98" s="163">
        <f>ROUND(E98*N98,5)</f>
        <v>0.44769</v>
      </c>
      <c r="P98" s="163">
        <v>0</v>
      </c>
      <c r="Q98" s="163">
        <f>ROUND(E98*P98,5)</f>
        <v>0</v>
      </c>
      <c r="R98" s="163"/>
      <c r="S98" s="163"/>
      <c r="T98" s="164">
        <v>0.31295</v>
      </c>
      <c r="U98" s="163">
        <f>ROUND(E98*T98,2)</f>
        <v>19.54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130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12" outlineLevel="1">
      <c r="A99" s="154"/>
      <c r="B99" s="160"/>
      <c r="C99" s="196" t="s">
        <v>251</v>
      </c>
      <c r="D99" s="165"/>
      <c r="E99" s="170">
        <v>62.44</v>
      </c>
      <c r="F99" s="173"/>
      <c r="G99" s="173"/>
      <c r="H99" s="173"/>
      <c r="I99" s="173"/>
      <c r="J99" s="173"/>
      <c r="K99" s="173"/>
      <c r="L99" s="173"/>
      <c r="M99" s="173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123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19.5" outlineLevel="1">
      <c r="A100" s="154">
        <v>45</v>
      </c>
      <c r="B100" s="160" t="s">
        <v>252</v>
      </c>
      <c r="C100" s="195" t="s">
        <v>253</v>
      </c>
      <c r="D100" s="162" t="s">
        <v>126</v>
      </c>
      <c r="E100" s="169">
        <v>61.6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21</v>
      </c>
      <c r="M100" s="173">
        <f>G100*(1+L100/100)</f>
        <v>0</v>
      </c>
      <c r="N100" s="163">
        <v>0.01481</v>
      </c>
      <c r="O100" s="163">
        <f>ROUND(E100*N100,5)</f>
        <v>0.9123</v>
      </c>
      <c r="P100" s="163">
        <v>0</v>
      </c>
      <c r="Q100" s="163">
        <f>ROUND(E100*P100,5)</f>
        <v>0</v>
      </c>
      <c r="R100" s="163"/>
      <c r="S100" s="163"/>
      <c r="T100" s="164">
        <v>0.30734</v>
      </c>
      <c r="U100" s="163">
        <f>ROUND(E100*T100,2)</f>
        <v>18.93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130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12" outlineLevel="1">
      <c r="A101" s="154"/>
      <c r="B101" s="160"/>
      <c r="C101" s="196" t="s">
        <v>254</v>
      </c>
      <c r="D101" s="165"/>
      <c r="E101" s="170">
        <v>61.6</v>
      </c>
      <c r="F101" s="173"/>
      <c r="G101" s="173"/>
      <c r="H101" s="173"/>
      <c r="I101" s="173"/>
      <c r="J101" s="173"/>
      <c r="K101" s="173"/>
      <c r="L101" s="173"/>
      <c r="M101" s="173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123</v>
      </c>
      <c r="AF101" s="153">
        <v>0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12" outlineLevel="1">
      <c r="A102" s="154">
        <v>46</v>
      </c>
      <c r="B102" s="160" t="s">
        <v>255</v>
      </c>
      <c r="C102" s="195" t="s">
        <v>256</v>
      </c>
      <c r="D102" s="162" t="s">
        <v>257</v>
      </c>
      <c r="E102" s="169">
        <v>2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21</v>
      </c>
      <c r="M102" s="173">
        <f>G102*(1+L102/100)</f>
        <v>0</v>
      </c>
      <c r="N102" s="163">
        <v>0.14369</v>
      </c>
      <c r="O102" s="163">
        <f>ROUND(E102*N102,5)</f>
        <v>0.28738</v>
      </c>
      <c r="P102" s="163">
        <v>0</v>
      </c>
      <c r="Q102" s="163">
        <f>ROUND(E102*P102,5)</f>
        <v>0</v>
      </c>
      <c r="R102" s="163"/>
      <c r="S102" s="163"/>
      <c r="T102" s="164">
        <v>30</v>
      </c>
      <c r="U102" s="163">
        <f>ROUND(E102*T102,2)</f>
        <v>60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121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ht="19.5" outlineLevel="1">
      <c r="A103" s="154">
        <v>47</v>
      </c>
      <c r="B103" s="160" t="s">
        <v>258</v>
      </c>
      <c r="C103" s="195" t="s">
        <v>259</v>
      </c>
      <c r="D103" s="162" t="s">
        <v>126</v>
      </c>
      <c r="E103" s="169">
        <v>54.6</v>
      </c>
      <c r="F103" s="172"/>
      <c r="G103" s="173">
        <f>ROUND(E103*F103,2)</f>
        <v>0</v>
      </c>
      <c r="H103" s="172"/>
      <c r="I103" s="173">
        <f>ROUND(E103*H103,2)</f>
        <v>0</v>
      </c>
      <c r="J103" s="172"/>
      <c r="K103" s="173">
        <f>ROUND(E103*J103,2)</f>
        <v>0</v>
      </c>
      <c r="L103" s="173">
        <v>21</v>
      </c>
      <c r="M103" s="173">
        <f>G103*(1+L103/100)</f>
        <v>0</v>
      </c>
      <c r="N103" s="163">
        <v>0.00027</v>
      </c>
      <c r="O103" s="163">
        <f>ROUND(E103*N103,5)</f>
        <v>0.01474</v>
      </c>
      <c r="P103" s="163">
        <v>0</v>
      </c>
      <c r="Q103" s="163">
        <f>ROUND(E103*P103,5)</f>
        <v>0</v>
      </c>
      <c r="R103" s="163"/>
      <c r="S103" s="163"/>
      <c r="T103" s="164">
        <v>0.21988</v>
      </c>
      <c r="U103" s="163">
        <f>ROUND(E103*T103,2)</f>
        <v>12.01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130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ht="12" outlineLevel="1">
      <c r="A104" s="154"/>
      <c r="B104" s="160"/>
      <c r="C104" s="196" t="s">
        <v>260</v>
      </c>
      <c r="D104" s="165"/>
      <c r="E104" s="170">
        <v>54.6</v>
      </c>
      <c r="F104" s="173"/>
      <c r="G104" s="173"/>
      <c r="H104" s="173"/>
      <c r="I104" s="173"/>
      <c r="J104" s="173"/>
      <c r="K104" s="173"/>
      <c r="L104" s="173"/>
      <c r="M104" s="173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123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ht="19.5" outlineLevel="1">
      <c r="A105" s="154">
        <v>48</v>
      </c>
      <c r="B105" s="160" t="s">
        <v>261</v>
      </c>
      <c r="C105" s="195" t="s">
        <v>262</v>
      </c>
      <c r="D105" s="162" t="s">
        <v>126</v>
      </c>
      <c r="E105" s="169">
        <v>150.15</v>
      </c>
      <c r="F105" s="172"/>
      <c r="G105" s="173">
        <f>ROUND(E105*F105,2)</f>
        <v>0</v>
      </c>
      <c r="H105" s="172"/>
      <c r="I105" s="173">
        <f>ROUND(E105*H105,2)</f>
        <v>0</v>
      </c>
      <c r="J105" s="172"/>
      <c r="K105" s="173">
        <f>ROUND(E105*J105,2)</f>
        <v>0</v>
      </c>
      <c r="L105" s="173">
        <v>21</v>
      </c>
      <c r="M105" s="173">
        <f>G105*(1+L105/100)</f>
        <v>0</v>
      </c>
      <c r="N105" s="163">
        <v>0.01521</v>
      </c>
      <c r="O105" s="163">
        <f>ROUND(E105*N105,5)</f>
        <v>2.28378</v>
      </c>
      <c r="P105" s="163">
        <v>0</v>
      </c>
      <c r="Q105" s="163">
        <f>ROUND(E105*P105,5)</f>
        <v>0</v>
      </c>
      <c r="R105" s="163"/>
      <c r="S105" s="163"/>
      <c r="T105" s="164">
        <v>0.30804</v>
      </c>
      <c r="U105" s="163">
        <f>ROUND(E105*T105,2)</f>
        <v>46.25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130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12" outlineLevel="1">
      <c r="A106" s="154"/>
      <c r="B106" s="160"/>
      <c r="C106" s="196" t="s">
        <v>263</v>
      </c>
      <c r="D106" s="165"/>
      <c r="E106" s="170">
        <v>150.15</v>
      </c>
      <c r="F106" s="173"/>
      <c r="G106" s="173"/>
      <c r="H106" s="173"/>
      <c r="I106" s="173"/>
      <c r="J106" s="173"/>
      <c r="K106" s="173"/>
      <c r="L106" s="173"/>
      <c r="M106" s="173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123</v>
      </c>
      <c r="AF106" s="153">
        <v>0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12" outlineLevel="1">
      <c r="A107" s="154">
        <v>49</v>
      </c>
      <c r="B107" s="160" t="s">
        <v>264</v>
      </c>
      <c r="C107" s="195" t="s">
        <v>265</v>
      </c>
      <c r="D107" s="162" t="s">
        <v>233</v>
      </c>
      <c r="E107" s="169">
        <v>400.40000000000003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21</v>
      </c>
      <c r="M107" s="173">
        <f>G107*(1+L107/100)</f>
        <v>0</v>
      </c>
      <c r="N107" s="163">
        <v>0.00132</v>
      </c>
      <c r="O107" s="163">
        <f>ROUND(E107*N107,5)</f>
        <v>0.52853</v>
      </c>
      <c r="P107" s="163">
        <v>0</v>
      </c>
      <c r="Q107" s="163">
        <f>ROUND(E107*P107,5)</f>
        <v>0</v>
      </c>
      <c r="R107" s="163"/>
      <c r="S107" s="163"/>
      <c r="T107" s="164">
        <v>0</v>
      </c>
      <c r="U107" s="163">
        <f>ROUND(E107*T107,2)</f>
        <v>0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140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12" outlineLevel="1">
      <c r="A108" s="154"/>
      <c r="B108" s="160"/>
      <c r="C108" s="196" t="s">
        <v>266</v>
      </c>
      <c r="D108" s="165"/>
      <c r="E108" s="170">
        <v>400.4</v>
      </c>
      <c r="F108" s="173"/>
      <c r="G108" s="173"/>
      <c r="H108" s="173"/>
      <c r="I108" s="173"/>
      <c r="J108" s="173"/>
      <c r="K108" s="173"/>
      <c r="L108" s="173"/>
      <c r="M108" s="173"/>
      <c r="N108" s="163"/>
      <c r="O108" s="163"/>
      <c r="P108" s="163"/>
      <c r="Q108" s="163"/>
      <c r="R108" s="163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123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ht="12" outlineLevel="1">
      <c r="A109" s="154">
        <v>50</v>
      </c>
      <c r="B109" s="160" t="s">
        <v>267</v>
      </c>
      <c r="C109" s="195" t="s">
        <v>268</v>
      </c>
      <c r="D109" s="162" t="s">
        <v>199</v>
      </c>
      <c r="E109" s="169">
        <v>13.85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21</v>
      </c>
      <c r="M109" s="173">
        <f>G109*(1+L109/100)</f>
        <v>0</v>
      </c>
      <c r="N109" s="163">
        <v>0</v>
      </c>
      <c r="O109" s="163">
        <f>ROUND(E109*N109,5)</f>
        <v>0</v>
      </c>
      <c r="P109" s="163">
        <v>0</v>
      </c>
      <c r="Q109" s="163">
        <f>ROUND(E109*P109,5)</f>
        <v>0</v>
      </c>
      <c r="R109" s="163"/>
      <c r="S109" s="163"/>
      <c r="T109" s="164">
        <v>1.863</v>
      </c>
      <c r="U109" s="163">
        <f>ROUND(E109*T109,2)</f>
        <v>25.8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121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31" ht="12">
      <c r="A110" s="155" t="s">
        <v>116</v>
      </c>
      <c r="B110" s="161" t="s">
        <v>73</v>
      </c>
      <c r="C110" s="197" t="s">
        <v>74</v>
      </c>
      <c r="D110" s="166"/>
      <c r="E110" s="171"/>
      <c r="F110" s="174"/>
      <c r="G110" s="174">
        <f>SUMIF(AE111:AE161,"&lt;&gt;NOR",G111:G161)</f>
        <v>0</v>
      </c>
      <c r="H110" s="174"/>
      <c r="I110" s="174">
        <f>SUM(I111:I161)</f>
        <v>0</v>
      </c>
      <c r="J110" s="174"/>
      <c r="K110" s="174">
        <f>SUM(K111:K161)</f>
        <v>0</v>
      </c>
      <c r="L110" s="174"/>
      <c r="M110" s="174">
        <f>SUM(M111:M161)</f>
        <v>0</v>
      </c>
      <c r="N110" s="167"/>
      <c r="O110" s="167">
        <f>SUM(O111:O161)</f>
        <v>15.568050000000001</v>
      </c>
      <c r="P110" s="167"/>
      <c r="Q110" s="167">
        <f>SUM(Q111:Q161)</f>
        <v>17.01752</v>
      </c>
      <c r="R110" s="167"/>
      <c r="S110" s="167"/>
      <c r="T110" s="168"/>
      <c r="U110" s="167">
        <f>SUM(U111:U161)</f>
        <v>2152.18</v>
      </c>
      <c r="AE110" t="s">
        <v>117</v>
      </c>
    </row>
    <row r="111" spans="1:60" ht="12" outlineLevel="1">
      <c r="A111" s="154">
        <v>51</v>
      </c>
      <c r="B111" s="160" t="s">
        <v>269</v>
      </c>
      <c r="C111" s="195" t="s">
        <v>270</v>
      </c>
      <c r="D111" s="162" t="s">
        <v>233</v>
      </c>
      <c r="E111" s="169">
        <v>169.7</v>
      </c>
      <c r="F111" s="172"/>
      <c r="G111" s="173">
        <f aca="true" t="shared" si="0" ref="G111:G142">ROUND(E111*F111,2)</f>
        <v>0</v>
      </c>
      <c r="H111" s="172"/>
      <c r="I111" s="173">
        <f aca="true" t="shared" si="1" ref="I111:I142">ROUND(E111*H111,2)</f>
        <v>0</v>
      </c>
      <c r="J111" s="172"/>
      <c r="K111" s="173">
        <f aca="true" t="shared" si="2" ref="K111:K142">ROUND(E111*J111,2)</f>
        <v>0</v>
      </c>
      <c r="L111" s="173">
        <v>21</v>
      </c>
      <c r="M111" s="173">
        <f aca="true" t="shared" si="3" ref="M111:M142">G111*(1+L111/100)</f>
        <v>0</v>
      </c>
      <c r="N111" s="163">
        <v>0.01887</v>
      </c>
      <c r="O111" s="163">
        <f aca="true" t="shared" si="4" ref="O111:O142">ROUND(E111*N111,5)</f>
        <v>3.20224</v>
      </c>
      <c r="P111" s="163">
        <v>0</v>
      </c>
      <c r="Q111" s="163">
        <f aca="true" t="shared" si="5" ref="Q111:Q142">ROUND(E111*P111,5)</f>
        <v>0</v>
      </c>
      <c r="R111" s="163"/>
      <c r="S111" s="163"/>
      <c r="T111" s="164">
        <v>1.46325</v>
      </c>
      <c r="U111" s="163">
        <f aca="true" t="shared" si="6" ref="U111:U142">ROUND(E111*T111,2)</f>
        <v>248.31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121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19.5" outlineLevel="1">
      <c r="A112" s="154">
        <v>52</v>
      </c>
      <c r="B112" s="160" t="s">
        <v>271</v>
      </c>
      <c r="C112" s="195" t="s">
        <v>272</v>
      </c>
      <c r="D112" s="162" t="s">
        <v>233</v>
      </c>
      <c r="E112" s="169">
        <v>169.7</v>
      </c>
      <c r="F112" s="172"/>
      <c r="G112" s="173">
        <f t="shared" si="0"/>
        <v>0</v>
      </c>
      <c r="H112" s="172"/>
      <c r="I112" s="173">
        <f t="shared" si="1"/>
        <v>0</v>
      </c>
      <c r="J112" s="172"/>
      <c r="K112" s="173">
        <f t="shared" si="2"/>
        <v>0</v>
      </c>
      <c r="L112" s="173">
        <v>21</v>
      </c>
      <c r="M112" s="173">
        <f t="shared" si="3"/>
        <v>0</v>
      </c>
      <c r="N112" s="163">
        <v>0.00385</v>
      </c>
      <c r="O112" s="163">
        <f t="shared" si="4"/>
        <v>0.65335</v>
      </c>
      <c r="P112" s="163">
        <v>0</v>
      </c>
      <c r="Q112" s="163">
        <f t="shared" si="5"/>
        <v>0</v>
      </c>
      <c r="R112" s="163"/>
      <c r="S112" s="163"/>
      <c r="T112" s="164">
        <v>0.6417</v>
      </c>
      <c r="U112" s="163">
        <f t="shared" si="6"/>
        <v>108.9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121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12" outlineLevel="1">
      <c r="A113" s="154">
        <v>53</v>
      </c>
      <c r="B113" s="160" t="s">
        <v>273</v>
      </c>
      <c r="C113" s="195" t="s">
        <v>274</v>
      </c>
      <c r="D113" s="162" t="s">
        <v>233</v>
      </c>
      <c r="E113" s="169">
        <v>121.3</v>
      </c>
      <c r="F113" s="172"/>
      <c r="G113" s="173">
        <f t="shared" si="0"/>
        <v>0</v>
      </c>
      <c r="H113" s="172"/>
      <c r="I113" s="173">
        <f t="shared" si="1"/>
        <v>0</v>
      </c>
      <c r="J113" s="172"/>
      <c r="K113" s="173">
        <f t="shared" si="2"/>
        <v>0</v>
      </c>
      <c r="L113" s="173">
        <v>21</v>
      </c>
      <c r="M113" s="173">
        <f t="shared" si="3"/>
        <v>0</v>
      </c>
      <c r="N113" s="163">
        <v>0.00819</v>
      </c>
      <c r="O113" s="163">
        <f t="shared" si="4"/>
        <v>0.99345</v>
      </c>
      <c r="P113" s="163">
        <v>0</v>
      </c>
      <c r="Q113" s="163">
        <f t="shared" si="5"/>
        <v>0</v>
      </c>
      <c r="R113" s="163"/>
      <c r="S113" s="163"/>
      <c r="T113" s="164">
        <v>0.981</v>
      </c>
      <c r="U113" s="163">
        <f t="shared" si="6"/>
        <v>119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121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ht="19.5" outlineLevel="1">
      <c r="A114" s="154">
        <v>54</v>
      </c>
      <c r="B114" s="160" t="s">
        <v>275</v>
      </c>
      <c r="C114" s="195" t="s">
        <v>276</v>
      </c>
      <c r="D114" s="162" t="s">
        <v>233</v>
      </c>
      <c r="E114" s="169">
        <v>168</v>
      </c>
      <c r="F114" s="172"/>
      <c r="G114" s="173">
        <f t="shared" si="0"/>
        <v>0</v>
      </c>
      <c r="H114" s="172"/>
      <c r="I114" s="173">
        <f t="shared" si="1"/>
        <v>0</v>
      </c>
      <c r="J114" s="172"/>
      <c r="K114" s="173">
        <f t="shared" si="2"/>
        <v>0</v>
      </c>
      <c r="L114" s="173">
        <v>21</v>
      </c>
      <c r="M114" s="173">
        <f t="shared" si="3"/>
        <v>0</v>
      </c>
      <c r="N114" s="163">
        <v>0.00819</v>
      </c>
      <c r="O114" s="163">
        <f t="shared" si="4"/>
        <v>1.37592</v>
      </c>
      <c r="P114" s="163">
        <v>0</v>
      </c>
      <c r="Q114" s="163">
        <f t="shared" si="5"/>
        <v>0</v>
      </c>
      <c r="R114" s="163"/>
      <c r="S114" s="163"/>
      <c r="T114" s="164">
        <v>0.981</v>
      </c>
      <c r="U114" s="163">
        <f t="shared" si="6"/>
        <v>164.81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ht="19.5" outlineLevel="1">
      <c r="A115" s="154">
        <v>55</v>
      </c>
      <c r="B115" s="160" t="s">
        <v>277</v>
      </c>
      <c r="C115" s="195" t="s">
        <v>278</v>
      </c>
      <c r="D115" s="162" t="s">
        <v>233</v>
      </c>
      <c r="E115" s="169">
        <v>89.1</v>
      </c>
      <c r="F115" s="172"/>
      <c r="G115" s="173">
        <f t="shared" si="0"/>
        <v>0</v>
      </c>
      <c r="H115" s="172"/>
      <c r="I115" s="173">
        <f t="shared" si="1"/>
        <v>0</v>
      </c>
      <c r="J115" s="172"/>
      <c r="K115" s="173">
        <f t="shared" si="2"/>
        <v>0</v>
      </c>
      <c r="L115" s="173">
        <v>21</v>
      </c>
      <c r="M115" s="173">
        <f t="shared" si="3"/>
        <v>0</v>
      </c>
      <c r="N115" s="163">
        <v>0.00522</v>
      </c>
      <c r="O115" s="163">
        <f t="shared" si="4"/>
        <v>0.4651</v>
      </c>
      <c r="P115" s="163">
        <v>0</v>
      </c>
      <c r="Q115" s="163">
        <f t="shared" si="5"/>
        <v>0</v>
      </c>
      <c r="R115" s="163"/>
      <c r="S115" s="163"/>
      <c r="T115" s="164">
        <v>0.884</v>
      </c>
      <c r="U115" s="163">
        <f t="shared" si="6"/>
        <v>78.76</v>
      </c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121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ht="19.5" outlineLevel="1">
      <c r="A116" s="154">
        <v>56</v>
      </c>
      <c r="B116" s="160" t="s">
        <v>279</v>
      </c>
      <c r="C116" s="195" t="s">
        <v>280</v>
      </c>
      <c r="D116" s="162" t="s">
        <v>233</v>
      </c>
      <c r="E116" s="169">
        <v>75</v>
      </c>
      <c r="F116" s="172"/>
      <c r="G116" s="173">
        <f t="shared" si="0"/>
        <v>0</v>
      </c>
      <c r="H116" s="172"/>
      <c r="I116" s="173">
        <f t="shared" si="1"/>
        <v>0</v>
      </c>
      <c r="J116" s="172"/>
      <c r="K116" s="173">
        <f t="shared" si="2"/>
        <v>0</v>
      </c>
      <c r="L116" s="173">
        <v>21</v>
      </c>
      <c r="M116" s="173">
        <f t="shared" si="3"/>
        <v>0</v>
      </c>
      <c r="N116" s="163">
        <v>0.0067</v>
      </c>
      <c r="O116" s="163">
        <f t="shared" si="4"/>
        <v>0.5025</v>
      </c>
      <c r="P116" s="163">
        <v>0</v>
      </c>
      <c r="Q116" s="163">
        <f t="shared" si="5"/>
        <v>0</v>
      </c>
      <c r="R116" s="163"/>
      <c r="S116" s="163"/>
      <c r="T116" s="164">
        <v>0.927</v>
      </c>
      <c r="U116" s="163">
        <f t="shared" si="6"/>
        <v>69.53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121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ht="12" outlineLevel="1">
      <c r="A117" s="154">
        <v>57</v>
      </c>
      <c r="B117" s="160" t="s">
        <v>281</v>
      </c>
      <c r="C117" s="195" t="s">
        <v>282</v>
      </c>
      <c r="D117" s="162" t="s">
        <v>233</v>
      </c>
      <c r="E117" s="169">
        <v>25</v>
      </c>
      <c r="F117" s="172"/>
      <c r="G117" s="173">
        <f t="shared" si="0"/>
        <v>0</v>
      </c>
      <c r="H117" s="172"/>
      <c r="I117" s="173">
        <f t="shared" si="1"/>
        <v>0</v>
      </c>
      <c r="J117" s="172"/>
      <c r="K117" s="173">
        <f t="shared" si="2"/>
        <v>0</v>
      </c>
      <c r="L117" s="173">
        <v>21</v>
      </c>
      <c r="M117" s="173">
        <f t="shared" si="3"/>
        <v>0</v>
      </c>
      <c r="N117" s="163">
        <v>0.0076</v>
      </c>
      <c r="O117" s="163">
        <f t="shared" si="4"/>
        <v>0.19</v>
      </c>
      <c r="P117" s="163">
        <v>0</v>
      </c>
      <c r="Q117" s="163">
        <f t="shared" si="5"/>
        <v>0</v>
      </c>
      <c r="R117" s="163"/>
      <c r="S117" s="163"/>
      <c r="T117" s="164">
        <v>0.963</v>
      </c>
      <c r="U117" s="163">
        <f t="shared" si="6"/>
        <v>24.08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121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ht="19.5" outlineLevel="1">
      <c r="A118" s="154">
        <v>58</v>
      </c>
      <c r="B118" s="160" t="s">
        <v>283</v>
      </c>
      <c r="C118" s="195" t="s">
        <v>284</v>
      </c>
      <c r="D118" s="162" t="s">
        <v>233</v>
      </c>
      <c r="E118" s="169">
        <v>208</v>
      </c>
      <c r="F118" s="172"/>
      <c r="G118" s="173">
        <f t="shared" si="0"/>
        <v>0</v>
      </c>
      <c r="H118" s="172"/>
      <c r="I118" s="173">
        <f t="shared" si="1"/>
        <v>0</v>
      </c>
      <c r="J118" s="172"/>
      <c r="K118" s="173">
        <f t="shared" si="2"/>
        <v>0</v>
      </c>
      <c r="L118" s="173">
        <v>21</v>
      </c>
      <c r="M118" s="173">
        <f t="shared" si="3"/>
        <v>0</v>
      </c>
      <c r="N118" s="163">
        <v>0.0076</v>
      </c>
      <c r="O118" s="163">
        <f t="shared" si="4"/>
        <v>1.5808</v>
      </c>
      <c r="P118" s="163">
        <v>0</v>
      </c>
      <c r="Q118" s="163">
        <f t="shared" si="5"/>
        <v>0</v>
      </c>
      <c r="R118" s="163"/>
      <c r="S118" s="163"/>
      <c r="T118" s="164">
        <v>0.963</v>
      </c>
      <c r="U118" s="163">
        <f t="shared" si="6"/>
        <v>200.3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121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ht="19.5" outlineLevel="1">
      <c r="A119" s="154">
        <v>59</v>
      </c>
      <c r="B119" s="160" t="s">
        <v>285</v>
      </c>
      <c r="C119" s="195" t="s">
        <v>286</v>
      </c>
      <c r="D119" s="162" t="s">
        <v>233</v>
      </c>
      <c r="E119" s="169">
        <v>81</v>
      </c>
      <c r="F119" s="172"/>
      <c r="G119" s="173">
        <f t="shared" si="0"/>
        <v>0</v>
      </c>
      <c r="H119" s="172"/>
      <c r="I119" s="173">
        <f t="shared" si="1"/>
        <v>0</v>
      </c>
      <c r="J119" s="172"/>
      <c r="K119" s="173">
        <f t="shared" si="2"/>
        <v>0</v>
      </c>
      <c r="L119" s="173">
        <v>21</v>
      </c>
      <c r="M119" s="173">
        <f t="shared" si="3"/>
        <v>0</v>
      </c>
      <c r="N119" s="163">
        <v>0.01043</v>
      </c>
      <c r="O119" s="163">
        <f t="shared" si="4"/>
        <v>0.84483</v>
      </c>
      <c r="P119" s="163">
        <v>0</v>
      </c>
      <c r="Q119" s="163">
        <f t="shared" si="5"/>
        <v>0</v>
      </c>
      <c r="R119" s="163"/>
      <c r="S119" s="163"/>
      <c r="T119" s="164">
        <v>1.158</v>
      </c>
      <c r="U119" s="163">
        <f t="shared" si="6"/>
        <v>93.8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121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19.5" outlineLevel="1">
      <c r="A120" s="154">
        <v>60</v>
      </c>
      <c r="B120" s="160" t="s">
        <v>287</v>
      </c>
      <c r="C120" s="195" t="s">
        <v>288</v>
      </c>
      <c r="D120" s="162" t="s">
        <v>233</v>
      </c>
      <c r="E120" s="169">
        <v>81</v>
      </c>
      <c r="F120" s="172"/>
      <c r="G120" s="173">
        <f t="shared" si="0"/>
        <v>0</v>
      </c>
      <c r="H120" s="172"/>
      <c r="I120" s="173">
        <f t="shared" si="1"/>
        <v>0</v>
      </c>
      <c r="J120" s="172"/>
      <c r="K120" s="173">
        <f t="shared" si="2"/>
        <v>0</v>
      </c>
      <c r="L120" s="173">
        <v>21</v>
      </c>
      <c r="M120" s="173">
        <f t="shared" si="3"/>
        <v>0</v>
      </c>
      <c r="N120" s="163">
        <v>0.01045</v>
      </c>
      <c r="O120" s="163">
        <f t="shared" si="4"/>
        <v>0.84645</v>
      </c>
      <c r="P120" s="163">
        <v>0</v>
      </c>
      <c r="Q120" s="163">
        <f t="shared" si="5"/>
        <v>0</v>
      </c>
      <c r="R120" s="163"/>
      <c r="S120" s="163"/>
      <c r="T120" s="164">
        <v>0.917</v>
      </c>
      <c r="U120" s="163">
        <f t="shared" si="6"/>
        <v>74.28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121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19.5" outlineLevel="1">
      <c r="A121" s="154">
        <v>61</v>
      </c>
      <c r="B121" s="160" t="s">
        <v>289</v>
      </c>
      <c r="C121" s="195" t="s">
        <v>290</v>
      </c>
      <c r="D121" s="162" t="s">
        <v>233</v>
      </c>
      <c r="E121" s="169">
        <v>6</v>
      </c>
      <c r="F121" s="172"/>
      <c r="G121" s="173">
        <f t="shared" si="0"/>
        <v>0</v>
      </c>
      <c r="H121" s="172"/>
      <c r="I121" s="173">
        <f t="shared" si="1"/>
        <v>0</v>
      </c>
      <c r="J121" s="172"/>
      <c r="K121" s="173">
        <f t="shared" si="2"/>
        <v>0</v>
      </c>
      <c r="L121" s="173">
        <v>21</v>
      </c>
      <c r="M121" s="173">
        <f t="shared" si="3"/>
        <v>0</v>
      </c>
      <c r="N121" s="163">
        <v>0.0042</v>
      </c>
      <c r="O121" s="163">
        <f t="shared" si="4"/>
        <v>0.0252</v>
      </c>
      <c r="P121" s="163">
        <v>0</v>
      </c>
      <c r="Q121" s="163">
        <f t="shared" si="5"/>
        <v>0</v>
      </c>
      <c r="R121" s="163"/>
      <c r="S121" s="163"/>
      <c r="T121" s="164">
        <v>0.654</v>
      </c>
      <c r="U121" s="163">
        <f t="shared" si="6"/>
        <v>3.92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121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19.5" outlineLevel="1">
      <c r="A122" s="154">
        <v>62</v>
      </c>
      <c r="B122" s="160" t="s">
        <v>291</v>
      </c>
      <c r="C122" s="195" t="s">
        <v>292</v>
      </c>
      <c r="D122" s="162" t="s">
        <v>257</v>
      </c>
      <c r="E122" s="169">
        <v>16</v>
      </c>
      <c r="F122" s="172"/>
      <c r="G122" s="173">
        <f t="shared" si="0"/>
        <v>0</v>
      </c>
      <c r="H122" s="172"/>
      <c r="I122" s="173">
        <f t="shared" si="1"/>
        <v>0</v>
      </c>
      <c r="J122" s="172"/>
      <c r="K122" s="173">
        <f t="shared" si="2"/>
        <v>0</v>
      </c>
      <c r="L122" s="173">
        <v>21</v>
      </c>
      <c r="M122" s="173">
        <f t="shared" si="3"/>
        <v>0</v>
      </c>
      <c r="N122" s="163">
        <v>0.0067</v>
      </c>
      <c r="O122" s="163">
        <f t="shared" si="4"/>
        <v>0.1072</v>
      </c>
      <c r="P122" s="163">
        <v>0</v>
      </c>
      <c r="Q122" s="163">
        <f t="shared" si="5"/>
        <v>0</v>
      </c>
      <c r="R122" s="163"/>
      <c r="S122" s="163"/>
      <c r="T122" s="164">
        <v>0.927</v>
      </c>
      <c r="U122" s="163">
        <f t="shared" si="6"/>
        <v>14.83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121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19.5" outlineLevel="1">
      <c r="A123" s="154">
        <v>63</v>
      </c>
      <c r="B123" s="160" t="s">
        <v>293</v>
      </c>
      <c r="C123" s="195" t="s">
        <v>294</v>
      </c>
      <c r="D123" s="162" t="s">
        <v>233</v>
      </c>
      <c r="E123" s="169">
        <v>83.4</v>
      </c>
      <c r="F123" s="172"/>
      <c r="G123" s="173">
        <f t="shared" si="0"/>
        <v>0</v>
      </c>
      <c r="H123" s="172"/>
      <c r="I123" s="173">
        <f t="shared" si="1"/>
        <v>0</v>
      </c>
      <c r="J123" s="172"/>
      <c r="K123" s="173">
        <f t="shared" si="2"/>
        <v>0</v>
      </c>
      <c r="L123" s="173">
        <v>21</v>
      </c>
      <c r="M123" s="173">
        <f t="shared" si="3"/>
        <v>0</v>
      </c>
      <c r="N123" s="163">
        <v>0.0076</v>
      </c>
      <c r="O123" s="163">
        <f t="shared" si="4"/>
        <v>0.63384</v>
      </c>
      <c r="P123" s="163">
        <v>0</v>
      </c>
      <c r="Q123" s="163">
        <f t="shared" si="5"/>
        <v>0</v>
      </c>
      <c r="R123" s="163"/>
      <c r="S123" s="163"/>
      <c r="T123" s="164">
        <v>0.963</v>
      </c>
      <c r="U123" s="163">
        <f t="shared" si="6"/>
        <v>80.31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121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ht="19.5" outlineLevel="1">
      <c r="A124" s="154">
        <v>64</v>
      </c>
      <c r="B124" s="160" t="s">
        <v>295</v>
      </c>
      <c r="C124" s="195" t="s">
        <v>296</v>
      </c>
      <c r="D124" s="162" t="s">
        <v>233</v>
      </c>
      <c r="E124" s="169">
        <v>58.6</v>
      </c>
      <c r="F124" s="172"/>
      <c r="G124" s="173">
        <f t="shared" si="0"/>
        <v>0</v>
      </c>
      <c r="H124" s="172"/>
      <c r="I124" s="173">
        <f t="shared" si="1"/>
        <v>0</v>
      </c>
      <c r="J124" s="172"/>
      <c r="K124" s="173">
        <f t="shared" si="2"/>
        <v>0</v>
      </c>
      <c r="L124" s="173">
        <v>21</v>
      </c>
      <c r="M124" s="173">
        <f t="shared" si="3"/>
        <v>0</v>
      </c>
      <c r="N124" s="163">
        <v>0.0067</v>
      </c>
      <c r="O124" s="163">
        <f t="shared" si="4"/>
        <v>0.39262</v>
      </c>
      <c r="P124" s="163">
        <v>0</v>
      </c>
      <c r="Q124" s="163">
        <f t="shared" si="5"/>
        <v>0</v>
      </c>
      <c r="R124" s="163"/>
      <c r="S124" s="163"/>
      <c r="T124" s="164">
        <v>0.927</v>
      </c>
      <c r="U124" s="163">
        <f t="shared" si="6"/>
        <v>54.32</v>
      </c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121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19.5" outlineLevel="1">
      <c r="A125" s="154">
        <v>65</v>
      </c>
      <c r="B125" s="160" t="s">
        <v>297</v>
      </c>
      <c r="C125" s="195" t="s">
        <v>298</v>
      </c>
      <c r="D125" s="162" t="s">
        <v>233</v>
      </c>
      <c r="E125" s="169">
        <v>57</v>
      </c>
      <c r="F125" s="172"/>
      <c r="G125" s="173">
        <f t="shared" si="0"/>
        <v>0</v>
      </c>
      <c r="H125" s="172"/>
      <c r="I125" s="173">
        <f t="shared" si="1"/>
        <v>0</v>
      </c>
      <c r="J125" s="172"/>
      <c r="K125" s="173">
        <f t="shared" si="2"/>
        <v>0</v>
      </c>
      <c r="L125" s="173">
        <v>21</v>
      </c>
      <c r="M125" s="173">
        <f t="shared" si="3"/>
        <v>0</v>
      </c>
      <c r="N125" s="163">
        <v>0.0067</v>
      </c>
      <c r="O125" s="163">
        <f t="shared" si="4"/>
        <v>0.3819</v>
      </c>
      <c r="P125" s="163">
        <v>0</v>
      </c>
      <c r="Q125" s="163">
        <f t="shared" si="5"/>
        <v>0</v>
      </c>
      <c r="R125" s="163"/>
      <c r="S125" s="163"/>
      <c r="T125" s="164">
        <v>0.927</v>
      </c>
      <c r="U125" s="163">
        <f t="shared" si="6"/>
        <v>52.84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121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ht="19.5" outlineLevel="1">
      <c r="A126" s="154">
        <v>66</v>
      </c>
      <c r="B126" s="160" t="s">
        <v>299</v>
      </c>
      <c r="C126" s="195" t="s">
        <v>300</v>
      </c>
      <c r="D126" s="162" t="s">
        <v>233</v>
      </c>
      <c r="E126" s="169">
        <v>27</v>
      </c>
      <c r="F126" s="172"/>
      <c r="G126" s="173">
        <f t="shared" si="0"/>
        <v>0</v>
      </c>
      <c r="H126" s="172"/>
      <c r="I126" s="173">
        <f t="shared" si="1"/>
        <v>0</v>
      </c>
      <c r="J126" s="172"/>
      <c r="K126" s="173">
        <f t="shared" si="2"/>
        <v>0</v>
      </c>
      <c r="L126" s="173">
        <v>21</v>
      </c>
      <c r="M126" s="173">
        <f t="shared" si="3"/>
        <v>0</v>
      </c>
      <c r="N126" s="163">
        <v>0.0067</v>
      </c>
      <c r="O126" s="163">
        <f t="shared" si="4"/>
        <v>0.1809</v>
      </c>
      <c r="P126" s="163">
        <v>0</v>
      </c>
      <c r="Q126" s="163">
        <f t="shared" si="5"/>
        <v>0</v>
      </c>
      <c r="R126" s="163"/>
      <c r="S126" s="163"/>
      <c r="T126" s="164">
        <v>0.927</v>
      </c>
      <c r="U126" s="163">
        <f t="shared" si="6"/>
        <v>25.03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121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ht="19.5" outlineLevel="1">
      <c r="A127" s="154">
        <v>67</v>
      </c>
      <c r="B127" s="160" t="s">
        <v>301</v>
      </c>
      <c r="C127" s="195" t="s">
        <v>302</v>
      </c>
      <c r="D127" s="162" t="s">
        <v>233</v>
      </c>
      <c r="E127" s="169">
        <v>55</v>
      </c>
      <c r="F127" s="172"/>
      <c r="G127" s="173">
        <f t="shared" si="0"/>
        <v>0</v>
      </c>
      <c r="H127" s="172"/>
      <c r="I127" s="173">
        <f t="shared" si="1"/>
        <v>0</v>
      </c>
      <c r="J127" s="172"/>
      <c r="K127" s="173">
        <f t="shared" si="2"/>
        <v>0</v>
      </c>
      <c r="L127" s="173">
        <v>21</v>
      </c>
      <c r="M127" s="173">
        <f t="shared" si="3"/>
        <v>0</v>
      </c>
      <c r="N127" s="163">
        <v>0.0076</v>
      </c>
      <c r="O127" s="163">
        <f t="shared" si="4"/>
        <v>0.418</v>
      </c>
      <c r="P127" s="163">
        <v>0</v>
      </c>
      <c r="Q127" s="163">
        <f t="shared" si="5"/>
        <v>0</v>
      </c>
      <c r="R127" s="163"/>
      <c r="S127" s="163"/>
      <c r="T127" s="164">
        <v>0.963</v>
      </c>
      <c r="U127" s="163">
        <f t="shared" si="6"/>
        <v>52.97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121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12" outlineLevel="1">
      <c r="A128" s="154">
        <v>68</v>
      </c>
      <c r="B128" s="160" t="s">
        <v>303</v>
      </c>
      <c r="C128" s="195" t="s">
        <v>304</v>
      </c>
      <c r="D128" s="162" t="s">
        <v>233</v>
      </c>
      <c r="E128" s="169">
        <v>8</v>
      </c>
      <c r="F128" s="172"/>
      <c r="G128" s="173">
        <f t="shared" si="0"/>
        <v>0</v>
      </c>
      <c r="H128" s="172"/>
      <c r="I128" s="173">
        <f t="shared" si="1"/>
        <v>0</v>
      </c>
      <c r="J128" s="172"/>
      <c r="K128" s="173">
        <f t="shared" si="2"/>
        <v>0</v>
      </c>
      <c r="L128" s="173">
        <v>21</v>
      </c>
      <c r="M128" s="173">
        <f t="shared" si="3"/>
        <v>0</v>
      </c>
      <c r="N128" s="163">
        <v>0.00369</v>
      </c>
      <c r="O128" s="163">
        <f t="shared" si="4"/>
        <v>0.02952</v>
      </c>
      <c r="P128" s="163">
        <v>0</v>
      </c>
      <c r="Q128" s="163">
        <f t="shared" si="5"/>
        <v>0</v>
      </c>
      <c r="R128" s="163"/>
      <c r="S128" s="163"/>
      <c r="T128" s="164">
        <v>0.759</v>
      </c>
      <c r="U128" s="163">
        <f t="shared" si="6"/>
        <v>6.07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121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ht="19.5" outlineLevel="1">
      <c r="A129" s="154">
        <v>69</v>
      </c>
      <c r="B129" s="160" t="s">
        <v>305</v>
      </c>
      <c r="C129" s="195" t="s">
        <v>306</v>
      </c>
      <c r="D129" s="162" t="s">
        <v>233</v>
      </c>
      <c r="E129" s="169">
        <v>83.16</v>
      </c>
      <c r="F129" s="172"/>
      <c r="G129" s="173">
        <f t="shared" si="0"/>
        <v>0</v>
      </c>
      <c r="H129" s="172"/>
      <c r="I129" s="173">
        <f t="shared" si="1"/>
        <v>0</v>
      </c>
      <c r="J129" s="172"/>
      <c r="K129" s="173">
        <f t="shared" si="2"/>
        <v>0</v>
      </c>
      <c r="L129" s="173">
        <v>21</v>
      </c>
      <c r="M129" s="173">
        <f t="shared" si="3"/>
        <v>0</v>
      </c>
      <c r="N129" s="163">
        <v>0.01941</v>
      </c>
      <c r="O129" s="163">
        <f t="shared" si="4"/>
        <v>1.61414</v>
      </c>
      <c r="P129" s="163">
        <v>0</v>
      </c>
      <c r="Q129" s="163">
        <f t="shared" si="5"/>
        <v>0</v>
      </c>
      <c r="R129" s="163"/>
      <c r="S129" s="163"/>
      <c r="T129" s="164">
        <v>1.56675</v>
      </c>
      <c r="U129" s="163">
        <f t="shared" si="6"/>
        <v>130.29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121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ht="19.5" outlineLevel="1">
      <c r="A130" s="154">
        <v>70</v>
      </c>
      <c r="B130" s="160" t="s">
        <v>307</v>
      </c>
      <c r="C130" s="195" t="s">
        <v>308</v>
      </c>
      <c r="D130" s="162" t="s">
        <v>233</v>
      </c>
      <c r="E130" s="169">
        <v>8</v>
      </c>
      <c r="F130" s="172"/>
      <c r="G130" s="173">
        <f t="shared" si="0"/>
        <v>0</v>
      </c>
      <c r="H130" s="172"/>
      <c r="I130" s="173">
        <f t="shared" si="1"/>
        <v>0</v>
      </c>
      <c r="J130" s="172"/>
      <c r="K130" s="173">
        <f t="shared" si="2"/>
        <v>0</v>
      </c>
      <c r="L130" s="173">
        <v>21</v>
      </c>
      <c r="M130" s="173">
        <f t="shared" si="3"/>
        <v>0</v>
      </c>
      <c r="N130" s="163">
        <v>0.00346</v>
      </c>
      <c r="O130" s="163">
        <f t="shared" si="4"/>
        <v>0.02768</v>
      </c>
      <c r="P130" s="163">
        <v>0</v>
      </c>
      <c r="Q130" s="163">
        <f t="shared" si="5"/>
        <v>0</v>
      </c>
      <c r="R130" s="163"/>
      <c r="S130" s="163"/>
      <c r="T130" s="164">
        <v>0.601</v>
      </c>
      <c r="U130" s="163">
        <f t="shared" si="6"/>
        <v>4.81</v>
      </c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121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ht="19.5" outlineLevel="1">
      <c r="A131" s="154">
        <v>71</v>
      </c>
      <c r="B131" s="160" t="s">
        <v>309</v>
      </c>
      <c r="C131" s="195" t="s">
        <v>310</v>
      </c>
      <c r="D131" s="162" t="s">
        <v>257</v>
      </c>
      <c r="E131" s="169">
        <v>8</v>
      </c>
      <c r="F131" s="172"/>
      <c r="G131" s="173">
        <f t="shared" si="0"/>
        <v>0</v>
      </c>
      <c r="H131" s="172"/>
      <c r="I131" s="173">
        <f t="shared" si="1"/>
        <v>0</v>
      </c>
      <c r="J131" s="172"/>
      <c r="K131" s="173">
        <f t="shared" si="2"/>
        <v>0</v>
      </c>
      <c r="L131" s="173">
        <v>21</v>
      </c>
      <c r="M131" s="173">
        <f t="shared" si="3"/>
        <v>0</v>
      </c>
      <c r="N131" s="163">
        <v>0.00918</v>
      </c>
      <c r="O131" s="163">
        <f t="shared" si="4"/>
        <v>0.07344</v>
      </c>
      <c r="P131" s="163">
        <v>0</v>
      </c>
      <c r="Q131" s="163">
        <f t="shared" si="5"/>
        <v>0</v>
      </c>
      <c r="R131" s="163"/>
      <c r="S131" s="163"/>
      <c r="T131" s="164">
        <v>1.124</v>
      </c>
      <c r="U131" s="163">
        <f t="shared" si="6"/>
        <v>8.99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121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ht="19.5" outlineLevel="1">
      <c r="A132" s="154">
        <v>72</v>
      </c>
      <c r="B132" s="160" t="s">
        <v>311</v>
      </c>
      <c r="C132" s="195" t="s">
        <v>312</v>
      </c>
      <c r="D132" s="162" t="s">
        <v>257</v>
      </c>
      <c r="E132" s="169">
        <v>3</v>
      </c>
      <c r="F132" s="172"/>
      <c r="G132" s="173">
        <f t="shared" si="0"/>
        <v>0</v>
      </c>
      <c r="H132" s="172"/>
      <c r="I132" s="173">
        <f t="shared" si="1"/>
        <v>0</v>
      </c>
      <c r="J132" s="172"/>
      <c r="K132" s="173">
        <f t="shared" si="2"/>
        <v>0</v>
      </c>
      <c r="L132" s="173">
        <v>21</v>
      </c>
      <c r="M132" s="173">
        <f t="shared" si="3"/>
        <v>0</v>
      </c>
      <c r="N132" s="163">
        <v>0.01635</v>
      </c>
      <c r="O132" s="163">
        <f t="shared" si="4"/>
        <v>0.04905</v>
      </c>
      <c r="P132" s="163">
        <v>0</v>
      </c>
      <c r="Q132" s="163">
        <f t="shared" si="5"/>
        <v>0</v>
      </c>
      <c r="R132" s="163"/>
      <c r="S132" s="163"/>
      <c r="T132" s="164">
        <v>1.328</v>
      </c>
      <c r="U132" s="163">
        <f t="shared" si="6"/>
        <v>3.98</v>
      </c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121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19.5" outlineLevel="1">
      <c r="A133" s="154">
        <v>73</v>
      </c>
      <c r="B133" s="160" t="s">
        <v>313</v>
      </c>
      <c r="C133" s="195" t="s">
        <v>314</v>
      </c>
      <c r="D133" s="162" t="s">
        <v>257</v>
      </c>
      <c r="E133" s="169">
        <v>2</v>
      </c>
      <c r="F133" s="172"/>
      <c r="G133" s="173">
        <f t="shared" si="0"/>
        <v>0</v>
      </c>
      <c r="H133" s="172"/>
      <c r="I133" s="173">
        <f t="shared" si="1"/>
        <v>0</v>
      </c>
      <c r="J133" s="172"/>
      <c r="K133" s="173">
        <f t="shared" si="2"/>
        <v>0</v>
      </c>
      <c r="L133" s="173">
        <v>21</v>
      </c>
      <c r="M133" s="173">
        <f t="shared" si="3"/>
        <v>0</v>
      </c>
      <c r="N133" s="163">
        <v>0.00279</v>
      </c>
      <c r="O133" s="163">
        <f t="shared" si="4"/>
        <v>0.00558</v>
      </c>
      <c r="P133" s="163">
        <v>0</v>
      </c>
      <c r="Q133" s="163">
        <f t="shared" si="5"/>
        <v>0</v>
      </c>
      <c r="R133" s="163"/>
      <c r="S133" s="163"/>
      <c r="T133" s="164">
        <v>0.59</v>
      </c>
      <c r="U133" s="163">
        <f t="shared" si="6"/>
        <v>1.18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121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12" outlineLevel="1">
      <c r="A134" s="154">
        <v>74</v>
      </c>
      <c r="B134" s="160" t="s">
        <v>313</v>
      </c>
      <c r="C134" s="195" t="s">
        <v>315</v>
      </c>
      <c r="D134" s="162" t="s">
        <v>257</v>
      </c>
      <c r="E134" s="169">
        <v>16</v>
      </c>
      <c r="F134" s="172"/>
      <c r="G134" s="173">
        <f t="shared" si="0"/>
        <v>0</v>
      </c>
      <c r="H134" s="172"/>
      <c r="I134" s="173">
        <f t="shared" si="1"/>
        <v>0</v>
      </c>
      <c r="J134" s="172"/>
      <c r="K134" s="173">
        <f t="shared" si="2"/>
        <v>0</v>
      </c>
      <c r="L134" s="173">
        <v>21</v>
      </c>
      <c r="M134" s="173">
        <f t="shared" si="3"/>
        <v>0</v>
      </c>
      <c r="N134" s="163">
        <v>0.01941</v>
      </c>
      <c r="O134" s="163">
        <f t="shared" si="4"/>
        <v>0.31056</v>
      </c>
      <c r="P134" s="163">
        <v>0</v>
      </c>
      <c r="Q134" s="163">
        <f t="shared" si="5"/>
        <v>0</v>
      </c>
      <c r="R134" s="163"/>
      <c r="S134" s="163"/>
      <c r="T134" s="164">
        <v>1.56675</v>
      </c>
      <c r="U134" s="163">
        <f t="shared" si="6"/>
        <v>25.07</v>
      </c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121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ht="12" outlineLevel="1">
      <c r="A135" s="154">
        <v>75</v>
      </c>
      <c r="B135" s="160" t="s">
        <v>316</v>
      </c>
      <c r="C135" s="195" t="s">
        <v>317</v>
      </c>
      <c r="D135" s="162" t="s">
        <v>233</v>
      </c>
      <c r="E135" s="169">
        <v>6</v>
      </c>
      <c r="F135" s="172"/>
      <c r="G135" s="173">
        <f t="shared" si="0"/>
        <v>0</v>
      </c>
      <c r="H135" s="172"/>
      <c r="I135" s="173">
        <f t="shared" si="1"/>
        <v>0</v>
      </c>
      <c r="J135" s="172"/>
      <c r="K135" s="173">
        <f t="shared" si="2"/>
        <v>0</v>
      </c>
      <c r="L135" s="173">
        <v>21</v>
      </c>
      <c r="M135" s="173">
        <f t="shared" si="3"/>
        <v>0</v>
      </c>
      <c r="N135" s="163">
        <v>0.01941</v>
      </c>
      <c r="O135" s="163">
        <f t="shared" si="4"/>
        <v>0.11646</v>
      </c>
      <c r="P135" s="163">
        <v>0</v>
      </c>
      <c r="Q135" s="163">
        <f t="shared" si="5"/>
        <v>0</v>
      </c>
      <c r="R135" s="163"/>
      <c r="S135" s="163"/>
      <c r="T135" s="164">
        <v>1.56675</v>
      </c>
      <c r="U135" s="163">
        <f t="shared" si="6"/>
        <v>9.4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121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ht="12" outlineLevel="1">
      <c r="A136" s="154">
        <v>76</v>
      </c>
      <c r="B136" s="160" t="s">
        <v>318</v>
      </c>
      <c r="C136" s="195" t="s">
        <v>319</v>
      </c>
      <c r="D136" s="162" t="s">
        <v>257</v>
      </c>
      <c r="E136" s="169">
        <v>4</v>
      </c>
      <c r="F136" s="172"/>
      <c r="G136" s="173">
        <f t="shared" si="0"/>
        <v>0</v>
      </c>
      <c r="H136" s="172"/>
      <c r="I136" s="173">
        <f t="shared" si="1"/>
        <v>0</v>
      </c>
      <c r="J136" s="172"/>
      <c r="K136" s="173">
        <f t="shared" si="2"/>
        <v>0</v>
      </c>
      <c r="L136" s="173">
        <v>21</v>
      </c>
      <c r="M136" s="173">
        <f t="shared" si="3"/>
        <v>0</v>
      </c>
      <c r="N136" s="163">
        <v>0.01941</v>
      </c>
      <c r="O136" s="163">
        <f t="shared" si="4"/>
        <v>0.07764</v>
      </c>
      <c r="P136" s="163">
        <v>0</v>
      </c>
      <c r="Q136" s="163">
        <f t="shared" si="5"/>
        <v>0</v>
      </c>
      <c r="R136" s="163"/>
      <c r="S136" s="163"/>
      <c r="T136" s="164">
        <v>1.56675</v>
      </c>
      <c r="U136" s="163">
        <f t="shared" si="6"/>
        <v>6.27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121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19.5" outlineLevel="1">
      <c r="A137" s="154">
        <v>77</v>
      </c>
      <c r="B137" s="160" t="s">
        <v>320</v>
      </c>
      <c r="C137" s="195" t="s">
        <v>321</v>
      </c>
      <c r="D137" s="162" t="s">
        <v>233</v>
      </c>
      <c r="E137" s="169">
        <v>143</v>
      </c>
      <c r="F137" s="172"/>
      <c r="G137" s="173">
        <f t="shared" si="0"/>
        <v>0</v>
      </c>
      <c r="H137" s="172"/>
      <c r="I137" s="173">
        <f t="shared" si="1"/>
        <v>0</v>
      </c>
      <c r="J137" s="172"/>
      <c r="K137" s="173">
        <f t="shared" si="2"/>
        <v>0</v>
      </c>
      <c r="L137" s="173">
        <v>21</v>
      </c>
      <c r="M137" s="173">
        <f t="shared" si="3"/>
        <v>0</v>
      </c>
      <c r="N137" s="163">
        <v>0</v>
      </c>
      <c r="O137" s="163">
        <f t="shared" si="4"/>
        <v>0</v>
      </c>
      <c r="P137" s="163">
        <v>0.00732</v>
      </c>
      <c r="Q137" s="163">
        <f t="shared" si="5"/>
        <v>1.04676</v>
      </c>
      <c r="R137" s="163"/>
      <c r="S137" s="163"/>
      <c r="T137" s="164">
        <v>0.112</v>
      </c>
      <c r="U137" s="163">
        <f t="shared" si="6"/>
        <v>16.02</v>
      </c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121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12" outlineLevel="1">
      <c r="A138" s="154">
        <v>78</v>
      </c>
      <c r="B138" s="160" t="s">
        <v>322</v>
      </c>
      <c r="C138" s="195" t="s">
        <v>323</v>
      </c>
      <c r="D138" s="162" t="s">
        <v>126</v>
      </c>
      <c r="E138" s="169">
        <v>1740</v>
      </c>
      <c r="F138" s="172"/>
      <c r="G138" s="173">
        <f t="shared" si="0"/>
        <v>0</v>
      </c>
      <c r="H138" s="172"/>
      <c r="I138" s="173">
        <f t="shared" si="1"/>
        <v>0</v>
      </c>
      <c r="J138" s="172"/>
      <c r="K138" s="173">
        <f t="shared" si="2"/>
        <v>0</v>
      </c>
      <c r="L138" s="173">
        <v>21</v>
      </c>
      <c r="M138" s="173">
        <f t="shared" si="3"/>
        <v>0</v>
      </c>
      <c r="N138" s="163">
        <v>0</v>
      </c>
      <c r="O138" s="163">
        <f t="shared" si="4"/>
        <v>0</v>
      </c>
      <c r="P138" s="163">
        <v>0.00732</v>
      </c>
      <c r="Q138" s="163">
        <f t="shared" si="5"/>
        <v>12.7368</v>
      </c>
      <c r="R138" s="163"/>
      <c r="S138" s="163"/>
      <c r="T138" s="164">
        <v>0.112</v>
      </c>
      <c r="U138" s="163">
        <f t="shared" si="6"/>
        <v>194.88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121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ht="12" outlineLevel="1">
      <c r="A139" s="154">
        <v>79</v>
      </c>
      <c r="B139" s="160" t="s">
        <v>324</v>
      </c>
      <c r="C139" s="195" t="s">
        <v>325</v>
      </c>
      <c r="D139" s="162" t="s">
        <v>233</v>
      </c>
      <c r="E139" s="169">
        <v>55</v>
      </c>
      <c r="F139" s="172"/>
      <c r="G139" s="173">
        <f t="shared" si="0"/>
        <v>0</v>
      </c>
      <c r="H139" s="172"/>
      <c r="I139" s="173">
        <f t="shared" si="1"/>
        <v>0</v>
      </c>
      <c r="J139" s="172"/>
      <c r="K139" s="173">
        <f t="shared" si="2"/>
        <v>0</v>
      </c>
      <c r="L139" s="173">
        <v>21</v>
      </c>
      <c r="M139" s="173">
        <f t="shared" si="3"/>
        <v>0</v>
      </c>
      <c r="N139" s="163">
        <v>0</v>
      </c>
      <c r="O139" s="163">
        <f t="shared" si="4"/>
        <v>0</v>
      </c>
      <c r="P139" s="163">
        <v>0.00617</v>
      </c>
      <c r="Q139" s="163">
        <f t="shared" si="5"/>
        <v>0.33935</v>
      </c>
      <c r="R139" s="163"/>
      <c r="S139" s="163"/>
      <c r="T139" s="164">
        <v>0.104</v>
      </c>
      <c r="U139" s="163">
        <f t="shared" si="6"/>
        <v>5.72</v>
      </c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121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ht="12" outlineLevel="1">
      <c r="A140" s="154">
        <v>80</v>
      </c>
      <c r="B140" s="160" t="s">
        <v>326</v>
      </c>
      <c r="C140" s="195" t="s">
        <v>327</v>
      </c>
      <c r="D140" s="162" t="s">
        <v>233</v>
      </c>
      <c r="E140" s="169">
        <v>31</v>
      </c>
      <c r="F140" s="172"/>
      <c r="G140" s="173">
        <f t="shared" si="0"/>
        <v>0</v>
      </c>
      <c r="H140" s="172"/>
      <c r="I140" s="173">
        <f t="shared" si="1"/>
        <v>0</v>
      </c>
      <c r="J140" s="172"/>
      <c r="K140" s="173">
        <f t="shared" si="2"/>
        <v>0</v>
      </c>
      <c r="L140" s="173">
        <v>21</v>
      </c>
      <c r="M140" s="173">
        <f t="shared" si="3"/>
        <v>0</v>
      </c>
      <c r="N140" s="163">
        <v>0</v>
      </c>
      <c r="O140" s="163">
        <f t="shared" si="4"/>
        <v>0</v>
      </c>
      <c r="P140" s="163">
        <v>0.00415</v>
      </c>
      <c r="Q140" s="163">
        <f t="shared" si="5"/>
        <v>0.12865</v>
      </c>
      <c r="R140" s="163"/>
      <c r="S140" s="163"/>
      <c r="T140" s="164">
        <v>0.06</v>
      </c>
      <c r="U140" s="163">
        <f t="shared" si="6"/>
        <v>1.86</v>
      </c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121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ht="12" outlineLevel="1">
      <c r="A141" s="154">
        <v>81</v>
      </c>
      <c r="B141" s="160" t="s">
        <v>328</v>
      </c>
      <c r="C141" s="195" t="s">
        <v>329</v>
      </c>
      <c r="D141" s="162" t="s">
        <v>233</v>
      </c>
      <c r="E141" s="169">
        <v>8</v>
      </c>
      <c r="F141" s="172"/>
      <c r="G141" s="173">
        <f t="shared" si="0"/>
        <v>0</v>
      </c>
      <c r="H141" s="172"/>
      <c r="I141" s="173">
        <f t="shared" si="1"/>
        <v>0</v>
      </c>
      <c r="J141" s="172"/>
      <c r="K141" s="173">
        <f t="shared" si="2"/>
        <v>0</v>
      </c>
      <c r="L141" s="173">
        <v>21</v>
      </c>
      <c r="M141" s="173">
        <f t="shared" si="3"/>
        <v>0</v>
      </c>
      <c r="N141" s="163">
        <v>0</v>
      </c>
      <c r="O141" s="163">
        <f t="shared" si="4"/>
        <v>0</v>
      </c>
      <c r="P141" s="163">
        <v>0.00287</v>
      </c>
      <c r="Q141" s="163">
        <f t="shared" si="5"/>
        <v>0.02296</v>
      </c>
      <c r="R141" s="163"/>
      <c r="S141" s="163"/>
      <c r="T141" s="164">
        <v>0.09</v>
      </c>
      <c r="U141" s="163">
        <f t="shared" si="6"/>
        <v>0.72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121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ht="12" outlineLevel="1">
      <c r="A142" s="154">
        <v>82</v>
      </c>
      <c r="B142" s="160" t="s">
        <v>330</v>
      </c>
      <c r="C142" s="195" t="s">
        <v>331</v>
      </c>
      <c r="D142" s="162" t="s">
        <v>233</v>
      </c>
      <c r="E142" s="169">
        <v>14</v>
      </c>
      <c r="F142" s="172"/>
      <c r="G142" s="173">
        <f t="shared" si="0"/>
        <v>0</v>
      </c>
      <c r="H142" s="172"/>
      <c r="I142" s="173">
        <f t="shared" si="1"/>
        <v>0</v>
      </c>
      <c r="J142" s="172"/>
      <c r="K142" s="173">
        <f t="shared" si="2"/>
        <v>0</v>
      </c>
      <c r="L142" s="173">
        <v>21</v>
      </c>
      <c r="M142" s="173">
        <f t="shared" si="3"/>
        <v>0</v>
      </c>
      <c r="N142" s="163">
        <v>0</v>
      </c>
      <c r="O142" s="163">
        <f t="shared" si="4"/>
        <v>0</v>
      </c>
      <c r="P142" s="163">
        <v>0.00432</v>
      </c>
      <c r="Q142" s="163">
        <f t="shared" si="5"/>
        <v>0.06048</v>
      </c>
      <c r="R142" s="163"/>
      <c r="S142" s="163"/>
      <c r="T142" s="164">
        <v>0.08</v>
      </c>
      <c r="U142" s="163">
        <f t="shared" si="6"/>
        <v>1.12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121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ht="12" outlineLevel="1">
      <c r="A143" s="154"/>
      <c r="B143" s="160"/>
      <c r="C143" s="196" t="s">
        <v>332</v>
      </c>
      <c r="D143" s="165"/>
      <c r="E143" s="170">
        <v>14</v>
      </c>
      <c r="F143" s="173"/>
      <c r="G143" s="173"/>
      <c r="H143" s="173"/>
      <c r="I143" s="173"/>
      <c r="J143" s="173"/>
      <c r="K143" s="173"/>
      <c r="L143" s="173"/>
      <c r="M143" s="173"/>
      <c r="N143" s="163"/>
      <c r="O143" s="163"/>
      <c r="P143" s="163"/>
      <c r="Q143" s="163"/>
      <c r="R143" s="163"/>
      <c r="S143" s="163"/>
      <c r="T143" s="164"/>
      <c r="U143" s="16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123</v>
      </c>
      <c r="AF143" s="153">
        <v>0</v>
      </c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ht="19.5" outlineLevel="1">
      <c r="A144" s="154">
        <v>83</v>
      </c>
      <c r="B144" s="160" t="s">
        <v>333</v>
      </c>
      <c r="C144" s="195" t="s">
        <v>334</v>
      </c>
      <c r="D144" s="162" t="s">
        <v>233</v>
      </c>
      <c r="E144" s="169">
        <v>143</v>
      </c>
      <c r="F144" s="172"/>
      <c r="G144" s="173">
        <f aca="true" t="shared" si="7" ref="G144:G150">ROUND(E144*F144,2)</f>
        <v>0</v>
      </c>
      <c r="H144" s="172"/>
      <c r="I144" s="173">
        <f aca="true" t="shared" si="8" ref="I144:I150">ROUND(E144*H144,2)</f>
        <v>0</v>
      </c>
      <c r="J144" s="172"/>
      <c r="K144" s="173">
        <f aca="true" t="shared" si="9" ref="K144:K150">ROUND(E144*J144,2)</f>
        <v>0</v>
      </c>
      <c r="L144" s="173">
        <v>21</v>
      </c>
      <c r="M144" s="173">
        <f aca="true" t="shared" si="10" ref="M144:M150">G144*(1+L144/100)</f>
        <v>0</v>
      </c>
      <c r="N144" s="163">
        <v>0</v>
      </c>
      <c r="O144" s="163">
        <f aca="true" t="shared" si="11" ref="O144:O150">ROUND(E144*N144,5)</f>
        <v>0</v>
      </c>
      <c r="P144" s="163">
        <v>0.00445</v>
      </c>
      <c r="Q144" s="163">
        <f aca="true" t="shared" si="12" ref="Q144:Q150">ROUND(E144*P144,5)</f>
        <v>0.63635</v>
      </c>
      <c r="R144" s="163"/>
      <c r="S144" s="163"/>
      <c r="T144" s="164">
        <v>0.081</v>
      </c>
      <c r="U144" s="163">
        <f aca="true" t="shared" si="13" ref="U144:U150">ROUND(E144*T144,2)</f>
        <v>11.58</v>
      </c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121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ht="12" outlineLevel="1">
      <c r="A145" s="154">
        <v>84</v>
      </c>
      <c r="B145" s="160" t="s">
        <v>335</v>
      </c>
      <c r="C145" s="195" t="s">
        <v>336</v>
      </c>
      <c r="D145" s="162" t="s">
        <v>233</v>
      </c>
      <c r="E145" s="169">
        <v>81</v>
      </c>
      <c r="F145" s="172"/>
      <c r="G145" s="173">
        <f t="shared" si="7"/>
        <v>0</v>
      </c>
      <c r="H145" s="172"/>
      <c r="I145" s="173">
        <f t="shared" si="8"/>
        <v>0</v>
      </c>
      <c r="J145" s="172"/>
      <c r="K145" s="173">
        <f t="shared" si="9"/>
        <v>0</v>
      </c>
      <c r="L145" s="173">
        <v>21</v>
      </c>
      <c r="M145" s="173">
        <f t="shared" si="10"/>
        <v>0</v>
      </c>
      <c r="N145" s="163">
        <v>0</v>
      </c>
      <c r="O145" s="163">
        <f t="shared" si="11"/>
        <v>0</v>
      </c>
      <c r="P145" s="163">
        <v>0.00515</v>
      </c>
      <c r="Q145" s="163">
        <f t="shared" si="12"/>
        <v>0.41715</v>
      </c>
      <c r="R145" s="163"/>
      <c r="S145" s="163"/>
      <c r="T145" s="164">
        <v>0.131</v>
      </c>
      <c r="U145" s="163">
        <f t="shared" si="13"/>
        <v>10.61</v>
      </c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121</v>
      </c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ht="12" outlineLevel="1">
      <c r="A146" s="154">
        <v>85</v>
      </c>
      <c r="B146" s="160" t="s">
        <v>337</v>
      </c>
      <c r="C146" s="195" t="s">
        <v>338</v>
      </c>
      <c r="D146" s="162" t="s">
        <v>257</v>
      </c>
      <c r="E146" s="169">
        <v>14</v>
      </c>
      <c r="F146" s="172"/>
      <c r="G146" s="173">
        <f t="shared" si="7"/>
        <v>0</v>
      </c>
      <c r="H146" s="172"/>
      <c r="I146" s="173">
        <f t="shared" si="8"/>
        <v>0</v>
      </c>
      <c r="J146" s="172"/>
      <c r="K146" s="173">
        <f t="shared" si="9"/>
        <v>0</v>
      </c>
      <c r="L146" s="173">
        <v>21</v>
      </c>
      <c r="M146" s="173">
        <f t="shared" si="10"/>
        <v>0</v>
      </c>
      <c r="N146" s="163">
        <v>0</v>
      </c>
      <c r="O146" s="163">
        <f t="shared" si="11"/>
        <v>0</v>
      </c>
      <c r="P146" s="163">
        <v>0.02008</v>
      </c>
      <c r="Q146" s="163">
        <f t="shared" si="12"/>
        <v>0.28112</v>
      </c>
      <c r="R146" s="163"/>
      <c r="S146" s="163"/>
      <c r="T146" s="164">
        <v>0.092</v>
      </c>
      <c r="U146" s="163">
        <f t="shared" si="13"/>
        <v>1.29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121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ht="12" outlineLevel="1">
      <c r="A147" s="154">
        <v>86</v>
      </c>
      <c r="B147" s="160" t="s">
        <v>339</v>
      </c>
      <c r="C147" s="195" t="s">
        <v>340</v>
      </c>
      <c r="D147" s="162" t="s">
        <v>257</v>
      </c>
      <c r="E147" s="169">
        <v>8</v>
      </c>
      <c r="F147" s="172"/>
      <c r="G147" s="173">
        <f t="shared" si="7"/>
        <v>0</v>
      </c>
      <c r="H147" s="172"/>
      <c r="I147" s="173">
        <f t="shared" si="8"/>
        <v>0</v>
      </c>
      <c r="J147" s="172"/>
      <c r="K147" s="173">
        <f t="shared" si="9"/>
        <v>0</v>
      </c>
      <c r="L147" s="173">
        <v>21</v>
      </c>
      <c r="M147" s="173">
        <f t="shared" si="10"/>
        <v>0</v>
      </c>
      <c r="N147" s="163">
        <v>0</v>
      </c>
      <c r="O147" s="163">
        <f t="shared" si="11"/>
        <v>0</v>
      </c>
      <c r="P147" s="163">
        <v>0.00691</v>
      </c>
      <c r="Q147" s="163">
        <f t="shared" si="12"/>
        <v>0.05528</v>
      </c>
      <c r="R147" s="163"/>
      <c r="S147" s="163"/>
      <c r="T147" s="164">
        <v>0.115</v>
      </c>
      <c r="U147" s="163">
        <f t="shared" si="13"/>
        <v>0.92</v>
      </c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121</v>
      </c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ht="12" outlineLevel="1">
      <c r="A148" s="154">
        <v>87</v>
      </c>
      <c r="B148" s="160" t="s">
        <v>341</v>
      </c>
      <c r="C148" s="195" t="s">
        <v>342</v>
      </c>
      <c r="D148" s="162" t="s">
        <v>257</v>
      </c>
      <c r="E148" s="169">
        <v>3</v>
      </c>
      <c r="F148" s="172"/>
      <c r="G148" s="173">
        <f t="shared" si="7"/>
        <v>0</v>
      </c>
      <c r="H148" s="172"/>
      <c r="I148" s="173">
        <f t="shared" si="8"/>
        <v>0</v>
      </c>
      <c r="J148" s="172"/>
      <c r="K148" s="173">
        <f t="shared" si="9"/>
        <v>0</v>
      </c>
      <c r="L148" s="173">
        <v>21</v>
      </c>
      <c r="M148" s="173">
        <f t="shared" si="10"/>
        <v>0</v>
      </c>
      <c r="N148" s="163">
        <v>0</v>
      </c>
      <c r="O148" s="163">
        <f t="shared" si="11"/>
        <v>0</v>
      </c>
      <c r="P148" s="163">
        <v>0.0142</v>
      </c>
      <c r="Q148" s="163">
        <f t="shared" si="12"/>
        <v>0.0426</v>
      </c>
      <c r="R148" s="163"/>
      <c r="S148" s="163"/>
      <c r="T148" s="164">
        <v>0.265</v>
      </c>
      <c r="U148" s="163">
        <f t="shared" si="13"/>
        <v>0.8</v>
      </c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121</v>
      </c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ht="12" outlineLevel="1">
      <c r="A149" s="154">
        <v>88</v>
      </c>
      <c r="B149" s="160" t="s">
        <v>343</v>
      </c>
      <c r="C149" s="195" t="s">
        <v>344</v>
      </c>
      <c r="D149" s="162" t="s">
        <v>257</v>
      </c>
      <c r="E149" s="169">
        <v>2</v>
      </c>
      <c r="F149" s="172"/>
      <c r="G149" s="173">
        <f t="shared" si="7"/>
        <v>0</v>
      </c>
      <c r="H149" s="172"/>
      <c r="I149" s="173">
        <f t="shared" si="8"/>
        <v>0</v>
      </c>
      <c r="J149" s="172"/>
      <c r="K149" s="173">
        <f t="shared" si="9"/>
        <v>0</v>
      </c>
      <c r="L149" s="173">
        <v>21</v>
      </c>
      <c r="M149" s="173">
        <f t="shared" si="10"/>
        <v>0</v>
      </c>
      <c r="N149" s="163">
        <v>0</v>
      </c>
      <c r="O149" s="163">
        <f t="shared" si="11"/>
        <v>0</v>
      </c>
      <c r="P149" s="163">
        <v>0.00296</v>
      </c>
      <c r="Q149" s="163">
        <f t="shared" si="12"/>
        <v>0.00592</v>
      </c>
      <c r="R149" s="163"/>
      <c r="S149" s="163"/>
      <c r="T149" s="164">
        <v>0.081</v>
      </c>
      <c r="U149" s="163">
        <f t="shared" si="13"/>
        <v>0.16</v>
      </c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121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ht="12" outlineLevel="1">
      <c r="A150" s="154">
        <v>89</v>
      </c>
      <c r="B150" s="160" t="s">
        <v>345</v>
      </c>
      <c r="C150" s="195" t="s">
        <v>346</v>
      </c>
      <c r="D150" s="162" t="s">
        <v>126</v>
      </c>
      <c r="E150" s="169">
        <v>27.084</v>
      </c>
      <c r="F150" s="172"/>
      <c r="G150" s="173">
        <f t="shared" si="7"/>
        <v>0</v>
      </c>
      <c r="H150" s="172"/>
      <c r="I150" s="173">
        <f t="shared" si="8"/>
        <v>0</v>
      </c>
      <c r="J150" s="172"/>
      <c r="K150" s="173">
        <f t="shared" si="9"/>
        <v>0</v>
      </c>
      <c r="L150" s="173">
        <v>21</v>
      </c>
      <c r="M150" s="173">
        <f t="shared" si="10"/>
        <v>0</v>
      </c>
      <c r="N150" s="163">
        <v>0</v>
      </c>
      <c r="O150" s="163">
        <f t="shared" si="11"/>
        <v>0</v>
      </c>
      <c r="P150" s="163">
        <v>0.00721</v>
      </c>
      <c r="Q150" s="163">
        <f t="shared" si="12"/>
        <v>0.19528</v>
      </c>
      <c r="R150" s="163"/>
      <c r="S150" s="163"/>
      <c r="T150" s="164">
        <v>0.127</v>
      </c>
      <c r="U150" s="163">
        <f t="shared" si="13"/>
        <v>3.44</v>
      </c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121</v>
      </c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ht="12" outlineLevel="1">
      <c r="A151" s="154"/>
      <c r="B151" s="160"/>
      <c r="C151" s="196" t="s">
        <v>347</v>
      </c>
      <c r="D151" s="165"/>
      <c r="E151" s="170">
        <v>5.34</v>
      </c>
      <c r="F151" s="173"/>
      <c r="G151" s="173"/>
      <c r="H151" s="173"/>
      <c r="I151" s="173"/>
      <c r="J151" s="173"/>
      <c r="K151" s="173"/>
      <c r="L151" s="173"/>
      <c r="M151" s="173"/>
      <c r="N151" s="163"/>
      <c r="O151" s="163"/>
      <c r="P151" s="163"/>
      <c r="Q151" s="163"/>
      <c r="R151" s="163"/>
      <c r="S151" s="163"/>
      <c r="T151" s="164"/>
      <c r="U151" s="16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123</v>
      </c>
      <c r="AF151" s="153">
        <v>0</v>
      </c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ht="12" outlineLevel="1">
      <c r="A152" s="154"/>
      <c r="B152" s="160"/>
      <c r="C152" s="196" t="s">
        <v>348</v>
      </c>
      <c r="D152" s="165"/>
      <c r="E152" s="170">
        <v>4.9</v>
      </c>
      <c r="F152" s="173"/>
      <c r="G152" s="173"/>
      <c r="H152" s="173"/>
      <c r="I152" s="173"/>
      <c r="J152" s="173"/>
      <c r="K152" s="173"/>
      <c r="L152" s="173"/>
      <c r="M152" s="173"/>
      <c r="N152" s="163"/>
      <c r="O152" s="163"/>
      <c r="P152" s="163"/>
      <c r="Q152" s="163"/>
      <c r="R152" s="163"/>
      <c r="S152" s="163"/>
      <c r="T152" s="164"/>
      <c r="U152" s="16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123</v>
      </c>
      <c r="AF152" s="153">
        <v>0</v>
      </c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ht="12" outlineLevel="1">
      <c r="A153" s="154"/>
      <c r="B153" s="160"/>
      <c r="C153" s="196" t="s">
        <v>349</v>
      </c>
      <c r="D153" s="165"/>
      <c r="E153" s="170">
        <v>7.484</v>
      </c>
      <c r="F153" s="173"/>
      <c r="G153" s="173"/>
      <c r="H153" s="173"/>
      <c r="I153" s="173"/>
      <c r="J153" s="173"/>
      <c r="K153" s="173"/>
      <c r="L153" s="173"/>
      <c r="M153" s="173"/>
      <c r="N153" s="163"/>
      <c r="O153" s="163"/>
      <c r="P153" s="163"/>
      <c r="Q153" s="163"/>
      <c r="R153" s="163"/>
      <c r="S153" s="163"/>
      <c r="T153" s="164"/>
      <c r="U153" s="16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123</v>
      </c>
      <c r="AF153" s="153">
        <v>0</v>
      </c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ht="12" outlineLevel="1">
      <c r="A154" s="154"/>
      <c r="B154" s="160"/>
      <c r="C154" s="196" t="s">
        <v>350</v>
      </c>
      <c r="D154" s="165"/>
      <c r="E154" s="170">
        <v>4.96</v>
      </c>
      <c r="F154" s="173"/>
      <c r="G154" s="173"/>
      <c r="H154" s="173"/>
      <c r="I154" s="173"/>
      <c r="J154" s="173"/>
      <c r="K154" s="173"/>
      <c r="L154" s="173"/>
      <c r="M154" s="173"/>
      <c r="N154" s="163"/>
      <c r="O154" s="163"/>
      <c r="P154" s="163"/>
      <c r="Q154" s="163"/>
      <c r="R154" s="163"/>
      <c r="S154" s="163"/>
      <c r="T154" s="164"/>
      <c r="U154" s="16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123</v>
      </c>
      <c r="AF154" s="153">
        <v>0</v>
      </c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ht="12" outlineLevel="1">
      <c r="A155" s="154"/>
      <c r="B155" s="160"/>
      <c r="C155" s="196" t="s">
        <v>351</v>
      </c>
      <c r="D155" s="165"/>
      <c r="E155" s="170">
        <v>4.4</v>
      </c>
      <c r="F155" s="173"/>
      <c r="G155" s="173"/>
      <c r="H155" s="173"/>
      <c r="I155" s="173"/>
      <c r="J155" s="173"/>
      <c r="K155" s="173"/>
      <c r="L155" s="173"/>
      <c r="M155" s="173"/>
      <c r="N155" s="163"/>
      <c r="O155" s="163"/>
      <c r="P155" s="163"/>
      <c r="Q155" s="163"/>
      <c r="R155" s="163"/>
      <c r="S155" s="163"/>
      <c r="T155" s="164"/>
      <c r="U155" s="16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123</v>
      </c>
      <c r="AF155" s="153">
        <v>0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ht="12" outlineLevel="1">
      <c r="A156" s="154">
        <v>90</v>
      </c>
      <c r="B156" s="160" t="s">
        <v>352</v>
      </c>
      <c r="C156" s="195" t="s">
        <v>353</v>
      </c>
      <c r="D156" s="162" t="s">
        <v>233</v>
      </c>
      <c r="E156" s="169">
        <v>94</v>
      </c>
      <c r="F156" s="172"/>
      <c r="G156" s="173">
        <f>ROUND(E156*F156,2)</f>
        <v>0</v>
      </c>
      <c r="H156" s="172"/>
      <c r="I156" s="173">
        <f>ROUND(E156*H156,2)</f>
        <v>0</v>
      </c>
      <c r="J156" s="172"/>
      <c r="K156" s="173">
        <f>ROUND(E156*J156,2)</f>
        <v>0</v>
      </c>
      <c r="L156" s="173">
        <v>21</v>
      </c>
      <c r="M156" s="173">
        <f>G156*(1+L156/100)</f>
        <v>0</v>
      </c>
      <c r="N156" s="163">
        <v>0</v>
      </c>
      <c r="O156" s="163">
        <f>ROUND(E156*N156,5)</f>
        <v>0</v>
      </c>
      <c r="P156" s="163">
        <v>0.00307</v>
      </c>
      <c r="Q156" s="163">
        <f>ROUND(E156*P156,5)</f>
        <v>0.28858</v>
      </c>
      <c r="R156" s="163"/>
      <c r="S156" s="163"/>
      <c r="T156" s="164">
        <v>0.04</v>
      </c>
      <c r="U156" s="163">
        <f>ROUND(E156*T156,2)</f>
        <v>3.76</v>
      </c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121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ht="12" outlineLevel="1">
      <c r="A157" s="154">
        <v>91</v>
      </c>
      <c r="B157" s="160" t="s">
        <v>354</v>
      </c>
      <c r="C157" s="195" t="s">
        <v>355</v>
      </c>
      <c r="D157" s="162" t="s">
        <v>233</v>
      </c>
      <c r="E157" s="169">
        <v>47</v>
      </c>
      <c r="F157" s="172"/>
      <c r="G157" s="173">
        <f>ROUND(E157*F157,2)</f>
        <v>0</v>
      </c>
      <c r="H157" s="172"/>
      <c r="I157" s="173">
        <f>ROUND(E157*H157,2)</f>
        <v>0</v>
      </c>
      <c r="J157" s="172"/>
      <c r="K157" s="173">
        <f>ROUND(E157*J157,2)</f>
        <v>0</v>
      </c>
      <c r="L157" s="173">
        <v>21</v>
      </c>
      <c r="M157" s="173">
        <f>G157*(1+L157/100)</f>
        <v>0</v>
      </c>
      <c r="N157" s="163">
        <v>0</v>
      </c>
      <c r="O157" s="163">
        <f>ROUND(E157*N157,5)</f>
        <v>0</v>
      </c>
      <c r="P157" s="163">
        <v>0.00377</v>
      </c>
      <c r="Q157" s="163">
        <f>ROUND(E157*P157,5)</f>
        <v>0.17719</v>
      </c>
      <c r="R157" s="163"/>
      <c r="S157" s="163"/>
      <c r="T157" s="164">
        <v>0.057</v>
      </c>
      <c r="U157" s="163">
        <f>ROUND(E157*T157,2)</f>
        <v>2.68</v>
      </c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121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ht="12" outlineLevel="1">
      <c r="A158" s="154">
        <v>92</v>
      </c>
      <c r="B158" s="160" t="s">
        <v>356</v>
      </c>
      <c r="C158" s="195" t="s">
        <v>357</v>
      </c>
      <c r="D158" s="162" t="s">
        <v>233</v>
      </c>
      <c r="E158" s="169">
        <v>115</v>
      </c>
      <c r="F158" s="172"/>
      <c r="G158" s="173">
        <f>ROUND(E158*F158,2)</f>
        <v>0</v>
      </c>
      <c r="H158" s="172"/>
      <c r="I158" s="173">
        <f>ROUND(E158*H158,2)</f>
        <v>0</v>
      </c>
      <c r="J158" s="172"/>
      <c r="K158" s="173">
        <f>ROUND(E158*J158,2)</f>
        <v>0</v>
      </c>
      <c r="L158" s="173">
        <v>21</v>
      </c>
      <c r="M158" s="173">
        <f>G158*(1+L158/100)</f>
        <v>0</v>
      </c>
      <c r="N158" s="163">
        <v>0</v>
      </c>
      <c r="O158" s="163">
        <f>ROUND(E158*N158,5)</f>
        <v>0</v>
      </c>
      <c r="P158" s="163">
        <v>0.00507</v>
      </c>
      <c r="Q158" s="163">
        <f>ROUND(E158*P158,5)</f>
        <v>0.58305</v>
      </c>
      <c r="R158" s="163"/>
      <c r="S158" s="163"/>
      <c r="T158" s="164">
        <v>0.1</v>
      </c>
      <c r="U158" s="163">
        <f>ROUND(E158*T158,2)</f>
        <v>11.5</v>
      </c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121</v>
      </c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ht="19.5" outlineLevel="1">
      <c r="A159" s="154">
        <v>93</v>
      </c>
      <c r="B159" s="160" t="s">
        <v>358</v>
      </c>
      <c r="C159" s="195" t="s">
        <v>359</v>
      </c>
      <c r="D159" s="162" t="s">
        <v>126</v>
      </c>
      <c r="E159" s="169">
        <v>57</v>
      </c>
      <c r="F159" s="172"/>
      <c r="G159" s="173">
        <f>ROUND(E159*F159,2)</f>
        <v>0</v>
      </c>
      <c r="H159" s="172"/>
      <c r="I159" s="173">
        <f>ROUND(E159*H159,2)</f>
        <v>0</v>
      </c>
      <c r="J159" s="172"/>
      <c r="K159" s="173">
        <f>ROUND(E159*J159,2)</f>
        <v>0</v>
      </c>
      <c r="L159" s="173">
        <v>21</v>
      </c>
      <c r="M159" s="173">
        <f>G159*(1+L159/100)</f>
        <v>0</v>
      </c>
      <c r="N159" s="163">
        <v>0.00824</v>
      </c>
      <c r="O159" s="163">
        <f>ROUND(E159*N159,5)</f>
        <v>0.46968</v>
      </c>
      <c r="P159" s="163">
        <v>0</v>
      </c>
      <c r="Q159" s="163">
        <f>ROUND(E159*P159,5)</f>
        <v>0</v>
      </c>
      <c r="R159" s="163"/>
      <c r="S159" s="163"/>
      <c r="T159" s="164">
        <v>1.32285</v>
      </c>
      <c r="U159" s="163">
        <f>ROUND(E159*T159,2)</f>
        <v>75.4</v>
      </c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121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ht="12" outlineLevel="1">
      <c r="A160" s="154"/>
      <c r="B160" s="160"/>
      <c r="C160" s="196" t="s">
        <v>360</v>
      </c>
      <c r="D160" s="165"/>
      <c r="E160" s="170">
        <v>57</v>
      </c>
      <c r="F160" s="173"/>
      <c r="G160" s="173"/>
      <c r="H160" s="173"/>
      <c r="I160" s="173"/>
      <c r="J160" s="173"/>
      <c r="K160" s="173"/>
      <c r="L160" s="173"/>
      <c r="M160" s="173"/>
      <c r="N160" s="163"/>
      <c r="O160" s="163"/>
      <c r="P160" s="163"/>
      <c r="Q160" s="163"/>
      <c r="R160" s="163"/>
      <c r="S160" s="163"/>
      <c r="T160" s="164"/>
      <c r="U160" s="16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123</v>
      </c>
      <c r="AF160" s="153">
        <v>0</v>
      </c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ht="12" outlineLevel="1">
      <c r="A161" s="154">
        <v>94</v>
      </c>
      <c r="B161" s="160" t="s">
        <v>361</v>
      </c>
      <c r="C161" s="195" t="s">
        <v>362</v>
      </c>
      <c r="D161" s="162" t="s">
        <v>199</v>
      </c>
      <c r="E161" s="169">
        <v>29.85</v>
      </c>
      <c r="F161" s="172"/>
      <c r="G161" s="173">
        <f>ROUND(E161*F161,2)</f>
        <v>0</v>
      </c>
      <c r="H161" s="172"/>
      <c r="I161" s="173">
        <f>ROUND(E161*H161,2)</f>
        <v>0</v>
      </c>
      <c r="J161" s="172"/>
      <c r="K161" s="173">
        <f>ROUND(E161*J161,2)</f>
        <v>0</v>
      </c>
      <c r="L161" s="173">
        <v>21</v>
      </c>
      <c r="M161" s="173">
        <f>G161*(1+L161/100)</f>
        <v>0</v>
      </c>
      <c r="N161" s="163">
        <v>0</v>
      </c>
      <c r="O161" s="163">
        <f>ROUND(E161*N161,5)</f>
        <v>0</v>
      </c>
      <c r="P161" s="163">
        <v>0</v>
      </c>
      <c r="Q161" s="163">
        <f>ROUND(E161*P161,5)</f>
        <v>0</v>
      </c>
      <c r="R161" s="163"/>
      <c r="S161" s="163"/>
      <c r="T161" s="164">
        <v>4.947</v>
      </c>
      <c r="U161" s="163">
        <f>ROUND(E161*T161,2)</f>
        <v>147.67</v>
      </c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121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31" ht="12">
      <c r="A162" s="155" t="s">
        <v>116</v>
      </c>
      <c r="B162" s="161" t="s">
        <v>75</v>
      </c>
      <c r="C162" s="197" t="s">
        <v>76</v>
      </c>
      <c r="D162" s="166"/>
      <c r="E162" s="171"/>
      <c r="F162" s="174"/>
      <c r="G162" s="174">
        <f>SUMIF(AE163:AE191,"&lt;&gt;NOR",G163:G191)</f>
        <v>0</v>
      </c>
      <c r="H162" s="174"/>
      <c r="I162" s="174">
        <f>SUM(I163:I191)</f>
        <v>0</v>
      </c>
      <c r="J162" s="174"/>
      <c r="K162" s="174">
        <f>SUM(K163:K191)</f>
        <v>0</v>
      </c>
      <c r="L162" s="174"/>
      <c r="M162" s="174">
        <f>SUM(M163:M191)</f>
        <v>0</v>
      </c>
      <c r="N162" s="167"/>
      <c r="O162" s="167">
        <f>SUM(O163:O191)</f>
        <v>130.17266999999998</v>
      </c>
      <c r="P162" s="167"/>
      <c r="Q162" s="167">
        <f>SUM(Q163:Q191)</f>
        <v>114.25229</v>
      </c>
      <c r="R162" s="167"/>
      <c r="S162" s="167"/>
      <c r="T162" s="168"/>
      <c r="U162" s="167">
        <f>SUM(U163:U191)</f>
        <v>5320.01</v>
      </c>
      <c r="AE162" t="s">
        <v>117</v>
      </c>
    </row>
    <row r="163" spans="1:60" ht="12" outlineLevel="1">
      <c r="A163" s="154">
        <v>95</v>
      </c>
      <c r="B163" s="160" t="s">
        <v>363</v>
      </c>
      <c r="C163" s="195" t="s">
        <v>364</v>
      </c>
      <c r="D163" s="162" t="s">
        <v>126</v>
      </c>
      <c r="E163" s="169">
        <v>1705.2585</v>
      </c>
      <c r="F163" s="172"/>
      <c r="G163" s="173">
        <f>ROUND(E163*F163,2)</f>
        <v>0</v>
      </c>
      <c r="H163" s="172"/>
      <c r="I163" s="173">
        <f>ROUND(E163*H163,2)</f>
        <v>0</v>
      </c>
      <c r="J163" s="172"/>
      <c r="K163" s="173">
        <f>ROUND(E163*J163,2)</f>
        <v>0</v>
      </c>
      <c r="L163" s="173">
        <v>21</v>
      </c>
      <c r="M163" s="173">
        <f>G163*(1+L163/100)</f>
        <v>0</v>
      </c>
      <c r="N163" s="163">
        <v>0.00043</v>
      </c>
      <c r="O163" s="163">
        <f>ROUND(E163*N163,5)</f>
        <v>0.73326</v>
      </c>
      <c r="P163" s="163">
        <v>0</v>
      </c>
      <c r="Q163" s="163">
        <f>ROUND(E163*P163,5)</f>
        <v>0</v>
      </c>
      <c r="R163" s="163"/>
      <c r="S163" s="163"/>
      <c r="T163" s="164">
        <v>0.17</v>
      </c>
      <c r="U163" s="163">
        <f>ROUND(E163*T163,2)</f>
        <v>289.89</v>
      </c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121</v>
      </c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ht="12" outlineLevel="1">
      <c r="A164" s="154"/>
      <c r="B164" s="160"/>
      <c r="C164" s="196" t="s">
        <v>365</v>
      </c>
      <c r="D164" s="165"/>
      <c r="E164" s="170">
        <v>157.5585</v>
      </c>
      <c r="F164" s="173"/>
      <c r="G164" s="173"/>
      <c r="H164" s="173"/>
      <c r="I164" s="173"/>
      <c r="J164" s="173"/>
      <c r="K164" s="173"/>
      <c r="L164" s="173"/>
      <c r="M164" s="173"/>
      <c r="N164" s="163"/>
      <c r="O164" s="163"/>
      <c r="P164" s="163"/>
      <c r="Q164" s="163"/>
      <c r="R164" s="163"/>
      <c r="S164" s="163"/>
      <c r="T164" s="164"/>
      <c r="U164" s="16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123</v>
      </c>
      <c r="AF164" s="153">
        <v>0</v>
      </c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ht="12" outlineLevel="1">
      <c r="A165" s="154"/>
      <c r="B165" s="160"/>
      <c r="C165" s="196" t="s">
        <v>366</v>
      </c>
      <c r="D165" s="165"/>
      <c r="E165" s="170">
        <v>1485</v>
      </c>
      <c r="F165" s="173"/>
      <c r="G165" s="173"/>
      <c r="H165" s="173"/>
      <c r="I165" s="173"/>
      <c r="J165" s="173"/>
      <c r="K165" s="173"/>
      <c r="L165" s="173"/>
      <c r="M165" s="173"/>
      <c r="N165" s="163"/>
      <c r="O165" s="163"/>
      <c r="P165" s="163"/>
      <c r="Q165" s="163"/>
      <c r="R165" s="163"/>
      <c r="S165" s="163"/>
      <c r="T165" s="164"/>
      <c r="U165" s="16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123</v>
      </c>
      <c r="AF165" s="153">
        <v>0</v>
      </c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ht="12" outlineLevel="1">
      <c r="A166" s="154"/>
      <c r="B166" s="160"/>
      <c r="C166" s="196" t="s">
        <v>367</v>
      </c>
      <c r="D166" s="165"/>
      <c r="E166" s="170">
        <v>62.7</v>
      </c>
      <c r="F166" s="173"/>
      <c r="G166" s="173"/>
      <c r="H166" s="173"/>
      <c r="I166" s="173"/>
      <c r="J166" s="173"/>
      <c r="K166" s="173"/>
      <c r="L166" s="173"/>
      <c r="M166" s="173"/>
      <c r="N166" s="163"/>
      <c r="O166" s="163"/>
      <c r="P166" s="163"/>
      <c r="Q166" s="163"/>
      <c r="R166" s="163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123</v>
      </c>
      <c r="AF166" s="153">
        <v>0</v>
      </c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ht="12" outlineLevel="1">
      <c r="A167" s="154">
        <v>96</v>
      </c>
      <c r="B167" s="160" t="s">
        <v>368</v>
      </c>
      <c r="C167" s="195" t="s">
        <v>369</v>
      </c>
      <c r="D167" s="162" t="s">
        <v>126</v>
      </c>
      <c r="E167" s="169">
        <v>1705.258</v>
      </c>
      <c r="F167" s="172"/>
      <c r="G167" s="173">
        <f>ROUND(E167*F167,2)</f>
        <v>0</v>
      </c>
      <c r="H167" s="172"/>
      <c r="I167" s="173">
        <f>ROUND(E167*H167,2)</f>
        <v>0</v>
      </c>
      <c r="J167" s="172"/>
      <c r="K167" s="173">
        <f>ROUND(E167*J167,2)</f>
        <v>0</v>
      </c>
      <c r="L167" s="173">
        <v>21</v>
      </c>
      <c r="M167" s="173">
        <f>G167*(1+L167/100)</f>
        <v>0</v>
      </c>
      <c r="N167" s="163">
        <v>0</v>
      </c>
      <c r="O167" s="163">
        <f>ROUND(E167*N167,5)</f>
        <v>0</v>
      </c>
      <c r="P167" s="163">
        <v>0.067</v>
      </c>
      <c r="Q167" s="163">
        <f>ROUND(E167*P167,5)</f>
        <v>114.25229</v>
      </c>
      <c r="R167" s="163"/>
      <c r="S167" s="163"/>
      <c r="T167" s="164">
        <v>0.211</v>
      </c>
      <c r="U167" s="163">
        <f>ROUND(E167*T167,2)</f>
        <v>359.81</v>
      </c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121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ht="12" outlineLevel="1">
      <c r="A168" s="154">
        <v>97</v>
      </c>
      <c r="B168" s="160" t="s">
        <v>370</v>
      </c>
      <c r="C168" s="195" t="s">
        <v>371</v>
      </c>
      <c r="D168" s="162" t="s">
        <v>126</v>
      </c>
      <c r="E168" s="169">
        <v>1493.2345454545452</v>
      </c>
      <c r="F168" s="172"/>
      <c r="G168" s="173">
        <f>ROUND(E168*F168,2)</f>
        <v>0</v>
      </c>
      <c r="H168" s="172"/>
      <c r="I168" s="173">
        <f>ROUND(E168*H168,2)</f>
        <v>0</v>
      </c>
      <c r="J168" s="172"/>
      <c r="K168" s="173">
        <f>ROUND(E168*J168,2)</f>
        <v>0</v>
      </c>
      <c r="L168" s="173">
        <v>21</v>
      </c>
      <c r="M168" s="173">
        <f>G168*(1+L168/100)</f>
        <v>0</v>
      </c>
      <c r="N168" s="163">
        <v>0</v>
      </c>
      <c r="O168" s="163">
        <f>ROUND(E168*N168,5)</f>
        <v>0</v>
      </c>
      <c r="P168" s="163">
        <v>0</v>
      </c>
      <c r="Q168" s="163">
        <f>ROUND(E168*P168,5)</f>
        <v>0</v>
      </c>
      <c r="R168" s="163"/>
      <c r="S168" s="163"/>
      <c r="T168" s="164">
        <v>0.19</v>
      </c>
      <c r="U168" s="163">
        <f>ROUND(E168*T168,2)</f>
        <v>283.71</v>
      </c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121</v>
      </c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ht="12" outlineLevel="1">
      <c r="A169" s="154"/>
      <c r="B169" s="160"/>
      <c r="C169" s="196" t="s">
        <v>372</v>
      </c>
      <c r="D169" s="165"/>
      <c r="E169" s="170">
        <v>1493.23454545455</v>
      </c>
      <c r="F169" s="173"/>
      <c r="G169" s="173"/>
      <c r="H169" s="173"/>
      <c r="I169" s="173"/>
      <c r="J169" s="173"/>
      <c r="K169" s="173"/>
      <c r="L169" s="173"/>
      <c r="M169" s="173"/>
      <c r="N169" s="163"/>
      <c r="O169" s="163"/>
      <c r="P169" s="163"/>
      <c r="Q169" s="163"/>
      <c r="R169" s="163"/>
      <c r="S169" s="163"/>
      <c r="T169" s="164"/>
      <c r="U169" s="16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123</v>
      </c>
      <c r="AF169" s="153">
        <v>0</v>
      </c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ht="12" outlineLevel="1">
      <c r="A170" s="154">
        <v>98</v>
      </c>
      <c r="B170" s="160" t="s">
        <v>373</v>
      </c>
      <c r="C170" s="195" t="s">
        <v>374</v>
      </c>
      <c r="D170" s="162" t="s">
        <v>126</v>
      </c>
      <c r="E170" s="169">
        <v>86.08600000000001</v>
      </c>
      <c r="F170" s="172"/>
      <c r="G170" s="173">
        <f>ROUND(E170*F170,2)</f>
        <v>0</v>
      </c>
      <c r="H170" s="172"/>
      <c r="I170" s="173">
        <f>ROUND(E170*H170,2)</f>
        <v>0</v>
      </c>
      <c r="J170" s="172"/>
      <c r="K170" s="173">
        <f>ROUND(E170*J170,2)</f>
        <v>0</v>
      </c>
      <c r="L170" s="173">
        <v>21</v>
      </c>
      <c r="M170" s="173">
        <f>G170*(1+L170/100)</f>
        <v>0</v>
      </c>
      <c r="N170" s="163">
        <v>0.11365</v>
      </c>
      <c r="O170" s="163">
        <f>ROUND(E170*N170,5)</f>
        <v>9.78367</v>
      </c>
      <c r="P170" s="163">
        <v>0</v>
      </c>
      <c r="Q170" s="163">
        <f>ROUND(E170*P170,5)</f>
        <v>0</v>
      </c>
      <c r="R170" s="163"/>
      <c r="S170" s="163"/>
      <c r="T170" s="164">
        <v>2.5</v>
      </c>
      <c r="U170" s="163">
        <f>ROUND(E170*T170,2)</f>
        <v>215.22</v>
      </c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121</v>
      </c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ht="12" outlineLevel="1">
      <c r="A171" s="154"/>
      <c r="B171" s="160"/>
      <c r="C171" s="196" t="s">
        <v>375</v>
      </c>
      <c r="D171" s="165"/>
      <c r="E171" s="170">
        <v>86.086</v>
      </c>
      <c r="F171" s="173"/>
      <c r="G171" s="173"/>
      <c r="H171" s="173"/>
      <c r="I171" s="173"/>
      <c r="J171" s="173"/>
      <c r="K171" s="173"/>
      <c r="L171" s="173"/>
      <c r="M171" s="173"/>
      <c r="N171" s="163"/>
      <c r="O171" s="163"/>
      <c r="P171" s="163"/>
      <c r="Q171" s="163"/>
      <c r="R171" s="163"/>
      <c r="S171" s="163"/>
      <c r="T171" s="164"/>
      <c r="U171" s="16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123</v>
      </c>
      <c r="AF171" s="153">
        <v>0</v>
      </c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ht="12" outlineLevel="1">
      <c r="A172" s="154">
        <v>99</v>
      </c>
      <c r="B172" s="160" t="s">
        <v>376</v>
      </c>
      <c r="C172" s="195" t="s">
        <v>377</v>
      </c>
      <c r="D172" s="162" t="s">
        <v>126</v>
      </c>
      <c r="E172" s="169">
        <v>1493.234</v>
      </c>
      <c r="F172" s="172"/>
      <c r="G172" s="173">
        <f>ROUND(E172*F172,2)</f>
        <v>0</v>
      </c>
      <c r="H172" s="172"/>
      <c r="I172" s="173">
        <f>ROUND(E172*H172,2)</f>
        <v>0</v>
      </c>
      <c r="J172" s="172"/>
      <c r="K172" s="173">
        <f>ROUND(E172*J172,2)</f>
        <v>0</v>
      </c>
      <c r="L172" s="173">
        <v>21</v>
      </c>
      <c r="M172" s="173">
        <f>G172*(1+L172/100)</f>
        <v>0</v>
      </c>
      <c r="N172" s="163">
        <v>0</v>
      </c>
      <c r="O172" s="163">
        <f>ROUND(E172*N172,5)</f>
        <v>0</v>
      </c>
      <c r="P172" s="163">
        <v>0</v>
      </c>
      <c r="Q172" s="163">
        <f>ROUND(E172*P172,5)</f>
        <v>0</v>
      </c>
      <c r="R172" s="163"/>
      <c r="S172" s="163"/>
      <c r="T172" s="164">
        <v>0.05</v>
      </c>
      <c r="U172" s="163">
        <f>ROUND(E172*T172,2)</f>
        <v>74.66</v>
      </c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121</v>
      </c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ht="12" outlineLevel="1">
      <c r="A173" s="154">
        <v>100</v>
      </c>
      <c r="B173" s="160" t="s">
        <v>264</v>
      </c>
      <c r="C173" s="195" t="s">
        <v>265</v>
      </c>
      <c r="D173" s="162" t="s">
        <v>233</v>
      </c>
      <c r="E173" s="169">
        <v>10955.857858</v>
      </c>
      <c r="F173" s="172"/>
      <c r="G173" s="173">
        <f>ROUND(E173*F173,2)</f>
        <v>0</v>
      </c>
      <c r="H173" s="172"/>
      <c r="I173" s="173">
        <f>ROUND(E173*H173,2)</f>
        <v>0</v>
      </c>
      <c r="J173" s="172"/>
      <c r="K173" s="173">
        <f>ROUND(E173*J173,2)</f>
        <v>0</v>
      </c>
      <c r="L173" s="173">
        <v>21</v>
      </c>
      <c r="M173" s="173">
        <f>G173*(1+L173/100)</f>
        <v>0</v>
      </c>
      <c r="N173" s="163">
        <v>0.00132</v>
      </c>
      <c r="O173" s="163">
        <f>ROUND(E173*N173,5)</f>
        <v>14.46173</v>
      </c>
      <c r="P173" s="163">
        <v>0</v>
      </c>
      <c r="Q173" s="163">
        <f>ROUND(E173*P173,5)</f>
        <v>0</v>
      </c>
      <c r="R173" s="163"/>
      <c r="S173" s="163"/>
      <c r="T173" s="164">
        <v>0</v>
      </c>
      <c r="U173" s="163">
        <f>ROUND(E173*T173,2)</f>
        <v>0</v>
      </c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140</v>
      </c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ht="12" outlineLevel="1">
      <c r="A174" s="154"/>
      <c r="B174" s="160"/>
      <c r="C174" s="196" t="s">
        <v>378</v>
      </c>
      <c r="D174" s="165"/>
      <c r="E174" s="170">
        <v>10955.857858</v>
      </c>
      <c r="F174" s="173"/>
      <c r="G174" s="173"/>
      <c r="H174" s="173"/>
      <c r="I174" s="173"/>
      <c r="J174" s="173"/>
      <c r="K174" s="173"/>
      <c r="L174" s="173"/>
      <c r="M174" s="173"/>
      <c r="N174" s="163"/>
      <c r="O174" s="163"/>
      <c r="P174" s="163"/>
      <c r="Q174" s="163"/>
      <c r="R174" s="163"/>
      <c r="S174" s="163"/>
      <c r="T174" s="164"/>
      <c r="U174" s="16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123</v>
      </c>
      <c r="AF174" s="153">
        <v>0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ht="12" outlineLevel="1">
      <c r="A175" s="154">
        <v>101</v>
      </c>
      <c r="B175" s="160" t="s">
        <v>379</v>
      </c>
      <c r="C175" s="195" t="s">
        <v>380</v>
      </c>
      <c r="D175" s="162" t="s">
        <v>126</v>
      </c>
      <c r="E175" s="169">
        <v>1350.23</v>
      </c>
      <c r="F175" s="172"/>
      <c r="G175" s="173">
        <f>ROUND(E175*F175,2)</f>
        <v>0</v>
      </c>
      <c r="H175" s="172"/>
      <c r="I175" s="173">
        <f>ROUND(E175*H175,2)</f>
        <v>0</v>
      </c>
      <c r="J175" s="172"/>
      <c r="K175" s="173">
        <f>ROUND(E175*J175,2)</f>
        <v>0</v>
      </c>
      <c r="L175" s="173">
        <v>21</v>
      </c>
      <c r="M175" s="173">
        <f>G175*(1+L175/100)</f>
        <v>0</v>
      </c>
      <c r="N175" s="163">
        <v>0.07459</v>
      </c>
      <c r="O175" s="163">
        <f>ROUND(E175*N175,5)</f>
        <v>100.71366</v>
      </c>
      <c r="P175" s="163">
        <v>0</v>
      </c>
      <c r="Q175" s="163">
        <f>ROUND(E175*P175,5)</f>
        <v>0</v>
      </c>
      <c r="R175" s="163"/>
      <c r="S175" s="163"/>
      <c r="T175" s="164">
        <v>1.1829</v>
      </c>
      <c r="U175" s="163">
        <f>ROUND(E175*T175,2)</f>
        <v>1597.19</v>
      </c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130</v>
      </c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ht="12" outlineLevel="1">
      <c r="A176" s="154"/>
      <c r="B176" s="160"/>
      <c r="C176" s="196" t="s">
        <v>381</v>
      </c>
      <c r="D176" s="165"/>
      <c r="E176" s="170">
        <v>1350.23</v>
      </c>
      <c r="F176" s="173"/>
      <c r="G176" s="173"/>
      <c r="H176" s="173"/>
      <c r="I176" s="173"/>
      <c r="J176" s="173"/>
      <c r="K176" s="173"/>
      <c r="L176" s="173"/>
      <c r="M176" s="173"/>
      <c r="N176" s="163"/>
      <c r="O176" s="163"/>
      <c r="P176" s="163"/>
      <c r="Q176" s="163"/>
      <c r="R176" s="163"/>
      <c r="S176" s="163"/>
      <c r="T176" s="164"/>
      <c r="U176" s="16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123</v>
      </c>
      <c r="AF176" s="153">
        <v>0</v>
      </c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ht="19.5" outlineLevel="1">
      <c r="A177" s="154">
        <v>102</v>
      </c>
      <c r="B177" s="160" t="s">
        <v>382</v>
      </c>
      <c r="C177" s="195" t="s">
        <v>383</v>
      </c>
      <c r="D177" s="162" t="s">
        <v>233</v>
      </c>
      <c r="E177" s="169">
        <v>166.57</v>
      </c>
      <c r="F177" s="172"/>
      <c r="G177" s="173">
        <f>ROUND(E177*F177,2)</f>
        <v>0</v>
      </c>
      <c r="H177" s="172"/>
      <c r="I177" s="173">
        <f>ROUND(E177*H177,2)</f>
        <v>0</v>
      </c>
      <c r="J177" s="172"/>
      <c r="K177" s="173">
        <f>ROUND(E177*J177,2)</f>
        <v>0</v>
      </c>
      <c r="L177" s="173">
        <v>21</v>
      </c>
      <c r="M177" s="173">
        <f>G177*(1+L177/100)</f>
        <v>0</v>
      </c>
      <c r="N177" s="163">
        <v>0</v>
      </c>
      <c r="O177" s="163">
        <f>ROUND(E177*N177,5)</f>
        <v>0</v>
      </c>
      <c r="P177" s="163">
        <v>0</v>
      </c>
      <c r="Q177" s="163">
        <f>ROUND(E177*P177,5)</f>
        <v>0</v>
      </c>
      <c r="R177" s="163"/>
      <c r="S177" s="163"/>
      <c r="T177" s="164">
        <v>0.42</v>
      </c>
      <c r="U177" s="163">
        <f>ROUND(E177*T177,2)</f>
        <v>69.96</v>
      </c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 t="s">
        <v>121</v>
      </c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ht="12" outlineLevel="1">
      <c r="A178" s="154"/>
      <c r="B178" s="160"/>
      <c r="C178" s="196" t="s">
        <v>384</v>
      </c>
      <c r="D178" s="165"/>
      <c r="E178" s="170">
        <v>151.34</v>
      </c>
      <c r="F178" s="173"/>
      <c r="G178" s="173"/>
      <c r="H178" s="173"/>
      <c r="I178" s="173"/>
      <c r="J178" s="173"/>
      <c r="K178" s="173"/>
      <c r="L178" s="173"/>
      <c r="M178" s="173"/>
      <c r="N178" s="163"/>
      <c r="O178" s="163"/>
      <c r="P178" s="163"/>
      <c r="Q178" s="163"/>
      <c r="R178" s="163"/>
      <c r="S178" s="163"/>
      <c r="T178" s="164"/>
      <c r="U178" s="16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123</v>
      </c>
      <c r="AF178" s="153">
        <v>0</v>
      </c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ht="12" outlineLevel="1">
      <c r="A179" s="154"/>
      <c r="B179" s="160"/>
      <c r="C179" s="196" t="s">
        <v>385</v>
      </c>
      <c r="D179" s="165"/>
      <c r="E179" s="170">
        <v>10.89</v>
      </c>
      <c r="F179" s="173"/>
      <c r="G179" s="173"/>
      <c r="H179" s="173"/>
      <c r="I179" s="173"/>
      <c r="J179" s="173"/>
      <c r="K179" s="173"/>
      <c r="L179" s="173"/>
      <c r="M179" s="173"/>
      <c r="N179" s="163"/>
      <c r="O179" s="163"/>
      <c r="P179" s="163"/>
      <c r="Q179" s="163"/>
      <c r="R179" s="163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123</v>
      </c>
      <c r="AF179" s="153">
        <v>0</v>
      </c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ht="12" outlineLevel="1">
      <c r="A180" s="154"/>
      <c r="B180" s="160"/>
      <c r="C180" s="196" t="s">
        <v>386</v>
      </c>
      <c r="D180" s="165"/>
      <c r="E180" s="170">
        <v>4.34</v>
      </c>
      <c r="F180" s="173"/>
      <c r="G180" s="173"/>
      <c r="H180" s="173"/>
      <c r="I180" s="173"/>
      <c r="J180" s="173"/>
      <c r="K180" s="173"/>
      <c r="L180" s="173"/>
      <c r="M180" s="173"/>
      <c r="N180" s="163"/>
      <c r="O180" s="163"/>
      <c r="P180" s="163"/>
      <c r="Q180" s="163"/>
      <c r="R180" s="163"/>
      <c r="S180" s="163"/>
      <c r="T180" s="164"/>
      <c r="U180" s="16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123</v>
      </c>
      <c r="AF180" s="153">
        <v>0</v>
      </c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ht="12" outlineLevel="1">
      <c r="A181" s="154">
        <v>103</v>
      </c>
      <c r="B181" s="160" t="s">
        <v>387</v>
      </c>
      <c r="C181" s="195" t="s">
        <v>388</v>
      </c>
      <c r="D181" s="162" t="s">
        <v>257</v>
      </c>
      <c r="E181" s="169">
        <v>654.1203899999999</v>
      </c>
      <c r="F181" s="172"/>
      <c r="G181" s="173">
        <f>ROUND(E181*F181,2)</f>
        <v>0</v>
      </c>
      <c r="H181" s="172"/>
      <c r="I181" s="173">
        <f>ROUND(E181*H181,2)</f>
        <v>0</v>
      </c>
      <c r="J181" s="172"/>
      <c r="K181" s="173">
        <f>ROUND(E181*J181,2)</f>
        <v>0</v>
      </c>
      <c r="L181" s="173">
        <v>21</v>
      </c>
      <c r="M181" s="173">
        <f>G181*(1+L181/100)</f>
        <v>0</v>
      </c>
      <c r="N181" s="163">
        <v>0.0014</v>
      </c>
      <c r="O181" s="163">
        <f>ROUND(E181*N181,5)</f>
        <v>0.91577</v>
      </c>
      <c r="P181" s="163">
        <v>0</v>
      </c>
      <c r="Q181" s="163">
        <f>ROUND(E181*P181,5)</f>
        <v>0</v>
      </c>
      <c r="R181" s="163"/>
      <c r="S181" s="163"/>
      <c r="T181" s="164">
        <v>0</v>
      </c>
      <c r="U181" s="163">
        <f>ROUND(E181*T181,2)</f>
        <v>0</v>
      </c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140</v>
      </c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ht="12" outlineLevel="1">
      <c r="A182" s="154"/>
      <c r="B182" s="160"/>
      <c r="C182" s="196" t="s">
        <v>389</v>
      </c>
      <c r="D182" s="165"/>
      <c r="E182" s="170">
        <v>654.12039</v>
      </c>
      <c r="F182" s="173"/>
      <c r="G182" s="173"/>
      <c r="H182" s="173"/>
      <c r="I182" s="173"/>
      <c r="J182" s="173"/>
      <c r="K182" s="173"/>
      <c r="L182" s="173"/>
      <c r="M182" s="173"/>
      <c r="N182" s="163"/>
      <c r="O182" s="163"/>
      <c r="P182" s="163"/>
      <c r="Q182" s="163"/>
      <c r="R182" s="163"/>
      <c r="S182" s="163"/>
      <c r="T182" s="164"/>
      <c r="U182" s="16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123</v>
      </c>
      <c r="AF182" s="153">
        <v>0</v>
      </c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ht="12" outlineLevel="1">
      <c r="A183" s="154">
        <v>104</v>
      </c>
      <c r="B183" s="160" t="s">
        <v>390</v>
      </c>
      <c r="C183" s="195" t="s">
        <v>391</v>
      </c>
      <c r="D183" s="162" t="s">
        <v>233</v>
      </c>
      <c r="E183" s="169">
        <v>158.76</v>
      </c>
      <c r="F183" s="172"/>
      <c r="G183" s="173">
        <f>ROUND(E183*F183,2)</f>
        <v>0</v>
      </c>
      <c r="H183" s="172"/>
      <c r="I183" s="173">
        <f>ROUND(E183*H183,2)</f>
        <v>0</v>
      </c>
      <c r="J183" s="172"/>
      <c r="K183" s="173">
        <f>ROUND(E183*J183,2)</f>
        <v>0</v>
      </c>
      <c r="L183" s="173">
        <v>21</v>
      </c>
      <c r="M183" s="173">
        <f>G183*(1+L183/100)</f>
        <v>0</v>
      </c>
      <c r="N183" s="163">
        <v>0</v>
      </c>
      <c r="O183" s="163">
        <f>ROUND(E183*N183,5)</f>
        <v>0</v>
      </c>
      <c r="P183" s="163">
        <v>0</v>
      </c>
      <c r="Q183" s="163">
        <f>ROUND(E183*P183,5)</f>
        <v>0</v>
      </c>
      <c r="R183" s="163"/>
      <c r="S183" s="163"/>
      <c r="T183" s="164">
        <v>0.64</v>
      </c>
      <c r="U183" s="163">
        <f>ROUND(E183*T183,2)</f>
        <v>101.61</v>
      </c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121</v>
      </c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ht="12" outlineLevel="1">
      <c r="A184" s="154"/>
      <c r="B184" s="160"/>
      <c r="C184" s="196" t="s">
        <v>392</v>
      </c>
      <c r="D184" s="165"/>
      <c r="E184" s="170">
        <v>74.76</v>
      </c>
      <c r="F184" s="173"/>
      <c r="G184" s="173"/>
      <c r="H184" s="173"/>
      <c r="I184" s="173"/>
      <c r="J184" s="173"/>
      <c r="K184" s="173"/>
      <c r="L184" s="173"/>
      <c r="M184" s="173"/>
      <c r="N184" s="163"/>
      <c r="O184" s="163"/>
      <c r="P184" s="163"/>
      <c r="Q184" s="163"/>
      <c r="R184" s="163"/>
      <c r="S184" s="163"/>
      <c r="T184" s="164"/>
      <c r="U184" s="16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123</v>
      </c>
      <c r="AF184" s="153">
        <v>0</v>
      </c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ht="12" outlineLevel="1">
      <c r="A185" s="154"/>
      <c r="B185" s="160"/>
      <c r="C185" s="196" t="s">
        <v>393</v>
      </c>
      <c r="D185" s="165"/>
      <c r="E185" s="170">
        <v>84</v>
      </c>
      <c r="F185" s="173"/>
      <c r="G185" s="173"/>
      <c r="H185" s="173"/>
      <c r="I185" s="173"/>
      <c r="J185" s="173"/>
      <c r="K185" s="173"/>
      <c r="L185" s="173"/>
      <c r="M185" s="173"/>
      <c r="N185" s="163"/>
      <c r="O185" s="163"/>
      <c r="P185" s="163"/>
      <c r="Q185" s="163"/>
      <c r="R185" s="163"/>
      <c r="S185" s="163"/>
      <c r="T185" s="164"/>
      <c r="U185" s="16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 t="s">
        <v>123</v>
      </c>
      <c r="AF185" s="153">
        <v>0</v>
      </c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ht="19.5" outlineLevel="1">
      <c r="A186" s="154">
        <v>105</v>
      </c>
      <c r="B186" s="160" t="s">
        <v>394</v>
      </c>
      <c r="C186" s="195" t="s">
        <v>395</v>
      </c>
      <c r="D186" s="162" t="s">
        <v>126</v>
      </c>
      <c r="E186" s="169">
        <v>28.8</v>
      </c>
      <c r="F186" s="172"/>
      <c r="G186" s="173">
        <f>ROUND(E186*F186,2)</f>
        <v>0</v>
      </c>
      <c r="H186" s="172"/>
      <c r="I186" s="173">
        <f>ROUND(E186*H186,2)</f>
        <v>0</v>
      </c>
      <c r="J186" s="172"/>
      <c r="K186" s="173">
        <f>ROUND(E186*J186,2)</f>
        <v>0</v>
      </c>
      <c r="L186" s="173">
        <v>21</v>
      </c>
      <c r="M186" s="173">
        <f>G186*(1+L186/100)</f>
        <v>0</v>
      </c>
      <c r="N186" s="163">
        <v>0.12377</v>
      </c>
      <c r="O186" s="163">
        <f>ROUND(E186*N186,5)</f>
        <v>3.56458</v>
      </c>
      <c r="P186" s="163">
        <v>0</v>
      </c>
      <c r="Q186" s="163">
        <f>ROUND(E186*P186,5)</f>
        <v>0</v>
      </c>
      <c r="R186" s="163"/>
      <c r="S186" s="163"/>
      <c r="T186" s="164">
        <v>3.34801</v>
      </c>
      <c r="U186" s="163">
        <f>ROUND(E186*T186,2)</f>
        <v>96.42</v>
      </c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121</v>
      </c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ht="12" outlineLevel="1">
      <c r="A187" s="154"/>
      <c r="B187" s="160"/>
      <c r="C187" s="196" t="s">
        <v>396</v>
      </c>
      <c r="D187" s="165"/>
      <c r="E187" s="170">
        <v>22.2</v>
      </c>
      <c r="F187" s="173"/>
      <c r="G187" s="173"/>
      <c r="H187" s="173"/>
      <c r="I187" s="173"/>
      <c r="J187" s="173"/>
      <c r="K187" s="173"/>
      <c r="L187" s="173"/>
      <c r="M187" s="173"/>
      <c r="N187" s="163"/>
      <c r="O187" s="163"/>
      <c r="P187" s="163"/>
      <c r="Q187" s="163"/>
      <c r="R187" s="163"/>
      <c r="S187" s="163"/>
      <c r="T187" s="164"/>
      <c r="U187" s="16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123</v>
      </c>
      <c r="AF187" s="153">
        <v>0</v>
      </c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ht="12" outlineLevel="1">
      <c r="A188" s="154"/>
      <c r="B188" s="160"/>
      <c r="C188" s="196" t="s">
        <v>397</v>
      </c>
      <c r="D188" s="165"/>
      <c r="E188" s="170">
        <v>6.6</v>
      </c>
      <c r="F188" s="173"/>
      <c r="G188" s="173"/>
      <c r="H188" s="173"/>
      <c r="I188" s="173"/>
      <c r="J188" s="173"/>
      <c r="K188" s="173"/>
      <c r="L188" s="173"/>
      <c r="M188" s="173"/>
      <c r="N188" s="163"/>
      <c r="O188" s="163"/>
      <c r="P188" s="163"/>
      <c r="Q188" s="163"/>
      <c r="R188" s="163"/>
      <c r="S188" s="163"/>
      <c r="T188" s="164"/>
      <c r="U188" s="16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123</v>
      </c>
      <c r="AF188" s="153">
        <v>0</v>
      </c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19.5" outlineLevel="1">
      <c r="A189" s="154">
        <v>106</v>
      </c>
      <c r="B189" s="160" t="s">
        <v>398</v>
      </c>
      <c r="C189" s="195" t="s">
        <v>399</v>
      </c>
      <c r="D189" s="162" t="s">
        <v>126</v>
      </c>
      <c r="E189" s="169">
        <v>1493.234</v>
      </c>
      <c r="F189" s="172"/>
      <c r="G189" s="173">
        <f>ROUND(E189*F189,2)</f>
        <v>0</v>
      </c>
      <c r="H189" s="172"/>
      <c r="I189" s="173">
        <f>ROUND(E189*H189,2)</f>
        <v>0</v>
      </c>
      <c r="J189" s="172"/>
      <c r="K189" s="173">
        <f>ROUND(E189*J189,2)</f>
        <v>0</v>
      </c>
      <c r="L189" s="173">
        <v>21</v>
      </c>
      <c r="M189" s="173">
        <f>G189*(1+L189/100)</f>
        <v>0</v>
      </c>
      <c r="N189" s="163">
        <v>0</v>
      </c>
      <c r="O189" s="163">
        <f>ROUND(E189*N189,5)</f>
        <v>0</v>
      </c>
      <c r="P189" s="163">
        <v>0</v>
      </c>
      <c r="Q189" s="163">
        <f>ROUND(E189*P189,5)</f>
        <v>0</v>
      </c>
      <c r="R189" s="163"/>
      <c r="S189" s="163"/>
      <c r="T189" s="164">
        <v>0.64</v>
      </c>
      <c r="U189" s="163">
        <f>ROUND(E189*T189,2)</f>
        <v>955.67</v>
      </c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121</v>
      </c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ht="12" outlineLevel="1">
      <c r="A190" s="154">
        <v>107</v>
      </c>
      <c r="B190" s="160" t="s">
        <v>400</v>
      </c>
      <c r="C190" s="195" t="s">
        <v>401</v>
      </c>
      <c r="D190" s="162" t="s">
        <v>402</v>
      </c>
      <c r="E190" s="169">
        <v>1493.254</v>
      </c>
      <c r="F190" s="172"/>
      <c r="G190" s="173">
        <f>ROUND(E190*F190,2)</f>
        <v>0</v>
      </c>
      <c r="H190" s="172"/>
      <c r="I190" s="173">
        <f>ROUND(E190*H190,2)</f>
        <v>0</v>
      </c>
      <c r="J190" s="172"/>
      <c r="K190" s="173">
        <f>ROUND(E190*J190,2)</f>
        <v>0</v>
      </c>
      <c r="L190" s="173">
        <v>21</v>
      </c>
      <c r="M190" s="173">
        <f>G190*(1+L190/100)</f>
        <v>0</v>
      </c>
      <c r="N190" s="163">
        <v>0</v>
      </c>
      <c r="O190" s="163">
        <f>ROUND(E190*N190,5)</f>
        <v>0</v>
      </c>
      <c r="P190" s="163">
        <v>0</v>
      </c>
      <c r="Q190" s="163">
        <f>ROUND(E190*P190,5)</f>
        <v>0</v>
      </c>
      <c r="R190" s="163"/>
      <c r="S190" s="163"/>
      <c r="T190" s="164">
        <v>0.64</v>
      </c>
      <c r="U190" s="163">
        <f>ROUND(E190*T190,2)</f>
        <v>955.68</v>
      </c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121</v>
      </c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ht="12" outlineLevel="1">
      <c r="A191" s="154">
        <v>108</v>
      </c>
      <c r="B191" s="160" t="s">
        <v>403</v>
      </c>
      <c r="C191" s="195" t="s">
        <v>404</v>
      </c>
      <c r="D191" s="162" t="s">
        <v>199</v>
      </c>
      <c r="E191" s="169">
        <v>125.22</v>
      </c>
      <c r="F191" s="172"/>
      <c r="G191" s="173">
        <f>ROUND(E191*F191,2)</f>
        <v>0</v>
      </c>
      <c r="H191" s="172"/>
      <c r="I191" s="173">
        <f>ROUND(E191*H191,2)</f>
        <v>0</v>
      </c>
      <c r="J191" s="172"/>
      <c r="K191" s="173">
        <f>ROUND(E191*J191,2)</f>
        <v>0</v>
      </c>
      <c r="L191" s="173">
        <v>21</v>
      </c>
      <c r="M191" s="173">
        <f>G191*(1+L191/100)</f>
        <v>0</v>
      </c>
      <c r="N191" s="163">
        <v>0</v>
      </c>
      <c r="O191" s="163">
        <f>ROUND(E191*N191,5)</f>
        <v>0</v>
      </c>
      <c r="P191" s="163">
        <v>0</v>
      </c>
      <c r="Q191" s="163">
        <f>ROUND(E191*P191,5)</f>
        <v>0</v>
      </c>
      <c r="R191" s="163"/>
      <c r="S191" s="163"/>
      <c r="T191" s="164">
        <v>2.557</v>
      </c>
      <c r="U191" s="163">
        <f>ROUND(E191*T191,2)</f>
        <v>320.19</v>
      </c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121</v>
      </c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31" ht="12">
      <c r="A192" s="155" t="s">
        <v>116</v>
      </c>
      <c r="B192" s="161" t="s">
        <v>77</v>
      </c>
      <c r="C192" s="197" t="s">
        <v>78</v>
      </c>
      <c r="D192" s="166"/>
      <c r="E192" s="171"/>
      <c r="F192" s="174"/>
      <c r="G192" s="174">
        <f>SUMIF(AE193:AE194,"&lt;&gt;NOR",G193:G194)</f>
        <v>0</v>
      </c>
      <c r="H192" s="174"/>
      <c r="I192" s="174">
        <f>SUM(I193:I194)</f>
        <v>0</v>
      </c>
      <c r="J192" s="174"/>
      <c r="K192" s="174">
        <f>SUM(K193:K194)</f>
        <v>0</v>
      </c>
      <c r="L192" s="174"/>
      <c r="M192" s="174">
        <f>SUM(M193:M194)</f>
        <v>0</v>
      </c>
      <c r="N192" s="167"/>
      <c r="O192" s="167">
        <f>SUM(O193:O194)</f>
        <v>0.00224</v>
      </c>
      <c r="P192" s="167"/>
      <c r="Q192" s="167">
        <f>SUM(Q193:Q194)</f>
        <v>0</v>
      </c>
      <c r="R192" s="167"/>
      <c r="S192" s="167"/>
      <c r="T192" s="168"/>
      <c r="U192" s="167">
        <f>SUM(U193:U194)</f>
        <v>37.79</v>
      </c>
      <c r="AE192" t="s">
        <v>117</v>
      </c>
    </row>
    <row r="193" spans="1:60" ht="19.5" outlineLevel="1">
      <c r="A193" s="154">
        <v>109</v>
      </c>
      <c r="B193" s="160" t="s">
        <v>405</v>
      </c>
      <c r="C193" s="195" t="s">
        <v>406</v>
      </c>
      <c r="D193" s="162" t="s">
        <v>126</v>
      </c>
      <c r="E193" s="169">
        <v>7</v>
      </c>
      <c r="F193" s="172"/>
      <c r="G193" s="173">
        <f>ROUND(E193*F193,2)</f>
        <v>0</v>
      </c>
      <c r="H193" s="172"/>
      <c r="I193" s="173">
        <f>ROUND(E193*H193,2)</f>
        <v>0</v>
      </c>
      <c r="J193" s="172"/>
      <c r="K193" s="173">
        <f>ROUND(E193*J193,2)</f>
        <v>0</v>
      </c>
      <c r="L193" s="173">
        <v>21</v>
      </c>
      <c r="M193" s="173">
        <f>G193*(1+L193/100)</f>
        <v>0</v>
      </c>
      <c r="N193" s="163">
        <v>0.00028</v>
      </c>
      <c r="O193" s="163">
        <f>ROUND(E193*N193,5)</f>
        <v>0.00196</v>
      </c>
      <c r="P193" s="163">
        <v>0</v>
      </c>
      <c r="Q193" s="163">
        <f>ROUND(E193*P193,5)</f>
        <v>0</v>
      </c>
      <c r="R193" s="163"/>
      <c r="S193" s="163"/>
      <c r="T193" s="164">
        <v>5.089</v>
      </c>
      <c r="U193" s="163">
        <f>ROUND(E193*T193,2)</f>
        <v>35.62</v>
      </c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 t="s">
        <v>121</v>
      </c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ht="19.5" outlineLevel="1">
      <c r="A194" s="154">
        <v>110</v>
      </c>
      <c r="B194" s="160" t="s">
        <v>407</v>
      </c>
      <c r="C194" s="195" t="s">
        <v>408</v>
      </c>
      <c r="D194" s="162" t="s">
        <v>126</v>
      </c>
      <c r="E194" s="169">
        <v>1</v>
      </c>
      <c r="F194" s="172"/>
      <c r="G194" s="173">
        <f>ROUND(E194*F194,2)</f>
        <v>0</v>
      </c>
      <c r="H194" s="172"/>
      <c r="I194" s="173">
        <f>ROUND(E194*H194,2)</f>
        <v>0</v>
      </c>
      <c r="J194" s="172"/>
      <c r="K194" s="173">
        <f>ROUND(E194*J194,2)</f>
        <v>0</v>
      </c>
      <c r="L194" s="173">
        <v>21</v>
      </c>
      <c r="M194" s="173">
        <f>G194*(1+L194/100)</f>
        <v>0</v>
      </c>
      <c r="N194" s="163">
        <v>0.00028</v>
      </c>
      <c r="O194" s="163">
        <f>ROUND(E194*N194,5)</f>
        <v>0.00028</v>
      </c>
      <c r="P194" s="163">
        <v>0</v>
      </c>
      <c r="Q194" s="163">
        <f>ROUND(E194*P194,5)</f>
        <v>0</v>
      </c>
      <c r="R194" s="163"/>
      <c r="S194" s="163"/>
      <c r="T194" s="164">
        <v>2.167</v>
      </c>
      <c r="U194" s="163">
        <f>ROUND(E194*T194,2)</f>
        <v>2.17</v>
      </c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121</v>
      </c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31" ht="12">
      <c r="A195" s="155" t="s">
        <v>116</v>
      </c>
      <c r="B195" s="161" t="s">
        <v>79</v>
      </c>
      <c r="C195" s="197" t="s">
        <v>80</v>
      </c>
      <c r="D195" s="166"/>
      <c r="E195" s="171"/>
      <c r="F195" s="174"/>
      <c r="G195" s="174">
        <f>SUMIF(AE196:AE198,"&lt;&gt;NOR",G196:G198)</f>
        <v>0</v>
      </c>
      <c r="H195" s="174"/>
      <c r="I195" s="174">
        <f>SUM(I196:I198)</f>
        <v>0</v>
      </c>
      <c r="J195" s="174"/>
      <c r="K195" s="174">
        <f>SUM(K196:K198)</f>
        <v>0</v>
      </c>
      <c r="L195" s="174"/>
      <c r="M195" s="174">
        <f>SUM(M196:M198)</f>
        <v>0</v>
      </c>
      <c r="N195" s="167"/>
      <c r="O195" s="167">
        <f>SUM(O196:O198)</f>
        <v>0.01225</v>
      </c>
      <c r="P195" s="167"/>
      <c r="Q195" s="167">
        <f>SUM(Q196:Q198)</f>
        <v>0.40249999999999997</v>
      </c>
      <c r="R195" s="167"/>
      <c r="S195" s="167"/>
      <c r="T195" s="168"/>
      <c r="U195" s="167">
        <f>SUM(U196:U198)</f>
        <v>14.820000000000002</v>
      </c>
      <c r="AE195" t="s">
        <v>117</v>
      </c>
    </row>
    <row r="196" spans="1:60" ht="12" outlineLevel="1">
      <c r="A196" s="154">
        <v>111</v>
      </c>
      <c r="B196" s="160" t="s">
        <v>409</v>
      </c>
      <c r="C196" s="195" t="s">
        <v>410</v>
      </c>
      <c r="D196" s="162" t="s">
        <v>233</v>
      </c>
      <c r="E196" s="169">
        <v>10.5</v>
      </c>
      <c r="F196" s="172"/>
      <c r="G196" s="173">
        <f>ROUND(E196*F196,2)</f>
        <v>0</v>
      </c>
      <c r="H196" s="172"/>
      <c r="I196" s="173">
        <f>ROUND(E196*H196,2)</f>
        <v>0</v>
      </c>
      <c r="J196" s="172"/>
      <c r="K196" s="173">
        <f>ROUND(E196*J196,2)</f>
        <v>0</v>
      </c>
      <c r="L196" s="173">
        <v>21</v>
      </c>
      <c r="M196" s="173">
        <f>G196*(1+L196/100)</f>
        <v>0</v>
      </c>
      <c r="N196" s="163">
        <v>0</v>
      </c>
      <c r="O196" s="163">
        <f>ROUND(E196*N196,5)</f>
        <v>0</v>
      </c>
      <c r="P196" s="163">
        <v>0.015</v>
      </c>
      <c r="Q196" s="163">
        <f>ROUND(E196*P196,5)</f>
        <v>0.1575</v>
      </c>
      <c r="R196" s="163"/>
      <c r="S196" s="163"/>
      <c r="T196" s="164">
        <v>0.33</v>
      </c>
      <c r="U196" s="163">
        <f>ROUND(E196*T196,2)</f>
        <v>3.47</v>
      </c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121</v>
      </c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ht="12" outlineLevel="1">
      <c r="A197" s="154">
        <v>112</v>
      </c>
      <c r="B197" s="160" t="s">
        <v>411</v>
      </c>
      <c r="C197" s="195" t="s">
        <v>412</v>
      </c>
      <c r="D197" s="162" t="s">
        <v>413</v>
      </c>
      <c r="E197" s="169">
        <v>245</v>
      </c>
      <c r="F197" s="172"/>
      <c r="G197" s="173">
        <f>ROUND(E197*F197,2)</f>
        <v>0</v>
      </c>
      <c r="H197" s="172"/>
      <c r="I197" s="173">
        <f>ROUND(E197*H197,2)</f>
        <v>0</v>
      </c>
      <c r="J197" s="172"/>
      <c r="K197" s="173">
        <f>ROUND(E197*J197,2)</f>
        <v>0</v>
      </c>
      <c r="L197" s="173">
        <v>21</v>
      </c>
      <c r="M197" s="173">
        <f>G197*(1+L197/100)</f>
        <v>0</v>
      </c>
      <c r="N197" s="163">
        <v>5E-05</v>
      </c>
      <c r="O197" s="163">
        <f>ROUND(E197*N197,5)</f>
        <v>0.01225</v>
      </c>
      <c r="P197" s="163">
        <v>0.001</v>
      </c>
      <c r="Q197" s="163">
        <f>ROUND(E197*P197,5)</f>
        <v>0.245</v>
      </c>
      <c r="R197" s="163"/>
      <c r="S197" s="163"/>
      <c r="T197" s="164">
        <v>0.041</v>
      </c>
      <c r="U197" s="163">
        <f>ROUND(E197*T197,2)</f>
        <v>10.05</v>
      </c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 t="s">
        <v>121</v>
      </c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ht="12" outlineLevel="1">
      <c r="A198" s="154">
        <v>113</v>
      </c>
      <c r="B198" s="160" t="s">
        <v>414</v>
      </c>
      <c r="C198" s="195" t="s">
        <v>415</v>
      </c>
      <c r="D198" s="162" t="s">
        <v>199</v>
      </c>
      <c r="E198" s="169">
        <v>0.431</v>
      </c>
      <c r="F198" s="172"/>
      <c r="G198" s="173">
        <f>ROUND(E198*F198,2)</f>
        <v>0</v>
      </c>
      <c r="H198" s="172"/>
      <c r="I198" s="173">
        <f>ROUND(E198*H198,2)</f>
        <v>0</v>
      </c>
      <c r="J198" s="172"/>
      <c r="K198" s="173">
        <f>ROUND(E198*J198,2)</f>
        <v>0</v>
      </c>
      <c r="L198" s="173">
        <v>21</v>
      </c>
      <c r="M198" s="173">
        <f>G198*(1+L198/100)</f>
        <v>0</v>
      </c>
      <c r="N198" s="163">
        <v>0</v>
      </c>
      <c r="O198" s="163">
        <f>ROUND(E198*N198,5)</f>
        <v>0</v>
      </c>
      <c r="P198" s="163">
        <v>0</v>
      </c>
      <c r="Q198" s="163">
        <f>ROUND(E198*P198,5)</f>
        <v>0</v>
      </c>
      <c r="R198" s="163"/>
      <c r="S198" s="163"/>
      <c r="T198" s="164">
        <v>3.016</v>
      </c>
      <c r="U198" s="163">
        <f>ROUND(E198*T198,2)</f>
        <v>1.3</v>
      </c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 t="s">
        <v>121</v>
      </c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31" ht="12">
      <c r="A199" s="155" t="s">
        <v>116</v>
      </c>
      <c r="B199" s="161" t="s">
        <v>81</v>
      </c>
      <c r="C199" s="197" t="s">
        <v>82</v>
      </c>
      <c r="D199" s="166"/>
      <c r="E199" s="171"/>
      <c r="F199" s="174"/>
      <c r="G199" s="174">
        <f>SUMIF(AE200:AE206,"&lt;&gt;NOR",G200:G206)</f>
        <v>0</v>
      </c>
      <c r="H199" s="174"/>
      <c r="I199" s="174">
        <f>SUM(I200:I206)</f>
        <v>0</v>
      </c>
      <c r="J199" s="174"/>
      <c r="K199" s="174">
        <f>SUM(K200:K206)</f>
        <v>0</v>
      </c>
      <c r="L199" s="174"/>
      <c r="M199" s="174">
        <f>SUM(M200:M206)</f>
        <v>0</v>
      </c>
      <c r="N199" s="167"/>
      <c r="O199" s="167">
        <f>SUM(O200:O206)</f>
        <v>0.98007</v>
      </c>
      <c r="P199" s="167"/>
      <c r="Q199" s="167">
        <f>SUM(Q200:Q206)</f>
        <v>0</v>
      </c>
      <c r="R199" s="167"/>
      <c r="S199" s="167"/>
      <c r="T199" s="168"/>
      <c r="U199" s="167">
        <f>SUM(U200:U206)</f>
        <v>62.76</v>
      </c>
      <c r="AE199" t="s">
        <v>117</v>
      </c>
    </row>
    <row r="200" spans="1:60" ht="12" outlineLevel="1">
      <c r="A200" s="154">
        <v>114</v>
      </c>
      <c r="B200" s="160" t="s">
        <v>416</v>
      </c>
      <c r="C200" s="195" t="s">
        <v>417</v>
      </c>
      <c r="D200" s="162" t="s">
        <v>233</v>
      </c>
      <c r="E200" s="169">
        <v>64.2</v>
      </c>
      <c r="F200" s="172"/>
      <c r="G200" s="173">
        <f>ROUND(E200*F200,2)</f>
        <v>0</v>
      </c>
      <c r="H200" s="172"/>
      <c r="I200" s="173">
        <f>ROUND(E200*H200,2)</f>
        <v>0</v>
      </c>
      <c r="J200" s="172"/>
      <c r="K200" s="173">
        <f>ROUND(E200*J200,2)</f>
        <v>0</v>
      </c>
      <c r="L200" s="173">
        <v>21</v>
      </c>
      <c r="M200" s="173">
        <f>G200*(1+L200/100)</f>
        <v>0</v>
      </c>
      <c r="N200" s="163">
        <v>0.00013</v>
      </c>
      <c r="O200" s="163">
        <f>ROUND(E200*N200,5)</f>
        <v>0.00835</v>
      </c>
      <c r="P200" s="163">
        <v>0</v>
      </c>
      <c r="Q200" s="163">
        <f>ROUND(E200*P200,5)</f>
        <v>0</v>
      </c>
      <c r="R200" s="163"/>
      <c r="S200" s="163"/>
      <c r="T200" s="164">
        <v>0.72</v>
      </c>
      <c r="U200" s="163">
        <f>ROUND(E200*T200,2)</f>
        <v>46.22</v>
      </c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121</v>
      </c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ht="12" outlineLevel="1">
      <c r="A201" s="154"/>
      <c r="B201" s="160"/>
      <c r="C201" s="196" t="s">
        <v>418</v>
      </c>
      <c r="D201" s="165"/>
      <c r="E201" s="170">
        <v>13.2</v>
      </c>
      <c r="F201" s="173"/>
      <c r="G201" s="173"/>
      <c r="H201" s="173"/>
      <c r="I201" s="173"/>
      <c r="J201" s="173"/>
      <c r="K201" s="173"/>
      <c r="L201" s="173"/>
      <c r="M201" s="173"/>
      <c r="N201" s="163"/>
      <c r="O201" s="163"/>
      <c r="P201" s="163"/>
      <c r="Q201" s="163"/>
      <c r="R201" s="163"/>
      <c r="S201" s="163"/>
      <c r="T201" s="164"/>
      <c r="U201" s="16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 t="s">
        <v>123</v>
      </c>
      <c r="AF201" s="153">
        <v>0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ht="12" outlineLevel="1">
      <c r="A202" s="154"/>
      <c r="B202" s="160"/>
      <c r="C202" s="196" t="s">
        <v>419</v>
      </c>
      <c r="D202" s="165"/>
      <c r="E202" s="170">
        <v>12</v>
      </c>
      <c r="F202" s="173"/>
      <c r="G202" s="173"/>
      <c r="H202" s="173"/>
      <c r="I202" s="173"/>
      <c r="J202" s="173"/>
      <c r="K202" s="173"/>
      <c r="L202" s="173"/>
      <c r="M202" s="173"/>
      <c r="N202" s="163"/>
      <c r="O202" s="163"/>
      <c r="P202" s="163"/>
      <c r="Q202" s="163"/>
      <c r="R202" s="163"/>
      <c r="S202" s="163"/>
      <c r="T202" s="164"/>
      <c r="U202" s="16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 t="s">
        <v>123</v>
      </c>
      <c r="AF202" s="153">
        <v>0</v>
      </c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ht="12" outlineLevel="1">
      <c r="A203" s="154"/>
      <c r="B203" s="160"/>
      <c r="C203" s="196" t="s">
        <v>420</v>
      </c>
      <c r="D203" s="165"/>
      <c r="E203" s="170">
        <v>13.8</v>
      </c>
      <c r="F203" s="173"/>
      <c r="G203" s="173"/>
      <c r="H203" s="173"/>
      <c r="I203" s="173"/>
      <c r="J203" s="173"/>
      <c r="K203" s="173"/>
      <c r="L203" s="173"/>
      <c r="M203" s="173"/>
      <c r="N203" s="163"/>
      <c r="O203" s="163"/>
      <c r="P203" s="163"/>
      <c r="Q203" s="163"/>
      <c r="R203" s="163"/>
      <c r="S203" s="163"/>
      <c r="T203" s="164"/>
      <c r="U203" s="16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123</v>
      </c>
      <c r="AF203" s="153">
        <v>0</v>
      </c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ht="12" outlineLevel="1">
      <c r="A204" s="154"/>
      <c r="B204" s="160"/>
      <c r="C204" s="196" t="s">
        <v>421</v>
      </c>
      <c r="D204" s="165"/>
      <c r="E204" s="170">
        <v>25.2</v>
      </c>
      <c r="F204" s="173"/>
      <c r="G204" s="173"/>
      <c r="H204" s="173"/>
      <c r="I204" s="173"/>
      <c r="J204" s="173"/>
      <c r="K204" s="173"/>
      <c r="L204" s="173"/>
      <c r="M204" s="173"/>
      <c r="N204" s="163"/>
      <c r="O204" s="163"/>
      <c r="P204" s="163"/>
      <c r="Q204" s="163"/>
      <c r="R204" s="163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123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ht="19.5" outlineLevel="1">
      <c r="A205" s="154">
        <v>115</v>
      </c>
      <c r="B205" s="160" t="s">
        <v>422</v>
      </c>
      <c r="C205" s="195" t="s">
        <v>423</v>
      </c>
      <c r="D205" s="162" t="s">
        <v>126</v>
      </c>
      <c r="E205" s="169">
        <v>13.416</v>
      </c>
      <c r="F205" s="172"/>
      <c r="G205" s="173">
        <f>ROUND(E205*F205,2)</f>
        <v>0</v>
      </c>
      <c r="H205" s="172"/>
      <c r="I205" s="173">
        <f>ROUND(E205*H205,2)</f>
        <v>0</v>
      </c>
      <c r="J205" s="172"/>
      <c r="K205" s="173">
        <f>ROUND(E205*J205,2)</f>
        <v>0</v>
      </c>
      <c r="L205" s="173">
        <v>21</v>
      </c>
      <c r="M205" s="173">
        <f>G205*(1+L205/100)</f>
        <v>0</v>
      </c>
      <c r="N205" s="163">
        <v>0.07243</v>
      </c>
      <c r="O205" s="163">
        <f>ROUND(E205*N205,5)</f>
        <v>0.97172</v>
      </c>
      <c r="P205" s="163">
        <v>0</v>
      </c>
      <c r="Q205" s="163">
        <f>ROUND(E205*P205,5)</f>
        <v>0</v>
      </c>
      <c r="R205" s="163"/>
      <c r="S205" s="163"/>
      <c r="T205" s="164">
        <v>1.233</v>
      </c>
      <c r="U205" s="163">
        <f>ROUND(E205*T205,2)</f>
        <v>16.54</v>
      </c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121</v>
      </c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ht="12" outlineLevel="1">
      <c r="A206" s="154"/>
      <c r="B206" s="160"/>
      <c r="C206" s="196" t="s">
        <v>424</v>
      </c>
      <c r="D206" s="165"/>
      <c r="E206" s="170">
        <v>13.416</v>
      </c>
      <c r="F206" s="173"/>
      <c r="G206" s="173"/>
      <c r="H206" s="173"/>
      <c r="I206" s="173"/>
      <c r="J206" s="173"/>
      <c r="K206" s="173"/>
      <c r="L206" s="173"/>
      <c r="M206" s="173"/>
      <c r="N206" s="163"/>
      <c r="O206" s="163"/>
      <c r="P206" s="163"/>
      <c r="Q206" s="163"/>
      <c r="R206" s="163"/>
      <c r="S206" s="163"/>
      <c r="T206" s="164"/>
      <c r="U206" s="16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 t="s">
        <v>123</v>
      </c>
      <c r="AF206" s="153">
        <v>0</v>
      </c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31" ht="12">
      <c r="A207" s="155" t="s">
        <v>116</v>
      </c>
      <c r="B207" s="161" t="s">
        <v>83</v>
      </c>
      <c r="C207" s="197" t="s">
        <v>84</v>
      </c>
      <c r="D207" s="166"/>
      <c r="E207" s="171"/>
      <c r="F207" s="174"/>
      <c r="G207" s="174">
        <f>SUMIF(AE208:AE214,"&lt;&gt;NOR",G208:G214)</f>
        <v>0</v>
      </c>
      <c r="H207" s="174"/>
      <c r="I207" s="174">
        <f>SUM(I208:I214)</f>
        <v>0</v>
      </c>
      <c r="J207" s="174"/>
      <c r="K207" s="174">
        <f>SUM(K208:K214)</f>
        <v>0</v>
      </c>
      <c r="L207" s="174"/>
      <c r="M207" s="174">
        <f>SUM(M208:M214)</f>
        <v>0</v>
      </c>
      <c r="N207" s="167"/>
      <c r="O207" s="167">
        <f>SUM(O208:O214)</f>
        <v>0.43893</v>
      </c>
      <c r="P207" s="167"/>
      <c r="Q207" s="167">
        <f>SUM(Q208:Q214)</f>
        <v>0</v>
      </c>
      <c r="R207" s="167"/>
      <c r="S207" s="167"/>
      <c r="T207" s="168"/>
      <c r="U207" s="167">
        <f>SUM(U208:U214)</f>
        <v>420.97</v>
      </c>
      <c r="AE207" t="s">
        <v>117</v>
      </c>
    </row>
    <row r="208" spans="1:60" ht="12" outlineLevel="1">
      <c r="A208" s="154">
        <v>116</v>
      </c>
      <c r="B208" s="160" t="s">
        <v>425</v>
      </c>
      <c r="C208" s="195" t="s">
        <v>426</v>
      </c>
      <c r="D208" s="162" t="s">
        <v>126</v>
      </c>
      <c r="E208" s="169">
        <v>1995.1408</v>
      </c>
      <c r="F208" s="172"/>
      <c r="G208" s="173">
        <f>ROUND(E208*F208,2)</f>
        <v>0</v>
      </c>
      <c r="H208" s="172"/>
      <c r="I208" s="173">
        <f>ROUND(E208*H208,2)</f>
        <v>0</v>
      </c>
      <c r="J208" s="172"/>
      <c r="K208" s="173">
        <f>ROUND(E208*J208,2)</f>
        <v>0</v>
      </c>
      <c r="L208" s="173">
        <v>21</v>
      </c>
      <c r="M208" s="173">
        <f>G208*(1+L208/100)</f>
        <v>0</v>
      </c>
      <c r="N208" s="163">
        <v>0.00022</v>
      </c>
      <c r="O208" s="163">
        <f>ROUND(E208*N208,5)</f>
        <v>0.43893</v>
      </c>
      <c r="P208" s="163">
        <v>0</v>
      </c>
      <c r="Q208" s="163">
        <f>ROUND(E208*P208,5)</f>
        <v>0</v>
      </c>
      <c r="R208" s="163"/>
      <c r="S208" s="163"/>
      <c r="T208" s="164">
        <v>0.211</v>
      </c>
      <c r="U208" s="163">
        <f>ROUND(E208*T208,2)</f>
        <v>420.97</v>
      </c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121</v>
      </c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ht="12" outlineLevel="1">
      <c r="A209" s="154"/>
      <c r="B209" s="160"/>
      <c r="C209" s="196" t="s">
        <v>427</v>
      </c>
      <c r="D209" s="165"/>
      <c r="E209" s="170">
        <v>1314</v>
      </c>
      <c r="F209" s="173"/>
      <c r="G209" s="173"/>
      <c r="H209" s="173"/>
      <c r="I209" s="173"/>
      <c r="J209" s="173"/>
      <c r="K209" s="173"/>
      <c r="L209" s="173"/>
      <c r="M209" s="173"/>
      <c r="N209" s="163"/>
      <c r="O209" s="163"/>
      <c r="P209" s="163"/>
      <c r="Q209" s="163"/>
      <c r="R209" s="163"/>
      <c r="S209" s="163"/>
      <c r="T209" s="164"/>
      <c r="U209" s="16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123</v>
      </c>
      <c r="AF209" s="153">
        <v>0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ht="12" outlineLevel="1">
      <c r="A210" s="154"/>
      <c r="B210" s="160"/>
      <c r="C210" s="196" t="s">
        <v>428</v>
      </c>
      <c r="D210" s="165"/>
      <c r="E210" s="170">
        <v>416</v>
      </c>
      <c r="F210" s="173"/>
      <c r="G210" s="173"/>
      <c r="H210" s="173"/>
      <c r="I210" s="173"/>
      <c r="J210" s="173"/>
      <c r="K210" s="173"/>
      <c r="L210" s="173"/>
      <c r="M210" s="173"/>
      <c r="N210" s="163"/>
      <c r="O210" s="163"/>
      <c r="P210" s="163"/>
      <c r="Q210" s="163"/>
      <c r="R210" s="163"/>
      <c r="S210" s="163"/>
      <c r="T210" s="164"/>
      <c r="U210" s="16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123</v>
      </c>
      <c r="AF210" s="153">
        <v>0</v>
      </c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ht="12" outlineLevel="1">
      <c r="A211" s="154"/>
      <c r="B211" s="160"/>
      <c r="C211" s="196" t="s">
        <v>429</v>
      </c>
      <c r="D211" s="165"/>
      <c r="E211" s="170">
        <v>21.76</v>
      </c>
      <c r="F211" s="173"/>
      <c r="G211" s="173"/>
      <c r="H211" s="173"/>
      <c r="I211" s="173"/>
      <c r="J211" s="173"/>
      <c r="K211" s="173"/>
      <c r="L211" s="173"/>
      <c r="M211" s="173"/>
      <c r="N211" s="163"/>
      <c r="O211" s="163"/>
      <c r="P211" s="163"/>
      <c r="Q211" s="163"/>
      <c r="R211" s="163"/>
      <c r="S211" s="163"/>
      <c r="T211" s="164"/>
      <c r="U211" s="16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123</v>
      </c>
      <c r="AF211" s="153">
        <v>0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ht="12" outlineLevel="1">
      <c r="A212" s="154"/>
      <c r="B212" s="160"/>
      <c r="C212" s="196" t="s">
        <v>430</v>
      </c>
      <c r="D212" s="165"/>
      <c r="E212" s="170">
        <v>101.4</v>
      </c>
      <c r="F212" s="173"/>
      <c r="G212" s="173"/>
      <c r="H212" s="173"/>
      <c r="I212" s="173"/>
      <c r="J212" s="173"/>
      <c r="K212" s="173"/>
      <c r="L212" s="173"/>
      <c r="M212" s="173"/>
      <c r="N212" s="163"/>
      <c r="O212" s="163"/>
      <c r="P212" s="163"/>
      <c r="Q212" s="163"/>
      <c r="R212" s="163"/>
      <c r="S212" s="163"/>
      <c r="T212" s="164"/>
      <c r="U212" s="16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123</v>
      </c>
      <c r="AF212" s="153">
        <v>0</v>
      </c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ht="12" outlineLevel="1">
      <c r="A213" s="154"/>
      <c r="B213" s="160"/>
      <c r="C213" s="196" t="s">
        <v>431</v>
      </c>
      <c r="D213" s="165"/>
      <c r="E213" s="170">
        <v>122</v>
      </c>
      <c r="F213" s="173"/>
      <c r="G213" s="173"/>
      <c r="H213" s="173"/>
      <c r="I213" s="173"/>
      <c r="J213" s="173"/>
      <c r="K213" s="173"/>
      <c r="L213" s="173"/>
      <c r="M213" s="173"/>
      <c r="N213" s="163"/>
      <c r="O213" s="163"/>
      <c r="P213" s="163"/>
      <c r="Q213" s="163"/>
      <c r="R213" s="163"/>
      <c r="S213" s="163"/>
      <c r="T213" s="164"/>
      <c r="U213" s="16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 t="s">
        <v>123</v>
      </c>
      <c r="AF213" s="153">
        <v>0</v>
      </c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ht="12" outlineLevel="1">
      <c r="A214" s="154"/>
      <c r="B214" s="160"/>
      <c r="C214" s="196" t="s">
        <v>432</v>
      </c>
      <c r="D214" s="165"/>
      <c r="E214" s="170">
        <v>19.9808</v>
      </c>
      <c r="F214" s="173"/>
      <c r="G214" s="173"/>
      <c r="H214" s="173"/>
      <c r="I214" s="173"/>
      <c r="J214" s="173"/>
      <c r="K214" s="173"/>
      <c r="L214" s="173"/>
      <c r="M214" s="173"/>
      <c r="N214" s="163"/>
      <c r="O214" s="163"/>
      <c r="P214" s="163"/>
      <c r="Q214" s="163"/>
      <c r="R214" s="163"/>
      <c r="S214" s="163"/>
      <c r="T214" s="164"/>
      <c r="U214" s="16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 t="s">
        <v>123</v>
      </c>
      <c r="AF214" s="153">
        <v>0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31" ht="12">
      <c r="A215" s="155" t="s">
        <v>116</v>
      </c>
      <c r="B215" s="161" t="s">
        <v>85</v>
      </c>
      <c r="C215" s="197" t="s">
        <v>86</v>
      </c>
      <c r="D215" s="166"/>
      <c r="E215" s="171"/>
      <c r="F215" s="174"/>
      <c r="G215" s="174">
        <f>SUMIF(AE216:AE216,"&lt;&gt;NOR",G216:G216)</f>
        <v>0</v>
      </c>
      <c r="H215" s="174"/>
      <c r="I215" s="174">
        <f>SUM(I216:I216)</f>
        <v>0</v>
      </c>
      <c r="J215" s="174"/>
      <c r="K215" s="174">
        <f>SUM(K216:K216)</f>
        <v>0</v>
      </c>
      <c r="L215" s="174"/>
      <c r="M215" s="174">
        <f>SUM(M216:M216)</f>
        <v>0</v>
      </c>
      <c r="N215" s="167"/>
      <c r="O215" s="167">
        <f>SUM(O216:O216)</f>
        <v>0.29943</v>
      </c>
      <c r="P215" s="167"/>
      <c r="Q215" s="167">
        <f>SUM(Q216:Q216)</f>
        <v>0</v>
      </c>
      <c r="R215" s="167"/>
      <c r="S215" s="167"/>
      <c r="T215" s="168"/>
      <c r="U215" s="167">
        <f>SUM(U216:U216)</f>
        <v>170.19</v>
      </c>
      <c r="AE215" t="s">
        <v>117</v>
      </c>
    </row>
    <row r="216" spans="1:60" ht="12" outlineLevel="1">
      <c r="A216" s="154">
        <v>117</v>
      </c>
      <c r="B216" s="160" t="s">
        <v>433</v>
      </c>
      <c r="C216" s="195" t="s">
        <v>434</v>
      </c>
      <c r="D216" s="162" t="s">
        <v>435</v>
      </c>
      <c r="E216" s="169">
        <v>1</v>
      </c>
      <c r="F216" s="172"/>
      <c r="G216" s="173">
        <f>ROUND(E216*F216,2)</f>
        <v>0</v>
      </c>
      <c r="H216" s="172"/>
      <c r="I216" s="173">
        <f>ROUND(E216*H216,2)</f>
        <v>0</v>
      </c>
      <c r="J216" s="172"/>
      <c r="K216" s="173">
        <f>ROUND(E216*J216,2)</f>
        <v>0</v>
      </c>
      <c r="L216" s="173">
        <v>21</v>
      </c>
      <c r="M216" s="173">
        <f>G216*(1+L216/100)</f>
        <v>0</v>
      </c>
      <c r="N216" s="163">
        <v>0.29943</v>
      </c>
      <c r="O216" s="163">
        <f>ROUND(E216*N216,5)</f>
        <v>0.29943</v>
      </c>
      <c r="P216" s="163">
        <v>0</v>
      </c>
      <c r="Q216" s="163">
        <f>ROUND(E216*P216,5)</f>
        <v>0</v>
      </c>
      <c r="R216" s="163"/>
      <c r="S216" s="163"/>
      <c r="T216" s="164">
        <v>170.18644</v>
      </c>
      <c r="U216" s="163">
        <f>ROUND(E216*T216,2)</f>
        <v>170.19</v>
      </c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 t="s">
        <v>130</v>
      </c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31" ht="12">
      <c r="A217" s="155" t="s">
        <v>116</v>
      </c>
      <c r="B217" s="161" t="s">
        <v>87</v>
      </c>
      <c r="C217" s="197" t="s">
        <v>88</v>
      </c>
      <c r="D217" s="166"/>
      <c r="E217" s="171"/>
      <c r="F217" s="174"/>
      <c r="G217" s="174">
        <f>SUMIF(AE218:AE218,"&lt;&gt;NOR",G218:G218)</f>
        <v>0</v>
      </c>
      <c r="H217" s="174"/>
      <c r="I217" s="174">
        <f>SUM(I218:I218)</f>
        <v>0</v>
      </c>
      <c r="J217" s="174"/>
      <c r="K217" s="174">
        <f>SUM(K218:K218)</f>
        <v>0</v>
      </c>
      <c r="L217" s="174"/>
      <c r="M217" s="174">
        <f>SUM(M218:M218)</f>
        <v>0</v>
      </c>
      <c r="N217" s="167"/>
      <c r="O217" s="167">
        <f>SUM(O218:O218)</f>
        <v>0</v>
      </c>
      <c r="P217" s="167"/>
      <c r="Q217" s="167">
        <f>SUM(Q218:Q218)</f>
        <v>0</v>
      </c>
      <c r="R217" s="167"/>
      <c r="S217" s="167"/>
      <c r="T217" s="168"/>
      <c r="U217" s="167">
        <f>SUM(U218:U218)</f>
        <v>0.55</v>
      </c>
      <c r="AE217" t="s">
        <v>117</v>
      </c>
    </row>
    <row r="218" spans="1:60" ht="12" outlineLevel="1">
      <c r="A218" s="183">
        <v>118</v>
      </c>
      <c r="B218" s="184" t="s">
        <v>436</v>
      </c>
      <c r="C218" s="198" t="s">
        <v>437</v>
      </c>
      <c r="D218" s="185" t="s">
        <v>257</v>
      </c>
      <c r="E218" s="186">
        <v>1</v>
      </c>
      <c r="F218" s="187"/>
      <c r="G218" s="188">
        <f>ROUND(E218*F218,2)</f>
        <v>0</v>
      </c>
      <c r="H218" s="187"/>
      <c r="I218" s="188">
        <f>ROUND(E218*H218,2)</f>
        <v>0</v>
      </c>
      <c r="J218" s="187"/>
      <c r="K218" s="188">
        <f>ROUND(E218*J218,2)</f>
        <v>0</v>
      </c>
      <c r="L218" s="188">
        <v>21</v>
      </c>
      <c r="M218" s="188">
        <f>G218*(1+L218/100)</f>
        <v>0</v>
      </c>
      <c r="N218" s="189">
        <v>0</v>
      </c>
      <c r="O218" s="189">
        <f>ROUND(E218*N218,5)</f>
        <v>0</v>
      </c>
      <c r="P218" s="189">
        <v>0</v>
      </c>
      <c r="Q218" s="189">
        <f>ROUND(E218*P218,5)</f>
        <v>0</v>
      </c>
      <c r="R218" s="189"/>
      <c r="S218" s="189"/>
      <c r="T218" s="190">
        <v>0.54733</v>
      </c>
      <c r="U218" s="189">
        <f>ROUND(E218*T218,2)</f>
        <v>0.55</v>
      </c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 t="s">
        <v>121</v>
      </c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30" ht="12">
      <c r="A219" s="6"/>
      <c r="B219" s="7" t="s">
        <v>438</v>
      </c>
      <c r="C219" s="199" t="s">
        <v>438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AC219">
        <v>15</v>
      </c>
      <c r="AD219">
        <v>21</v>
      </c>
    </row>
    <row r="220" spans="1:31" ht="12.75">
      <c r="A220" s="191"/>
      <c r="B220" s="192">
        <v>26</v>
      </c>
      <c r="C220" s="200" t="s">
        <v>438</v>
      </c>
      <c r="D220" s="193"/>
      <c r="E220" s="193"/>
      <c r="F220" s="193"/>
      <c r="G220" s="194">
        <f>G8+G13+G15+G39+G42+G59+G63+G76+G78+G83+G85+G110+G162+G192+G195+G199+G207+G215+G217</f>
        <v>0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AC220">
        <f>SUMIF(L7:L218,AC219,G7:G218)</f>
        <v>0</v>
      </c>
      <c r="AD220">
        <f>SUMIF(L7:L218,AD219,G7:G218)</f>
        <v>0</v>
      </c>
      <c r="AE220" t="s">
        <v>439</v>
      </c>
    </row>
    <row r="221" spans="1:21" ht="12">
      <c r="A221" s="6"/>
      <c r="B221" s="7" t="s">
        <v>438</v>
      </c>
      <c r="C221" s="199" t="s">
        <v>438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">
      <c r="A222" s="6"/>
      <c r="B222" s="7" t="s">
        <v>438</v>
      </c>
      <c r="C222" s="199" t="s">
        <v>438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">
      <c r="A223" s="261">
        <v>33</v>
      </c>
      <c r="B223" s="261"/>
      <c r="C223" s="26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31" ht="12">
      <c r="A224" s="263"/>
      <c r="B224" s="264"/>
      <c r="C224" s="265"/>
      <c r="D224" s="264"/>
      <c r="E224" s="264"/>
      <c r="F224" s="264"/>
      <c r="G224" s="26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AE224" t="s">
        <v>440</v>
      </c>
    </row>
    <row r="225" spans="1:21" ht="12">
      <c r="A225" s="267"/>
      <c r="B225" s="268"/>
      <c r="C225" s="269"/>
      <c r="D225" s="268"/>
      <c r="E225" s="268"/>
      <c r="F225" s="268"/>
      <c r="G225" s="270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">
      <c r="A226" s="267"/>
      <c r="B226" s="268"/>
      <c r="C226" s="269"/>
      <c r="D226" s="268"/>
      <c r="E226" s="268"/>
      <c r="F226" s="268"/>
      <c r="G226" s="270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">
      <c r="A227" s="267"/>
      <c r="B227" s="268"/>
      <c r="C227" s="269"/>
      <c r="D227" s="268"/>
      <c r="E227" s="268"/>
      <c r="F227" s="268"/>
      <c r="G227" s="270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">
      <c r="A228" s="271"/>
      <c r="B228" s="272"/>
      <c r="C228" s="273"/>
      <c r="D228" s="272"/>
      <c r="E228" s="272"/>
      <c r="F228" s="272"/>
      <c r="G228" s="274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">
      <c r="A229" s="6"/>
      <c r="B229" s="7" t="s">
        <v>438</v>
      </c>
      <c r="C229" s="199" t="s">
        <v>438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3:31" ht="12">
      <c r="C230" s="201"/>
      <c r="AE230" t="s">
        <v>441</v>
      </c>
    </row>
  </sheetData>
  <sheetProtection/>
  <mergeCells count="6">
    <mergeCell ref="A1:G1"/>
    <mergeCell ref="C2:G2"/>
    <mergeCell ref="C3:G3"/>
    <mergeCell ref="C4:G4"/>
    <mergeCell ref="A223:C223"/>
    <mergeCell ref="A224:G228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2014-02-28T09:52:57Z</cp:lastPrinted>
  <dcterms:created xsi:type="dcterms:W3CDTF">2009-04-08T07:15:50Z</dcterms:created>
  <dcterms:modified xsi:type="dcterms:W3CDTF">2018-01-09T10:50:06Z</dcterms:modified>
  <cp:category/>
  <cp:version/>
  <cp:contentType/>
  <cp:contentStatus/>
</cp:coreProperties>
</file>