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01_Projekty_EU_CR\03_verejne_zakazky\IROP_2.4_VOŠ_a_SPŠ_Jičín\04_vybaveni\Konektivita\02 Zadávací dokumentace\"/>
    </mc:Choice>
  </mc:AlternateContent>
  <bookViews>
    <workbookView xWindow="0" yWindow="0" windowWidth="25200" windowHeight="11535" activeTab="1"/>
  </bookViews>
  <sheets>
    <sheet name="Krycí list" sheetId="3" r:id="rId1"/>
    <sheet name="Aktivní část" sheetId="1" r:id="rId2"/>
    <sheet name="Pasivní část" sheetId="2" r:id="rId3"/>
  </sheets>
  <externalReferences>
    <externalReference r:id="rId4"/>
  </externalReferences>
  <definedNames>
    <definedName name="CelkemObjekty" localSheetId="0">'Krycí list'!$F$32</definedName>
    <definedName name="SazbaDPH1" localSheetId="0">'Krycí list'!$D$19</definedName>
    <definedName name="SazbaDPH2" localSheetId="0">'Krycí list'!$D$21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F18" i="3"/>
  <c r="I18" i="3"/>
  <c r="F19" i="3"/>
  <c r="F20" i="3" s="1"/>
  <c r="I19" i="3"/>
  <c r="I20" i="3"/>
  <c r="F18" i="2"/>
  <c r="F19" i="2"/>
  <c r="F20" i="2"/>
  <c r="F21" i="2"/>
  <c r="F22" i="2"/>
  <c r="F23" i="2"/>
  <c r="F24" i="2"/>
  <c r="F17" i="2"/>
  <c r="F11" i="2"/>
  <c r="F12" i="2"/>
  <c r="F13" i="2"/>
  <c r="F14" i="2"/>
  <c r="F15" i="2"/>
  <c r="F10" i="2"/>
  <c r="F9" i="2"/>
  <c r="F10" i="1"/>
  <c r="F12" i="1"/>
  <c r="F14" i="1"/>
  <c r="F15" i="1"/>
  <c r="F17" i="1"/>
  <c r="F19" i="1"/>
  <c r="F21" i="1"/>
  <c r="F23" i="1"/>
  <c r="F24" i="1"/>
  <c r="F26" i="1"/>
  <c r="F27" i="1"/>
  <c r="F30" i="1"/>
  <c r="F31" i="1"/>
  <c r="F32" i="1"/>
  <c r="F33" i="1"/>
  <c r="F34" i="1"/>
  <c r="F35" i="1"/>
  <c r="F36" i="1"/>
  <c r="F37" i="1"/>
  <c r="F38" i="1"/>
  <c r="F39" i="1"/>
  <c r="F40" i="1" l="1"/>
  <c r="G18" i="3" s="1"/>
  <c r="H18" i="3" s="1"/>
  <c r="F25" i="2"/>
  <c r="G19" i="3" s="1"/>
  <c r="G20" i="3" l="1"/>
  <c r="H19" i="3"/>
  <c r="H20" i="3" s="1"/>
  <c r="E18" i="3"/>
  <c r="E19" i="3" l="1"/>
  <c r="E20" i="3"/>
</calcChain>
</file>

<file path=xl/sharedStrings.xml><?xml version="1.0" encoding="utf-8"?>
<sst xmlns="http://schemas.openxmlformats.org/spreadsheetml/2006/main" count="116" uniqueCount="75">
  <si>
    <t>Uchazeč:</t>
  </si>
  <si>
    <t>Datum:</t>
  </si>
  <si>
    <t>Číslo položky</t>
  </si>
  <si>
    <t>Popis položky</t>
  </si>
  <si>
    <t>Měr. jedn.</t>
  </si>
  <si>
    <t>Množství CELKEM</t>
  </si>
  <si>
    <t>Cena 
CELKEM</t>
  </si>
  <si>
    <t>1. Aktivní prvky</t>
  </si>
  <si>
    <t>ks</t>
  </si>
  <si>
    <t>Jednotková cena</t>
  </si>
  <si>
    <r>
      <t xml:space="preserve">Zadavatel: </t>
    </r>
    <r>
      <rPr>
        <b/>
        <sz val="11"/>
        <color theme="1"/>
        <rFont val="Calibri"/>
        <family val="2"/>
        <charset val="238"/>
        <scheme val="minor"/>
      </rPr>
      <t>Královehradecký kraj, IČ 708 89 546, Pivovarské náměstí 1245, 500 03 Hradec Králové</t>
    </r>
  </si>
  <si>
    <t>Konfigurace firewallu</t>
  </si>
  <si>
    <t>Konfigurace LAN přepínačů</t>
  </si>
  <si>
    <t>Konfigurace bezdrátové sítě</t>
  </si>
  <si>
    <t>Integrace do Eduroam</t>
  </si>
  <si>
    <t>Konfigurace DNSSEC resolveru</t>
  </si>
  <si>
    <t>Kontrolní měření Wi-Fi po instalaci</t>
  </si>
  <si>
    <t>Technická dokumentace</t>
  </si>
  <si>
    <t>UTP kabel cat. 5e</t>
  </si>
  <si>
    <t>m</t>
  </si>
  <si>
    <t>Konektor RJ-45 cat.5e</t>
  </si>
  <si>
    <t>PVC lišta 20 x 20 mm</t>
  </si>
  <si>
    <t>Pomocný instalační materiál</t>
  </si>
  <si>
    <t>kpl</t>
  </si>
  <si>
    <t xml:space="preserve">instalace UTP kabelu </t>
  </si>
  <si>
    <t>instalace PVC lišt</t>
  </si>
  <si>
    <t>ukončení UTP kabelu</t>
  </si>
  <si>
    <t>Měření UTP kabelu</t>
  </si>
  <si>
    <t>Průraz zdivem včetně začištění</t>
  </si>
  <si>
    <t>Protipožární ucpávka včetně materiálu</t>
  </si>
  <si>
    <t>úsek</t>
  </si>
  <si>
    <t>vypracování dokumentace skutečného provedení stavby do 500 m</t>
  </si>
  <si>
    <t>případ</t>
  </si>
  <si>
    <t>1. Materiál</t>
  </si>
  <si>
    <t>2. Montáž</t>
  </si>
  <si>
    <r>
      <t xml:space="preserve">Název stavby: </t>
    </r>
    <r>
      <rPr>
        <b/>
        <sz val="11"/>
        <color theme="1"/>
        <rFont val="Calibri"/>
        <family val="2"/>
        <charset val="238"/>
        <scheme val="minor"/>
      </rPr>
      <t>Vnitřní konektivita školy - Aktivní část</t>
    </r>
  </si>
  <si>
    <r>
      <t xml:space="preserve">Název stavby: </t>
    </r>
    <r>
      <rPr>
        <b/>
        <sz val="11"/>
        <color theme="1"/>
        <rFont val="Calibri"/>
        <family val="2"/>
        <charset val="238"/>
        <scheme val="minor"/>
      </rPr>
      <t>Vnitřní konektivita školy - Pasivní část</t>
    </r>
  </si>
  <si>
    <t>2. Práce</t>
  </si>
  <si>
    <r>
      <t xml:space="preserve">Název stavebního objektu: </t>
    </r>
    <r>
      <rPr>
        <b/>
        <sz val="11"/>
        <color theme="1"/>
        <rFont val="Calibri"/>
        <family val="2"/>
        <charset val="238"/>
        <scheme val="minor"/>
      </rPr>
      <t>Vyšší odborná škola a Střední průmyslová škola, Jičín</t>
    </r>
  </si>
  <si>
    <r>
      <rPr>
        <b/>
        <sz val="11"/>
        <color theme="1"/>
        <rFont val="Calibri"/>
        <family val="2"/>
        <charset val="238"/>
        <scheme val="minor"/>
      </rPr>
      <t>PoE injektor</t>
    </r>
    <r>
      <rPr>
        <sz val="11"/>
        <color theme="1"/>
        <rFont val="Calibri"/>
        <family val="2"/>
        <charset val="238"/>
        <scheme val="minor"/>
      </rPr>
      <t xml:space="preserve"> - IEEE 802.3af PoE</t>
    </r>
  </si>
  <si>
    <t>12U rozvaděč</t>
  </si>
  <si>
    <t>6U rozvadeč</t>
  </si>
  <si>
    <t>instalace rozvaděčů</t>
  </si>
  <si>
    <t>Firewall</t>
  </si>
  <si>
    <t>Server</t>
  </si>
  <si>
    <t>Metalický TAP</t>
  </si>
  <si>
    <t>LAN přepínač typ 1</t>
  </si>
  <si>
    <t>LAN přepínač typ 2</t>
  </si>
  <si>
    <t>LAN přepínač typ 3</t>
  </si>
  <si>
    <t>SFP modul</t>
  </si>
  <si>
    <t>Bezdrátový přístupový bod</t>
  </si>
  <si>
    <t>Sonda pro monitorování síťového provozu</t>
  </si>
  <si>
    <t>Fyzická instalace do racku (firewall, switche, sonda, atd.) a montáž bezdrátových přístupových bodů</t>
  </si>
  <si>
    <t>Konfigurace sondy</t>
  </si>
  <si>
    <t>Zaškolení do správy firewallu, Lan přepínačů, bezdrátové sítě, sondy a Serveru, školení o délce 8 hod pro 1-2 pracovníky školy</t>
  </si>
  <si>
    <t>LAN přepínač typ 4</t>
  </si>
  <si>
    <t>firewall  - podrobná specifikace dle technické zprávy</t>
  </si>
  <si>
    <t>server  - podrobná specifikace dle technické zprávy</t>
  </si>
  <si>
    <t>Sonda pro monitorování síťového provozu - podrobná specifikace dle technické zprávy</t>
  </si>
  <si>
    <t>LAN přepínač typ 1- podrobná specifikace dle technické zprávy</t>
  </si>
  <si>
    <t>LAN přepínač typ 2 - podrobná specifikace dle technické zprávy</t>
  </si>
  <si>
    <t>LAN přepínač typ 3  - podrobná specifikace dle technické zprávy</t>
  </si>
  <si>
    <t>LAN přepínač typ 4  - podrobná specifikace dle technické zprávy</t>
  </si>
  <si>
    <t>Bezdrátový přístupový bod  - podrobná specifikace dle technické zprávy</t>
  </si>
  <si>
    <t>%</t>
  </si>
  <si>
    <t>Rekapitulace dílčích částí</t>
  </si>
  <si>
    <t>Název dílčí části</t>
  </si>
  <si>
    <t>Cena celkem</t>
  </si>
  <si>
    <t xml:space="preserve">Celkem </t>
  </si>
  <si>
    <t>Aktivní část</t>
  </si>
  <si>
    <t>Pasivní část</t>
  </si>
  <si>
    <t>Zkvalitnění praktického vyučování na VOŠ a SPŠ Jičín – zajištění konektivity</t>
  </si>
  <si>
    <t>Celkem</t>
  </si>
  <si>
    <t>DPH celkem (21%)</t>
  </si>
  <si>
    <t xml:space="preserve">Základ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</si>
</sst>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  <xf numFmtId="0" fontId="4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3" fillId="3" borderId="0" xfId="0" applyFont="1" applyFill="1" applyBorder="1" applyAlignment="1">
      <alignment vertical="center" wrapText="1"/>
    </xf>
    <xf numFmtId="164" fontId="0" fillId="3" borderId="0" xfId="0" applyNumberFormat="1" applyFill="1"/>
    <xf numFmtId="0" fontId="1" fillId="0" borderId="0" xfId="0" applyFont="1" applyAlignment="1">
      <alignment wrapText="1"/>
    </xf>
    <xf numFmtId="0" fontId="0" fillId="0" borderId="0" xfId="0" applyFill="1"/>
    <xf numFmtId="0" fontId="5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/>
    <xf numFmtId="165" fontId="10" fillId="0" borderId="8" xfId="0" applyNumberFormat="1" applyFont="1" applyBorder="1"/>
    <xf numFmtId="3" fontId="6" fillId="0" borderId="10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164" fontId="2" fillId="0" borderId="11" xfId="0" applyNumberFormat="1" applyFont="1" applyBorder="1"/>
    <xf numFmtId="49" fontId="10" fillId="0" borderId="4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165" fontId="10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6" fillId="6" borderId="1" xfId="0" applyFont="1" applyFill="1" applyBorder="1" applyAlignment="1">
      <alignment vertical="center"/>
    </xf>
    <xf numFmtId="49" fontId="6" fillId="6" borderId="2" xfId="0" applyNumberFormat="1" applyFont="1" applyFill="1" applyBorder="1" applyAlignment="1">
      <alignment horizontal="left" vertical="center"/>
    </xf>
    <xf numFmtId="0" fontId="6" fillId="6" borderId="2" xfId="0" applyFont="1" applyFill="1" applyBorder="1" applyAlignment="1">
      <alignment vertical="center"/>
    </xf>
    <xf numFmtId="165" fontId="10" fillId="6" borderId="3" xfId="0" applyNumberFormat="1" applyFont="1" applyFill="1" applyBorder="1"/>
    <xf numFmtId="3" fontId="6" fillId="6" borderId="9" xfId="0" applyNumberFormat="1" applyFont="1" applyFill="1" applyBorder="1" applyAlignment="1">
      <alignment horizontal="right" vertical="center"/>
    </xf>
    <xf numFmtId="164" fontId="6" fillId="6" borderId="9" xfId="0" applyNumberFormat="1" applyFont="1" applyFill="1" applyBorder="1" applyAlignment="1">
      <alignment horizontal="right" vertical="center"/>
    </xf>
    <xf numFmtId="0" fontId="0" fillId="7" borderId="0" xfId="0" applyFill="1" applyAlignment="1">
      <alignment horizontal="center" vertical="center"/>
    </xf>
    <xf numFmtId="0" fontId="11" fillId="7" borderId="0" xfId="0" applyFont="1" applyFill="1" applyAlignment="1">
      <alignment wrapText="1"/>
    </xf>
    <xf numFmtId="0" fontId="13" fillId="7" borderId="0" xfId="0" applyFont="1" applyFill="1"/>
    <xf numFmtId="164" fontId="13" fillId="7" borderId="0" xfId="0" applyNumberFormat="1" applyFont="1" applyFill="1"/>
    <xf numFmtId="0" fontId="11" fillId="7" borderId="0" xfId="0" applyNumberFormat="1" applyFont="1" applyFill="1"/>
    <xf numFmtId="3" fontId="9" fillId="7" borderId="9" xfId="0" applyNumberFormat="1" applyFont="1" applyFill="1" applyBorder="1" applyAlignment="1">
      <alignment horizontal="right" vertical="center"/>
    </xf>
    <xf numFmtId="0" fontId="0" fillId="4" borderId="0" xfId="0" applyFill="1" applyProtection="1">
      <protection locked="0"/>
    </xf>
    <xf numFmtId="0" fontId="0" fillId="8" borderId="0" xfId="0" applyFill="1"/>
    <xf numFmtId="0" fontId="12" fillId="0" borderId="0" xfId="0" applyFont="1" applyAlignment="1">
      <alignment horizont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</cellXfs>
  <cellStyles count="2">
    <cellStyle name="Normální" xfId="0" builtinId="0"/>
    <cellStyle name="Normální 5" xfId="1"/>
  </cellStyles>
  <dxfs count="9"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  <dxf>
      <numFmt numFmtId="0" formatCode="General"/>
    </dxf>
    <dxf>
      <numFmt numFmtId="164" formatCode="0.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or\cloud\01_Projekty_EU_CR\OPZP\4.1.1_natura\2016_06_KHK_IV_Natura\04_priprava\01_zadost_o_podporu\016_polo&#382;kov&#253;_rozpo&#269;et_dopln&#283;n&#237;2\NATURA%20-IV_Polo&#382;kov&#253;%20rozpo&#269;et_30_01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Dílčí část B"/>
      <sheetName val="Dílčí část C"/>
    </sheetNames>
    <sheetDataSet>
      <sheetData sheetId="0"/>
      <sheetData sheetId="1">
        <row r="4">
          <cell r="F4"/>
        </row>
      </sheetData>
      <sheetData sheetId="2">
        <row r="5">
          <cell r="F5"/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7:F40" totalsRowShown="0" headerRowDxfId="8">
  <autoFilter ref="A7:F40"/>
  <tableColumns count="6">
    <tableColumn id="1" name="Číslo položky" dataDxfId="7"/>
    <tableColumn id="2" name="Popis položky" dataDxfId="6"/>
    <tableColumn id="3" name="Měr. jedn."/>
    <tableColumn id="4" name="Množství CELKEM" dataDxfId="5"/>
    <tableColumn id="5" name="Jednotková cena"/>
    <tableColumn id="6" name="Cena _x000a_CELKEM" dataDxfId="4">
      <calculatedColumnFormula>Table1[[#This Row],[Množství CELKEM]]*Table1[[#This Row],[Jednotková cena]]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7:F25" totalsRowShown="0" headerRowDxfId="3">
  <autoFilter ref="A7:F25"/>
  <tableColumns count="6">
    <tableColumn id="1" name="Číslo položky" dataDxfId="2"/>
    <tableColumn id="2" name="Popis položky" dataDxfId="1"/>
    <tableColumn id="3" name="Měr. jedn."/>
    <tableColumn id="4" name="Množství CELKEM"/>
    <tableColumn id="5" name="Jednotková cena"/>
    <tableColumn id="6" name="Cena _x000a_CELKEM" dataDxfId="0">
      <calculatedColumnFormula>SUM(#REF!)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sqref="A1:I3"/>
    </sheetView>
  </sheetViews>
  <sheetFormatPr defaultRowHeight="15" x14ac:dyDescent="0.25"/>
  <cols>
    <col min="6" max="6" width="0.140625" customWidth="1"/>
    <col min="7" max="7" width="13.140625" customWidth="1"/>
    <col min="9" max="9" width="0.140625" customWidth="1"/>
  </cols>
  <sheetData>
    <row r="1" spans="1:9" ht="15" customHeight="1" x14ac:dyDescent="0.25">
      <c r="A1" s="56" t="s">
        <v>71</v>
      </c>
      <c r="B1" s="56"/>
      <c r="C1" s="56"/>
      <c r="D1" s="56"/>
      <c r="E1" s="56"/>
      <c r="F1" s="56"/>
      <c r="G1" s="56"/>
      <c r="H1" s="56"/>
      <c r="I1" s="56"/>
    </row>
    <row r="2" spans="1:9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9" ht="15" customHeight="1" x14ac:dyDescent="0.25">
      <c r="A3" s="56"/>
      <c r="B3" s="56"/>
      <c r="C3" s="56"/>
      <c r="D3" s="56"/>
      <c r="E3" s="56"/>
      <c r="F3" s="56"/>
      <c r="G3" s="56"/>
      <c r="H3" s="56"/>
      <c r="I3" s="56"/>
    </row>
    <row r="13" spans="1:9" x14ac:dyDescent="0.25">
      <c r="A13" s="18"/>
      <c r="B13" s="18"/>
      <c r="C13" s="18"/>
      <c r="D13" s="18"/>
      <c r="E13" s="18"/>
      <c r="F13" s="19"/>
      <c r="G13" s="18"/>
      <c r="H13" s="19"/>
      <c r="I13" s="19"/>
    </row>
    <row r="14" spans="1:9" x14ac:dyDescent="0.25">
      <c r="A14" s="18"/>
      <c r="B14" s="18"/>
      <c r="C14" s="18"/>
      <c r="D14" s="18"/>
      <c r="E14" s="18"/>
      <c r="F14" s="19"/>
      <c r="G14" s="18"/>
      <c r="H14" s="19"/>
      <c r="I14" s="19"/>
    </row>
    <row r="15" spans="1:9" ht="18" x14ac:dyDescent="0.25">
      <c r="A15" s="20" t="s">
        <v>65</v>
      </c>
      <c r="B15" s="21"/>
      <c r="C15" s="21"/>
      <c r="D15" s="21"/>
      <c r="E15" s="21"/>
      <c r="F15" s="21"/>
      <c r="G15" s="21"/>
      <c r="H15" s="21"/>
      <c r="I15" s="21"/>
    </row>
    <row r="16" spans="1:9" x14ac:dyDescent="0.25">
      <c r="A16" s="18"/>
      <c r="B16" s="18"/>
      <c r="C16" s="18"/>
      <c r="D16" s="18"/>
      <c r="E16" s="18"/>
      <c r="F16" s="19"/>
      <c r="G16" s="18"/>
      <c r="H16" s="19"/>
      <c r="I16" s="19"/>
    </row>
    <row r="17" spans="1:9" ht="67.5" customHeight="1" x14ac:dyDescent="0.25">
      <c r="A17" s="22" t="s">
        <v>66</v>
      </c>
      <c r="B17" s="23"/>
      <c r="C17" s="23"/>
      <c r="D17" s="24"/>
      <c r="E17" s="25" t="s">
        <v>67</v>
      </c>
      <c r="F17" s="26" t="str">
        <f>CONCATENATE("Základ DPH 21 ",SazbaDPH1," %")</f>
        <v>Základ DPH 21  %</v>
      </c>
      <c r="G17" s="25" t="s">
        <v>74</v>
      </c>
      <c r="H17" s="25" t="s">
        <v>73</v>
      </c>
      <c r="I17" s="25" t="s">
        <v>64</v>
      </c>
    </row>
    <row r="18" spans="1:9" x14ac:dyDescent="0.25">
      <c r="A18" s="27" t="s">
        <v>69</v>
      </c>
      <c r="B18" s="28"/>
      <c r="C18" s="29"/>
      <c r="D18" s="30"/>
      <c r="E18" s="31">
        <f>G18+H18</f>
        <v>0</v>
      </c>
      <c r="F18" s="32">
        <f>'[1]Dílčí část B'!F4</f>
        <v>0</v>
      </c>
      <c r="G18" s="33">
        <f>'Aktivní část'!F40</f>
        <v>0</v>
      </c>
      <c r="H18" s="33">
        <f>G18*0.21</f>
        <v>0</v>
      </c>
      <c r="I18" s="34" t="str">
        <f t="shared" ref="I18:I19" si="0">IF(CelkemObjekty=0,"",E18/CelkemObjekty*100)</f>
        <v/>
      </c>
    </row>
    <row r="19" spans="1:9" x14ac:dyDescent="0.25">
      <c r="A19" s="35" t="s">
        <v>70</v>
      </c>
      <c r="B19" s="36"/>
      <c r="C19" s="37"/>
      <c r="D19" s="38"/>
      <c r="E19" s="39">
        <f>G19+H19</f>
        <v>0</v>
      </c>
      <c r="F19" s="40">
        <f>'[1]Dílčí část C'!F5</f>
        <v>0</v>
      </c>
      <c r="G19" s="41">
        <f>'Pasivní část'!F25</f>
        <v>0</v>
      </c>
      <c r="H19" s="41">
        <f>G19*0.21</f>
        <v>0</v>
      </c>
      <c r="I19" s="34" t="str">
        <f t="shared" si="0"/>
        <v/>
      </c>
    </row>
    <row r="20" spans="1:9" ht="18" x14ac:dyDescent="0.25">
      <c r="A20" s="42" t="s">
        <v>68</v>
      </c>
      <c r="B20" s="43"/>
      <c r="C20" s="44"/>
      <c r="D20" s="45"/>
      <c r="E20" s="46">
        <f>SUM(E18:E19)</f>
        <v>0</v>
      </c>
      <c r="F20" s="46">
        <f>SUM(F18:F19)</f>
        <v>0</v>
      </c>
      <c r="G20" s="53">
        <f>SUM(G18:G19)</f>
        <v>0</v>
      </c>
      <c r="H20" s="46">
        <f>SUM(H18:H19)</f>
        <v>0</v>
      </c>
      <c r="I20" s="47" t="str">
        <f t="shared" ref="I20" si="1">IF(CelkemObjekty=0,"",E20/CelkemObjekty*100)</f>
        <v/>
      </c>
    </row>
  </sheetData>
  <sheetProtection algorithmName="SHA-512" hashValue="5sFrKInfYQm0f4v4vQdnUb1x12jGgmCHggvG9GRmq9+QcJA42yHxmruGapPVs6vSxwYls4nEir6SjKUr622EVg==" saltValue="zLvbD415FL6OLqWVbPN33w==" spinCount="100000" sheet="1" objects="1" scenarios="1"/>
  <mergeCells count="1">
    <mergeCell ref="A1:I3"/>
  </mergeCells>
  <pageMargins left="0.7" right="0.7" top="0.78740157499999996" bottom="0.78740157499999996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6" zoomScaleNormal="100" workbookViewId="0">
      <selection activeCell="A10" sqref="A10"/>
    </sheetView>
  </sheetViews>
  <sheetFormatPr defaultRowHeight="15" x14ac:dyDescent="0.25"/>
  <cols>
    <col min="1" max="1" width="14.7109375" customWidth="1"/>
    <col min="2" max="2" width="32.7109375" customWidth="1"/>
    <col min="3" max="3" width="12.42578125" customWidth="1"/>
    <col min="4" max="4" width="18.7109375" customWidth="1"/>
    <col min="5" max="5" width="17.85546875" customWidth="1"/>
  </cols>
  <sheetData>
    <row r="1" spans="1:7" x14ac:dyDescent="0.25">
      <c r="A1" s="55" t="s">
        <v>35</v>
      </c>
      <c r="B1" s="55"/>
      <c r="C1" s="55"/>
      <c r="D1" s="55"/>
      <c r="E1" s="55"/>
      <c r="F1" s="55"/>
    </row>
    <row r="2" spans="1:7" x14ac:dyDescent="0.25">
      <c r="A2" s="55" t="s">
        <v>38</v>
      </c>
      <c r="B2" s="55"/>
      <c r="C2" s="55"/>
      <c r="D2" s="55"/>
      <c r="E2" s="55"/>
      <c r="F2" s="55"/>
    </row>
    <row r="3" spans="1:7" x14ac:dyDescent="0.25">
      <c r="A3" s="55" t="s">
        <v>10</v>
      </c>
      <c r="B3" s="55"/>
      <c r="C3" s="55"/>
      <c r="D3" s="55"/>
      <c r="E3" s="55"/>
      <c r="F3" s="55"/>
    </row>
    <row r="4" spans="1:7" x14ac:dyDescent="0.25">
      <c r="A4" s="55" t="s">
        <v>0</v>
      </c>
      <c r="B4" s="57"/>
      <c r="C4" s="57"/>
      <c r="D4" s="57"/>
      <c r="E4" s="57"/>
      <c r="F4" s="57"/>
    </row>
    <row r="5" spans="1:7" x14ac:dyDescent="0.25">
      <c r="A5" s="55" t="s">
        <v>1</v>
      </c>
      <c r="B5" s="57"/>
      <c r="C5" s="57"/>
      <c r="D5" s="57"/>
      <c r="E5" s="57"/>
      <c r="F5" s="57"/>
    </row>
    <row r="7" spans="1:7" ht="64.5" customHeight="1" x14ac:dyDescent="0.25">
      <c r="A7" s="4" t="s">
        <v>2</v>
      </c>
      <c r="B7" s="4" t="s">
        <v>3</v>
      </c>
      <c r="C7" s="4" t="s">
        <v>4</v>
      </c>
      <c r="D7" s="4" t="s">
        <v>5</v>
      </c>
      <c r="E7" s="4" t="s">
        <v>9</v>
      </c>
      <c r="F7" s="4" t="s">
        <v>6</v>
      </c>
    </row>
    <row r="8" spans="1:7" x14ac:dyDescent="0.25">
      <c r="A8" s="5"/>
      <c r="B8" s="6" t="s">
        <v>7</v>
      </c>
      <c r="C8" s="7"/>
      <c r="D8" s="7"/>
      <c r="E8" s="7"/>
      <c r="F8" s="7"/>
    </row>
    <row r="9" spans="1:7" x14ac:dyDescent="0.25">
      <c r="A9" s="1">
        <v>1</v>
      </c>
      <c r="B9" s="13" t="s">
        <v>43</v>
      </c>
      <c r="D9" s="3"/>
    </row>
    <row r="10" spans="1:7" ht="30" x14ac:dyDescent="0.25">
      <c r="A10" s="1">
        <v>2</v>
      </c>
      <c r="B10" s="14" t="s">
        <v>56</v>
      </c>
      <c r="C10" t="s">
        <v>8</v>
      </c>
      <c r="D10" s="3">
        <v>1</v>
      </c>
      <c r="E10" s="54"/>
      <c r="F10">
        <f>Table1[[#This Row],[Množství CELKEM]]*Table1[[#This Row],[Jednotková cena]]</f>
        <v>0</v>
      </c>
    </row>
    <row r="11" spans="1:7" x14ac:dyDescent="0.25">
      <c r="A11" s="1">
        <v>3</v>
      </c>
      <c r="B11" s="13" t="s">
        <v>44</v>
      </c>
      <c r="D11" s="3"/>
    </row>
    <row r="12" spans="1:7" ht="30" x14ac:dyDescent="0.25">
      <c r="A12" s="1">
        <v>4</v>
      </c>
      <c r="B12" s="15" t="s">
        <v>57</v>
      </c>
      <c r="C12" t="s">
        <v>8</v>
      </c>
      <c r="D12" s="3">
        <v>1</v>
      </c>
      <c r="E12" s="54"/>
      <c r="F12">
        <f>Table1[[#This Row],[Množství CELKEM]]*Table1[[#This Row],[Jednotková cena]]</f>
        <v>0</v>
      </c>
    </row>
    <row r="13" spans="1:7" ht="30" x14ac:dyDescent="0.25">
      <c r="A13" s="1">
        <v>5</v>
      </c>
      <c r="B13" s="13" t="s">
        <v>51</v>
      </c>
      <c r="D13" s="3"/>
    </row>
    <row r="14" spans="1:7" ht="45" x14ac:dyDescent="0.25">
      <c r="A14" s="1">
        <v>6</v>
      </c>
      <c r="B14" s="14" t="s">
        <v>58</v>
      </c>
      <c r="C14" t="s">
        <v>8</v>
      </c>
      <c r="D14" s="3">
        <v>2</v>
      </c>
      <c r="E14" s="54"/>
      <c r="F14">
        <f>Table1[[#This Row],[Množství CELKEM]]*Table1[[#This Row],[Jednotková cena]]</f>
        <v>0</v>
      </c>
    </row>
    <row r="15" spans="1:7" x14ac:dyDescent="0.25">
      <c r="A15" s="1">
        <v>7</v>
      </c>
      <c r="B15" s="16" t="s">
        <v>45</v>
      </c>
      <c r="C15" t="s">
        <v>8</v>
      </c>
      <c r="D15" s="3">
        <v>1</v>
      </c>
      <c r="E15" s="54"/>
      <c r="F15">
        <f>Table1[[#This Row],[Množství CELKEM]]*Table1[[#This Row],[Jednotková cena]]</f>
        <v>0</v>
      </c>
    </row>
    <row r="16" spans="1:7" x14ac:dyDescent="0.25">
      <c r="A16" s="1">
        <v>8</v>
      </c>
      <c r="B16" s="17" t="s">
        <v>46</v>
      </c>
      <c r="D16" s="3"/>
      <c r="G16" s="11"/>
    </row>
    <row r="17" spans="1:7" ht="30" x14ac:dyDescent="0.25">
      <c r="A17" s="1">
        <v>9</v>
      </c>
      <c r="B17" s="14" t="s">
        <v>59</v>
      </c>
      <c r="C17" t="s">
        <v>8</v>
      </c>
      <c r="D17" s="3">
        <v>3</v>
      </c>
      <c r="E17" s="54"/>
      <c r="F17">
        <f>Table1[[#This Row],[Množství CELKEM]]*Table1[[#This Row],[Jednotková cena]]</f>
        <v>0</v>
      </c>
      <c r="G17" s="11"/>
    </row>
    <row r="18" spans="1:7" x14ac:dyDescent="0.25">
      <c r="A18" s="1">
        <v>10</v>
      </c>
      <c r="B18" s="17" t="s">
        <v>47</v>
      </c>
      <c r="D18" s="3"/>
    </row>
    <row r="19" spans="1:7" ht="30" x14ac:dyDescent="0.25">
      <c r="A19" s="1">
        <v>11</v>
      </c>
      <c r="B19" s="14" t="s">
        <v>60</v>
      </c>
      <c r="C19" t="s">
        <v>8</v>
      </c>
      <c r="D19" s="3">
        <v>2</v>
      </c>
      <c r="E19" s="54"/>
      <c r="F19">
        <f>Table1[[#This Row],[Množství CELKEM]]*Table1[[#This Row],[Jednotková cena]]</f>
        <v>0</v>
      </c>
    </row>
    <row r="20" spans="1:7" x14ac:dyDescent="0.25">
      <c r="A20" s="1">
        <v>12</v>
      </c>
      <c r="B20" s="17" t="s">
        <v>48</v>
      </c>
      <c r="D20" s="3"/>
    </row>
    <row r="21" spans="1:7" ht="30" x14ac:dyDescent="0.25">
      <c r="A21" s="1">
        <v>13</v>
      </c>
      <c r="B21" s="14" t="s">
        <v>61</v>
      </c>
      <c r="C21" t="s">
        <v>8</v>
      </c>
      <c r="D21" s="3">
        <v>1</v>
      </c>
      <c r="E21" s="54"/>
      <c r="F21">
        <f>Table1[[#This Row],[Množství CELKEM]]*Table1[[#This Row],[Jednotková cena]]</f>
        <v>0</v>
      </c>
    </row>
    <row r="22" spans="1:7" x14ac:dyDescent="0.25">
      <c r="A22" s="1">
        <v>14</v>
      </c>
      <c r="B22" s="17" t="s">
        <v>55</v>
      </c>
      <c r="D22" s="3"/>
    </row>
    <row r="23" spans="1:7" ht="30" x14ac:dyDescent="0.25">
      <c r="A23" s="1">
        <v>15</v>
      </c>
      <c r="B23" s="14" t="s">
        <v>62</v>
      </c>
      <c r="C23" t="s">
        <v>8</v>
      </c>
      <c r="D23" s="3">
        <v>4</v>
      </c>
      <c r="E23" s="54"/>
      <c r="F23">
        <f>Table1[[#This Row],[Množství CELKEM]]*Table1[[#This Row],[Jednotková cena]]</f>
        <v>0</v>
      </c>
    </row>
    <row r="24" spans="1:7" x14ac:dyDescent="0.25">
      <c r="A24" s="1">
        <v>16</v>
      </c>
      <c r="B24" s="10" t="s">
        <v>49</v>
      </c>
      <c r="C24" t="s">
        <v>8</v>
      </c>
      <c r="D24" s="3">
        <v>2</v>
      </c>
      <c r="E24" s="54"/>
      <c r="F24">
        <f>Table1[[#This Row],[Množství CELKEM]]*Table1[[#This Row],[Jednotková cena]]</f>
        <v>0</v>
      </c>
    </row>
    <row r="25" spans="1:7" x14ac:dyDescent="0.25">
      <c r="A25" s="1">
        <v>17</v>
      </c>
      <c r="B25" s="17" t="s">
        <v>50</v>
      </c>
      <c r="D25" s="3"/>
      <c r="E25" s="58"/>
    </row>
    <row r="26" spans="1:7" ht="45" x14ac:dyDescent="0.25">
      <c r="A26" s="1">
        <v>18</v>
      </c>
      <c r="B26" s="14" t="s">
        <v>63</v>
      </c>
      <c r="C26" t="s">
        <v>8</v>
      </c>
      <c r="D26" s="3">
        <v>28</v>
      </c>
      <c r="E26" s="54"/>
      <c r="F26">
        <f>Table1[[#This Row],[Množství CELKEM]]*Table1[[#This Row],[Jednotková cena]]</f>
        <v>0</v>
      </c>
    </row>
    <row r="27" spans="1:7" x14ac:dyDescent="0.25">
      <c r="A27" s="1">
        <v>19</v>
      </c>
      <c r="B27" s="2" t="s">
        <v>39</v>
      </c>
      <c r="C27" t="s">
        <v>8</v>
      </c>
      <c r="D27" s="3">
        <v>25</v>
      </c>
      <c r="E27" s="54"/>
      <c r="F27">
        <f>Table1[[#This Row],[Množství CELKEM]]*Table1[[#This Row],[Jednotková cena]]</f>
        <v>0</v>
      </c>
    </row>
    <row r="28" spans="1:7" x14ac:dyDescent="0.25">
      <c r="A28" s="1"/>
      <c r="B28" s="2"/>
      <c r="D28" s="3"/>
    </row>
    <row r="29" spans="1:7" x14ac:dyDescent="0.25">
      <c r="A29" s="5"/>
      <c r="B29" s="8" t="s">
        <v>37</v>
      </c>
      <c r="C29" s="7"/>
      <c r="D29" s="9"/>
      <c r="E29" s="7"/>
      <c r="F29" s="7"/>
    </row>
    <row r="30" spans="1:7" ht="45" x14ac:dyDescent="0.25">
      <c r="A30" s="1">
        <v>20</v>
      </c>
      <c r="B30" s="2" t="s">
        <v>52</v>
      </c>
      <c r="C30" t="s">
        <v>8</v>
      </c>
      <c r="D30" s="3">
        <v>1</v>
      </c>
      <c r="E30" s="54"/>
      <c r="F30">
        <f>Table1[[#This Row],[Množství CELKEM]]*Table1[[#This Row],[Jednotková cena]]</f>
        <v>0</v>
      </c>
    </row>
    <row r="31" spans="1:7" x14ac:dyDescent="0.25">
      <c r="A31" s="1">
        <v>21</v>
      </c>
      <c r="B31" s="2" t="s">
        <v>11</v>
      </c>
      <c r="C31" t="s">
        <v>8</v>
      </c>
      <c r="D31" s="3">
        <v>1</v>
      </c>
      <c r="E31" s="54"/>
      <c r="F31">
        <f>Table1[[#This Row],[Množství CELKEM]]*Table1[[#This Row],[Jednotková cena]]</f>
        <v>0</v>
      </c>
    </row>
    <row r="32" spans="1:7" x14ac:dyDescent="0.25">
      <c r="A32" s="1">
        <v>22</v>
      </c>
      <c r="B32" s="2" t="s">
        <v>12</v>
      </c>
      <c r="C32" t="s">
        <v>8</v>
      </c>
      <c r="D32" s="3">
        <v>1</v>
      </c>
      <c r="E32" s="54"/>
      <c r="F32">
        <f>Table1[[#This Row],[Množství CELKEM]]*Table1[[#This Row],[Jednotková cena]]</f>
        <v>0</v>
      </c>
    </row>
    <row r="33" spans="1:6" x14ac:dyDescent="0.25">
      <c r="A33" s="1">
        <v>23</v>
      </c>
      <c r="B33" s="2" t="s">
        <v>13</v>
      </c>
      <c r="C33" t="s">
        <v>8</v>
      </c>
      <c r="D33" s="3">
        <v>1</v>
      </c>
      <c r="E33" s="54"/>
      <c r="F33">
        <f>Table1[[#This Row],[Množství CELKEM]]*Table1[[#This Row],[Jednotková cena]]</f>
        <v>0</v>
      </c>
    </row>
    <row r="34" spans="1:6" x14ac:dyDescent="0.25">
      <c r="A34" s="1">
        <v>24</v>
      </c>
      <c r="B34" s="2" t="s">
        <v>53</v>
      </c>
      <c r="C34" t="s">
        <v>8</v>
      </c>
      <c r="D34" s="3">
        <v>1</v>
      </c>
      <c r="E34" s="54"/>
      <c r="F34">
        <f>Table1[[#This Row],[Množství CELKEM]]*Table1[[#This Row],[Jednotková cena]]</f>
        <v>0</v>
      </c>
    </row>
    <row r="35" spans="1:6" x14ac:dyDescent="0.25">
      <c r="A35" s="1">
        <v>25</v>
      </c>
      <c r="B35" s="2" t="s">
        <v>14</v>
      </c>
      <c r="C35" t="s">
        <v>8</v>
      </c>
      <c r="D35" s="3">
        <v>1</v>
      </c>
      <c r="E35" s="54"/>
      <c r="F35">
        <f>Table1[[#This Row],[Množství CELKEM]]*Table1[[#This Row],[Jednotková cena]]</f>
        <v>0</v>
      </c>
    </row>
    <row r="36" spans="1:6" x14ac:dyDescent="0.25">
      <c r="A36" s="1">
        <v>26</v>
      </c>
      <c r="B36" s="2" t="s">
        <v>15</v>
      </c>
      <c r="C36" t="s">
        <v>8</v>
      </c>
      <c r="D36" s="3">
        <v>1</v>
      </c>
      <c r="E36" s="54"/>
      <c r="F36">
        <f>Table1[[#This Row],[Množství CELKEM]]*Table1[[#This Row],[Jednotková cena]]</f>
        <v>0</v>
      </c>
    </row>
    <row r="37" spans="1:6" x14ac:dyDescent="0.25">
      <c r="A37" s="1">
        <v>27</v>
      </c>
      <c r="B37" s="2" t="s">
        <v>16</v>
      </c>
      <c r="C37" t="s">
        <v>8</v>
      </c>
      <c r="D37" s="3">
        <v>1</v>
      </c>
      <c r="E37" s="54"/>
      <c r="F37">
        <f>Table1[[#This Row],[Množství CELKEM]]*Table1[[#This Row],[Jednotková cena]]</f>
        <v>0</v>
      </c>
    </row>
    <row r="38" spans="1:6" x14ac:dyDescent="0.25">
      <c r="A38" s="1">
        <v>28</v>
      </c>
      <c r="B38" s="2" t="s">
        <v>17</v>
      </c>
      <c r="C38" t="s">
        <v>8</v>
      </c>
      <c r="D38" s="3">
        <v>1</v>
      </c>
      <c r="E38" s="54"/>
      <c r="F38">
        <f>Table1[[#This Row],[Množství CELKEM]]*Table1[[#This Row],[Jednotková cena]]</f>
        <v>0</v>
      </c>
    </row>
    <row r="39" spans="1:6" ht="60" x14ac:dyDescent="0.25">
      <c r="A39" s="1">
        <v>29</v>
      </c>
      <c r="B39" s="2" t="s">
        <v>54</v>
      </c>
      <c r="C39" t="s">
        <v>8</v>
      </c>
      <c r="D39" s="3">
        <v>1</v>
      </c>
      <c r="E39" s="54"/>
      <c r="F39">
        <f>Table1[[#This Row],[Množství CELKEM]]*Table1[[#This Row],[Jednotková cena]]</f>
        <v>0</v>
      </c>
    </row>
    <row r="40" spans="1:6" ht="15.75" x14ac:dyDescent="0.25">
      <c r="A40" s="48"/>
      <c r="B40" s="49" t="s">
        <v>72</v>
      </c>
      <c r="C40" s="50"/>
      <c r="D40" s="51"/>
      <c r="E40" s="50"/>
      <c r="F40" s="52">
        <f>SUM(F8:F39)</f>
        <v>0</v>
      </c>
    </row>
    <row r="41" spans="1:6" x14ac:dyDescent="0.25">
      <c r="A41" s="1"/>
    </row>
    <row r="42" spans="1:6" x14ac:dyDescent="0.25">
      <c r="A42" s="1"/>
    </row>
    <row r="43" spans="1:6" x14ac:dyDescent="0.25">
      <c r="A43" s="1"/>
    </row>
  </sheetData>
  <sheetProtection algorithmName="SHA-512" hashValue="yoOreHWbL9ofJM2t18kvXWtv/LJlcbL0++nOX8nlwD4f1SUSbMaTGnX1dDhbI+m+UrXodb+I7X9iY31DBsYg9Q==" saltValue="xyV+DtexJE3RS4EiB9sj8w==" spinCount="100000" sheet="1" objects="1" scenarios="1"/>
  <mergeCells count="2">
    <mergeCell ref="B4:F4"/>
    <mergeCell ref="B5:F5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Normal="100" workbookViewId="0">
      <selection activeCell="I27" sqref="I27"/>
    </sheetView>
  </sheetViews>
  <sheetFormatPr defaultRowHeight="15" x14ac:dyDescent="0.25"/>
  <cols>
    <col min="1" max="1" width="14.7109375" customWidth="1"/>
    <col min="2" max="2" width="62" customWidth="1"/>
    <col min="3" max="3" width="12.42578125" customWidth="1"/>
    <col min="4" max="4" width="18.7109375" customWidth="1"/>
    <col min="5" max="5" width="17.85546875" customWidth="1"/>
    <col min="6" max="6" width="13.5703125" customWidth="1"/>
  </cols>
  <sheetData>
    <row r="1" spans="1:6" x14ac:dyDescent="0.25">
      <c r="A1" s="11" t="s">
        <v>36</v>
      </c>
      <c r="B1" s="11"/>
      <c r="C1" s="11"/>
      <c r="D1" s="11"/>
      <c r="E1" s="11"/>
      <c r="F1" s="11"/>
    </row>
    <row r="2" spans="1:6" x14ac:dyDescent="0.25">
      <c r="A2" s="11" t="s">
        <v>38</v>
      </c>
      <c r="B2" s="11"/>
      <c r="C2" s="11"/>
      <c r="D2" s="11"/>
      <c r="E2" s="11"/>
      <c r="F2" s="11"/>
    </row>
    <row r="3" spans="1:6" x14ac:dyDescent="0.25">
      <c r="A3" s="11" t="s">
        <v>10</v>
      </c>
      <c r="B3" s="11"/>
      <c r="C3" s="11"/>
      <c r="D3" s="11"/>
      <c r="E3" s="11"/>
      <c r="F3" s="11"/>
    </row>
    <row r="4" spans="1:6" x14ac:dyDescent="0.25">
      <c r="A4" s="11" t="s">
        <v>0</v>
      </c>
      <c r="B4" s="57"/>
      <c r="C4" s="57"/>
      <c r="D4" s="57"/>
      <c r="E4" s="57"/>
      <c r="F4" s="57"/>
    </row>
    <row r="5" spans="1:6" x14ac:dyDescent="0.25">
      <c r="A5" s="11" t="s">
        <v>1</v>
      </c>
      <c r="B5" s="57"/>
      <c r="C5" s="57"/>
      <c r="D5" s="57"/>
      <c r="E5" s="57"/>
      <c r="F5" s="57"/>
    </row>
    <row r="7" spans="1:6" ht="64.5" customHeight="1" x14ac:dyDescent="0.25">
      <c r="A7" s="4" t="s">
        <v>2</v>
      </c>
      <c r="B7" s="4" t="s">
        <v>3</v>
      </c>
      <c r="C7" s="4" t="s">
        <v>4</v>
      </c>
      <c r="D7" s="4" t="s">
        <v>5</v>
      </c>
      <c r="E7" s="4" t="s">
        <v>9</v>
      </c>
      <c r="F7" s="4" t="s">
        <v>6</v>
      </c>
    </row>
    <row r="8" spans="1:6" x14ac:dyDescent="0.25">
      <c r="A8" s="5"/>
      <c r="B8" s="6" t="s">
        <v>33</v>
      </c>
      <c r="C8" s="7"/>
      <c r="D8" s="7"/>
      <c r="E8" s="7"/>
      <c r="F8" s="7"/>
    </row>
    <row r="9" spans="1:6" x14ac:dyDescent="0.25">
      <c r="A9" s="1">
        <v>1</v>
      </c>
      <c r="B9" s="12" t="s">
        <v>18</v>
      </c>
      <c r="C9" s="12" t="s">
        <v>19</v>
      </c>
      <c r="D9" s="12">
        <v>840</v>
      </c>
      <c r="E9" s="54"/>
      <c r="F9">
        <f>Table2[[#This Row],[Množství CELKEM]]*Table2[[#This Row],[Jednotková cena]]</f>
        <v>0</v>
      </c>
    </row>
    <row r="10" spans="1:6" x14ac:dyDescent="0.25">
      <c r="A10" s="1">
        <v>2</v>
      </c>
      <c r="B10" s="12" t="s">
        <v>20</v>
      </c>
      <c r="C10" s="12" t="s">
        <v>8</v>
      </c>
      <c r="D10" s="12">
        <v>56</v>
      </c>
      <c r="E10" s="54"/>
      <c r="F10">
        <f>Table2[[#This Row],[Množství CELKEM]]*Table2[[#This Row],[Jednotková cena]]</f>
        <v>0</v>
      </c>
    </row>
    <row r="11" spans="1:6" x14ac:dyDescent="0.25">
      <c r="A11" s="1">
        <v>3</v>
      </c>
      <c r="B11" s="12" t="s">
        <v>21</v>
      </c>
      <c r="C11" s="12" t="s">
        <v>19</v>
      </c>
      <c r="D11" s="12">
        <v>250</v>
      </c>
      <c r="E11" s="54"/>
      <c r="F11">
        <f>Table2[[#This Row],[Množství CELKEM]]*Table2[[#This Row],[Jednotková cena]]</f>
        <v>0</v>
      </c>
    </row>
    <row r="12" spans="1:6" x14ac:dyDescent="0.25">
      <c r="A12" s="1">
        <v>4</v>
      </c>
      <c r="B12" s="12" t="s">
        <v>22</v>
      </c>
      <c r="C12" s="12" t="s">
        <v>23</v>
      </c>
      <c r="D12" s="12">
        <v>1</v>
      </c>
      <c r="E12" s="54"/>
      <c r="F12">
        <f>Table2[[#This Row],[Množství CELKEM]]*Table2[[#This Row],[Jednotková cena]]</f>
        <v>0</v>
      </c>
    </row>
    <row r="13" spans="1:6" x14ac:dyDescent="0.25">
      <c r="A13" s="1">
        <v>5</v>
      </c>
      <c r="B13" s="12" t="s">
        <v>40</v>
      </c>
      <c r="C13" s="12" t="s">
        <v>8</v>
      </c>
      <c r="D13" s="12">
        <v>1</v>
      </c>
      <c r="E13" s="54"/>
      <c r="F13">
        <f>Table2[[#This Row],[Množství CELKEM]]*Table2[[#This Row],[Jednotková cena]]</f>
        <v>0</v>
      </c>
    </row>
    <row r="14" spans="1:6" x14ac:dyDescent="0.25">
      <c r="A14" s="1">
        <v>6</v>
      </c>
      <c r="B14" s="12" t="s">
        <v>41</v>
      </c>
      <c r="C14" s="12" t="s">
        <v>8</v>
      </c>
      <c r="D14" s="12">
        <v>2</v>
      </c>
      <c r="E14" s="54"/>
      <c r="F14">
        <f>Table2[[#This Row],[Množství CELKEM]]*Table2[[#This Row],[Jednotková cena]]</f>
        <v>0</v>
      </c>
    </row>
    <row r="15" spans="1:6" x14ac:dyDescent="0.25">
      <c r="A15" s="1"/>
      <c r="F15">
        <f>Table2[[#This Row],[Množství CELKEM]]*Table2[[#This Row],[Jednotková cena]]</f>
        <v>0</v>
      </c>
    </row>
    <row r="16" spans="1:6" x14ac:dyDescent="0.25">
      <c r="A16" s="5"/>
      <c r="B16" s="8" t="s">
        <v>34</v>
      </c>
      <c r="C16" s="7"/>
      <c r="D16" s="9"/>
      <c r="E16" s="7"/>
      <c r="F16" s="7"/>
    </row>
    <row r="17" spans="1:6" x14ac:dyDescent="0.25">
      <c r="A17" s="1">
        <v>7</v>
      </c>
      <c r="B17" s="12" t="s">
        <v>24</v>
      </c>
      <c r="C17" s="12" t="s">
        <v>19</v>
      </c>
      <c r="D17" s="12">
        <v>840</v>
      </c>
      <c r="E17" s="54"/>
      <c r="F17">
        <f>Table2[[#This Row],[Množství CELKEM]]*Table2[[#This Row],[Jednotková cena]]</f>
        <v>0</v>
      </c>
    </row>
    <row r="18" spans="1:6" x14ac:dyDescent="0.25">
      <c r="A18" s="1">
        <v>8</v>
      </c>
      <c r="B18" s="12" t="s">
        <v>25</v>
      </c>
      <c r="C18" s="12" t="s">
        <v>19</v>
      </c>
      <c r="D18" s="12">
        <v>250</v>
      </c>
      <c r="E18" s="54"/>
      <c r="F18">
        <f>Table2[[#This Row],[Množství CELKEM]]*Table2[[#This Row],[Jednotková cena]]</f>
        <v>0</v>
      </c>
    </row>
    <row r="19" spans="1:6" x14ac:dyDescent="0.25">
      <c r="A19" s="1">
        <v>9</v>
      </c>
      <c r="B19" s="12" t="s">
        <v>26</v>
      </c>
      <c r="C19" s="12" t="s">
        <v>8</v>
      </c>
      <c r="D19" s="12">
        <v>56</v>
      </c>
      <c r="E19" s="54"/>
      <c r="F19">
        <f>Table2[[#This Row],[Množství CELKEM]]*Table2[[#This Row],[Jednotková cena]]</f>
        <v>0</v>
      </c>
    </row>
    <row r="20" spans="1:6" x14ac:dyDescent="0.25">
      <c r="A20" s="1">
        <v>10</v>
      </c>
      <c r="B20" s="12" t="s">
        <v>27</v>
      </c>
      <c r="C20" s="12" t="s">
        <v>8</v>
      </c>
      <c r="D20" s="12">
        <v>28</v>
      </c>
      <c r="E20" s="54"/>
      <c r="F20">
        <f>Table2[[#This Row],[Množství CELKEM]]*Table2[[#This Row],[Jednotková cena]]</f>
        <v>0</v>
      </c>
    </row>
    <row r="21" spans="1:6" x14ac:dyDescent="0.25">
      <c r="A21" s="1">
        <v>11</v>
      </c>
      <c r="B21" s="12" t="s">
        <v>28</v>
      </c>
      <c r="C21" s="12" t="s">
        <v>8</v>
      </c>
      <c r="D21" s="12">
        <v>18</v>
      </c>
      <c r="E21" s="54"/>
      <c r="F21">
        <f>Table2[[#This Row],[Množství CELKEM]]*Table2[[#This Row],[Jednotková cena]]</f>
        <v>0</v>
      </c>
    </row>
    <row r="22" spans="1:6" x14ac:dyDescent="0.25">
      <c r="A22" s="1">
        <v>12</v>
      </c>
      <c r="B22" s="12" t="s">
        <v>29</v>
      </c>
      <c r="C22" s="12" t="s">
        <v>30</v>
      </c>
      <c r="D22" s="12">
        <v>12</v>
      </c>
      <c r="E22" s="54"/>
      <c r="F22">
        <f>Table2[[#This Row],[Množství CELKEM]]*Table2[[#This Row],[Jednotková cena]]</f>
        <v>0</v>
      </c>
    </row>
    <row r="23" spans="1:6" x14ac:dyDescent="0.25">
      <c r="A23" s="1">
        <v>13</v>
      </c>
      <c r="B23" s="12" t="s">
        <v>31</v>
      </c>
      <c r="C23" s="12" t="s">
        <v>32</v>
      </c>
      <c r="D23" s="12">
        <v>1</v>
      </c>
      <c r="E23" s="54"/>
      <c r="F23">
        <f>Table2[[#This Row],[Množství CELKEM]]*Table2[[#This Row],[Jednotková cena]]</f>
        <v>0</v>
      </c>
    </row>
    <row r="24" spans="1:6" x14ac:dyDescent="0.25">
      <c r="A24" s="1">
        <v>14</v>
      </c>
      <c r="B24" s="12" t="s">
        <v>42</v>
      </c>
      <c r="C24" s="12" t="s">
        <v>8</v>
      </c>
      <c r="D24" s="12">
        <v>3</v>
      </c>
      <c r="E24" s="54"/>
      <c r="F24">
        <f>Table2[[#This Row],[Množství CELKEM]]*Table2[[#This Row],[Jednotková cena]]</f>
        <v>0</v>
      </c>
    </row>
    <row r="25" spans="1:6" ht="15.75" x14ac:dyDescent="0.25">
      <c r="A25" s="48"/>
      <c r="B25" s="49" t="s">
        <v>72</v>
      </c>
      <c r="C25" s="50"/>
      <c r="D25" s="51"/>
      <c r="E25" s="50"/>
      <c r="F25" s="52">
        <f>SUM(F8:F24)</f>
        <v>0</v>
      </c>
    </row>
    <row r="26" spans="1:6" x14ac:dyDescent="0.25">
      <c r="B26" s="2"/>
      <c r="D26" s="3"/>
    </row>
    <row r="29" spans="1:6" x14ac:dyDescent="0.25">
      <c r="A29" s="1"/>
    </row>
  </sheetData>
  <sheetProtection algorithmName="SHA-512" hashValue="ySOE+vFoZqQpBsrVf5LREr24CZ3y6STMQg0MdgH03haDmHQLTlL3ORUd70YaUWPQHpVlQXmGz7CJch+gPb/C6A==" saltValue="TiAZ1UxV/BSYOEj20H1F0A==" spinCount="100000" sheet="1" objects="1" scenarios="1"/>
  <mergeCells count="2">
    <mergeCell ref="B4:F4"/>
    <mergeCell ref="B5:F5"/>
  </mergeCells>
  <pageMargins left="0.7" right="0.7" top="0.75" bottom="0.75" header="0.3" footer="0.3"/>
  <pageSetup paperSize="9" scale="9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Krycí list</vt:lpstr>
      <vt:lpstr>Aktivní část</vt:lpstr>
      <vt:lpstr>Pasivní část</vt:lpstr>
      <vt:lpstr>'Krycí list'!CelkemObjekty</vt:lpstr>
      <vt:lpstr>'Krycí list'!SazbaDPH1</vt:lpstr>
      <vt:lpstr>'Krycí list'!SazbaDPH2</vt:lpstr>
    </vt:vector>
  </TitlesOfParts>
  <Company>Alef Nula, a. 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Grbac</dc:creator>
  <cp:lastModifiedBy>Tomáš Hromádko</cp:lastModifiedBy>
  <cp:lastPrinted>2017-11-21T09:27:43Z</cp:lastPrinted>
  <dcterms:created xsi:type="dcterms:W3CDTF">2017-07-21T08:09:18Z</dcterms:created>
  <dcterms:modified xsi:type="dcterms:W3CDTF">2017-12-05T12:55:18Z</dcterms:modified>
</cp:coreProperties>
</file>