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19155" windowHeight="12330"/>
  </bookViews>
  <sheets>
    <sheet name="Ú-V" sheetId="1" r:id="rId1"/>
    <sheet name="VV" sheetId="2" r:id="rId2"/>
  </sheets>
  <definedNames>
    <definedName name="_xlnm.Print_Area" localSheetId="1">VV!$A$1:$G$138</definedName>
    <definedName name="Rozpočet1" localSheetId="1">VV!#REF!</definedName>
    <definedName name="Rozpočet1_1" localSheetId="1">VV!#REF!</definedName>
    <definedName name="Rozpočet1_10" localSheetId="1">VV!#REF!</definedName>
    <definedName name="Rozpočet1_11" localSheetId="1">VV!#REF!</definedName>
    <definedName name="Rozpočet1_12" localSheetId="1">VV!#REF!</definedName>
    <definedName name="Rozpočet1_13" localSheetId="1">VV!#REF!</definedName>
    <definedName name="Rozpočet1_14" localSheetId="1">VV!#REF!</definedName>
    <definedName name="Rozpočet1_15" localSheetId="1">VV!#REF!</definedName>
    <definedName name="Rozpočet1_16" localSheetId="1">VV!#REF!</definedName>
    <definedName name="Rozpočet1_17" localSheetId="1">VV!#REF!</definedName>
    <definedName name="Rozpočet1_18" localSheetId="1">VV!#REF!</definedName>
    <definedName name="Rozpočet1_19" localSheetId="1">VV!#REF!</definedName>
    <definedName name="Rozpočet1_2" localSheetId="1">VV!#REF!</definedName>
    <definedName name="Rozpočet1_20" localSheetId="1">VV!#REF!</definedName>
    <definedName name="Rozpočet1_21" localSheetId="1">VV!#REF!</definedName>
    <definedName name="Rozpočet1_22" localSheetId="1">VV!#REF!</definedName>
    <definedName name="Rozpočet1_23" localSheetId="1">VV!#REF!</definedName>
    <definedName name="Rozpočet1_24" localSheetId="1">VV!#REF!</definedName>
    <definedName name="Rozpočet1_25" localSheetId="1">VV!#REF!</definedName>
    <definedName name="Rozpočet1_26" localSheetId="1">VV!#REF!</definedName>
    <definedName name="Rozpočet1_27" localSheetId="1">VV!#REF!</definedName>
    <definedName name="Rozpočet1_28" localSheetId="1">VV!#REF!</definedName>
    <definedName name="Rozpočet1_29" localSheetId="1">VV!#REF!</definedName>
    <definedName name="Rozpočet1_3" localSheetId="1">VV!#REF!</definedName>
    <definedName name="Rozpočet1_30" localSheetId="1">VV!#REF!</definedName>
    <definedName name="Rozpočet1_31" localSheetId="1">VV!#REF!</definedName>
    <definedName name="Rozpočet1_32" localSheetId="1">VV!#REF!</definedName>
    <definedName name="Rozpočet1_33" localSheetId="1">VV!#REF!</definedName>
    <definedName name="Rozpočet1_34" localSheetId="1">VV!#REF!</definedName>
    <definedName name="Rozpočet1_35" localSheetId="1">VV!#REF!</definedName>
    <definedName name="Rozpočet1_36" localSheetId="1">VV!#REF!</definedName>
    <definedName name="Rozpočet1_37" localSheetId="1">VV!#REF!</definedName>
    <definedName name="Rozpočet1_38" localSheetId="1">VV!#REF!</definedName>
    <definedName name="Rozpočet1_39" localSheetId="1">VV!#REF!</definedName>
    <definedName name="Rozpočet1_4" localSheetId="1">VV!#REF!</definedName>
    <definedName name="Rozpočet1_40" localSheetId="1">VV!#REF!</definedName>
    <definedName name="Rozpočet1_41" localSheetId="1">VV!#REF!</definedName>
    <definedName name="Rozpočet1_42" localSheetId="1">VV!$A$120:$E$120</definedName>
    <definedName name="Rozpočet1_43" localSheetId="1">VV!$A$2:$E$2</definedName>
    <definedName name="Rozpočet1_44" localSheetId="1">VV!#REF!</definedName>
    <definedName name="Rozpočet1_45" localSheetId="1">VV!$A$31:$E$31</definedName>
    <definedName name="Rozpočet1_46" localSheetId="1">VV!#REF!</definedName>
    <definedName name="Rozpočet1_47" localSheetId="1">VV!$A$61:$E$61</definedName>
    <definedName name="Rozpočet1_48" localSheetId="1">VV!$A$91:$E$91</definedName>
    <definedName name="Rozpočet1_49" localSheetId="1">VV!$A$120:$E$120</definedName>
    <definedName name="Rozpočet1_5" localSheetId="1">VV!#REF!</definedName>
    <definedName name="Rozpočet1_50" localSheetId="1">VV!#REF!</definedName>
    <definedName name="Rozpočet1_51" localSheetId="1">VV!#REF!</definedName>
    <definedName name="Rozpočet1_6" localSheetId="1">VV!#REF!</definedName>
    <definedName name="Rozpočet1_7" localSheetId="1">VV!#REF!</definedName>
    <definedName name="Rozpočet1_8" localSheetId="1">VV!#REF!</definedName>
    <definedName name="Rozpočet1_9" localSheetId="1">VV!#REF!</definedName>
  </definedNames>
  <calcPr calcId="145621"/>
</workbook>
</file>

<file path=xl/calcChain.xml><?xml version="1.0" encoding="utf-8"?>
<calcChain xmlns="http://schemas.openxmlformats.org/spreadsheetml/2006/main">
  <c r="G95" i="2" l="1"/>
  <c r="G94" i="2"/>
  <c r="G93" i="2"/>
  <c r="G92" i="2"/>
  <c r="E95" i="2"/>
  <c r="E94" i="2"/>
  <c r="E93" i="2"/>
  <c r="E9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E3" i="2"/>
  <c r="D133" i="2" l="1"/>
  <c r="A124" i="2"/>
  <c r="A123" i="2"/>
  <c r="A122" i="2"/>
  <c r="A121" i="2"/>
  <c r="G96" i="2"/>
  <c r="G98" i="2" s="1"/>
  <c r="E96" i="2"/>
  <c r="G82" i="2"/>
  <c r="G84" i="2" s="1"/>
  <c r="E82" i="2"/>
  <c r="E83" i="2" s="1"/>
  <c r="E54" i="2"/>
  <c r="G53" i="2"/>
  <c r="G55" i="2" s="1"/>
  <c r="E53" i="2"/>
  <c r="G23" i="2"/>
  <c r="G25" i="2" s="1"/>
  <c r="E23" i="2"/>
  <c r="E24" i="2" s="1"/>
  <c r="G99" i="2" l="1"/>
  <c r="F124" i="2" s="1"/>
  <c r="E56" i="2"/>
  <c r="D122" i="2" s="1"/>
  <c r="E97" i="2"/>
  <c r="E99" i="2" s="1"/>
  <c r="D124" i="2" s="1"/>
  <c r="G56" i="2"/>
  <c r="F122" i="2" s="1"/>
  <c r="G26" i="2"/>
  <c r="F121" i="2" s="1"/>
  <c r="G85" i="2"/>
  <c r="F123" i="2" s="1"/>
  <c r="F133" i="2"/>
  <c r="A133" i="2" s="1"/>
  <c r="E26" i="2"/>
  <c r="D121" i="2" s="1"/>
  <c r="E85" i="2"/>
  <c r="D123" i="2" s="1"/>
  <c r="D134" i="2" l="1"/>
  <c r="D127" i="2"/>
  <c r="F127" i="2"/>
  <c r="D130" i="2" l="1"/>
  <c r="F134" i="2"/>
  <c r="A134" i="2" s="1"/>
  <c r="D137" i="2" s="1"/>
</calcChain>
</file>

<file path=xl/connections.xml><?xml version="1.0" encoding="utf-8"?>
<connections xmlns="http://schemas.openxmlformats.org/spreadsheetml/2006/main">
  <connection id="1" name="Rozpočet1114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" name="Rozpočet1212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" name="Rozpočet1215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4" name="Rozpočet13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5" name="Rozpočet13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6" name="Rozpočet144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</connections>
</file>

<file path=xl/sharedStrings.xml><?xml version="1.0" encoding="utf-8"?>
<sst xmlns="http://schemas.openxmlformats.org/spreadsheetml/2006/main" count="214" uniqueCount="103">
  <si>
    <t>Výkaz výměr - Specifikace</t>
  </si>
  <si>
    <t>Akce:</t>
  </si>
  <si>
    <t>Investor:</t>
  </si>
  <si>
    <t>Výkaz výměr - Specifikace neobsahuje :</t>
  </si>
  <si>
    <t>Poznámka :</t>
  </si>
  <si>
    <t>Je-li v rozpočtu (nebo ve výkazu) uveden výrobek nebo konstrukce či její prvek ukazující na konkrétního výrobce je tuto skutečnost třeba jednoznačně chápat jako příklad z možných variant z důvodu jasné specifikace technické a uživatelské parametrizace prvku, výrobku, systému nebo konstrukce s tím, že konečné použití konkrétního výrobku, prvku, systému nebo konstrukce (z možné variace výrobců nebo dodavatelů) při průkazném splnění deklarovaných nebo popisem stanovených technických specifikací a technických a  uživatelských standardů je na zhotoviteli stavby.</t>
  </si>
  <si>
    <t>Cena položek je uvedena vč. recyklačních poplatků</t>
  </si>
  <si>
    <t>Vypracoval : Roman Hladík</t>
  </si>
  <si>
    <t>M+R Instalace</t>
  </si>
  <si>
    <t>materiál</t>
  </si>
  <si>
    <t>montáž</t>
  </si>
  <si>
    <t>Název položky</t>
  </si>
  <si>
    <t>jm</t>
  </si>
  <si>
    <t>množství</t>
  </si>
  <si>
    <t>kč/jm</t>
  </si>
  <si>
    <t>celkem</t>
  </si>
  <si>
    <t>Krabice elinstalační plastová 6455-11P se svorkovnicí a víčkem nad omítku IP54</t>
  </si>
  <si>
    <t>ks</t>
  </si>
  <si>
    <t>Trubka ohebná PVC, 320N, FX16 samozhášivá vč. kolen, spojek a příchytek</t>
  </si>
  <si>
    <t>m</t>
  </si>
  <si>
    <t>Trubka ohebná PVC, 320N, FX25 samozhášivá vč. kolen, spojek a příchytek</t>
  </si>
  <si>
    <t>Trubka tuhá PVC, 320N, VRM16 samozhášivá vč. kolen, spojek a příchytek</t>
  </si>
  <si>
    <t>Trubka tuhá PVC, 320N, VRM25 samozhášivá vč. kolen, spojek a příchytek</t>
  </si>
  <si>
    <t>Pozinkovaný žlab perforovaný 62/50 vč. víka, kolen, spojek, konzol a spoj. mat.</t>
  </si>
  <si>
    <t>Pozinkovaný žlab perforovaný 125/100 vč. víka, kolen, spojek, konzol a spoj. mat.</t>
  </si>
  <si>
    <t>Kabel JYTY-O 7x1</t>
  </si>
  <si>
    <t>Kabel JYTY-O 4x1</t>
  </si>
  <si>
    <t>Kabel JYTY-O 2x1</t>
  </si>
  <si>
    <t>Kabel H05VV-F 5G2,5</t>
  </si>
  <si>
    <t>Kabel H05VV-F 3G1</t>
  </si>
  <si>
    <t>Vodiš CYA 6</t>
  </si>
  <si>
    <t>Vodiš CYA 10</t>
  </si>
  <si>
    <t>Vodiš CYA 25</t>
  </si>
  <si>
    <t>Svorka pro pospojení vč. Cu pásku</t>
  </si>
  <si>
    <t>Vývodka Pg</t>
  </si>
  <si>
    <t>Ukončení kabelů do 4x10</t>
  </si>
  <si>
    <t>Požární ucpávky</t>
  </si>
  <si>
    <t>kpl</t>
  </si>
  <si>
    <t>Stavební sádra</t>
  </si>
  <si>
    <t>kg</t>
  </si>
  <si>
    <t>Drobný materiál (% z materálu)</t>
  </si>
  <si>
    <t>%</t>
  </si>
  <si>
    <t>Sekání prostupy a stavební přípomoce (% z montáží)</t>
  </si>
  <si>
    <t>Celkem</t>
  </si>
  <si>
    <t>Dodávky</t>
  </si>
  <si>
    <t>Průmyslový switch 5xRJ45, 10/100 TX, 24V napájení, DIN</t>
  </si>
  <si>
    <t>Teplotní snímač jímkový s plastovou hlavicí vč. nerez. jímky (NTC20k)</t>
  </si>
  <si>
    <t>Teplotní snímač venkovní (NTC20k) IP54</t>
  </si>
  <si>
    <t>Teplotní snímač prostorový (NTC20k) IP54</t>
  </si>
  <si>
    <t>Teplotní snímač příložný s plastovou hlavicí (NTC20k) IP54</t>
  </si>
  <si>
    <t>Teplotní snímač kanálový s plastovou hlavicí a mont. talířem (NTC20k) IP54</t>
  </si>
  <si>
    <t>Termostat protimrazové ochrany, kapilárový, 3m, IP65</t>
  </si>
  <si>
    <t>Diferenční tlakový spínač, 20-300Pa vč. připojovacího příslušenství</t>
  </si>
  <si>
    <t>Snímač NH3, prostorový, 24V, 4-20mA</t>
  </si>
  <si>
    <t>Snímač CO2, prostorový, 24V, 4-20mA</t>
  </si>
  <si>
    <t>Nerezový kryt prostorového snímače, odolnost 750kg/5cm</t>
  </si>
  <si>
    <t xml:space="preserve">Detektor kouře do VZT potrubí, 24V, 2-10VDC, relé, 300mm </t>
  </si>
  <si>
    <t>Servopohon VZT klapky Y1.1 - sání (24V / 150/75/16s / 10Nm / 0-10VDC, hav. Fce)</t>
  </si>
  <si>
    <t>Servopohon VZT klapky Y1.3 a 1.4 - rekup., směš. 24V / 150s / 5Nm / 0-10VDC)</t>
  </si>
  <si>
    <t>Servopohon VZT klapky Y1.2 - výdech (24V / 75/20s / 10Nm / 2bodové, hav. fce)</t>
  </si>
  <si>
    <t xml:space="preserve">Regulační ventil YV2, 3-cestný, DN15, Kv=2,5, PN16, zdvih 5,5mm, vnější závit vč. protišroubení a příslušenství </t>
  </si>
  <si>
    <t>Servopohon reg. ventilu ÚT (24V / 43s, 400N, 5,5mm, 0-10V)</t>
  </si>
  <si>
    <t>Servopohon reg. ventilu VZT ohřívače (24V / 43s, 200N, 5,5mm, 0-10V)</t>
  </si>
  <si>
    <t>Univerzální regulátor podporující standardy BACnet IP, BACnet MS/TP, LonWorks, Panel-Bus, Meter-Bus, ModBus, 600 I/O, webserver (integrované 10UI, 4AO, 4DI, 8DO), výstup pro operátorský panel</t>
  </si>
  <si>
    <t>Externí displej pro regulátor, montáž do dveří rozvaděče, monochrom LCD, 160x80px, 5x20 znaků, 6 kláves, 1 otočný volič, 168x78x32mm)</t>
  </si>
  <si>
    <t>Kombinovaný IO modul - 8AI, 8AO, 12DI, 6DO (Panel Bus), šroubové svorky</t>
  </si>
  <si>
    <t>Rozváděč BA2</t>
  </si>
  <si>
    <t>Skříň 600x2000x400. Oceloplechová, povrchová IP54 vč. podstavce a mont. Panelu</t>
  </si>
  <si>
    <t>Hlavní vypínač 400V/63A otočný vačkový vestavný, černý ovladač</t>
  </si>
  <si>
    <t>Svodič přepětí 4p kategorie T2 s výměnnými moduly, In=20kA, Up=1,2kV</t>
  </si>
  <si>
    <t>Svodič přepětí "T3" s VF filtrem 16A</t>
  </si>
  <si>
    <t>Rázová oddělovací tlumivka 16A</t>
  </si>
  <si>
    <t>Svodič přepětí pro linku RS485, svorkový (DM-006/1-RS)</t>
  </si>
  <si>
    <t>Relé 2P 8A vč. patice, spony a sign. LED</t>
  </si>
  <si>
    <t>Jistič 3C16A 10kA</t>
  </si>
  <si>
    <t>Jistič 1B10A 10kA</t>
  </si>
  <si>
    <t>Jistič 1B6A 10kA</t>
  </si>
  <si>
    <t>Řadová svorka s pojistkou RSP-4</t>
  </si>
  <si>
    <t>Transformátor 230V/24V 200VA</t>
  </si>
  <si>
    <t>Transformátor 230V/24V 100VA</t>
  </si>
  <si>
    <t>Napájecí zdroj 24VDC/4,2A</t>
  </si>
  <si>
    <t>Zásuvka soklová 230V/16A</t>
  </si>
  <si>
    <t>Ovládací hlavice vč. kontaktů (d22)</t>
  </si>
  <si>
    <t>Sign. hlavice vč. LED (d22)</t>
  </si>
  <si>
    <t>Kolébkový 3-polohový ovladač, DIN, 10A</t>
  </si>
  <si>
    <t>Přípojnice PE, N, Lišty DIN, propojovací přípojnice 63A/3P, svorky, vývodky, štítky</t>
  </si>
  <si>
    <t>set</t>
  </si>
  <si>
    <t>HZS, Software, PD, revize</t>
  </si>
  <si>
    <t>Software DDC</t>
  </si>
  <si>
    <t>db</t>
  </si>
  <si>
    <t>Oživení, uvedení do provozu, zkušební provoz, zaškolení</t>
  </si>
  <si>
    <t>Projektová dokumentace skutečného provedení</t>
  </si>
  <si>
    <t>Revize</t>
  </si>
  <si>
    <t>Rekapitulace</t>
  </si>
  <si>
    <t>Celkem materiál a montáž</t>
  </si>
  <si>
    <t>bez DPH</t>
  </si>
  <si>
    <t>Celková cena</t>
  </si>
  <si>
    <t>vč. DPH</t>
  </si>
  <si>
    <t>ZIMNÍ EXPOZICE ŽIRAF SÍŤOVANÝCH</t>
  </si>
  <si>
    <t>ZOO Dvůr Králové nad Labem</t>
  </si>
  <si>
    <t>ZOO Dvůr Králové a.s., Štefánikova 1029, 544 01 DKnL</t>
  </si>
  <si>
    <t>- dodávku a montáž ÚT a VZT zařízení (pouze připojení)</t>
  </si>
  <si>
    <t>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</si>
</sst>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.0\ _K_č_-;\-* #,##0.0\ _K_č_-;_-* &quot;-&quot;?\ _K_č_-;_-@_-"/>
    <numFmt numFmtId="165" formatCode="##&quot;% DPH&quot;"/>
    <numFmt numFmtId="166" formatCode="&quot;Celková cena     &quot;???,???.?0\ &quot;Kč&quot;\ &quot;vč. DPH 5%&quot;"/>
    <numFmt numFmtId="167" formatCode="???,???.?0\ &quot;Kč&quot;\ &quot;vč. DPH 15%&quot;"/>
    <numFmt numFmtId="168" formatCode="&quot;Základ    &quot;???,???.?0\ &quot;Kč&quot;"/>
    <numFmt numFmtId="169" formatCode="&quot;DPH &quot;???,???.?0\ &quot;Kč&quot;"/>
    <numFmt numFmtId="170" formatCode="???,???.?0\ &quot;Kč&quot;\ &quot;vč. DPH 21%&quot;"/>
    <numFmt numFmtId="171" formatCode="###,###.\-\ "/>
    <numFmt numFmtId="172" formatCode="###,###.\-"/>
  </numFmts>
  <fonts count="29">
    <font>
      <sz val="10"/>
      <name val="Arial CE"/>
      <charset val="238"/>
    </font>
    <font>
      <b/>
      <sz val="2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u/>
      <sz val="9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6"/>
      <name val="Arial CE"/>
      <charset val="238"/>
    </font>
    <font>
      <b/>
      <sz val="6"/>
      <name val="Arial CE"/>
      <charset val="238"/>
    </font>
    <font>
      <sz val="6"/>
      <color rgb="FFFFC000"/>
      <name val="Arial CE"/>
      <charset val="238"/>
    </font>
    <font>
      <b/>
      <sz val="6"/>
      <name val="Arial CE"/>
      <family val="2"/>
      <charset val="238"/>
    </font>
    <font>
      <sz val="6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5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name val="EurosTEE"/>
      <charset val="238"/>
    </font>
    <font>
      <sz val="10"/>
      <name val="EurosTEE"/>
      <charset val="238"/>
    </font>
    <font>
      <b/>
      <i/>
      <u/>
      <sz val="13"/>
      <name val="Arial CE"/>
      <family val="2"/>
      <charset val="238"/>
    </font>
    <font>
      <sz val="18"/>
      <color indexed="8"/>
      <name val="EurosTEEBla"/>
      <charset val="238"/>
    </font>
    <font>
      <sz val="14"/>
      <color indexed="49"/>
      <name val="EurosTEEBla"/>
      <charset val="238"/>
    </font>
    <font>
      <sz val="25"/>
      <color indexed="49"/>
      <name val="EurosTEEBla"/>
      <charset val="238"/>
    </font>
    <font>
      <sz val="11"/>
      <color indexed="49"/>
      <name val="EurosTEEBla"/>
      <charset val="238"/>
    </font>
    <font>
      <b/>
      <sz val="11"/>
      <name val="Arial CE"/>
      <family val="2"/>
      <charset val="238"/>
    </font>
    <font>
      <b/>
      <i/>
      <sz val="16"/>
      <color indexed="8"/>
      <name val="EurosTEEBla"/>
      <charset val="238"/>
    </font>
    <font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medium">
        <color indexed="64"/>
      </bottom>
      <diagonal/>
    </border>
  </borders>
  <cellStyleXfs count="18">
    <xf numFmtId="0" fontId="0" fillId="0" borderId="0"/>
    <xf numFmtId="171" fontId="16" fillId="0" borderId="28">
      <alignment horizontal="left"/>
    </xf>
    <xf numFmtId="0" fontId="17" fillId="0" borderId="0" applyNumberFormat="0" applyAlignment="0">
      <alignment horizontal="center"/>
    </xf>
    <xf numFmtId="0" fontId="18" fillId="0" borderId="0">
      <alignment horizontal="center"/>
    </xf>
    <xf numFmtId="0" fontId="19" fillId="2" borderId="0">
      <alignment horizontal="left"/>
    </xf>
    <xf numFmtId="0" fontId="20" fillId="2" borderId="0"/>
    <xf numFmtId="0" fontId="20" fillId="0" borderId="0">
      <alignment horizontal="left"/>
    </xf>
    <xf numFmtId="0" fontId="21" fillId="0" borderId="0">
      <alignment horizontal="left"/>
    </xf>
    <xf numFmtId="49" fontId="22" fillId="0" borderId="0">
      <alignment horizontal="center" vertical="center"/>
    </xf>
    <xf numFmtId="49" fontId="23" fillId="0" borderId="0">
      <alignment horizontal="center" vertical="center"/>
    </xf>
    <xf numFmtId="49" fontId="24" fillId="0" borderId="1">
      <alignment horizontal="center" vertical="center"/>
    </xf>
    <xf numFmtId="49" fontId="25" fillId="0" borderId="0">
      <alignment horizontal="center" vertical="center"/>
    </xf>
    <xf numFmtId="0" fontId="26" fillId="0" borderId="0"/>
    <xf numFmtId="172" fontId="18" fillId="0" borderId="0" applyNumberFormat="0" applyAlignment="0">
      <alignment horizontal="center"/>
    </xf>
    <xf numFmtId="0" fontId="27" fillId="0" borderId="0">
      <alignment horizontal="center"/>
    </xf>
    <xf numFmtId="0" fontId="7" fillId="0" borderId="0"/>
    <xf numFmtId="0" fontId="8" fillId="0" borderId="0"/>
    <xf numFmtId="0" fontId="28" fillId="0" borderId="0"/>
  </cellStyleXfs>
  <cellXfs count="8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49" fontId="5" fillId="0" borderId="0" xfId="0" applyNumberFormat="1" applyFont="1"/>
    <xf numFmtId="0" fontId="6" fillId="0" borderId="0" xfId="0" applyFont="1"/>
    <xf numFmtId="49" fontId="6" fillId="0" borderId="0" xfId="0" applyNumberFormat="1" applyFont="1"/>
    <xf numFmtId="49" fontId="6" fillId="0" borderId="0" xfId="0" applyNumberFormat="1" applyFont="1" applyAlignment="1"/>
    <xf numFmtId="49" fontId="0" fillId="0" borderId="0" xfId="0" applyNumberFormat="1"/>
    <xf numFmtId="14" fontId="6" fillId="0" borderId="0" xfId="0" applyNumberFormat="1" applyFo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justify" vertical="center"/>
    </xf>
    <xf numFmtId="49" fontId="9" fillId="0" borderId="6" xfId="0" applyNumberFormat="1" applyFont="1" applyBorder="1" applyAlignment="1">
      <alignment horizontal="center" vertical="center"/>
    </xf>
    <xf numFmtId="164" fontId="9" fillId="0" borderId="7" xfId="0" applyNumberFormat="1" applyFont="1" applyBorder="1" applyAlignment="1">
      <alignment vertical="center"/>
    </xf>
    <xf numFmtId="43" fontId="9" fillId="0" borderId="7" xfId="0" applyNumberFormat="1" applyFont="1" applyBorder="1" applyAlignment="1">
      <alignment vertical="center"/>
    </xf>
    <xf numFmtId="43" fontId="9" fillId="0" borderId="8" xfId="0" applyNumberFormat="1" applyFont="1" applyBorder="1" applyAlignment="1">
      <alignment vertical="center"/>
    </xf>
    <xf numFmtId="43" fontId="9" fillId="0" borderId="0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49" fontId="9" fillId="0" borderId="5" xfId="0" applyNumberFormat="1" applyFont="1" applyFill="1" applyBorder="1" applyAlignment="1">
      <alignment vertical="center"/>
    </xf>
    <xf numFmtId="164" fontId="9" fillId="0" borderId="7" xfId="0" applyNumberFormat="1" applyFont="1" applyFill="1" applyBorder="1" applyAlignment="1">
      <alignment vertical="center"/>
    </xf>
    <xf numFmtId="49" fontId="9" fillId="0" borderId="9" xfId="0" applyNumberFormat="1" applyFont="1" applyBorder="1" applyAlignment="1">
      <alignment vertical="center"/>
    </xf>
    <xf numFmtId="49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vertical="center"/>
    </xf>
    <xf numFmtId="43" fontId="9" fillId="0" borderId="11" xfId="0" applyNumberFormat="1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44" fontId="9" fillId="0" borderId="14" xfId="0" applyNumberFormat="1" applyFont="1" applyBorder="1" applyAlignment="1">
      <alignment vertical="center"/>
    </xf>
    <xf numFmtId="0" fontId="0" fillId="0" borderId="0" xfId="0" applyBorder="1"/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" fontId="9" fillId="0" borderId="0" xfId="0" applyNumberFormat="1" applyFont="1" applyBorder="1" applyAlignment="1">
      <alignment vertical="center"/>
    </xf>
    <xf numFmtId="44" fontId="9" fillId="0" borderId="16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16" xfId="0" applyFont="1" applyBorder="1" applyAlignment="1">
      <alignment vertical="center"/>
    </xf>
    <xf numFmtId="43" fontId="9" fillId="0" borderId="16" xfId="0" applyNumberFormat="1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44" fontId="10" fillId="0" borderId="18" xfId="0" applyNumberFormat="1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49" fontId="9" fillId="0" borderId="19" xfId="0" applyNumberFormat="1" applyFont="1" applyBorder="1" applyAlignment="1">
      <alignment horizontal="justify" vertical="center"/>
    </xf>
    <xf numFmtId="49" fontId="9" fillId="0" borderId="20" xfId="0" applyNumberFormat="1" applyFont="1" applyBorder="1" applyAlignment="1">
      <alignment horizontal="center" vertical="center"/>
    </xf>
    <xf numFmtId="164" fontId="9" fillId="0" borderId="21" xfId="0" applyNumberFormat="1" applyFont="1" applyBorder="1" applyAlignment="1">
      <alignment vertical="center"/>
    </xf>
    <xf numFmtId="43" fontId="9" fillId="0" borderId="21" xfId="0" applyNumberFormat="1" applyFont="1" applyBorder="1" applyAlignment="1">
      <alignment vertical="center"/>
    </xf>
    <xf numFmtId="43" fontId="11" fillId="0" borderId="0" xfId="0" applyNumberFormat="1" applyFont="1" applyFill="1" applyBorder="1" applyAlignment="1">
      <alignment vertical="center"/>
    </xf>
    <xf numFmtId="43" fontId="9" fillId="0" borderId="15" xfId="0" applyNumberFormat="1" applyFont="1" applyBorder="1" applyAlignment="1">
      <alignment vertical="center"/>
    </xf>
    <xf numFmtId="49" fontId="9" fillId="0" borderId="19" xfId="0" applyNumberFormat="1" applyFont="1" applyBorder="1" applyAlignment="1">
      <alignment vertical="center"/>
    </xf>
    <xf numFmtId="0" fontId="0" fillId="0" borderId="22" xfId="0" applyBorder="1"/>
    <xf numFmtId="0" fontId="10" fillId="0" borderId="23" xfId="0" applyFont="1" applyBorder="1" applyAlignment="1">
      <alignment horizontal="center" vertical="center"/>
    </xf>
    <xf numFmtId="0" fontId="9" fillId="0" borderId="24" xfId="0" applyNumberFormat="1" applyFont="1" applyBorder="1" applyAlignment="1">
      <alignment horizontal="justify" vertical="center"/>
    </xf>
    <xf numFmtId="0" fontId="9" fillId="0" borderId="25" xfId="0" applyNumberFormat="1" applyFont="1" applyBorder="1" applyAlignment="1">
      <alignment horizontal="justify" vertical="center"/>
    </xf>
    <xf numFmtId="165" fontId="9" fillId="0" borderId="26" xfId="0" applyNumberFormat="1" applyFont="1" applyBorder="1" applyAlignment="1">
      <alignment horizontal="right" vertical="center"/>
    </xf>
    <xf numFmtId="0" fontId="9" fillId="0" borderId="14" xfId="0" applyFont="1" applyBorder="1" applyAlignment="1">
      <alignment vertical="center"/>
    </xf>
    <xf numFmtId="0" fontId="7" fillId="0" borderId="0" xfId="0" applyFont="1" applyFill="1"/>
    <xf numFmtId="0" fontId="12" fillId="0" borderId="0" xfId="0" applyFont="1" applyFill="1"/>
    <xf numFmtId="0" fontId="0" fillId="0" borderId="0" xfId="0" applyFill="1"/>
    <xf numFmtId="0" fontId="0" fillId="0" borderId="0" xfId="0" applyFill="1" applyBorder="1"/>
    <xf numFmtId="0" fontId="9" fillId="0" borderId="0" xfId="0" applyFont="1" applyFill="1"/>
    <xf numFmtId="166" fontId="0" fillId="0" borderId="0" xfId="0" applyNumberFormat="1" applyFill="1"/>
    <xf numFmtId="167" fontId="12" fillId="0" borderId="0" xfId="0" applyNumberFormat="1" applyFont="1" applyFill="1" applyAlignment="1">
      <alignment horizontal="right" vertical="center"/>
    </xf>
    <xf numFmtId="0" fontId="13" fillId="0" borderId="0" xfId="0" applyFont="1" applyFill="1"/>
    <xf numFmtId="165" fontId="13" fillId="0" borderId="0" xfId="0" applyNumberFormat="1" applyFont="1" applyFill="1" applyBorder="1" applyAlignment="1">
      <alignment horizontal="right" vertical="center"/>
    </xf>
    <xf numFmtId="170" fontId="12" fillId="0" borderId="0" xfId="0" applyNumberFormat="1" applyFont="1" applyFill="1" applyAlignment="1">
      <alignment horizontal="right" vertical="center"/>
    </xf>
    <xf numFmtId="0" fontId="14" fillId="0" borderId="0" xfId="0" applyFont="1" applyFill="1"/>
    <xf numFmtId="0" fontId="15" fillId="0" borderId="0" xfId="0" applyFont="1" applyFill="1"/>
    <xf numFmtId="0" fontId="9" fillId="0" borderId="27" xfId="0" applyFont="1" applyBorder="1"/>
    <xf numFmtId="0" fontId="0" fillId="0" borderId="27" xfId="0" applyBorder="1"/>
    <xf numFmtId="0" fontId="6" fillId="0" borderId="0" xfId="0" applyNumberFormat="1" applyFont="1" applyAlignment="1">
      <alignment wrapText="1"/>
    </xf>
    <xf numFmtId="44" fontId="9" fillId="0" borderId="24" xfId="0" applyNumberFormat="1" applyFont="1" applyBorder="1" applyAlignment="1">
      <alignment vertical="center"/>
    </xf>
    <xf numFmtId="44" fontId="9" fillId="0" borderId="26" xfId="0" applyNumberFormat="1" applyFont="1" applyBorder="1" applyAlignment="1">
      <alignment vertical="center"/>
    </xf>
    <xf numFmtId="44" fontId="14" fillId="0" borderId="0" xfId="0" applyNumberFormat="1" applyFont="1" applyFill="1" applyAlignment="1"/>
    <xf numFmtId="44" fontId="10" fillId="0" borderId="1" xfId="0" applyNumberFormat="1" applyFont="1" applyBorder="1" applyAlignment="1">
      <alignment vertical="center"/>
    </xf>
    <xf numFmtId="44" fontId="10" fillId="0" borderId="18" xfId="0" applyNumberFormat="1" applyFont="1" applyBorder="1" applyAlignment="1">
      <alignment vertical="center"/>
    </xf>
    <xf numFmtId="44" fontId="10" fillId="0" borderId="17" xfId="0" applyNumberFormat="1" applyFont="1" applyBorder="1" applyAlignment="1">
      <alignment vertical="center"/>
    </xf>
    <xf numFmtId="44" fontId="7" fillId="0" borderId="0" xfId="0" applyNumberFormat="1" applyFont="1" applyFill="1" applyAlignment="1"/>
    <xf numFmtId="168" fontId="13" fillId="0" borderId="0" xfId="0" applyNumberFormat="1" applyFont="1" applyFill="1" applyAlignment="1"/>
    <xf numFmtId="169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/>
    <xf numFmtId="0" fontId="10" fillId="0" borderId="2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43" fontId="9" fillId="3" borderId="6" xfId="0" applyNumberFormat="1" applyFont="1" applyFill="1" applyBorder="1" applyAlignment="1">
      <alignment vertical="center"/>
    </xf>
  </cellXfs>
  <cellStyles count="18">
    <cellStyle name="celkem nabídka" xfId="1"/>
    <cellStyle name="ceny" xfId="2"/>
    <cellStyle name="číslo položky" xfId="3"/>
    <cellStyle name="hlavička-název položky" xfId="4"/>
    <cellStyle name="hlavička-popis položky" xfId="5"/>
    <cellStyle name="horní nadpis" xfId="6"/>
    <cellStyle name="nadpis" xfId="7"/>
    <cellStyle name="Název nabídky" xfId="8"/>
    <cellStyle name="Název nabídky-adresa firmy" xfId="9"/>
    <cellStyle name="Název nabídky-firma" xfId="10"/>
    <cellStyle name="Název nabídky-popis firmy" xfId="11"/>
    <cellStyle name="název položky" xfId="12"/>
    <cellStyle name="Normální" xfId="0" builtinId="0"/>
    <cellStyle name="podceny" xfId="13"/>
    <cellStyle name="podnázev" xfId="14"/>
    <cellStyle name="podpoložka" xfId="15"/>
    <cellStyle name="popis položky" xfId="16"/>
    <cellStyle name="Styl 1" xfId="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Rozpočet1_47" connectionId="6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ozpočet1_48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Rozpočet1_49" connectionId="4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Rozpočet1_45" connectionId="1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Rozpočet1_43" connectionId="3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Rozpočet1_42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54"/>
  <sheetViews>
    <sheetView showGridLines="0" tabSelected="1" view="pageBreakPreview" zoomScale="150" zoomScaleNormal="150" zoomScaleSheetLayoutView="150" workbookViewId="0">
      <selection activeCell="A8" sqref="A8"/>
    </sheetView>
  </sheetViews>
  <sheetFormatPr defaultRowHeight="12.75"/>
  <cols>
    <col min="1" max="1" width="10.140625" bestFit="1" customWidth="1"/>
  </cols>
  <sheetData>
    <row r="5" spans="1:9" ht="26.25">
      <c r="A5" s="1" t="s">
        <v>0</v>
      </c>
      <c r="B5" s="2"/>
      <c r="C5" s="2"/>
      <c r="D5" s="2"/>
      <c r="E5" s="2"/>
      <c r="F5" s="2"/>
      <c r="G5" s="2"/>
      <c r="H5" s="2"/>
      <c r="I5" s="2"/>
    </row>
    <row r="7" spans="1:9" ht="18">
      <c r="A7" s="3" t="s">
        <v>102</v>
      </c>
      <c r="B7" s="2"/>
      <c r="C7" s="2"/>
      <c r="D7" s="2"/>
      <c r="E7" s="2"/>
      <c r="F7" s="2"/>
      <c r="G7" s="2"/>
      <c r="H7" s="2"/>
      <c r="I7" s="2"/>
    </row>
    <row r="9" spans="1:9">
      <c r="A9" s="4" t="s">
        <v>1</v>
      </c>
      <c r="B9" s="2"/>
      <c r="C9" s="2"/>
      <c r="D9" s="2"/>
      <c r="E9" s="4"/>
      <c r="F9" s="2"/>
      <c r="G9" s="2"/>
      <c r="H9" s="2"/>
      <c r="I9" s="2"/>
    </row>
    <row r="10" spans="1:9">
      <c r="A10" s="2" t="s">
        <v>98</v>
      </c>
      <c r="B10" s="2"/>
      <c r="C10" s="2"/>
      <c r="D10" s="2"/>
      <c r="E10" s="2"/>
      <c r="F10" s="2"/>
      <c r="G10" s="2"/>
      <c r="H10" s="2"/>
      <c r="I10" s="2"/>
    </row>
    <row r="11" spans="1:9">
      <c r="A11" s="2" t="s">
        <v>99</v>
      </c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4" t="s">
        <v>2</v>
      </c>
      <c r="B13" s="2"/>
      <c r="C13" s="2"/>
      <c r="D13" s="2"/>
      <c r="E13" s="2"/>
      <c r="F13" s="2"/>
      <c r="G13" s="2"/>
      <c r="H13" s="2"/>
      <c r="I13" s="2"/>
    </row>
    <row r="14" spans="1:9">
      <c r="A14" s="2" t="s">
        <v>100</v>
      </c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7" spans="1:9" ht="15.75">
      <c r="A17" s="5"/>
      <c r="B17" s="2"/>
      <c r="C17" s="2"/>
      <c r="D17" s="2"/>
      <c r="E17" s="2"/>
      <c r="F17" s="2"/>
      <c r="G17" s="2"/>
      <c r="H17" s="2"/>
      <c r="I17" s="2"/>
    </row>
    <row r="26" spans="1:9" s="7" customFormat="1" ht="12">
      <c r="A26" s="6" t="s">
        <v>3</v>
      </c>
    </row>
    <row r="27" spans="1:9" s="7" customFormat="1" ht="9.75">
      <c r="A27" s="8" t="s">
        <v>101</v>
      </c>
    </row>
    <row r="28" spans="1:9" s="7" customFormat="1" ht="9.75">
      <c r="A28" s="8"/>
    </row>
    <row r="29" spans="1:9" s="7" customFormat="1" ht="9.75">
      <c r="A29" s="8"/>
    </row>
    <row r="30" spans="1:9" s="7" customFormat="1" ht="9.75">
      <c r="A30" s="8"/>
    </row>
    <row r="31" spans="1:9" s="7" customFormat="1" ht="9.75">
      <c r="A31" s="8"/>
    </row>
    <row r="32" spans="1:9" s="7" customFormat="1" ht="9.75">
      <c r="A32" s="8"/>
    </row>
    <row r="33" spans="1:9" s="7" customFormat="1" ht="9.75"/>
    <row r="34" spans="1:9" s="7" customFormat="1" ht="9.75"/>
    <row r="35" spans="1:9" s="7" customFormat="1" ht="9.75"/>
    <row r="36" spans="1:9" s="7" customFormat="1" ht="9.75"/>
    <row r="37" spans="1:9" s="7" customFormat="1" ht="9.75" customHeight="1">
      <c r="A37" s="6" t="s">
        <v>4</v>
      </c>
    </row>
    <row r="38" spans="1:9" s="7" customFormat="1" ht="50.25" customHeight="1">
      <c r="A38" s="73" t="s">
        <v>5</v>
      </c>
      <c r="B38" s="73"/>
      <c r="C38" s="73"/>
      <c r="D38" s="73"/>
      <c r="E38" s="73"/>
      <c r="F38" s="73"/>
      <c r="G38" s="73"/>
      <c r="H38" s="73"/>
      <c r="I38" s="73"/>
    </row>
    <row r="39" spans="1:9" s="7" customFormat="1" ht="9.75">
      <c r="A39" s="9" t="s">
        <v>6</v>
      </c>
    </row>
    <row r="40" spans="1:9" s="7" customFormat="1" ht="9.75"/>
    <row r="41" spans="1:9" s="7" customFormat="1" ht="9.75"/>
    <row r="42" spans="1:9" s="7" customFormat="1" ht="9.75"/>
    <row r="43" spans="1:9" s="7" customFormat="1" ht="9.75"/>
    <row r="44" spans="1:9" s="7" customFormat="1" ht="9.75">
      <c r="A44" s="8"/>
    </row>
    <row r="47" spans="1:9">
      <c r="A47" s="10"/>
    </row>
    <row r="48" spans="1:9">
      <c r="A48" s="10"/>
    </row>
    <row r="49" spans="1:1">
      <c r="A49" s="10"/>
    </row>
    <row r="53" spans="1:1" s="7" customFormat="1" ht="9.75">
      <c r="A53" s="7" t="s">
        <v>7</v>
      </c>
    </row>
    <row r="54" spans="1:1" s="7" customFormat="1" ht="9.75">
      <c r="A54" s="11">
        <v>42914</v>
      </c>
    </row>
  </sheetData>
  <mergeCells count="1">
    <mergeCell ref="A38:I38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6"/>
  <sheetViews>
    <sheetView showGridLines="0" view="pageBreakPreview" zoomScale="150" zoomScaleNormal="150" zoomScaleSheetLayoutView="150" zoomScalePageLayoutView="140" workbookViewId="0">
      <selection activeCell="D13" sqref="D13"/>
    </sheetView>
  </sheetViews>
  <sheetFormatPr defaultRowHeight="12.75"/>
  <cols>
    <col min="1" max="1" width="46.28515625" customWidth="1"/>
    <col min="2" max="2" width="3" customWidth="1"/>
    <col min="3" max="3" width="7.42578125" customWidth="1"/>
    <col min="4" max="4" width="9.7109375" customWidth="1"/>
    <col min="5" max="5" width="9.85546875" customWidth="1"/>
    <col min="6" max="7" width="9.7109375" customWidth="1"/>
  </cols>
  <sheetData>
    <row r="1" spans="1:9" ht="9.9499999999999993" customHeight="1">
      <c r="A1" s="12" t="s">
        <v>8</v>
      </c>
      <c r="B1" s="13"/>
      <c r="C1" s="13"/>
      <c r="D1" s="87" t="s">
        <v>9</v>
      </c>
      <c r="E1" s="87"/>
      <c r="F1" s="87" t="s">
        <v>10</v>
      </c>
      <c r="G1" s="87"/>
      <c r="H1" s="14"/>
      <c r="I1" s="14"/>
    </row>
    <row r="2" spans="1:9" ht="8.1" customHeight="1">
      <c r="A2" s="15" t="s">
        <v>11</v>
      </c>
      <c r="B2" s="16" t="s">
        <v>12</v>
      </c>
      <c r="C2" s="17" t="s">
        <v>13</v>
      </c>
      <c r="D2" s="16" t="s">
        <v>14</v>
      </c>
      <c r="E2" s="17" t="s">
        <v>15</v>
      </c>
      <c r="F2" s="16" t="s">
        <v>14</v>
      </c>
      <c r="G2" s="17" t="s">
        <v>15</v>
      </c>
      <c r="H2" s="14"/>
      <c r="I2" s="14"/>
    </row>
    <row r="3" spans="1:9" ht="8.1" customHeight="1">
      <c r="A3" s="18" t="s">
        <v>16</v>
      </c>
      <c r="B3" s="19" t="s">
        <v>17</v>
      </c>
      <c r="C3" s="20">
        <v>10</v>
      </c>
      <c r="D3" s="88"/>
      <c r="E3" s="21">
        <f>C3*D3</f>
        <v>0</v>
      </c>
      <c r="F3" s="88"/>
      <c r="G3" s="22">
        <f>C3*F3</f>
        <v>0</v>
      </c>
      <c r="H3" s="23"/>
      <c r="I3" s="23"/>
    </row>
    <row r="4" spans="1:9" ht="8.1" customHeight="1">
      <c r="A4" s="24" t="s">
        <v>18</v>
      </c>
      <c r="B4" s="19" t="s">
        <v>19</v>
      </c>
      <c r="C4" s="20">
        <v>50</v>
      </c>
      <c r="D4" s="88"/>
      <c r="E4" s="21">
        <f t="shared" ref="E4:E22" si="0">C4*D4</f>
        <v>0</v>
      </c>
      <c r="F4" s="88"/>
      <c r="G4" s="21">
        <f t="shared" ref="G4:G22" si="1">C4*F4</f>
        <v>0</v>
      </c>
      <c r="H4" s="23"/>
      <c r="I4" s="23"/>
    </row>
    <row r="5" spans="1:9" ht="8.1" customHeight="1">
      <c r="A5" s="24" t="s">
        <v>20</v>
      </c>
      <c r="B5" s="19" t="s">
        <v>19</v>
      </c>
      <c r="C5" s="20">
        <v>100</v>
      </c>
      <c r="D5" s="88"/>
      <c r="E5" s="21">
        <f t="shared" si="0"/>
        <v>0</v>
      </c>
      <c r="F5" s="88"/>
      <c r="G5" s="21">
        <f t="shared" si="1"/>
        <v>0</v>
      </c>
      <c r="H5" s="23"/>
      <c r="I5" s="23"/>
    </row>
    <row r="6" spans="1:9" ht="8.1" customHeight="1">
      <c r="A6" s="24" t="s">
        <v>21</v>
      </c>
      <c r="B6" s="19" t="s">
        <v>19</v>
      </c>
      <c r="C6" s="20">
        <v>50</v>
      </c>
      <c r="D6" s="88"/>
      <c r="E6" s="21">
        <f t="shared" si="0"/>
        <v>0</v>
      </c>
      <c r="F6" s="88"/>
      <c r="G6" s="21">
        <f t="shared" si="1"/>
        <v>0</v>
      </c>
      <c r="H6" s="23"/>
      <c r="I6" s="23"/>
    </row>
    <row r="7" spans="1:9" ht="8.1" customHeight="1">
      <c r="A7" s="24" t="s">
        <v>22</v>
      </c>
      <c r="B7" s="19" t="s">
        <v>19</v>
      </c>
      <c r="C7" s="20">
        <v>100</v>
      </c>
      <c r="D7" s="88"/>
      <c r="E7" s="21">
        <f t="shared" si="0"/>
        <v>0</v>
      </c>
      <c r="F7" s="88"/>
      <c r="G7" s="21">
        <f t="shared" si="1"/>
        <v>0</v>
      </c>
      <c r="H7" s="23"/>
      <c r="I7" s="23"/>
    </row>
    <row r="8" spans="1:9" ht="8.1" customHeight="1">
      <c r="A8" s="24" t="s">
        <v>23</v>
      </c>
      <c r="B8" s="19" t="s">
        <v>19</v>
      </c>
      <c r="C8" s="20">
        <v>100</v>
      </c>
      <c r="D8" s="88"/>
      <c r="E8" s="21">
        <f t="shared" si="0"/>
        <v>0</v>
      </c>
      <c r="F8" s="88"/>
      <c r="G8" s="21">
        <f t="shared" si="1"/>
        <v>0</v>
      </c>
      <c r="H8" s="23"/>
      <c r="I8" s="23"/>
    </row>
    <row r="9" spans="1:9" ht="8.1" customHeight="1">
      <c r="A9" s="24" t="s">
        <v>24</v>
      </c>
      <c r="B9" s="19" t="s">
        <v>19</v>
      </c>
      <c r="C9" s="20">
        <v>20</v>
      </c>
      <c r="D9" s="88"/>
      <c r="E9" s="21">
        <f t="shared" si="0"/>
        <v>0</v>
      </c>
      <c r="F9" s="88"/>
      <c r="G9" s="21">
        <f t="shared" si="1"/>
        <v>0</v>
      </c>
      <c r="H9" s="23"/>
      <c r="I9" s="23"/>
    </row>
    <row r="10" spans="1:9" ht="8.1" customHeight="1">
      <c r="A10" s="24" t="s">
        <v>25</v>
      </c>
      <c r="B10" s="19" t="s">
        <v>19</v>
      </c>
      <c r="C10" s="20">
        <v>40</v>
      </c>
      <c r="D10" s="88"/>
      <c r="E10" s="21">
        <f t="shared" si="0"/>
        <v>0</v>
      </c>
      <c r="F10" s="88"/>
      <c r="G10" s="21">
        <f t="shared" si="1"/>
        <v>0</v>
      </c>
      <c r="H10" s="23"/>
      <c r="I10" s="23"/>
    </row>
    <row r="11" spans="1:9" ht="8.1" customHeight="1">
      <c r="A11" s="24" t="s">
        <v>26</v>
      </c>
      <c r="B11" s="19" t="s">
        <v>19</v>
      </c>
      <c r="C11" s="20">
        <v>500</v>
      </c>
      <c r="D11" s="88"/>
      <c r="E11" s="21">
        <f t="shared" si="0"/>
        <v>0</v>
      </c>
      <c r="F11" s="88"/>
      <c r="G11" s="21">
        <f t="shared" si="1"/>
        <v>0</v>
      </c>
      <c r="H11" s="23"/>
      <c r="I11" s="23"/>
    </row>
    <row r="12" spans="1:9" ht="8.1" customHeight="1">
      <c r="A12" s="24" t="s">
        <v>27</v>
      </c>
      <c r="B12" s="19" t="s">
        <v>19</v>
      </c>
      <c r="C12" s="20">
        <v>600</v>
      </c>
      <c r="D12" s="88"/>
      <c r="E12" s="21">
        <f t="shared" si="0"/>
        <v>0</v>
      </c>
      <c r="F12" s="88"/>
      <c r="G12" s="21">
        <f t="shared" si="1"/>
        <v>0</v>
      </c>
      <c r="H12" s="23"/>
      <c r="I12" s="23"/>
    </row>
    <row r="13" spans="1:9" ht="8.1" customHeight="1">
      <c r="A13" s="25" t="s">
        <v>28</v>
      </c>
      <c r="B13" s="19" t="s">
        <v>19</v>
      </c>
      <c r="C13" s="26">
        <v>40</v>
      </c>
      <c r="D13" s="88"/>
      <c r="E13" s="21">
        <f t="shared" si="0"/>
        <v>0</v>
      </c>
      <c r="F13" s="88"/>
      <c r="G13" s="21">
        <f t="shared" si="1"/>
        <v>0</v>
      </c>
      <c r="H13" s="23"/>
      <c r="I13" s="23"/>
    </row>
    <row r="14" spans="1:9" ht="8.1" customHeight="1">
      <c r="A14" s="24" t="s">
        <v>29</v>
      </c>
      <c r="B14" s="19" t="s">
        <v>19</v>
      </c>
      <c r="C14" s="20">
        <v>250</v>
      </c>
      <c r="D14" s="88"/>
      <c r="E14" s="21">
        <f t="shared" si="0"/>
        <v>0</v>
      </c>
      <c r="F14" s="88"/>
      <c r="G14" s="21">
        <f t="shared" si="1"/>
        <v>0</v>
      </c>
      <c r="H14" s="23"/>
      <c r="I14" s="23"/>
    </row>
    <row r="15" spans="1:9" ht="8.1" customHeight="1">
      <c r="A15" s="24" t="s">
        <v>30</v>
      </c>
      <c r="B15" s="19" t="s">
        <v>19</v>
      </c>
      <c r="C15" s="20">
        <v>50</v>
      </c>
      <c r="D15" s="88"/>
      <c r="E15" s="21">
        <f t="shared" si="0"/>
        <v>0</v>
      </c>
      <c r="F15" s="88"/>
      <c r="G15" s="21">
        <f t="shared" si="1"/>
        <v>0</v>
      </c>
      <c r="H15" s="23"/>
      <c r="I15" s="23"/>
    </row>
    <row r="16" spans="1:9" ht="8.1" customHeight="1">
      <c r="A16" s="24" t="s">
        <v>31</v>
      </c>
      <c r="B16" s="19" t="s">
        <v>19</v>
      </c>
      <c r="C16" s="20">
        <v>10</v>
      </c>
      <c r="D16" s="88"/>
      <c r="E16" s="21">
        <f t="shared" si="0"/>
        <v>0</v>
      </c>
      <c r="F16" s="88"/>
      <c r="G16" s="21">
        <f t="shared" si="1"/>
        <v>0</v>
      </c>
      <c r="H16" s="23"/>
      <c r="I16" s="23"/>
    </row>
    <row r="17" spans="1:9" ht="8.1" customHeight="1">
      <c r="A17" s="24" t="s">
        <v>32</v>
      </c>
      <c r="B17" s="19" t="s">
        <v>19</v>
      </c>
      <c r="C17" s="20">
        <v>10</v>
      </c>
      <c r="D17" s="88"/>
      <c r="E17" s="21">
        <f t="shared" si="0"/>
        <v>0</v>
      </c>
      <c r="F17" s="88"/>
      <c r="G17" s="21">
        <f t="shared" si="1"/>
        <v>0</v>
      </c>
      <c r="H17" s="23"/>
      <c r="I17" s="23"/>
    </row>
    <row r="18" spans="1:9" ht="8.1" customHeight="1">
      <c r="A18" s="24" t="s">
        <v>33</v>
      </c>
      <c r="B18" s="19" t="s">
        <v>17</v>
      </c>
      <c r="C18" s="20">
        <v>20</v>
      </c>
      <c r="D18" s="88"/>
      <c r="E18" s="21">
        <f t="shared" si="0"/>
        <v>0</v>
      </c>
      <c r="F18" s="88"/>
      <c r="G18" s="21">
        <f t="shared" si="1"/>
        <v>0</v>
      </c>
      <c r="H18" s="23"/>
      <c r="I18" s="23"/>
    </row>
    <row r="19" spans="1:9" ht="8.1" customHeight="1">
      <c r="A19" s="27" t="s">
        <v>34</v>
      </c>
      <c r="B19" s="28" t="s">
        <v>17</v>
      </c>
      <c r="C19" s="29">
        <v>60</v>
      </c>
      <c r="D19" s="88"/>
      <c r="E19" s="30">
        <f t="shared" si="0"/>
        <v>0</v>
      </c>
      <c r="F19" s="88"/>
      <c r="G19" s="30">
        <f t="shared" si="1"/>
        <v>0</v>
      </c>
      <c r="H19" s="23"/>
      <c r="I19" s="23"/>
    </row>
    <row r="20" spans="1:9" ht="8.1" customHeight="1">
      <c r="A20" s="27" t="s">
        <v>35</v>
      </c>
      <c r="B20" s="28" t="s">
        <v>17</v>
      </c>
      <c r="C20" s="29">
        <v>10</v>
      </c>
      <c r="D20" s="88"/>
      <c r="E20" s="30">
        <f t="shared" si="0"/>
        <v>0</v>
      </c>
      <c r="F20" s="88"/>
      <c r="G20" s="30">
        <f t="shared" si="1"/>
        <v>0</v>
      </c>
      <c r="H20" s="23"/>
      <c r="I20" s="23"/>
    </row>
    <row r="21" spans="1:9" ht="8.1" customHeight="1">
      <c r="A21" s="27" t="s">
        <v>36</v>
      </c>
      <c r="B21" s="28" t="s">
        <v>37</v>
      </c>
      <c r="C21" s="29">
        <v>1</v>
      </c>
      <c r="D21" s="88"/>
      <c r="E21" s="30">
        <f t="shared" si="0"/>
        <v>0</v>
      </c>
      <c r="F21" s="88"/>
      <c r="G21" s="30">
        <f t="shared" si="1"/>
        <v>0</v>
      </c>
      <c r="H21" s="23"/>
      <c r="I21" s="23"/>
    </row>
    <row r="22" spans="1:9" ht="8.1" customHeight="1">
      <c r="A22" s="27" t="s">
        <v>38</v>
      </c>
      <c r="B22" s="28" t="s">
        <v>39</v>
      </c>
      <c r="C22" s="29">
        <v>30</v>
      </c>
      <c r="D22" s="88"/>
      <c r="E22" s="30">
        <f t="shared" si="0"/>
        <v>0</v>
      </c>
      <c r="F22" s="88"/>
      <c r="G22" s="30">
        <f t="shared" si="1"/>
        <v>0</v>
      </c>
      <c r="H22" s="23"/>
      <c r="I22" s="23"/>
    </row>
    <row r="23" spans="1:9" ht="8.1" customHeight="1">
      <c r="A23" s="31"/>
      <c r="B23" s="32"/>
      <c r="C23" s="32"/>
      <c r="D23" s="32"/>
      <c r="E23" s="33">
        <f>SUM(E1:E22)</f>
        <v>0</v>
      </c>
      <c r="F23" s="31"/>
      <c r="G23" s="33">
        <f>SUM(G1:G22)</f>
        <v>0</v>
      </c>
      <c r="H23" s="34"/>
      <c r="I23" s="34"/>
    </row>
    <row r="24" spans="1:9" ht="8.1" customHeight="1">
      <c r="A24" s="35" t="s">
        <v>40</v>
      </c>
      <c r="B24" s="36"/>
      <c r="C24" s="37">
        <v>3</v>
      </c>
      <c r="D24" s="36" t="s">
        <v>41</v>
      </c>
      <c r="E24" s="38">
        <f>ROUND(E23*C24*0.01,1)</f>
        <v>0</v>
      </c>
      <c r="F24" s="39"/>
      <c r="G24" s="40"/>
      <c r="H24" s="34"/>
      <c r="I24" s="34"/>
    </row>
    <row r="25" spans="1:9" ht="8.1" customHeight="1">
      <c r="A25" s="35" t="s">
        <v>42</v>
      </c>
      <c r="B25" s="36"/>
      <c r="C25" s="37">
        <v>10</v>
      </c>
      <c r="D25" s="36" t="s">
        <v>41</v>
      </c>
      <c r="E25" s="41"/>
      <c r="F25" s="39"/>
      <c r="G25" s="38">
        <f>ROUND(G23*C25*0.01,1)</f>
        <v>0</v>
      </c>
      <c r="H25" s="34"/>
      <c r="I25" s="34"/>
    </row>
    <row r="26" spans="1:9" ht="8.1" customHeight="1">
      <c r="A26" s="42" t="s">
        <v>43</v>
      </c>
      <c r="B26" s="43"/>
      <c r="C26" s="43"/>
      <c r="D26" s="43"/>
      <c r="E26" s="44">
        <f>SUM(E23:E25)</f>
        <v>0</v>
      </c>
      <c r="F26" s="45"/>
      <c r="G26" s="44">
        <f>SUM(G23:G25)</f>
        <v>0</v>
      </c>
      <c r="H26" s="34"/>
      <c r="I26" s="34"/>
    </row>
    <row r="27" spans="1:9" ht="8.1" customHeight="1"/>
    <row r="28" spans="1:9" ht="8.1" customHeight="1"/>
    <row r="29" spans="1:9" ht="8.1" customHeight="1"/>
    <row r="30" spans="1:9" ht="9.9499999999999993" customHeight="1">
      <c r="A30" s="12" t="s">
        <v>44</v>
      </c>
      <c r="B30" s="13"/>
      <c r="C30" s="13"/>
      <c r="D30" s="87" t="s">
        <v>9</v>
      </c>
      <c r="E30" s="87"/>
      <c r="F30" s="87" t="s">
        <v>10</v>
      </c>
      <c r="G30" s="87"/>
    </row>
    <row r="31" spans="1:9" ht="8.1" customHeight="1">
      <c r="A31" s="15" t="s">
        <v>11</v>
      </c>
      <c r="B31" s="16" t="s">
        <v>12</v>
      </c>
      <c r="C31" s="17" t="s">
        <v>13</v>
      </c>
      <c r="D31" s="16" t="s">
        <v>14</v>
      </c>
      <c r="E31" s="17" t="s">
        <v>15</v>
      </c>
      <c r="F31" s="16" t="s">
        <v>14</v>
      </c>
      <c r="G31" s="17" t="s">
        <v>15</v>
      </c>
      <c r="H31" s="14"/>
    </row>
    <row r="32" spans="1:9" ht="8.1" customHeight="1">
      <c r="A32" s="46" t="s">
        <v>45</v>
      </c>
      <c r="B32" s="47" t="s">
        <v>17</v>
      </c>
      <c r="C32" s="48">
        <v>1</v>
      </c>
      <c r="D32" s="88"/>
      <c r="E32" s="21">
        <f t="shared" ref="E32:E52" si="2">C32*D32</f>
        <v>0</v>
      </c>
      <c r="F32" s="88"/>
      <c r="G32" s="49">
        <f t="shared" ref="G32:G52" si="3">C32*F32</f>
        <v>0</v>
      </c>
      <c r="H32" s="23"/>
      <c r="I32" s="23"/>
    </row>
    <row r="33" spans="1:9" ht="8.1" customHeight="1">
      <c r="A33" s="18" t="s">
        <v>46</v>
      </c>
      <c r="B33" s="19" t="s">
        <v>17</v>
      </c>
      <c r="C33" s="20">
        <v>1</v>
      </c>
      <c r="D33" s="88"/>
      <c r="E33" s="21">
        <f t="shared" si="2"/>
        <v>0</v>
      </c>
      <c r="F33" s="88"/>
      <c r="G33" s="49">
        <f t="shared" si="3"/>
        <v>0</v>
      </c>
      <c r="H33" s="50"/>
      <c r="I33" s="23"/>
    </row>
    <row r="34" spans="1:9" ht="8.1" customHeight="1">
      <c r="A34" s="18" t="s">
        <v>47</v>
      </c>
      <c r="B34" s="19" t="s">
        <v>17</v>
      </c>
      <c r="C34" s="20">
        <v>1</v>
      </c>
      <c r="D34" s="88"/>
      <c r="E34" s="21">
        <f t="shared" si="2"/>
        <v>0</v>
      </c>
      <c r="F34" s="88"/>
      <c r="G34" s="49">
        <f t="shared" si="3"/>
        <v>0</v>
      </c>
      <c r="H34" s="50"/>
      <c r="I34" s="23"/>
    </row>
    <row r="35" spans="1:9" ht="8.1" customHeight="1">
      <c r="A35" s="18" t="s">
        <v>48</v>
      </c>
      <c r="B35" s="19" t="s">
        <v>17</v>
      </c>
      <c r="C35" s="20">
        <v>1</v>
      </c>
      <c r="D35" s="88"/>
      <c r="E35" s="21">
        <f t="shared" si="2"/>
        <v>0</v>
      </c>
      <c r="F35" s="88"/>
      <c r="G35" s="49">
        <f t="shared" si="3"/>
        <v>0</v>
      </c>
      <c r="H35" s="50"/>
      <c r="I35" s="23"/>
    </row>
    <row r="36" spans="1:9" ht="8.1" customHeight="1">
      <c r="A36" s="18" t="s">
        <v>49</v>
      </c>
      <c r="B36" s="19" t="s">
        <v>17</v>
      </c>
      <c r="C36" s="20">
        <v>2</v>
      </c>
      <c r="D36" s="88"/>
      <c r="E36" s="21">
        <f t="shared" si="2"/>
        <v>0</v>
      </c>
      <c r="F36" s="88"/>
      <c r="G36" s="49">
        <f t="shared" si="3"/>
        <v>0</v>
      </c>
      <c r="H36" s="50"/>
      <c r="I36" s="23"/>
    </row>
    <row r="37" spans="1:9" ht="8.1" customHeight="1">
      <c r="A37" s="18" t="s">
        <v>50</v>
      </c>
      <c r="B37" s="19" t="s">
        <v>17</v>
      </c>
      <c r="C37" s="20">
        <v>3</v>
      </c>
      <c r="D37" s="88"/>
      <c r="E37" s="21">
        <f t="shared" si="2"/>
        <v>0</v>
      </c>
      <c r="F37" s="88"/>
      <c r="G37" s="49">
        <f t="shared" si="3"/>
        <v>0</v>
      </c>
      <c r="H37" s="50"/>
      <c r="I37" s="23"/>
    </row>
    <row r="38" spans="1:9" ht="8.1" customHeight="1">
      <c r="A38" s="46" t="s">
        <v>51</v>
      </c>
      <c r="B38" s="47" t="s">
        <v>17</v>
      </c>
      <c r="C38" s="48">
        <v>1</v>
      </c>
      <c r="D38" s="88"/>
      <c r="E38" s="21">
        <f t="shared" si="2"/>
        <v>0</v>
      </c>
      <c r="F38" s="88"/>
      <c r="G38" s="49">
        <f t="shared" si="3"/>
        <v>0</v>
      </c>
      <c r="H38" s="23"/>
      <c r="I38" s="23"/>
    </row>
    <row r="39" spans="1:9" ht="8.1" customHeight="1">
      <c r="A39" s="46" t="s">
        <v>52</v>
      </c>
      <c r="B39" s="47" t="s">
        <v>17</v>
      </c>
      <c r="C39" s="48">
        <v>2</v>
      </c>
      <c r="D39" s="88"/>
      <c r="E39" s="21">
        <f t="shared" si="2"/>
        <v>0</v>
      </c>
      <c r="F39" s="88"/>
      <c r="G39" s="49">
        <f t="shared" si="3"/>
        <v>0</v>
      </c>
      <c r="H39" s="23"/>
      <c r="I39" s="23"/>
    </row>
    <row r="40" spans="1:9" ht="8.1" customHeight="1">
      <c r="A40" s="46" t="s">
        <v>53</v>
      </c>
      <c r="B40" s="47" t="s">
        <v>17</v>
      </c>
      <c r="C40" s="48">
        <v>2</v>
      </c>
      <c r="D40" s="88"/>
      <c r="E40" s="21">
        <f t="shared" si="2"/>
        <v>0</v>
      </c>
      <c r="F40" s="88"/>
      <c r="G40" s="49">
        <f t="shared" si="3"/>
        <v>0</v>
      </c>
      <c r="H40" s="23"/>
      <c r="I40" s="23"/>
    </row>
    <row r="41" spans="1:9" ht="8.1" customHeight="1">
      <c r="A41" s="46" t="s">
        <v>54</v>
      </c>
      <c r="B41" s="47" t="s">
        <v>17</v>
      </c>
      <c r="C41" s="48">
        <v>2</v>
      </c>
      <c r="D41" s="88"/>
      <c r="E41" s="21">
        <f t="shared" si="2"/>
        <v>0</v>
      </c>
      <c r="F41" s="88"/>
      <c r="G41" s="49">
        <f t="shared" si="3"/>
        <v>0</v>
      </c>
      <c r="H41" s="23"/>
      <c r="I41" s="23"/>
    </row>
    <row r="42" spans="1:9" ht="8.1" customHeight="1">
      <c r="A42" s="46" t="s">
        <v>55</v>
      </c>
      <c r="B42" s="47" t="s">
        <v>17</v>
      </c>
      <c r="C42" s="48">
        <v>5</v>
      </c>
      <c r="D42" s="88"/>
      <c r="E42" s="21">
        <f t="shared" si="2"/>
        <v>0</v>
      </c>
      <c r="F42" s="88"/>
      <c r="G42" s="49">
        <f t="shared" si="3"/>
        <v>0</v>
      </c>
      <c r="H42" s="50"/>
      <c r="I42" s="23"/>
    </row>
    <row r="43" spans="1:9" ht="8.1" customHeight="1">
      <c r="A43" s="46" t="s">
        <v>56</v>
      </c>
      <c r="B43" s="47" t="s">
        <v>17</v>
      </c>
      <c r="C43" s="48">
        <v>1</v>
      </c>
      <c r="D43" s="88"/>
      <c r="E43" s="21">
        <f t="shared" si="2"/>
        <v>0</v>
      </c>
      <c r="F43" s="88"/>
      <c r="G43" s="49">
        <f t="shared" si="3"/>
        <v>0</v>
      </c>
      <c r="H43" s="23"/>
      <c r="I43" s="23"/>
    </row>
    <row r="44" spans="1:9" ht="8.1" customHeight="1">
      <c r="A44" s="46" t="s">
        <v>57</v>
      </c>
      <c r="B44" s="47" t="s">
        <v>17</v>
      </c>
      <c r="C44" s="48">
        <v>1</v>
      </c>
      <c r="D44" s="88"/>
      <c r="E44" s="21">
        <f t="shared" si="2"/>
        <v>0</v>
      </c>
      <c r="F44" s="88"/>
      <c r="G44" s="49">
        <f t="shared" si="3"/>
        <v>0</v>
      </c>
      <c r="H44" s="23"/>
      <c r="I44" s="23"/>
    </row>
    <row r="45" spans="1:9" ht="8.1" customHeight="1">
      <c r="A45" s="46" t="s">
        <v>58</v>
      </c>
      <c r="B45" s="47" t="s">
        <v>17</v>
      </c>
      <c r="C45" s="48">
        <v>2</v>
      </c>
      <c r="D45" s="88"/>
      <c r="E45" s="21">
        <f t="shared" si="2"/>
        <v>0</v>
      </c>
      <c r="F45" s="88"/>
      <c r="G45" s="49">
        <f t="shared" si="3"/>
        <v>0</v>
      </c>
      <c r="H45" s="23"/>
      <c r="I45" s="23"/>
    </row>
    <row r="46" spans="1:9" ht="8.1" customHeight="1">
      <c r="A46" s="46" t="s">
        <v>59</v>
      </c>
      <c r="B46" s="47" t="s">
        <v>17</v>
      </c>
      <c r="C46" s="48">
        <v>1</v>
      </c>
      <c r="D46" s="88"/>
      <c r="E46" s="21">
        <f t="shared" si="2"/>
        <v>0</v>
      </c>
      <c r="F46" s="88"/>
      <c r="G46" s="49">
        <f t="shared" si="3"/>
        <v>0</v>
      </c>
      <c r="H46" s="23"/>
      <c r="I46" s="23"/>
    </row>
    <row r="47" spans="1:9" ht="18" customHeight="1">
      <c r="A47" s="46" t="s">
        <v>60</v>
      </c>
      <c r="B47" s="47" t="s">
        <v>17</v>
      </c>
      <c r="C47" s="48">
        <v>1</v>
      </c>
      <c r="D47" s="88"/>
      <c r="E47" s="21">
        <f t="shared" si="2"/>
        <v>0</v>
      </c>
      <c r="F47" s="88"/>
      <c r="G47" s="49">
        <f t="shared" si="3"/>
        <v>0</v>
      </c>
      <c r="H47" s="23"/>
      <c r="I47" s="23"/>
    </row>
    <row r="48" spans="1:9" ht="8.1" customHeight="1">
      <c r="A48" s="46" t="s">
        <v>61</v>
      </c>
      <c r="B48" s="47" t="s">
        <v>17</v>
      </c>
      <c r="C48" s="48">
        <v>1</v>
      </c>
      <c r="D48" s="88"/>
      <c r="E48" s="21">
        <f t="shared" si="2"/>
        <v>0</v>
      </c>
      <c r="F48" s="88"/>
      <c r="G48" s="49">
        <f t="shared" si="3"/>
        <v>0</v>
      </c>
      <c r="H48" s="50"/>
      <c r="I48" s="23"/>
    </row>
    <row r="49" spans="1:9" ht="8.1" customHeight="1">
      <c r="A49" s="46" t="s">
        <v>62</v>
      </c>
      <c r="B49" s="47" t="s">
        <v>17</v>
      </c>
      <c r="C49" s="48">
        <v>1</v>
      </c>
      <c r="D49" s="88"/>
      <c r="E49" s="21">
        <f t="shared" si="2"/>
        <v>0</v>
      </c>
      <c r="F49" s="88"/>
      <c r="G49" s="49">
        <f t="shared" si="3"/>
        <v>0</v>
      </c>
      <c r="H49" s="50"/>
      <c r="I49" s="23"/>
    </row>
    <row r="50" spans="1:9" ht="26.1" customHeight="1">
      <c r="A50" s="46" t="s">
        <v>63</v>
      </c>
      <c r="B50" s="47" t="s">
        <v>17</v>
      </c>
      <c r="C50" s="48">
        <v>1</v>
      </c>
      <c r="D50" s="88"/>
      <c r="E50" s="21">
        <f t="shared" si="2"/>
        <v>0</v>
      </c>
      <c r="F50" s="88"/>
      <c r="G50" s="49">
        <f t="shared" si="3"/>
        <v>0</v>
      </c>
      <c r="H50" s="50"/>
      <c r="I50" s="23"/>
    </row>
    <row r="51" spans="1:9" ht="18" customHeight="1">
      <c r="A51" s="46" t="s">
        <v>64</v>
      </c>
      <c r="B51" s="47" t="s">
        <v>17</v>
      </c>
      <c r="C51" s="48">
        <v>1</v>
      </c>
      <c r="D51" s="88"/>
      <c r="E51" s="21">
        <f t="shared" si="2"/>
        <v>0</v>
      </c>
      <c r="F51" s="88"/>
      <c r="G51" s="49">
        <f t="shared" si="3"/>
        <v>0</v>
      </c>
      <c r="H51" s="50"/>
      <c r="I51" s="23"/>
    </row>
    <row r="52" spans="1:9" ht="8.1" customHeight="1">
      <c r="A52" s="46" t="s">
        <v>65</v>
      </c>
      <c r="B52" s="47" t="s">
        <v>17</v>
      </c>
      <c r="C52" s="48">
        <v>1</v>
      </c>
      <c r="D52" s="88"/>
      <c r="E52" s="21">
        <f t="shared" si="2"/>
        <v>0</v>
      </c>
      <c r="F52" s="88"/>
      <c r="G52" s="49">
        <f t="shared" si="3"/>
        <v>0</v>
      </c>
      <c r="H52" s="50"/>
      <c r="I52" s="23"/>
    </row>
    <row r="53" spans="1:9" ht="8.1" customHeight="1">
      <c r="A53" s="31"/>
      <c r="B53" s="32"/>
      <c r="C53" s="32"/>
      <c r="D53" s="32"/>
      <c r="E53" s="33">
        <f>SUM(E32:E52)</f>
        <v>0</v>
      </c>
      <c r="F53" s="31"/>
      <c r="G53" s="33">
        <f>SUM(G32:G52)</f>
        <v>0</v>
      </c>
      <c r="H53" s="34"/>
      <c r="I53" s="34"/>
    </row>
    <row r="54" spans="1:9" ht="8.1" customHeight="1">
      <c r="A54" s="35" t="s">
        <v>40</v>
      </c>
      <c r="B54" s="36"/>
      <c r="C54" s="37">
        <v>1</v>
      </c>
      <c r="D54" s="36" t="s">
        <v>41</v>
      </c>
      <c r="E54" s="38">
        <f>ROUND(E53*C54*0.01,1)</f>
        <v>0</v>
      </c>
      <c r="F54" s="39"/>
      <c r="G54" s="40"/>
      <c r="H54" s="34"/>
      <c r="I54" s="34"/>
    </row>
    <row r="55" spans="1:9" ht="8.1" customHeight="1">
      <c r="A55" s="35" t="s">
        <v>42</v>
      </c>
      <c r="B55" s="36"/>
      <c r="C55" s="37">
        <v>0</v>
      </c>
      <c r="D55" s="36" t="s">
        <v>41</v>
      </c>
      <c r="E55" s="41"/>
      <c r="F55" s="39"/>
      <c r="G55" s="38">
        <f>ROUND(G53*C55*0.01,1)</f>
        <v>0</v>
      </c>
      <c r="H55" s="34"/>
      <c r="I55" s="34"/>
    </row>
    <row r="56" spans="1:9" ht="8.1" customHeight="1">
      <c r="A56" s="42" t="s">
        <v>43</v>
      </c>
      <c r="B56" s="43"/>
      <c r="C56" s="43"/>
      <c r="D56" s="43"/>
      <c r="E56" s="44">
        <f>SUM(E53:E55)</f>
        <v>0</v>
      </c>
      <c r="F56" s="45"/>
      <c r="G56" s="44">
        <f>SUM(G53:G55)</f>
        <v>0</v>
      </c>
      <c r="H56" s="34"/>
      <c r="I56" s="34"/>
    </row>
    <row r="57" spans="1:9" ht="8.1" customHeight="1"/>
    <row r="58" spans="1:9" ht="8.1" customHeight="1"/>
    <row r="59" spans="1:9" ht="8.1" customHeight="1"/>
    <row r="60" spans="1:9" ht="9.9499999999999993" customHeight="1">
      <c r="A60" s="12" t="s">
        <v>66</v>
      </c>
      <c r="B60" s="13"/>
      <c r="C60" s="13"/>
      <c r="D60" s="87" t="s">
        <v>9</v>
      </c>
      <c r="E60" s="87"/>
      <c r="F60" s="87" t="s">
        <v>10</v>
      </c>
      <c r="G60" s="87"/>
    </row>
    <row r="61" spans="1:9" ht="8.1" customHeight="1">
      <c r="A61" s="15" t="s">
        <v>11</v>
      </c>
      <c r="B61" s="16" t="s">
        <v>12</v>
      </c>
      <c r="C61" s="17" t="s">
        <v>13</v>
      </c>
      <c r="D61" s="16" t="s">
        <v>14</v>
      </c>
      <c r="E61" s="17" t="s">
        <v>15</v>
      </c>
      <c r="F61" s="16" t="s">
        <v>14</v>
      </c>
      <c r="G61" s="17" t="s">
        <v>15</v>
      </c>
      <c r="H61" s="14"/>
    </row>
    <row r="62" spans="1:9" ht="8.1" customHeight="1">
      <c r="A62" s="46" t="s">
        <v>67</v>
      </c>
      <c r="B62" s="47" t="s">
        <v>17</v>
      </c>
      <c r="C62" s="48">
        <v>1</v>
      </c>
      <c r="D62" s="88"/>
      <c r="E62" s="21">
        <f t="shared" ref="E62:E81" si="4">C62*D62</f>
        <v>0</v>
      </c>
      <c r="F62" s="88"/>
      <c r="G62" s="49">
        <f t="shared" ref="G62:G81" si="5">C62*F62</f>
        <v>0</v>
      </c>
      <c r="H62" s="23"/>
      <c r="I62" s="23"/>
    </row>
    <row r="63" spans="1:9" ht="8.1" customHeight="1">
      <c r="A63" s="18" t="s">
        <v>68</v>
      </c>
      <c r="B63" s="47" t="s">
        <v>17</v>
      </c>
      <c r="C63" s="48">
        <v>1</v>
      </c>
      <c r="D63" s="88"/>
      <c r="E63" s="21">
        <f t="shared" si="4"/>
        <v>0</v>
      </c>
      <c r="F63" s="88"/>
      <c r="G63" s="49">
        <f t="shared" si="5"/>
        <v>0</v>
      </c>
      <c r="H63" s="23"/>
      <c r="I63" s="23"/>
    </row>
    <row r="64" spans="1:9" ht="8.1" customHeight="1">
      <c r="A64" s="46" t="s">
        <v>69</v>
      </c>
      <c r="B64" s="47" t="s">
        <v>17</v>
      </c>
      <c r="C64" s="48">
        <v>1</v>
      </c>
      <c r="D64" s="88"/>
      <c r="E64" s="21">
        <f t="shared" si="4"/>
        <v>0</v>
      </c>
      <c r="F64" s="88"/>
      <c r="G64" s="49">
        <f t="shared" si="5"/>
        <v>0</v>
      </c>
      <c r="H64" s="51"/>
      <c r="I64" s="23"/>
    </row>
    <row r="65" spans="1:9" ht="8.1" customHeight="1">
      <c r="A65" s="46" t="s">
        <v>70</v>
      </c>
      <c r="B65" s="47" t="s">
        <v>17</v>
      </c>
      <c r="C65" s="48">
        <v>1</v>
      </c>
      <c r="D65" s="88"/>
      <c r="E65" s="21">
        <f t="shared" si="4"/>
        <v>0</v>
      </c>
      <c r="F65" s="88"/>
      <c r="G65" s="21">
        <f t="shared" si="5"/>
        <v>0</v>
      </c>
      <c r="H65" s="23"/>
      <c r="I65" s="23"/>
    </row>
    <row r="66" spans="1:9" ht="8.1" customHeight="1">
      <c r="A66" s="46" t="s">
        <v>71</v>
      </c>
      <c r="B66" s="47" t="s">
        <v>17</v>
      </c>
      <c r="C66" s="48">
        <v>2</v>
      </c>
      <c r="D66" s="88"/>
      <c r="E66" s="21">
        <f t="shared" si="4"/>
        <v>0</v>
      </c>
      <c r="F66" s="88"/>
      <c r="G66" s="21">
        <f t="shared" si="5"/>
        <v>0</v>
      </c>
      <c r="H66" s="23"/>
      <c r="I66" s="23"/>
    </row>
    <row r="67" spans="1:9" ht="8.1" customHeight="1">
      <c r="A67" s="46" t="s">
        <v>72</v>
      </c>
      <c r="B67" s="47" t="s">
        <v>17</v>
      </c>
      <c r="C67" s="48">
        <v>3</v>
      </c>
      <c r="D67" s="88"/>
      <c r="E67" s="21">
        <f t="shared" si="4"/>
        <v>0</v>
      </c>
      <c r="F67" s="88"/>
      <c r="G67" s="49">
        <f t="shared" si="5"/>
        <v>0</v>
      </c>
      <c r="H67" s="23"/>
      <c r="I67" s="23"/>
    </row>
    <row r="68" spans="1:9" ht="8.1" customHeight="1">
      <c r="A68" s="46" t="s">
        <v>73</v>
      </c>
      <c r="B68" s="47" t="s">
        <v>17</v>
      </c>
      <c r="C68" s="48">
        <v>10</v>
      </c>
      <c r="D68" s="88"/>
      <c r="E68" s="21">
        <f t="shared" si="4"/>
        <v>0</v>
      </c>
      <c r="F68" s="88"/>
      <c r="G68" s="49">
        <f t="shared" si="5"/>
        <v>0</v>
      </c>
      <c r="H68" s="23"/>
      <c r="I68" s="23"/>
    </row>
    <row r="69" spans="1:9" ht="8.1" customHeight="1">
      <c r="A69" s="46" t="s">
        <v>74</v>
      </c>
      <c r="B69" s="47" t="s">
        <v>17</v>
      </c>
      <c r="C69" s="48">
        <v>2</v>
      </c>
      <c r="D69" s="88"/>
      <c r="E69" s="21">
        <f t="shared" si="4"/>
        <v>0</v>
      </c>
      <c r="F69" s="88"/>
      <c r="G69" s="49">
        <f t="shared" si="5"/>
        <v>0</v>
      </c>
      <c r="H69" s="23"/>
      <c r="I69" s="23"/>
    </row>
    <row r="70" spans="1:9" ht="8.1" customHeight="1">
      <c r="A70" s="46" t="s">
        <v>75</v>
      </c>
      <c r="B70" s="47" t="s">
        <v>17</v>
      </c>
      <c r="C70" s="48">
        <v>1</v>
      </c>
      <c r="D70" s="88"/>
      <c r="E70" s="21">
        <f t="shared" si="4"/>
        <v>0</v>
      </c>
      <c r="F70" s="88"/>
      <c r="G70" s="49">
        <f t="shared" si="5"/>
        <v>0</v>
      </c>
      <c r="H70" s="51"/>
      <c r="I70" s="23"/>
    </row>
    <row r="71" spans="1:9" ht="8.1" customHeight="1">
      <c r="A71" s="46" t="s">
        <v>76</v>
      </c>
      <c r="B71" s="47" t="s">
        <v>17</v>
      </c>
      <c r="C71" s="48">
        <v>8</v>
      </c>
      <c r="D71" s="88"/>
      <c r="E71" s="21">
        <f t="shared" si="4"/>
        <v>0</v>
      </c>
      <c r="F71" s="88"/>
      <c r="G71" s="49">
        <f t="shared" si="5"/>
        <v>0</v>
      </c>
      <c r="H71" s="23"/>
      <c r="I71" s="23"/>
    </row>
    <row r="72" spans="1:9" ht="8.1" customHeight="1">
      <c r="A72" s="46" t="s">
        <v>77</v>
      </c>
      <c r="B72" s="47" t="s">
        <v>17</v>
      </c>
      <c r="C72" s="48">
        <v>31</v>
      </c>
      <c r="D72" s="88"/>
      <c r="E72" s="21">
        <f t="shared" si="4"/>
        <v>0</v>
      </c>
      <c r="F72" s="88"/>
      <c r="G72" s="49">
        <f t="shared" si="5"/>
        <v>0</v>
      </c>
      <c r="H72" s="23"/>
      <c r="I72" s="23"/>
    </row>
    <row r="73" spans="1:9" ht="8.1" customHeight="1">
      <c r="A73" s="46" t="s">
        <v>78</v>
      </c>
      <c r="B73" s="47" t="s">
        <v>17</v>
      </c>
      <c r="C73" s="48">
        <v>1</v>
      </c>
      <c r="D73" s="88"/>
      <c r="E73" s="21">
        <f t="shared" si="4"/>
        <v>0</v>
      </c>
      <c r="F73" s="88"/>
      <c r="G73" s="49">
        <f t="shared" si="5"/>
        <v>0</v>
      </c>
      <c r="H73" s="23"/>
      <c r="I73" s="23"/>
    </row>
    <row r="74" spans="1:9" ht="8.1" customHeight="1">
      <c r="A74" s="46" t="s">
        <v>79</v>
      </c>
      <c r="B74" s="47" t="s">
        <v>17</v>
      </c>
      <c r="C74" s="48">
        <v>1</v>
      </c>
      <c r="D74" s="88"/>
      <c r="E74" s="21">
        <f t="shared" si="4"/>
        <v>0</v>
      </c>
      <c r="F74" s="88"/>
      <c r="G74" s="49">
        <f t="shared" si="5"/>
        <v>0</v>
      </c>
      <c r="H74" s="23"/>
      <c r="I74" s="23"/>
    </row>
    <row r="75" spans="1:9" ht="8.1" customHeight="1">
      <c r="A75" s="46" t="s">
        <v>80</v>
      </c>
      <c r="B75" s="47" t="s">
        <v>17</v>
      </c>
      <c r="C75" s="48">
        <v>1</v>
      </c>
      <c r="D75" s="88"/>
      <c r="E75" s="21">
        <f t="shared" si="4"/>
        <v>0</v>
      </c>
      <c r="F75" s="88"/>
      <c r="G75" s="49">
        <f t="shared" si="5"/>
        <v>0</v>
      </c>
      <c r="H75" s="23"/>
      <c r="I75" s="23"/>
    </row>
    <row r="76" spans="1:9" ht="8.1" customHeight="1">
      <c r="A76" s="46" t="s">
        <v>81</v>
      </c>
      <c r="B76" s="47" t="s">
        <v>17</v>
      </c>
      <c r="C76" s="48">
        <v>1</v>
      </c>
      <c r="D76" s="88"/>
      <c r="E76" s="21">
        <f t="shared" si="4"/>
        <v>0</v>
      </c>
      <c r="F76" s="88"/>
      <c r="G76" s="49">
        <f t="shared" si="5"/>
        <v>0</v>
      </c>
      <c r="H76" s="23"/>
      <c r="I76" s="23"/>
    </row>
    <row r="77" spans="1:9" ht="8.1" customHeight="1">
      <c r="A77" s="46" t="s">
        <v>82</v>
      </c>
      <c r="B77" s="47" t="s">
        <v>17</v>
      </c>
      <c r="C77" s="48">
        <v>2</v>
      </c>
      <c r="D77" s="88"/>
      <c r="E77" s="21">
        <f t="shared" si="4"/>
        <v>0</v>
      </c>
      <c r="F77" s="88"/>
      <c r="G77" s="49">
        <f t="shared" si="5"/>
        <v>0</v>
      </c>
      <c r="H77" s="23"/>
      <c r="I77" s="23"/>
    </row>
    <row r="78" spans="1:9" ht="8.1" customHeight="1">
      <c r="A78" s="46" t="s">
        <v>83</v>
      </c>
      <c r="B78" s="47" t="s">
        <v>17</v>
      </c>
      <c r="C78" s="48">
        <v>4</v>
      </c>
      <c r="D78" s="88"/>
      <c r="E78" s="21">
        <f t="shared" si="4"/>
        <v>0</v>
      </c>
      <c r="F78" s="88"/>
      <c r="G78" s="49">
        <f t="shared" si="5"/>
        <v>0</v>
      </c>
      <c r="H78" s="23"/>
      <c r="I78" s="23"/>
    </row>
    <row r="79" spans="1:9" ht="8.1" customHeight="1">
      <c r="A79" s="46" t="s">
        <v>84</v>
      </c>
      <c r="B79" s="47" t="s">
        <v>17</v>
      </c>
      <c r="C79" s="48">
        <v>2</v>
      </c>
      <c r="D79" s="88"/>
      <c r="E79" s="21">
        <f t="shared" si="4"/>
        <v>0</v>
      </c>
      <c r="F79" s="88"/>
      <c r="G79" s="49">
        <f t="shared" si="5"/>
        <v>0</v>
      </c>
      <c r="H79" s="23"/>
      <c r="I79" s="23"/>
    </row>
    <row r="80" spans="1:9" ht="8.1" customHeight="1">
      <c r="A80" s="46" t="s">
        <v>35</v>
      </c>
      <c r="B80" s="47" t="s">
        <v>17</v>
      </c>
      <c r="C80" s="48">
        <v>37</v>
      </c>
      <c r="D80" s="88"/>
      <c r="E80" s="21">
        <f t="shared" si="4"/>
        <v>0</v>
      </c>
      <c r="F80" s="88"/>
      <c r="G80" s="49">
        <f t="shared" si="5"/>
        <v>0</v>
      </c>
      <c r="H80" s="23"/>
      <c r="I80" s="23"/>
    </row>
    <row r="81" spans="1:9" ht="8.1" customHeight="1">
      <c r="A81" s="46" t="s">
        <v>85</v>
      </c>
      <c r="B81" s="47" t="s">
        <v>86</v>
      </c>
      <c r="C81" s="48">
        <v>1</v>
      </c>
      <c r="D81" s="88"/>
      <c r="E81" s="21">
        <f t="shared" si="4"/>
        <v>0</v>
      </c>
      <c r="F81" s="88"/>
      <c r="G81" s="49">
        <f t="shared" si="5"/>
        <v>0</v>
      </c>
      <c r="H81" s="23"/>
      <c r="I81" s="23"/>
    </row>
    <row r="82" spans="1:9" ht="8.1" customHeight="1">
      <c r="A82" s="31"/>
      <c r="B82" s="32"/>
      <c r="C82" s="32"/>
      <c r="D82" s="32"/>
      <c r="E82" s="33">
        <f>SUM(E62:E81)</f>
        <v>0</v>
      </c>
      <c r="F82" s="31"/>
      <c r="G82" s="33">
        <f>SUM(G62:G81)</f>
        <v>0</v>
      </c>
      <c r="H82" s="34"/>
      <c r="I82" s="34"/>
    </row>
    <row r="83" spans="1:9" ht="8.1" customHeight="1">
      <c r="A83" s="35" t="s">
        <v>40</v>
      </c>
      <c r="B83" s="36"/>
      <c r="C83" s="37">
        <v>3</v>
      </c>
      <c r="D83" s="36" t="s">
        <v>41</v>
      </c>
      <c r="E83" s="38">
        <f>ROUND(E82*C83*0.01,1)</f>
        <v>0</v>
      </c>
      <c r="F83" s="39"/>
      <c r="G83" s="40"/>
      <c r="H83" s="34"/>
      <c r="I83" s="34"/>
    </row>
    <row r="84" spans="1:9" ht="8.1" customHeight="1">
      <c r="A84" s="35" t="s">
        <v>42</v>
      </c>
      <c r="B84" s="36"/>
      <c r="C84" s="37">
        <v>0</v>
      </c>
      <c r="D84" s="36" t="s">
        <v>41</v>
      </c>
      <c r="E84" s="41"/>
      <c r="F84" s="39"/>
      <c r="G84" s="38">
        <f>ROUND(G82*C84*0.01,1)</f>
        <v>0</v>
      </c>
      <c r="H84" s="34"/>
      <c r="I84" s="34"/>
    </row>
    <row r="85" spans="1:9" ht="8.1" customHeight="1">
      <c r="A85" s="42" t="s">
        <v>43</v>
      </c>
      <c r="B85" s="43"/>
      <c r="C85" s="43"/>
      <c r="D85" s="43"/>
      <c r="E85" s="44">
        <f>SUM(E82:E84)</f>
        <v>0</v>
      </c>
      <c r="F85" s="45"/>
      <c r="G85" s="44">
        <f>SUM(G82:G84)</f>
        <v>0</v>
      </c>
      <c r="H85" s="34"/>
      <c r="I85" s="34"/>
    </row>
    <row r="86" spans="1:9" ht="8.1" customHeight="1"/>
    <row r="87" spans="1:9" ht="8.1" customHeight="1"/>
    <row r="88" spans="1:9" ht="8.1" customHeight="1"/>
    <row r="89" spans="1:9" ht="8.1" customHeight="1"/>
    <row r="90" spans="1:9" ht="9.9499999999999993" customHeight="1">
      <c r="A90" s="12" t="s">
        <v>87</v>
      </c>
      <c r="B90" s="13"/>
      <c r="C90" s="13"/>
      <c r="D90" s="87" t="s">
        <v>9</v>
      </c>
      <c r="E90" s="87"/>
      <c r="F90" s="87" t="s">
        <v>10</v>
      </c>
      <c r="G90" s="87"/>
    </row>
    <row r="91" spans="1:9" ht="8.1" customHeight="1">
      <c r="A91" s="15" t="s">
        <v>11</v>
      </c>
      <c r="B91" s="16" t="s">
        <v>12</v>
      </c>
      <c r="C91" s="17" t="s">
        <v>13</v>
      </c>
      <c r="D91" s="16" t="s">
        <v>14</v>
      </c>
      <c r="E91" s="17" t="s">
        <v>15</v>
      </c>
      <c r="F91" s="16" t="s">
        <v>14</v>
      </c>
      <c r="G91" s="17" t="s">
        <v>15</v>
      </c>
      <c r="H91" s="14"/>
      <c r="I91" s="14"/>
    </row>
    <row r="92" spans="1:9" ht="8.1" customHeight="1">
      <c r="A92" s="46" t="s">
        <v>88</v>
      </c>
      <c r="B92" s="47" t="s">
        <v>89</v>
      </c>
      <c r="C92" s="48">
        <v>46</v>
      </c>
      <c r="D92" s="88"/>
      <c r="E92" s="21">
        <f t="shared" ref="E92:E95" si="6">C92*D92</f>
        <v>0</v>
      </c>
      <c r="F92" s="88"/>
      <c r="G92" s="21">
        <f t="shared" ref="G92:G95" si="7">C92*F92</f>
        <v>0</v>
      </c>
      <c r="H92" s="51"/>
      <c r="I92" s="23"/>
    </row>
    <row r="93" spans="1:9" ht="8.1" customHeight="1">
      <c r="A93" s="46" t="s">
        <v>90</v>
      </c>
      <c r="B93" s="47" t="s">
        <v>86</v>
      </c>
      <c r="C93" s="48">
        <v>1</v>
      </c>
      <c r="D93" s="88"/>
      <c r="E93" s="21">
        <f t="shared" si="6"/>
        <v>0</v>
      </c>
      <c r="F93" s="88"/>
      <c r="G93" s="21">
        <f t="shared" si="7"/>
        <v>0</v>
      </c>
      <c r="H93" s="51"/>
      <c r="I93" s="23"/>
    </row>
    <row r="94" spans="1:9" ht="8.1" customHeight="1">
      <c r="A94" s="24" t="s">
        <v>91</v>
      </c>
      <c r="B94" s="19" t="s">
        <v>86</v>
      </c>
      <c r="C94" s="20">
        <v>1</v>
      </c>
      <c r="D94" s="88"/>
      <c r="E94" s="21">
        <f t="shared" si="6"/>
        <v>0</v>
      </c>
      <c r="F94" s="88"/>
      <c r="G94" s="21">
        <f t="shared" si="7"/>
        <v>0</v>
      </c>
      <c r="H94" s="51"/>
      <c r="I94" s="23"/>
    </row>
    <row r="95" spans="1:9" ht="8.1" customHeight="1">
      <c r="A95" s="52" t="s">
        <v>92</v>
      </c>
      <c r="B95" s="47" t="s">
        <v>86</v>
      </c>
      <c r="C95" s="48">
        <v>1</v>
      </c>
      <c r="D95" s="88"/>
      <c r="E95" s="21">
        <f t="shared" si="6"/>
        <v>0</v>
      </c>
      <c r="F95" s="88"/>
      <c r="G95" s="21">
        <f t="shared" si="7"/>
        <v>0</v>
      </c>
      <c r="H95" s="51"/>
      <c r="I95" s="23"/>
    </row>
    <row r="96" spans="1:9" ht="8.1" customHeight="1">
      <c r="A96" s="31"/>
      <c r="B96" s="32"/>
      <c r="C96" s="32"/>
      <c r="D96" s="32"/>
      <c r="E96" s="33">
        <f>SUM(E92:E95)</f>
        <v>0</v>
      </c>
      <c r="F96" s="31"/>
      <c r="G96" s="33">
        <f>SUM(G92:G95)</f>
        <v>0</v>
      </c>
      <c r="H96" s="34"/>
      <c r="I96" s="34"/>
    </row>
    <row r="97" spans="1:9" ht="8.1" customHeight="1">
      <c r="A97" s="35" t="s">
        <v>40</v>
      </c>
      <c r="B97" s="36"/>
      <c r="C97" s="37">
        <v>0</v>
      </c>
      <c r="D97" s="36" t="s">
        <v>41</v>
      </c>
      <c r="E97" s="38">
        <f>ROUND(E96*C97*0.01,1)</f>
        <v>0</v>
      </c>
      <c r="F97" s="39"/>
      <c r="G97" s="40"/>
      <c r="H97" s="34"/>
      <c r="I97" s="34"/>
    </row>
    <row r="98" spans="1:9" ht="8.1" customHeight="1">
      <c r="A98" s="35" t="s">
        <v>42</v>
      </c>
      <c r="B98" s="36"/>
      <c r="C98" s="37">
        <v>0</v>
      </c>
      <c r="D98" s="36" t="s">
        <v>41</v>
      </c>
      <c r="E98" s="41"/>
      <c r="F98" s="39"/>
      <c r="G98" s="38">
        <f>ROUND(G96*C98*0.01,1)</f>
        <v>0</v>
      </c>
      <c r="H98" s="34"/>
      <c r="I98" s="34"/>
    </row>
    <row r="99" spans="1:9" ht="8.1" customHeight="1">
      <c r="A99" s="42" t="s">
        <v>43</v>
      </c>
      <c r="B99" s="43"/>
      <c r="C99" s="43"/>
      <c r="D99" s="43"/>
      <c r="E99" s="44">
        <f>SUM(E96:E98)</f>
        <v>0</v>
      </c>
      <c r="F99" s="45"/>
      <c r="G99" s="44">
        <f>SUM(G96:G98)</f>
        <v>0</v>
      </c>
      <c r="H99" s="34"/>
      <c r="I99" s="34"/>
    </row>
    <row r="100" spans="1:9" ht="8.1" customHeight="1"/>
    <row r="101" spans="1:9" ht="8.1" customHeight="1"/>
    <row r="102" spans="1:9" ht="8.1" customHeight="1"/>
    <row r="103" spans="1:9" ht="8.1" customHeight="1"/>
    <row r="104" spans="1:9" ht="8.1" customHeight="1"/>
    <row r="105" spans="1:9" ht="8.1" customHeight="1"/>
    <row r="106" spans="1:9" ht="8.1" customHeight="1"/>
    <row r="107" spans="1:9" ht="8.1" customHeight="1"/>
    <row r="108" spans="1:9" ht="8.1" customHeight="1"/>
    <row r="109" spans="1:9" ht="8.1" customHeight="1"/>
    <row r="110" spans="1:9" ht="8.1" customHeight="1"/>
    <row r="111" spans="1:9" ht="8.1" customHeight="1"/>
    <row r="112" spans="1:9" ht="8.1" customHeight="1"/>
    <row r="113" spans="1:9" ht="8.1" customHeight="1"/>
    <row r="114" spans="1:9" ht="8.1" customHeight="1"/>
    <row r="115" spans="1:9" ht="8.1" customHeight="1"/>
    <row r="116" spans="1:9" ht="8.1" customHeight="1"/>
    <row r="117" spans="1:9" ht="8.1" customHeight="1" thickBot="1"/>
    <row r="118" spans="1:9" ht="8.1" customHeight="1" thickTop="1">
      <c r="A118" s="53"/>
      <c r="B118" s="53"/>
      <c r="C118" s="53"/>
      <c r="D118" s="53"/>
      <c r="E118" s="53"/>
      <c r="F118" s="53"/>
      <c r="G118" s="53"/>
    </row>
    <row r="119" spans="1:9" ht="9.9499999999999993" customHeight="1">
      <c r="A119" s="12" t="s">
        <v>93</v>
      </c>
      <c r="B119" s="13"/>
      <c r="C119" s="13"/>
      <c r="D119" s="87" t="s">
        <v>9</v>
      </c>
      <c r="E119" s="87"/>
      <c r="F119" s="87" t="s">
        <v>10</v>
      </c>
      <c r="G119" s="87"/>
    </row>
    <row r="120" spans="1:9" ht="8.1" customHeight="1">
      <c r="A120" s="84" t="s">
        <v>11</v>
      </c>
      <c r="B120" s="85"/>
      <c r="C120" s="86"/>
      <c r="D120" s="54"/>
      <c r="E120" s="17" t="s">
        <v>15</v>
      </c>
      <c r="F120" s="16"/>
      <c r="G120" s="17" t="s">
        <v>15</v>
      </c>
    </row>
    <row r="121" spans="1:9" ht="8.1" customHeight="1">
      <c r="A121" s="55" t="str">
        <f>A1</f>
        <v>M+R Instalace</v>
      </c>
      <c r="B121" s="56"/>
      <c r="C121" s="57">
        <v>21</v>
      </c>
      <c r="D121" s="74">
        <f>E26</f>
        <v>0</v>
      </c>
      <c r="E121" s="75"/>
      <c r="F121" s="74">
        <f>G26</f>
        <v>0</v>
      </c>
      <c r="G121" s="75"/>
      <c r="H121" s="34"/>
      <c r="I121" s="34"/>
    </row>
    <row r="122" spans="1:9" ht="8.1" customHeight="1">
      <c r="A122" s="55" t="str">
        <f>A30</f>
        <v>Dodávky</v>
      </c>
      <c r="B122" s="56"/>
      <c r="C122" s="57">
        <v>21</v>
      </c>
      <c r="D122" s="74">
        <f>E56</f>
        <v>0</v>
      </c>
      <c r="E122" s="75"/>
      <c r="F122" s="74">
        <f>G56</f>
        <v>0</v>
      </c>
      <c r="G122" s="75"/>
      <c r="H122" s="34"/>
      <c r="I122" s="34"/>
    </row>
    <row r="123" spans="1:9" ht="8.1" customHeight="1">
      <c r="A123" s="55" t="str">
        <f>A60</f>
        <v>Rozváděč BA2</v>
      </c>
      <c r="B123" s="56"/>
      <c r="C123" s="57">
        <v>21</v>
      </c>
      <c r="D123" s="74">
        <f>E85</f>
        <v>0</v>
      </c>
      <c r="E123" s="75"/>
      <c r="F123" s="74">
        <f>G85</f>
        <v>0</v>
      </c>
      <c r="G123" s="75"/>
      <c r="H123" s="34"/>
      <c r="I123" s="34"/>
    </row>
    <row r="124" spans="1:9" ht="8.1" customHeight="1">
      <c r="A124" s="55" t="str">
        <f>A90</f>
        <v>HZS, Software, PD, revize</v>
      </c>
      <c r="B124" s="56"/>
      <c r="C124" s="57">
        <v>21</v>
      </c>
      <c r="D124" s="74">
        <f>E99</f>
        <v>0</v>
      </c>
      <c r="E124" s="75"/>
      <c r="F124" s="74">
        <f>G99</f>
        <v>0</v>
      </c>
      <c r="G124" s="75"/>
      <c r="H124" s="34"/>
      <c r="I124" s="34"/>
    </row>
    <row r="125" spans="1:9" ht="8.1" customHeight="1">
      <c r="A125" s="31"/>
      <c r="B125" s="32"/>
      <c r="C125" s="32"/>
      <c r="D125" s="32"/>
      <c r="E125" s="33"/>
      <c r="F125" s="31"/>
      <c r="G125" s="58"/>
    </row>
    <row r="126" spans="1:9" ht="8.1" customHeight="1">
      <c r="A126" s="35"/>
      <c r="B126" s="36"/>
      <c r="C126" s="37"/>
      <c r="D126" s="36"/>
      <c r="E126" s="41"/>
      <c r="F126" s="39"/>
      <c r="G126" s="40"/>
    </row>
    <row r="127" spans="1:9" ht="8.1" customHeight="1">
      <c r="A127" s="42" t="s">
        <v>43</v>
      </c>
      <c r="B127" s="43"/>
      <c r="C127" s="43"/>
      <c r="D127" s="77">
        <f>SUM(D121:E124)</f>
        <v>0</v>
      </c>
      <c r="E127" s="78"/>
      <c r="F127" s="79">
        <f>SUM(F121:G124)</f>
        <v>0</v>
      </c>
      <c r="G127" s="78"/>
      <c r="H127" s="34"/>
      <c r="I127" s="34"/>
    </row>
    <row r="128" spans="1:9" ht="8.1" customHeight="1"/>
    <row r="129" spans="1:10" ht="8.1" customHeight="1"/>
    <row r="130" spans="1:10" s="61" customFormat="1" ht="12" customHeight="1">
      <c r="A130" s="59" t="s">
        <v>94</v>
      </c>
      <c r="B130" s="59"/>
      <c r="C130" s="59"/>
      <c r="D130" s="80">
        <f>SUM(D127:G127)</f>
        <v>0</v>
      </c>
      <c r="E130" s="80"/>
      <c r="F130" s="60" t="s">
        <v>95</v>
      </c>
      <c r="H130" s="62"/>
      <c r="I130" s="62"/>
    </row>
    <row r="131" spans="1:10" s="61" customFormat="1" ht="8.1" customHeight="1">
      <c r="A131" s="63"/>
      <c r="H131" s="62"/>
      <c r="I131" s="62"/>
      <c r="J131" s="64"/>
    </row>
    <row r="132" spans="1:10" s="61" customFormat="1" ht="8.1" customHeight="1">
      <c r="H132" s="62"/>
      <c r="I132" s="62"/>
    </row>
    <row r="133" spans="1:10" s="61" customFormat="1" ht="9.9499999999999993" customHeight="1">
      <c r="A133" s="65">
        <f>D133+F133</f>
        <v>0</v>
      </c>
      <c r="B133" s="66"/>
      <c r="C133" s="67">
        <v>15</v>
      </c>
      <c r="D133" s="81">
        <f>SUM(SUMIF(C121:C124,C133,D121:D124),SUMIF(C121:C124,C133,F121:F124))</f>
        <v>0</v>
      </c>
      <c r="E133" s="81"/>
      <c r="F133" s="82">
        <f>CEILING(D133*C133/100,0.1)</f>
        <v>0</v>
      </c>
      <c r="G133" s="83"/>
      <c r="H133" s="62"/>
      <c r="I133" s="62"/>
    </row>
    <row r="134" spans="1:10" s="61" customFormat="1" ht="9.9499999999999993" customHeight="1">
      <c r="A134" s="68">
        <f>D134+F134</f>
        <v>0</v>
      </c>
      <c r="B134" s="66"/>
      <c r="C134" s="67">
        <v>21</v>
      </c>
      <c r="D134" s="81">
        <f>SUM(SUMIF(C121:C124,C134,D121:D124),SUMIF(C121:C124,C134,F121:F124))</f>
        <v>0</v>
      </c>
      <c r="E134" s="81"/>
      <c r="F134" s="82">
        <f>CEILING(D134*C134/100,0.1)</f>
        <v>0</v>
      </c>
      <c r="G134" s="83"/>
      <c r="H134" s="62"/>
      <c r="I134" s="62"/>
    </row>
    <row r="135" spans="1:10" s="61" customFormat="1" ht="8.1" customHeight="1">
      <c r="H135" s="62"/>
      <c r="I135" s="62"/>
    </row>
    <row r="136" spans="1:10" s="61" customFormat="1" ht="8.1" customHeight="1">
      <c r="H136" s="62"/>
      <c r="I136" s="62"/>
    </row>
    <row r="137" spans="1:10" s="61" customFormat="1" ht="12" customHeight="1">
      <c r="A137" s="69" t="s">
        <v>96</v>
      </c>
      <c r="D137" s="76">
        <f>SUM(A133:A134)</f>
        <v>0</v>
      </c>
      <c r="E137" s="76"/>
      <c r="F137" s="70" t="s">
        <v>97</v>
      </c>
      <c r="H137" s="62"/>
      <c r="I137" s="62"/>
    </row>
    <row r="138" spans="1:10" ht="8.1" customHeight="1" thickBot="1">
      <c r="A138" s="71"/>
      <c r="B138" s="72"/>
      <c r="C138" s="72"/>
      <c r="D138" s="72"/>
      <c r="E138" s="72"/>
      <c r="F138" s="72"/>
      <c r="G138" s="72"/>
      <c r="H138" s="34"/>
      <c r="I138" s="34"/>
    </row>
    <row r="139" spans="1:10" ht="8.1" customHeight="1" thickTop="1"/>
    <row r="140" spans="1:10" ht="8.1" customHeight="1"/>
    <row r="141" spans="1:10" ht="8.1" customHeight="1"/>
    <row r="142" spans="1:10" ht="8.1" customHeight="1"/>
    <row r="143" spans="1:10" ht="8.1" customHeight="1"/>
    <row r="144" spans="1:10" ht="8.1" customHeight="1"/>
    <row r="145" ht="8.1" customHeight="1"/>
    <row r="146" ht="8.1" customHeight="1"/>
    <row r="147" ht="8.1" customHeight="1"/>
    <row r="148" ht="8.1" customHeight="1"/>
    <row r="149" ht="8.1" customHeight="1"/>
    <row r="150" ht="8.1" customHeight="1"/>
    <row r="151" ht="8.1" customHeight="1"/>
    <row r="152" ht="8.1" customHeight="1"/>
    <row r="153" ht="8.1" customHeight="1"/>
    <row r="154" ht="8.1" customHeight="1"/>
    <row r="155" ht="8.1" customHeight="1"/>
    <row r="156" ht="8.1" customHeight="1"/>
    <row r="157" ht="8.1" customHeight="1"/>
    <row r="158" ht="8.1" customHeight="1"/>
    <row r="159" ht="8.1" customHeight="1"/>
    <row r="160" ht="8.1" customHeight="1"/>
    <row r="161" ht="8.1" customHeight="1"/>
    <row r="162" ht="8.1" customHeight="1"/>
    <row r="163" ht="8.1" customHeight="1"/>
    <row r="164" ht="8.1" customHeight="1"/>
    <row r="165" ht="8.1" customHeight="1"/>
    <row r="166" ht="8.1" customHeight="1"/>
    <row r="167" ht="8.1" customHeight="1"/>
    <row r="168" ht="8.1" customHeight="1"/>
    <row r="169" ht="8.1" customHeight="1"/>
    <row r="170" ht="8.1" customHeight="1"/>
    <row r="171" ht="8.1" customHeight="1"/>
    <row r="172" ht="8.1" customHeight="1"/>
    <row r="173" ht="8.1" customHeight="1"/>
    <row r="174" ht="8.1" customHeight="1"/>
    <row r="175" ht="8.1" customHeight="1"/>
    <row r="176" ht="8.1" customHeight="1"/>
    <row r="177" ht="8.1" customHeight="1"/>
    <row r="178" ht="8.1" customHeight="1"/>
    <row r="179" ht="8.1" customHeight="1"/>
    <row r="180" ht="8.1" customHeight="1"/>
    <row r="181" ht="8.1" customHeight="1"/>
    <row r="182" ht="8.1" customHeight="1"/>
    <row r="183" ht="8.1" customHeight="1"/>
    <row r="184" ht="8.1" customHeight="1"/>
    <row r="185" ht="8.1" customHeight="1"/>
    <row r="186" ht="8.1" customHeight="1"/>
    <row r="187" ht="8.1" customHeight="1"/>
    <row r="188" ht="8.1" customHeight="1"/>
    <row r="189" ht="8.1" customHeight="1"/>
    <row r="190" ht="8.1" customHeight="1"/>
    <row r="191" ht="8.1" customHeight="1"/>
    <row r="192" ht="8.1" customHeight="1"/>
    <row r="193" ht="8.1" customHeight="1"/>
    <row r="194" ht="8.1" customHeight="1"/>
    <row r="195" ht="8.1" customHeight="1"/>
    <row r="196" ht="8.1" customHeight="1"/>
    <row r="197" ht="8.1" customHeight="1"/>
    <row r="198" ht="8.1" customHeight="1"/>
    <row r="199" ht="8.1" customHeight="1"/>
    <row r="200" ht="8.1" customHeight="1"/>
    <row r="201" ht="8.1" customHeight="1"/>
    <row r="202" ht="8.1" customHeight="1"/>
    <row r="203" ht="8.1" customHeight="1"/>
    <row r="204" ht="8.1" customHeight="1"/>
    <row r="205" ht="8.1" customHeight="1"/>
    <row r="206" ht="8.1" customHeight="1"/>
    <row r="207" ht="8.1" customHeight="1"/>
    <row r="208" ht="8.1" customHeight="1"/>
    <row r="209" ht="8.1" customHeight="1"/>
    <row r="210" ht="8.1" customHeight="1"/>
    <row r="211" ht="8.1" customHeight="1"/>
    <row r="212" ht="8.1" customHeight="1"/>
    <row r="213" ht="8.1" customHeight="1"/>
    <row r="214" ht="8.1" customHeight="1"/>
    <row r="215" ht="8.1" customHeight="1"/>
    <row r="216" ht="8.1" customHeight="1"/>
    <row r="217" ht="8.1" customHeight="1"/>
    <row r="218" ht="8.1" customHeight="1"/>
    <row r="219" ht="8.1" customHeight="1"/>
    <row r="220" ht="8.1" customHeight="1"/>
    <row r="221" ht="8.1" customHeight="1"/>
    <row r="222" ht="8.1" customHeight="1"/>
    <row r="223" ht="8.1" customHeight="1"/>
    <row r="224" ht="8.1" customHeight="1"/>
    <row r="225" ht="8.1" customHeight="1"/>
    <row r="226" ht="8.1" customHeight="1"/>
    <row r="227" ht="8.1" customHeight="1"/>
    <row r="228" ht="8.1" customHeight="1"/>
    <row r="229" ht="8.1" customHeight="1"/>
    <row r="230" ht="8.1" customHeight="1"/>
    <row r="231" ht="8.1" customHeight="1"/>
    <row r="232" ht="8.1" customHeight="1"/>
    <row r="233" ht="8.1" customHeight="1"/>
    <row r="234" ht="8.1" customHeight="1"/>
    <row r="235" ht="8.1" customHeight="1"/>
    <row r="236" ht="8.1" customHeight="1"/>
    <row r="237" ht="8.1" customHeight="1"/>
    <row r="238" ht="8.1" customHeight="1"/>
    <row r="239" ht="8.1" customHeight="1"/>
    <row r="240" ht="8.1" customHeight="1"/>
    <row r="241" ht="8.1" customHeight="1"/>
    <row r="242" ht="8.1" customHeight="1"/>
    <row r="243" ht="8.1" customHeight="1"/>
    <row r="244" ht="8.1" customHeight="1"/>
    <row r="245" ht="8.1" customHeight="1"/>
    <row r="246" ht="8.1" customHeight="1"/>
    <row r="247" ht="8.1" customHeight="1"/>
    <row r="248" ht="8.1" customHeight="1"/>
    <row r="249" ht="8.1" customHeight="1"/>
    <row r="250" ht="8.1" customHeight="1"/>
    <row r="251" ht="8.1" customHeight="1"/>
    <row r="252" ht="8.1" customHeight="1"/>
    <row r="253" ht="8.1" customHeight="1"/>
    <row r="254" ht="8.1" customHeight="1"/>
    <row r="255" ht="8.1" customHeight="1"/>
    <row r="256" ht="8.1" customHeight="1"/>
  </sheetData>
  <mergeCells count="27">
    <mergeCell ref="D90:E90"/>
    <mergeCell ref="F90:G90"/>
    <mergeCell ref="D119:E119"/>
    <mergeCell ref="F119:G119"/>
    <mergeCell ref="D1:E1"/>
    <mergeCell ref="F1:G1"/>
    <mergeCell ref="D30:E30"/>
    <mergeCell ref="F30:G30"/>
    <mergeCell ref="D60:E60"/>
    <mergeCell ref="F60:G60"/>
    <mergeCell ref="A120:C120"/>
    <mergeCell ref="D122:E122"/>
    <mergeCell ref="F122:G122"/>
    <mergeCell ref="D123:E123"/>
    <mergeCell ref="F123:G123"/>
    <mergeCell ref="D121:E121"/>
    <mergeCell ref="F121:G121"/>
    <mergeCell ref="D124:E124"/>
    <mergeCell ref="F124:G124"/>
    <mergeCell ref="D137:E137"/>
    <mergeCell ref="D127:E127"/>
    <mergeCell ref="F127:G127"/>
    <mergeCell ref="D130:E130"/>
    <mergeCell ref="D133:E133"/>
    <mergeCell ref="F133:G133"/>
    <mergeCell ref="D134:E134"/>
    <mergeCell ref="F134:G134"/>
  </mergeCells>
  <printOptions horizontalCentered="1"/>
  <pageMargins left="0.39370078740157483" right="0.39370078740157483" top="0.59055118110236227" bottom="0.78740157480314965" header="0.39370078740157483" footer="0.39370078740157483"/>
  <pageSetup paperSize="9" orientation="portrait" r:id="rId1"/>
  <headerFooter alignWithMargins="0">
    <oddHeader>&amp;C&amp;6Elektroinstalace - &amp;"Arial CE,Tučné"M+R VZT a ÚT - ZIMNÍ EXPOZICE ŽIRAF SÍŤOVANÝCH - &amp;"Arial CE,Obyčejné"ZOO Dvůr Králové nad Labem</oddHeader>
    <oddFooter>&amp;L&amp;6Vypracoval :
Roman Hladík&amp;C&amp;6Stránka &amp;P z &amp;N&amp;R&amp;6Datum vytvoření - 28.6.2017
Datum tisku -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7</vt:i4>
      </vt:variant>
    </vt:vector>
  </HeadingPairs>
  <TitlesOfParts>
    <vt:vector size="9" baseType="lpstr">
      <vt:lpstr>Ú-V</vt:lpstr>
      <vt:lpstr>VV</vt:lpstr>
      <vt:lpstr>VV!Oblast_tisku</vt:lpstr>
      <vt:lpstr>VV!Rozpočet1_42</vt:lpstr>
      <vt:lpstr>VV!Rozpočet1_43</vt:lpstr>
      <vt:lpstr>VV!Rozpočet1_45</vt:lpstr>
      <vt:lpstr>VV!Rozpočet1_47</vt:lpstr>
      <vt:lpstr>VV!Rozpočet1_48</vt:lpstr>
      <vt:lpstr>VV!Rozpočet1_49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Hladík</dc:creator>
  <cp:lastModifiedBy>uzivatel</cp:lastModifiedBy>
  <dcterms:created xsi:type="dcterms:W3CDTF">2017-07-03T11:27:02Z</dcterms:created>
  <dcterms:modified xsi:type="dcterms:W3CDTF">2017-07-11T08:51:02Z</dcterms:modified>
</cp:coreProperties>
</file>