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čet" sheetId="1" r:id="rId1"/>
  </sheets>
  <definedNames>
    <definedName name="_xlnm.Print_Titles" localSheetId="0">'Rozpočet'!$1:$12</definedName>
  </definedNames>
  <calcPr fullCalcOnLoad="1"/>
</workbook>
</file>

<file path=xl/sharedStrings.xml><?xml version="1.0" encoding="utf-8"?>
<sst xmlns="http://schemas.openxmlformats.org/spreadsheetml/2006/main" count="262" uniqueCount="160">
  <si>
    <t>ROZPOČET S VÝKAZEM VÝMĚR</t>
  </si>
  <si>
    <t>Stavba:   Jídelna Hradecká - výměna nášlapné vrstvy podlahy ve 2.NP</t>
  </si>
  <si>
    <t>Objekt:   Jídelna Hradecká - výměna nášlapné vrstvy podlahy ve 2.NP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</si>
  <si>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</si>
  <si>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</si>
  <si>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</si>
  <si>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</si>
  <si>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</si>
  <si>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</si>
  <si>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</si>
  <si>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</si>
  <si>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</si>
  <si>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</si>
  <si>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</si>
  <si>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</si>
  <si>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</si>
  <si>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</si>
  <si>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</si>
  <si>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</si>
  <si>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</si>
  <si>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</si>
  <si>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</si>
  <si>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</si>
  <si>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</si>
  <si>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</si>
  <si>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Úpravy povrchů, podlahy a osazování výplní   </t>
  </si>
  <si>
    <t>011</t>
  </si>
  <si>
    <t>6324514R</t>
  </si>
  <si>
    <t xml:space="preserve">Potěr pískocementový tl 65 mm tř. C 25 běžný   </t>
  </si>
  <si>
    <t>m2</t>
  </si>
  <si>
    <t>631362021</t>
  </si>
  <si>
    <t xml:space="preserve">Výztuž mazanin svařovanými sítěmi Kari   </t>
  </si>
  <si>
    <t>t</t>
  </si>
  <si>
    <t xml:space="preserve">636,05*1,98/1000*1,3   </t>
  </si>
  <si>
    <t>63248121R</t>
  </si>
  <si>
    <t>634111113</t>
  </si>
  <si>
    <t xml:space="preserve">Obvodová dilatace pružnou těsnicí páskou v 80 mm mezi stěnou a mazaninou - tl. 8 mm   </t>
  </si>
  <si>
    <t>m</t>
  </si>
  <si>
    <t>634911113</t>
  </si>
  <si>
    <t xml:space="preserve">Řezání dilatačních spár š 5 mm hl do 50 mm v čerstvé betonové mazanině   </t>
  </si>
  <si>
    <t xml:space="preserve">36,84*2+14,77*6+3*4+5,8+2,42*9   </t>
  </si>
  <si>
    <t xml:space="preserve">Součet   </t>
  </si>
  <si>
    <t>634663111</t>
  </si>
  <si>
    <t xml:space="preserve">Výplň dilatačních spar šířky do 10 mm v mazaninách polyuretovou samonivelační hmotou   </t>
  </si>
  <si>
    <t>9</t>
  </si>
  <si>
    <t xml:space="preserve">Ostatní konstrukce a práce, bourání   </t>
  </si>
  <si>
    <t>221</t>
  </si>
  <si>
    <t>9197261R</t>
  </si>
  <si>
    <t xml:space="preserve">Geotextilie pro ochranu betonu - zakrytí oken   </t>
  </si>
  <si>
    <t xml:space="preserve">36,84*4   </t>
  </si>
  <si>
    <t>003</t>
  </si>
  <si>
    <t>941111111</t>
  </si>
  <si>
    <t xml:space="preserve">Montáž lešení řadového trubkového lehkého s podlahami zatížení do 200 kg/m2 š do 0,9 m v do 10 m   </t>
  </si>
  <si>
    <t xml:space="preserve">5*8   </t>
  </si>
  <si>
    <t>941111211</t>
  </si>
  <si>
    <t xml:space="preserve">Příplatek k lešení řadovému trubkovému lehkému s podlahami š 0,9 m v 10 m za první a ZKD den použití   </t>
  </si>
  <si>
    <t xml:space="preserve">40*60   </t>
  </si>
  <si>
    <t>941111811</t>
  </si>
  <si>
    <t xml:space="preserve">Demontáž lešení řadového trubkového lehkého s podlahami zatížení do 200 kg/m2 š do 0,9 m v do 10 m   </t>
  </si>
  <si>
    <t>952901111</t>
  </si>
  <si>
    <t xml:space="preserve">Vyčištění budov bytové a občanské výstavby při výšce podlaží do 4 m   </t>
  </si>
  <si>
    <t xml:space="preserve">636,05   </t>
  </si>
  <si>
    <t>013</t>
  </si>
  <si>
    <t>965045113</t>
  </si>
  <si>
    <t>965046111</t>
  </si>
  <si>
    <t xml:space="preserve">Broušení stávajících betonových podlah úběr do 3 mm   </t>
  </si>
  <si>
    <t xml:space="preserve">636,05*0,2 "20% plochy - odhad"   </t>
  </si>
  <si>
    <t>965081213</t>
  </si>
  <si>
    <t xml:space="preserve">Bourání podlah z dlaždic keramických nebo xylolitových tl do 10 mm plochy přes 1 m2   </t>
  </si>
  <si>
    <t>965081611</t>
  </si>
  <si>
    <t xml:space="preserve">Odsekání soklíků rovných   </t>
  </si>
  <si>
    <t xml:space="preserve">36,84+14,77+1+3+10,74+8,12+1+13,1+1+1+5,6+1+1+13,1+1+8,12+10,74+18,77   </t>
  </si>
  <si>
    <t>997</t>
  </si>
  <si>
    <t xml:space="preserve">Přesun sutě   </t>
  </si>
  <si>
    <t>997013152</t>
  </si>
  <si>
    <t xml:space="preserve">Vnitrostaveništní doprava suti a vybouraných hmot pro budovy v do 9 m s omezením mechanizace   </t>
  </si>
  <si>
    <t>997013311</t>
  </si>
  <si>
    <t xml:space="preserve">Montáž a demontáž shozu suti v do 10 m   </t>
  </si>
  <si>
    <t>997013321</t>
  </si>
  <si>
    <t xml:space="preserve">Příplatek k shozu suti v do 10 m za první a ZKD den použití   </t>
  </si>
  <si>
    <t xml:space="preserve">"30 dní"   </t>
  </si>
  <si>
    <t xml:space="preserve">30*7,8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</si>
  <si>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</si>
  <si>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</si>
  <si>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</si>
  <si>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</si>
  <si>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 xml:space="preserve">79,532*10   </t>
  </si>
  <si>
    <t>997013831</t>
  </si>
  <si>
    <t xml:space="preserve">Poplatek za uložení stavebního směsného odpadu na skládce (skládkovné)   </t>
  </si>
  <si>
    <t>998</t>
  </si>
  <si>
    <t xml:space="preserve">Přesun hmot   </t>
  </si>
  <si>
    <t>998017002</t>
  </si>
  <si>
    <t xml:space="preserve">Přesun hmot s omezením mechanizace pro budovy v do 12 m   </t>
  </si>
  <si>
    <t>PSV</t>
  </si>
  <si>
    <t xml:space="preserve">Práce a dodávky PSV   </t>
  </si>
  <si>
    <t>766</t>
  </si>
  <si>
    <t xml:space="preserve">Konstrukce truhlářské   </t>
  </si>
  <si>
    <t>7661118R</t>
  </si>
  <si>
    <t xml:space="preserve">Demontáž dřevěného obkladu zakrytí otopných těles   </t>
  </si>
  <si>
    <t>767</t>
  </si>
  <si>
    <t xml:space="preserve">Konstrukce zámečnické   </t>
  </si>
  <si>
    <t>767112811</t>
  </si>
  <si>
    <t xml:space="preserve">Demontáž stěn pro zasklení šroubovaných   </t>
  </si>
  <si>
    <t xml:space="preserve">14,77*4 "prosklená stěna uprostřed   </t>
  </si>
  <si>
    <t>7671128R</t>
  </si>
  <si>
    <t xml:space="preserve">Demontáž kovové konstrukce zakrytí otopných těles   </t>
  </si>
  <si>
    <t>776</t>
  </si>
  <si>
    <t xml:space="preserve">Podlahy povlakové   </t>
  </si>
  <si>
    <t>776111115</t>
  </si>
  <si>
    <t xml:space="preserve">Broušení podkladu povlakových podlah před litím stěrky   </t>
  </si>
  <si>
    <t xml:space="preserve">636,05*0,2 "odhad 20%"   </t>
  </si>
  <si>
    <t>776111311</t>
  </si>
  <si>
    <t xml:space="preserve">Vysátí podkladu povlakových podlah   </t>
  </si>
  <si>
    <t>776121321</t>
  </si>
  <si>
    <t xml:space="preserve">Vodou ředitelná penetrace savého podkladu povlakových podlah neředěná   </t>
  </si>
  <si>
    <t>776141112</t>
  </si>
  <si>
    <t>776223112</t>
  </si>
  <si>
    <t xml:space="preserve">Spoj povlakových podlahovin z PVC svařováním za studena   </t>
  </si>
  <si>
    <t>77622111R</t>
  </si>
  <si>
    <t>284</t>
  </si>
  <si>
    <t>284122850R</t>
  </si>
  <si>
    <t xml:space="preserve">krytina podlahová heterogenní Novoflor Extra šířka 1500 mm tl. 2 mm - NFE Amos 2120-83 + soklová lišta dle PD   </t>
  </si>
  <si>
    <t>776411000</t>
  </si>
  <si>
    <t xml:space="preserve">Lepení obvodových soklíků nebo lišt   </t>
  </si>
  <si>
    <t>284110090</t>
  </si>
  <si>
    <t xml:space="preserve">lišta speciální soklová PVC 10335 18 x 80 mm role 50 m   </t>
  </si>
  <si>
    <t>776421312</t>
  </si>
  <si>
    <t xml:space="preserve">Montáž přechodových šroubovaných lišt   </t>
  </si>
  <si>
    <t xml:space="preserve">1,55*4"schodiště"   </t>
  </si>
  <si>
    <t xml:space="preserve">1,1 "výtah"   </t>
  </si>
  <si>
    <t xml:space="preserve">2,42+5,8+2,42 "plošná dilatační spára   </t>
  </si>
  <si>
    <t>590541010</t>
  </si>
  <si>
    <t xml:space="preserve">profil přechodový Schlüter-RENO-AV, hliník, AVT 100 B20, (10 x 20 x 2500 mm)   </t>
  </si>
  <si>
    <t xml:space="preserve">7,3*1,4   </t>
  </si>
  <si>
    <t>59054101R</t>
  </si>
  <si>
    <t xml:space="preserve">dilatační profil pro tenké podlahové materiály Schluter - Dilex EKSB H=2,5 mm   </t>
  </si>
  <si>
    <t xml:space="preserve">10,64*1,4   </t>
  </si>
  <si>
    <t>776991141</t>
  </si>
  <si>
    <t xml:space="preserve">Pastování a leštění podlahovin ručně   </t>
  </si>
  <si>
    <t>998776101</t>
  </si>
  <si>
    <t xml:space="preserve">Přesun hmot tonážní pro podlahy povlakové v objektech v do 6 m   </t>
  </si>
  <si>
    <t>998776181</t>
  </si>
  <si>
    <t xml:space="preserve">Příplatek k přesunu hmot tonážní 776 prováděný bez použití mechanizace   </t>
  </si>
  <si>
    <t>998776192</t>
  </si>
  <si>
    <t xml:space="preserve">Příplatek k přesunu hmot tonážní 776 za zvětšený přesun do 100 m   </t>
  </si>
  <si>
    <t xml:space="preserve">Celkem   </t>
  </si>
  <si>
    <t xml:space="preserve">Vyrovnání podkladu povlakových podlah stěrkou pevnosti 20 MPa tl 3 mm   </t>
  </si>
  <si>
    <t>10,74+0,5+1+13,1+1+0,16+0,16+1+13,1+1+0,5+10,74+36,8</t>
  </si>
  <si>
    <t xml:space="preserve">89,8 * 1,2   </t>
  </si>
  <si>
    <t>Separační vrstva z PE fólie</t>
  </si>
  <si>
    <t xml:space="preserve">636,05*1,10   </t>
  </si>
  <si>
    <t xml:space="preserve">Lepení pásů z PVC standardním lepidlem  </t>
  </si>
  <si>
    <t xml:space="preserve">Bourání potěrů cementových nebo pískocementových tl do 100 mm pl přes 4 m2   </t>
  </si>
  <si>
    <t>Izolace tepelné</t>
  </si>
  <si>
    <t>Montáž izolace tepelné podlah volně kladenými rohožemi, pásy, dílci, deskami 1 vrstva</t>
  </si>
  <si>
    <t>deska z pěnového polystyrenu EPS 150 1000 x 500 x 40mm</t>
  </si>
  <si>
    <t>Školní jídelna, Hradec Králové, Hradecká 1219</t>
  </si>
  <si>
    <t>Ateliér A91 HK s.r.o.</t>
  </si>
  <si>
    <t>Ing. arch. Jan Lukeš</t>
  </si>
  <si>
    <t xml:space="preserve">Datum: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</si>
</sst>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_ ;\-#,##0.000\ "/>
  </numFmts>
  <fonts count="5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sz val="8"/>
      <color indexed="20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165" fontId="12" fillId="0" borderId="11" xfId="0" applyNumberFormat="1" applyFont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0" fontId="49" fillId="0" borderId="0" xfId="0" applyFont="1" applyAlignment="1">
      <alignment horizontal="left"/>
    </xf>
    <xf numFmtId="164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 wrapText="1"/>
    </xf>
    <xf numFmtId="168" fontId="12" fillId="0" borderId="11" xfId="0" applyNumberFormat="1" applyFont="1" applyBorder="1" applyAlignment="1">
      <alignment horizontal="right"/>
    </xf>
    <xf numFmtId="167" fontId="12" fillId="0" borderId="11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14" fontId="6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H8" sqref="H8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3</v>
      </c>
      <c r="B6" s="14"/>
      <c r="C6" s="14" t="s">
        <v>156</v>
      </c>
      <c r="D6" s="14"/>
      <c r="E6" s="14"/>
      <c r="F6" s="14"/>
      <c r="G6" s="14"/>
      <c r="H6" s="14"/>
    </row>
    <row r="7" spans="1:8" s="6" customFormat="1" ht="13.5" customHeight="1">
      <c r="A7" s="14" t="s">
        <v>4</v>
      </c>
      <c r="B7" s="14"/>
      <c r="C7" s="14" t="s">
        <v>157</v>
      </c>
      <c r="D7" s="14"/>
      <c r="E7" s="14"/>
      <c r="F7" s="14"/>
      <c r="G7" s="14" t="s">
        <v>5</v>
      </c>
      <c r="H7" s="14" t="s">
        <v>158</v>
      </c>
    </row>
    <row r="8" spans="1:8" s="6" customFormat="1" ht="13.5" customHeight="1">
      <c r="A8" s="14" t="s">
        <v>6</v>
      </c>
      <c r="B8" s="15"/>
      <c r="C8" s="15"/>
      <c r="D8" s="15"/>
      <c r="E8" s="15"/>
      <c r="F8" s="16"/>
      <c r="G8" s="14" t="s">
        <v>159</v>
      </c>
      <c r="H8" s="58">
        <v>42881</v>
      </c>
    </row>
    <row r="9" spans="1:8" s="6" customFormat="1" ht="6" customHeight="1">
      <c r="A9" s="17"/>
      <c r="B9" s="17"/>
      <c r="C9" s="17"/>
      <c r="D9" s="17"/>
      <c r="E9" s="17"/>
      <c r="F9" s="17"/>
      <c r="G9" s="17"/>
      <c r="H9" s="17"/>
    </row>
    <row r="10" spans="1:8" s="6" customFormat="1" ht="25.5" customHeight="1">
      <c r="A10" s="18" t="s">
        <v>7</v>
      </c>
      <c r="B10" s="18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</row>
    <row r="11" spans="1:8" s="6" customFormat="1" ht="12.75" customHeight="1" hidden="1">
      <c r="A11" s="18" t="s">
        <v>15</v>
      </c>
      <c r="B11" s="18" t="s">
        <v>16</v>
      </c>
      <c r="C11" s="18" t="s">
        <v>17</v>
      </c>
      <c r="D11" s="18" t="s">
        <v>18</v>
      </c>
      <c r="E11" s="18" t="s">
        <v>19</v>
      </c>
      <c r="F11" s="18" t="s">
        <v>20</v>
      </c>
      <c r="G11" s="18" t="s">
        <v>21</v>
      </c>
      <c r="H11" s="18" t="s">
        <v>22</v>
      </c>
    </row>
    <row r="12" spans="1:8" s="6" customFormat="1" ht="4.5" customHeight="1">
      <c r="A12" s="17"/>
      <c r="B12" s="17"/>
      <c r="C12" s="17"/>
      <c r="D12" s="17"/>
      <c r="E12" s="17"/>
      <c r="F12" s="17"/>
      <c r="G12" s="17"/>
      <c r="H12" s="17"/>
    </row>
    <row r="13" spans="1:8" s="6" customFormat="1" ht="30.75" customHeight="1">
      <c r="A13" s="19"/>
      <c r="B13" s="20"/>
      <c r="C13" s="20" t="s">
        <v>23</v>
      </c>
      <c r="D13" s="20" t="s">
        <v>24</v>
      </c>
      <c r="E13" s="20"/>
      <c r="F13" s="21"/>
      <c r="G13" s="22"/>
      <c r="H13" s="22">
        <f>H14+H24+H50+H62</f>
        <v>0</v>
      </c>
    </row>
    <row r="14" spans="1:8" s="6" customFormat="1" ht="28.5" customHeight="1">
      <c r="A14" s="23"/>
      <c r="B14" s="24"/>
      <c r="C14" s="24" t="s">
        <v>20</v>
      </c>
      <c r="D14" s="24" t="s">
        <v>25</v>
      </c>
      <c r="E14" s="24"/>
      <c r="F14" s="25"/>
      <c r="G14" s="26"/>
      <c r="H14" s="26">
        <f>SUM(H15:H23)</f>
        <v>0</v>
      </c>
    </row>
    <row r="15" spans="1:8" s="6" customFormat="1" ht="13.5" customHeight="1">
      <c r="A15" s="27">
        <v>17</v>
      </c>
      <c r="B15" s="28" t="s">
        <v>26</v>
      </c>
      <c r="C15" s="28" t="s">
        <v>27</v>
      </c>
      <c r="D15" s="28" t="s">
        <v>28</v>
      </c>
      <c r="E15" s="28" t="s">
        <v>29</v>
      </c>
      <c r="F15" s="29">
        <v>636.05</v>
      </c>
      <c r="G15" s="30">
        <v>0</v>
      </c>
      <c r="H15" s="30">
        <f>F15*G15</f>
        <v>0</v>
      </c>
    </row>
    <row r="16" spans="1:8" s="6" customFormat="1" ht="13.5" customHeight="1">
      <c r="A16" s="27">
        <v>48</v>
      </c>
      <c r="B16" s="28" t="s">
        <v>26</v>
      </c>
      <c r="C16" s="28" t="s">
        <v>30</v>
      </c>
      <c r="D16" s="28" t="s">
        <v>31</v>
      </c>
      <c r="E16" s="28" t="s">
        <v>32</v>
      </c>
      <c r="F16" s="29">
        <v>1.637</v>
      </c>
      <c r="G16" s="30">
        <v>0</v>
      </c>
      <c r="H16" s="30">
        <f>F16*G16</f>
        <v>0</v>
      </c>
    </row>
    <row r="17" spans="1:8" s="6" customFormat="1" ht="13.5" customHeight="1">
      <c r="A17" s="31"/>
      <c r="B17" s="32"/>
      <c r="C17" s="32"/>
      <c r="D17" s="32" t="s">
        <v>33</v>
      </c>
      <c r="E17" s="32"/>
      <c r="F17" s="33">
        <v>1.637</v>
      </c>
      <c r="G17" s="34"/>
      <c r="H17" s="34"/>
    </row>
    <row r="18" spans="1:8" s="6" customFormat="1" ht="24" customHeight="1">
      <c r="A18" s="27">
        <v>42</v>
      </c>
      <c r="B18" s="28" t="s">
        <v>26</v>
      </c>
      <c r="C18" s="28" t="s">
        <v>34</v>
      </c>
      <c r="D18" s="28" t="s">
        <v>149</v>
      </c>
      <c r="E18" s="28" t="s">
        <v>29</v>
      </c>
      <c r="F18" s="29">
        <v>636.05</v>
      </c>
      <c r="G18" s="30">
        <v>0</v>
      </c>
      <c r="H18" s="30">
        <f>F18*G18</f>
        <v>0</v>
      </c>
    </row>
    <row r="19" spans="1:8" s="6" customFormat="1" ht="24" customHeight="1">
      <c r="A19" s="27">
        <v>50</v>
      </c>
      <c r="B19" s="28" t="s">
        <v>26</v>
      </c>
      <c r="C19" s="28" t="s">
        <v>35</v>
      </c>
      <c r="D19" s="28" t="s">
        <v>36</v>
      </c>
      <c r="E19" s="28" t="s">
        <v>37</v>
      </c>
      <c r="F19" s="29">
        <v>170</v>
      </c>
      <c r="G19" s="30">
        <v>0</v>
      </c>
      <c r="H19" s="30">
        <f>F19*G19</f>
        <v>0</v>
      </c>
    </row>
    <row r="20" spans="1:8" s="6" customFormat="1" ht="24" customHeight="1">
      <c r="A20" s="27">
        <v>53</v>
      </c>
      <c r="B20" s="28" t="s">
        <v>26</v>
      </c>
      <c r="C20" s="28" t="s">
        <v>38</v>
      </c>
      <c r="D20" s="28" t="s">
        <v>39</v>
      </c>
      <c r="E20" s="28" t="s">
        <v>37</v>
      </c>
      <c r="F20" s="29">
        <v>201.88</v>
      </c>
      <c r="G20" s="30">
        <v>0</v>
      </c>
      <c r="H20" s="30">
        <f>F20*G20</f>
        <v>0</v>
      </c>
    </row>
    <row r="21" spans="1:8" s="6" customFormat="1" ht="13.5" customHeight="1">
      <c r="A21" s="31"/>
      <c r="B21" s="32"/>
      <c r="C21" s="32"/>
      <c r="D21" s="32" t="s">
        <v>40</v>
      </c>
      <c r="E21" s="32"/>
      <c r="F21" s="33">
        <v>201.88</v>
      </c>
      <c r="G21" s="34"/>
      <c r="H21" s="34"/>
    </row>
    <row r="22" spans="1:8" s="6" customFormat="1" ht="13.5" customHeight="1">
      <c r="A22" s="35"/>
      <c r="B22" s="36"/>
      <c r="C22" s="36"/>
      <c r="D22" s="36" t="s">
        <v>41</v>
      </c>
      <c r="E22" s="36"/>
      <c r="F22" s="37">
        <v>201.88</v>
      </c>
      <c r="G22" s="38"/>
      <c r="H22" s="38"/>
    </row>
    <row r="23" spans="1:8" s="6" customFormat="1" ht="24" customHeight="1">
      <c r="A23" s="27">
        <v>56</v>
      </c>
      <c r="B23" s="28" t="s">
        <v>26</v>
      </c>
      <c r="C23" s="28" t="s">
        <v>42</v>
      </c>
      <c r="D23" s="28" t="s">
        <v>43</v>
      </c>
      <c r="E23" s="28" t="s">
        <v>37</v>
      </c>
      <c r="F23" s="29">
        <v>201.88</v>
      </c>
      <c r="G23" s="30">
        <v>0</v>
      </c>
      <c r="H23" s="30">
        <f>F23*G23</f>
        <v>0</v>
      </c>
    </row>
    <row r="24" spans="1:8" s="6" customFormat="1" ht="28.5" customHeight="1">
      <c r="A24" s="23"/>
      <c r="B24" s="24"/>
      <c r="C24" s="24" t="s">
        <v>44</v>
      </c>
      <c r="D24" s="24" t="s">
        <v>45</v>
      </c>
      <c r="E24" s="24"/>
      <c r="F24" s="25"/>
      <c r="G24" s="26"/>
      <c r="H24" s="26">
        <f>SUM(H25:H47)</f>
        <v>0</v>
      </c>
    </row>
    <row r="25" spans="1:8" s="6" customFormat="1" ht="13.5" customHeight="1">
      <c r="A25" s="27">
        <v>51</v>
      </c>
      <c r="B25" s="28" t="s">
        <v>46</v>
      </c>
      <c r="C25" s="28" t="s">
        <v>47</v>
      </c>
      <c r="D25" s="28" t="s">
        <v>48</v>
      </c>
      <c r="E25" s="28" t="s">
        <v>29</v>
      </c>
      <c r="F25" s="29">
        <v>147.36</v>
      </c>
      <c r="G25" s="30">
        <v>0</v>
      </c>
      <c r="H25" s="30">
        <f>F25*G25</f>
        <v>0</v>
      </c>
    </row>
    <row r="26" spans="1:8" s="6" customFormat="1" ht="13.5" customHeight="1">
      <c r="A26" s="31"/>
      <c r="B26" s="32"/>
      <c r="C26" s="32"/>
      <c r="D26" s="32" t="s">
        <v>49</v>
      </c>
      <c r="E26" s="32"/>
      <c r="F26" s="33">
        <v>147.36</v>
      </c>
      <c r="G26" s="34"/>
      <c r="H26" s="34"/>
    </row>
    <row r="27" spans="1:8" s="6" customFormat="1" ht="13.5" customHeight="1">
      <c r="A27" s="35"/>
      <c r="B27" s="36"/>
      <c r="C27" s="36"/>
      <c r="D27" s="36" t="s">
        <v>41</v>
      </c>
      <c r="E27" s="36"/>
      <c r="F27" s="37">
        <v>147.36</v>
      </c>
      <c r="G27" s="38"/>
      <c r="H27" s="38"/>
    </row>
    <row r="28" spans="1:8" s="6" customFormat="1" ht="24" customHeight="1">
      <c r="A28" s="27">
        <v>45</v>
      </c>
      <c r="B28" s="28" t="s">
        <v>50</v>
      </c>
      <c r="C28" s="28" t="s">
        <v>51</v>
      </c>
      <c r="D28" s="28" t="s">
        <v>52</v>
      </c>
      <c r="E28" s="28" t="s">
        <v>29</v>
      </c>
      <c r="F28" s="29">
        <v>40</v>
      </c>
      <c r="G28" s="30">
        <v>0</v>
      </c>
      <c r="H28" s="30">
        <f>F28*G28</f>
        <v>0</v>
      </c>
    </row>
    <row r="29" spans="1:8" s="6" customFormat="1" ht="13.5" customHeight="1">
      <c r="A29" s="31"/>
      <c r="B29" s="32"/>
      <c r="C29" s="32"/>
      <c r="D29" s="32" t="s">
        <v>53</v>
      </c>
      <c r="E29" s="32"/>
      <c r="F29" s="33">
        <v>40</v>
      </c>
      <c r="G29" s="34"/>
      <c r="H29" s="34"/>
    </row>
    <row r="30" spans="1:8" s="6" customFormat="1" ht="13.5" customHeight="1">
      <c r="A30" s="35"/>
      <c r="B30" s="36"/>
      <c r="C30" s="36"/>
      <c r="D30" s="36" t="s">
        <v>41</v>
      </c>
      <c r="E30" s="36"/>
      <c r="F30" s="37">
        <v>40</v>
      </c>
      <c r="G30" s="38"/>
      <c r="H30" s="38"/>
    </row>
    <row r="31" spans="1:8" s="6" customFormat="1" ht="24" customHeight="1">
      <c r="A31" s="27">
        <v>46</v>
      </c>
      <c r="B31" s="28" t="s">
        <v>50</v>
      </c>
      <c r="C31" s="28" t="s">
        <v>54</v>
      </c>
      <c r="D31" s="28" t="s">
        <v>55</v>
      </c>
      <c r="E31" s="28" t="s">
        <v>29</v>
      </c>
      <c r="F31" s="29">
        <v>2400</v>
      </c>
      <c r="G31" s="30">
        <v>0</v>
      </c>
      <c r="H31" s="30">
        <f>F31*G31</f>
        <v>0</v>
      </c>
    </row>
    <row r="32" spans="1:8" s="6" customFormat="1" ht="13.5" customHeight="1">
      <c r="A32" s="31"/>
      <c r="B32" s="32"/>
      <c r="C32" s="32"/>
      <c r="D32" s="32" t="s">
        <v>56</v>
      </c>
      <c r="E32" s="32"/>
      <c r="F32" s="33">
        <v>2400</v>
      </c>
      <c r="G32" s="34"/>
      <c r="H32" s="34"/>
    </row>
    <row r="33" spans="1:8" s="6" customFormat="1" ht="13.5" customHeight="1">
      <c r="A33" s="35"/>
      <c r="B33" s="36"/>
      <c r="C33" s="36"/>
      <c r="D33" s="36" t="s">
        <v>41</v>
      </c>
      <c r="E33" s="36"/>
      <c r="F33" s="37">
        <v>2400</v>
      </c>
      <c r="G33" s="38"/>
      <c r="H33" s="38"/>
    </row>
    <row r="34" spans="1:8" s="6" customFormat="1" ht="24" customHeight="1">
      <c r="A34" s="27">
        <v>47</v>
      </c>
      <c r="B34" s="28" t="s">
        <v>50</v>
      </c>
      <c r="C34" s="28" t="s">
        <v>57</v>
      </c>
      <c r="D34" s="28" t="s">
        <v>58</v>
      </c>
      <c r="E34" s="28" t="s">
        <v>29</v>
      </c>
      <c r="F34" s="29">
        <v>40</v>
      </c>
      <c r="G34" s="30">
        <v>0</v>
      </c>
      <c r="H34" s="30">
        <f>F34*G34</f>
        <v>0</v>
      </c>
    </row>
    <row r="35" spans="1:9" s="6" customFormat="1" ht="24" customHeight="1">
      <c r="A35" s="27">
        <v>32</v>
      </c>
      <c r="B35" s="28" t="s">
        <v>26</v>
      </c>
      <c r="C35" s="28" t="s">
        <v>59</v>
      </c>
      <c r="D35" s="28" t="s">
        <v>60</v>
      </c>
      <c r="E35" s="28" t="s">
        <v>29</v>
      </c>
      <c r="F35" s="29">
        <v>636.05</v>
      </c>
      <c r="G35" s="30">
        <v>0</v>
      </c>
      <c r="H35" s="30">
        <f>F35*G35</f>
        <v>0</v>
      </c>
      <c r="I35" s="51"/>
    </row>
    <row r="36" spans="1:8" s="6" customFormat="1" ht="13.5" customHeight="1">
      <c r="A36" s="31"/>
      <c r="B36" s="32"/>
      <c r="C36" s="32"/>
      <c r="D36" s="32" t="s">
        <v>61</v>
      </c>
      <c r="E36" s="32"/>
      <c r="F36" s="33">
        <v>636.05</v>
      </c>
      <c r="G36" s="34"/>
      <c r="H36" s="34"/>
    </row>
    <row r="37" spans="1:8" s="6" customFormat="1" ht="13.5" customHeight="1">
      <c r="A37" s="35"/>
      <c r="B37" s="36"/>
      <c r="C37" s="36"/>
      <c r="D37" s="36" t="s">
        <v>41</v>
      </c>
      <c r="E37" s="36"/>
      <c r="F37" s="37">
        <v>636.05</v>
      </c>
      <c r="G37" s="38"/>
      <c r="H37" s="38"/>
    </row>
    <row r="38" spans="1:8" s="6" customFormat="1" ht="24" customHeight="1">
      <c r="A38" s="27">
        <v>21</v>
      </c>
      <c r="B38" s="28" t="s">
        <v>62</v>
      </c>
      <c r="C38" s="28" t="s">
        <v>63</v>
      </c>
      <c r="D38" s="28" t="s">
        <v>152</v>
      </c>
      <c r="E38" s="28" t="s">
        <v>29</v>
      </c>
      <c r="F38" s="29">
        <v>636.05</v>
      </c>
      <c r="G38" s="30">
        <v>0</v>
      </c>
      <c r="H38" s="30">
        <f>F38*G38</f>
        <v>0</v>
      </c>
    </row>
    <row r="39" spans="1:8" s="6" customFormat="1" ht="13.5" customHeight="1">
      <c r="A39" s="31"/>
      <c r="B39" s="32"/>
      <c r="C39" s="32"/>
      <c r="D39" s="32" t="s">
        <v>61</v>
      </c>
      <c r="E39" s="32"/>
      <c r="F39" s="33">
        <v>636.05</v>
      </c>
      <c r="G39" s="34"/>
      <c r="H39" s="34"/>
    </row>
    <row r="40" spans="1:8" s="6" customFormat="1" ht="13.5" customHeight="1">
      <c r="A40" s="35"/>
      <c r="B40" s="36"/>
      <c r="C40" s="36"/>
      <c r="D40" s="36" t="s">
        <v>41</v>
      </c>
      <c r="E40" s="36"/>
      <c r="F40" s="37">
        <v>636.05</v>
      </c>
      <c r="G40" s="38"/>
      <c r="H40" s="38"/>
    </row>
    <row r="41" spans="1:8" s="6" customFormat="1" ht="13.5" customHeight="1">
      <c r="A41" s="27">
        <v>22</v>
      </c>
      <c r="B41" s="28" t="s">
        <v>62</v>
      </c>
      <c r="C41" s="28" t="s">
        <v>64</v>
      </c>
      <c r="D41" s="28" t="s">
        <v>65</v>
      </c>
      <c r="E41" s="28" t="s">
        <v>29</v>
      </c>
      <c r="F41" s="29">
        <v>127.21</v>
      </c>
      <c r="G41" s="30">
        <v>0</v>
      </c>
      <c r="H41" s="30">
        <f>F41*G41</f>
        <v>0</v>
      </c>
    </row>
    <row r="42" spans="1:8" s="6" customFormat="1" ht="13.5" customHeight="1">
      <c r="A42" s="31"/>
      <c r="B42" s="32"/>
      <c r="C42" s="32"/>
      <c r="D42" s="32" t="s">
        <v>66</v>
      </c>
      <c r="E42" s="32"/>
      <c r="F42" s="33">
        <v>127.21</v>
      </c>
      <c r="G42" s="34"/>
      <c r="H42" s="34"/>
    </row>
    <row r="43" spans="1:8" s="6" customFormat="1" ht="13.5" customHeight="1">
      <c r="A43" s="35"/>
      <c r="B43" s="36"/>
      <c r="C43" s="36"/>
      <c r="D43" s="36" t="s">
        <v>41</v>
      </c>
      <c r="E43" s="36"/>
      <c r="F43" s="37">
        <v>127.21</v>
      </c>
      <c r="G43" s="38"/>
      <c r="H43" s="38"/>
    </row>
    <row r="44" spans="1:8" s="6" customFormat="1" ht="24" customHeight="1">
      <c r="A44" s="27">
        <v>20</v>
      </c>
      <c r="B44" s="28" t="s">
        <v>62</v>
      </c>
      <c r="C44" s="28" t="s">
        <v>67</v>
      </c>
      <c r="D44" s="28" t="s">
        <v>68</v>
      </c>
      <c r="E44" s="28" t="s">
        <v>29</v>
      </c>
      <c r="F44" s="29">
        <v>636.05</v>
      </c>
      <c r="G44" s="30">
        <v>0</v>
      </c>
      <c r="H44" s="30">
        <f>F44*G44</f>
        <v>0</v>
      </c>
    </row>
    <row r="45" spans="1:8" s="6" customFormat="1" ht="13.5" customHeight="1">
      <c r="A45" s="31"/>
      <c r="B45" s="32"/>
      <c r="C45" s="32"/>
      <c r="D45" s="32" t="s">
        <v>61</v>
      </c>
      <c r="E45" s="32"/>
      <c r="F45" s="33">
        <v>636.05</v>
      </c>
      <c r="G45" s="34"/>
      <c r="H45" s="34"/>
    </row>
    <row r="46" spans="1:8" s="6" customFormat="1" ht="13.5" customHeight="1">
      <c r="A46" s="35"/>
      <c r="B46" s="36"/>
      <c r="C46" s="36"/>
      <c r="D46" s="36" t="s">
        <v>41</v>
      </c>
      <c r="E46" s="36"/>
      <c r="F46" s="37">
        <v>636.05</v>
      </c>
      <c r="G46" s="38"/>
      <c r="H46" s="38"/>
    </row>
    <row r="47" spans="1:8" s="6" customFormat="1" ht="13.5" customHeight="1">
      <c r="A47" s="27">
        <v>19</v>
      </c>
      <c r="B47" s="28" t="s">
        <v>62</v>
      </c>
      <c r="C47" s="28" t="s">
        <v>69</v>
      </c>
      <c r="D47" s="28" t="s">
        <v>70</v>
      </c>
      <c r="E47" s="28" t="s">
        <v>37</v>
      </c>
      <c r="F47" s="29">
        <v>149.9</v>
      </c>
      <c r="G47" s="30">
        <v>0</v>
      </c>
      <c r="H47" s="30">
        <f>F47*G47</f>
        <v>0</v>
      </c>
    </row>
    <row r="48" spans="1:8" s="6" customFormat="1" ht="24" customHeight="1">
      <c r="A48" s="31"/>
      <c r="B48" s="32"/>
      <c r="C48" s="32"/>
      <c r="D48" s="32" t="s">
        <v>71</v>
      </c>
      <c r="E48" s="32"/>
      <c r="F48" s="33">
        <v>149.9</v>
      </c>
      <c r="G48" s="34"/>
      <c r="H48" s="34"/>
    </row>
    <row r="49" spans="1:8" s="6" customFormat="1" ht="13.5" customHeight="1">
      <c r="A49" s="35"/>
      <c r="B49" s="36"/>
      <c r="C49" s="36"/>
      <c r="D49" s="36" t="s">
        <v>41</v>
      </c>
      <c r="E49" s="36"/>
      <c r="F49" s="37">
        <v>149.9</v>
      </c>
      <c r="G49" s="38"/>
      <c r="H49" s="38"/>
    </row>
    <row r="50" spans="1:8" s="6" customFormat="1" ht="28.5" customHeight="1">
      <c r="A50" s="23"/>
      <c r="B50" s="24"/>
      <c r="C50" s="24" t="s">
        <v>72</v>
      </c>
      <c r="D50" s="24" t="s">
        <v>73</v>
      </c>
      <c r="E50" s="24"/>
      <c r="F50" s="25"/>
      <c r="G50" s="26"/>
      <c r="H50" s="26">
        <f>SUM(H51:H61)</f>
        <v>0</v>
      </c>
    </row>
    <row r="51" spans="1:8" s="6" customFormat="1" ht="24" customHeight="1">
      <c r="A51" s="27">
        <v>55</v>
      </c>
      <c r="B51" s="28" t="s">
        <v>62</v>
      </c>
      <c r="C51" s="28" t="s">
        <v>74</v>
      </c>
      <c r="D51" s="28" t="s">
        <v>75</v>
      </c>
      <c r="E51" s="28" t="s">
        <v>32</v>
      </c>
      <c r="F51" s="29">
        <v>148.995</v>
      </c>
      <c r="G51" s="30">
        <v>0</v>
      </c>
      <c r="H51" s="30">
        <f>F51*G51</f>
        <v>0</v>
      </c>
    </row>
    <row r="52" spans="1:8" s="6" customFormat="1" ht="13.5" customHeight="1">
      <c r="A52" s="27">
        <v>26</v>
      </c>
      <c r="B52" s="28" t="s">
        <v>62</v>
      </c>
      <c r="C52" s="28" t="s">
        <v>76</v>
      </c>
      <c r="D52" s="28" t="s">
        <v>77</v>
      </c>
      <c r="E52" s="28" t="s">
        <v>37</v>
      </c>
      <c r="F52" s="29">
        <v>7.8</v>
      </c>
      <c r="G52" s="30">
        <v>0</v>
      </c>
      <c r="H52" s="30">
        <f>F52*G52</f>
        <v>0</v>
      </c>
    </row>
    <row r="53" spans="1:8" s="6" customFormat="1" ht="24" customHeight="1">
      <c r="A53" s="27">
        <v>27</v>
      </c>
      <c r="B53" s="28" t="s">
        <v>62</v>
      </c>
      <c r="C53" s="28" t="s">
        <v>78</v>
      </c>
      <c r="D53" s="28" t="s">
        <v>79</v>
      </c>
      <c r="E53" s="28" t="s">
        <v>37</v>
      </c>
      <c r="F53" s="29">
        <v>234</v>
      </c>
      <c r="G53" s="30">
        <v>0</v>
      </c>
      <c r="H53" s="30">
        <f>F53*G53</f>
        <v>0</v>
      </c>
    </row>
    <row r="54" spans="1:8" s="6" customFormat="1" ht="13.5" customHeight="1">
      <c r="A54" s="39"/>
      <c r="B54" s="40"/>
      <c r="C54" s="40"/>
      <c r="D54" s="40" t="s">
        <v>80</v>
      </c>
      <c r="E54" s="40"/>
      <c r="F54" s="41"/>
      <c r="G54" s="42"/>
      <c r="H54" s="42"/>
    </row>
    <row r="55" spans="1:8" s="6" customFormat="1" ht="13.5" customHeight="1">
      <c r="A55" s="31"/>
      <c r="B55" s="32"/>
      <c r="C55" s="32"/>
      <c r="D55" s="32" t="s">
        <v>81</v>
      </c>
      <c r="E55" s="32"/>
      <c r="F55" s="33">
        <v>234</v>
      </c>
      <c r="G55" s="34"/>
      <c r="H55" s="34"/>
    </row>
    <row r="56" spans="1:8" s="6" customFormat="1" ht="13.5" customHeight="1">
      <c r="A56" s="35"/>
      <c r="B56" s="36"/>
      <c r="C56" s="36"/>
      <c r="D56" s="36" t="s">
        <v>41</v>
      </c>
      <c r="E56" s="36"/>
      <c r="F56" s="37">
        <v>234</v>
      </c>
      <c r="G56" s="38"/>
      <c r="H56" s="38"/>
    </row>
    <row r="57" spans="1:8" s="6" customFormat="1" ht="24" customHeight="1">
      <c r="A57" s="27">
        <v>28</v>
      </c>
      <c r="B57" s="28" t="s">
        <v>62</v>
      </c>
      <c r="C57" s="28" t="s">
        <v>82</v>
      </c>
      <c r="D57" s="28" t="s">
        <v>83</v>
      </c>
      <c r="E57" s="28" t="s">
        <v>32</v>
      </c>
      <c r="F57" s="29">
        <v>148.995</v>
      </c>
      <c r="G57" s="30">
        <v>0</v>
      </c>
      <c r="H57" s="30">
        <f>F57*G57</f>
        <v>0</v>
      </c>
    </row>
    <row r="58" spans="1:8" s="6" customFormat="1" ht="24" customHeight="1">
      <c r="A58" s="27">
        <v>29</v>
      </c>
      <c r="B58" s="28" t="s">
        <v>62</v>
      </c>
      <c r="C58" s="28" t="s">
        <v>84</v>
      </c>
      <c r="D58" s="28" t="s">
        <v>85</v>
      </c>
      <c r="E58" s="28" t="s">
        <v>32</v>
      </c>
      <c r="F58" s="29">
        <v>795.32</v>
      </c>
      <c r="G58" s="30">
        <v>0</v>
      </c>
      <c r="H58" s="30">
        <f>F58*G58</f>
        <v>0</v>
      </c>
    </row>
    <row r="59" spans="1:8" s="6" customFormat="1" ht="13.5" customHeight="1">
      <c r="A59" s="31"/>
      <c r="B59" s="32"/>
      <c r="C59" s="32"/>
      <c r="D59" s="32" t="s">
        <v>86</v>
      </c>
      <c r="E59" s="32"/>
      <c r="F59" s="33">
        <v>795.32</v>
      </c>
      <c r="G59" s="34"/>
      <c r="H59" s="34"/>
    </row>
    <row r="60" spans="1:8" s="6" customFormat="1" ht="13.5" customHeight="1">
      <c r="A60" s="35"/>
      <c r="B60" s="36"/>
      <c r="C60" s="36"/>
      <c r="D60" s="36" t="s">
        <v>41</v>
      </c>
      <c r="E60" s="36"/>
      <c r="F60" s="37">
        <v>795.32</v>
      </c>
      <c r="G60" s="38"/>
      <c r="H60" s="38"/>
    </row>
    <row r="61" spans="1:8" s="6" customFormat="1" ht="24" customHeight="1">
      <c r="A61" s="27">
        <v>30</v>
      </c>
      <c r="B61" s="28" t="s">
        <v>62</v>
      </c>
      <c r="C61" s="28" t="s">
        <v>87</v>
      </c>
      <c r="D61" s="28" t="s">
        <v>88</v>
      </c>
      <c r="E61" s="28" t="s">
        <v>32</v>
      </c>
      <c r="F61" s="29">
        <v>148.995</v>
      </c>
      <c r="G61" s="30">
        <v>0</v>
      </c>
      <c r="H61" s="30">
        <f>F61*G61</f>
        <v>0</v>
      </c>
    </row>
    <row r="62" spans="1:8" s="6" customFormat="1" ht="28.5" customHeight="1">
      <c r="A62" s="23"/>
      <c r="B62" s="24"/>
      <c r="C62" s="24" t="s">
        <v>89</v>
      </c>
      <c r="D62" s="24" t="s">
        <v>90</v>
      </c>
      <c r="E62" s="24"/>
      <c r="F62" s="25"/>
      <c r="G62" s="26"/>
      <c r="H62" s="26">
        <f>SUM(H63)</f>
        <v>0</v>
      </c>
    </row>
    <row r="63" spans="1:8" s="6" customFormat="1" ht="24" customHeight="1">
      <c r="A63" s="27">
        <v>54</v>
      </c>
      <c r="B63" s="28" t="s">
        <v>26</v>
      </c>
      <c r="C63" s="28" t="s">
        <v>91</v>
      </c>
      <c r="D63" s="28" t="s">
        <v>92</v>
      </c>
      <c r="E63" s="28" t="s">
        <v>32</v>
      </c>
      <c r="F63" s="29">
        <v>74</v>
      </c>
      <c r="G63" s="30">
        <v>0</v>
      </c>
      <c r="H63" s="30">
        <f>F63*G63</f>
        <v>0</v>
      </c>
    </row>
    <row r="64" spans="1:8" s="6" customFormat="1" ht="30.75" customHeight="1">
      <c r="A64" s="19"/>
      <c r="B64" s="20"/>
      <c r="C64" s="20" t="s">
        <v>93</v>
      </c>
      <c r="D64" s="20" t="s">
        <v>94</v>
      </c>
      <c r="E64" s="20"/>
      <c r="F64" s="21"/>
      <c r="G64" s="22"/>
      <c r="H64" s="22">
        <f>H65+H68+H70+H77</f>
        <v>0</v>
      </c>
    </row>
    <row r="65" spans="1:8" s="6" customFormat="1" ht="30.75" customHeight="1">
      <c r="A65" s="23"/>
      <c r="B65" s="24"/>
      <c r="C65" s="24">
        <v>713</v>
      </c>
      <c r="D65" s="24" t="s">
        <v>153</v>
      </c>
      <c r="E65" s="24"/>
      <c r="F65" s="25"/>
      <c r="G65" s="26"/>
      <c r="H65" s="26">
        <f>H66+H67</f>
        <v>0</v>
      </c>
    </row>
    <row r="66" spans="1:8" s="6" customFormat="1" ht="24" customHeight="1">
      <c r="A66" s="27">
        <v>57</v>
      </c>
      <c r="B66" s="28">
        <v>713</v>
      </c>
      <c r="C66" s="28">
        <v>713121111</v>
      </c>
      <c r="D66" s="28" t="s">
        <v>154</v>
      </c>
      <c r="E66" s="28" t="s">
        <v>29</v>
      </c>
      <c r="F66" s="29">
        <v>636</v>
      </c>
      <c r="G66" s="30">
        <v>0</v>
      </c>
      <c r="H66" s="30">
        <f>F66*G66</f>
        <v>0</v>
      </c>
    </row>
    <row r="67" spans="1:8" s="6" customFormat="1" ht="24" customHeight="1">
      <c r="A67" s="43">
        <v>59</v>
      </c>
      <c r="B67" s="52">
        <v>283</v>
      </c>
      <c r="C67" s="53">
        <v>283723030</v>
      </c>
      <c r="D67" s="54" t="s">
        <v>155</v>
      </c>
      <c r="E67" s="52" t="s">
        <v>37</v>
      </c>
      <c r="F67" s="55">
        <v>636</v>
      </c>
      <c r="G67" s="43">
        <v>0</v>
      </c>
      <c r="H67" s="56">
        <f>F67*G67</f>
        <v>0</v>
      </c>
    </row>
    <row r="68" spans="1:8" s="6" customFormat="1" ht="28.5" customHeight="1">
      <c r="A68" s="23"/>
      <c r="B68" s="24"/>
      <c r="C68" s="24" t="s">
        <v>95</v>
      </c>
      <c r="D68" s="24" t="s">
        <v>96</v>
      </c>
      <c r="E68" s="24"/>
      <c r="F68" s="25"/>
      <c r="G68" s="26"/>
      <c r="H68" s="26">
        <f>H69</f>
        <v>0</v>
      </c>
    </row>
    <row r="69" spans="1:8" s="6" customFormat="1" ht="13.5" customHeight="1">
      <c r="A69" s="27">
        <v>40</v>
      </c>
      <c r="B69" s="28" t="s">
        <v>95</v>
      </c>
      <c r="C69" s="28" t="s">
        <v>97</v>
      </c>
      <c r="D69" s="28" t="s">
        <v>98</v>
      </c>
      <c r="E69" s="28" t="s">
        <v>37</v>
      </c>
      <c r="F69" s="29">
        <v>36.84</v>
      </c>
      <c r="G69" s="30">
        <v>0</v>
      </c>
      <c r="H69" s="30">
        <f>F69*G69</f>
        <v>0</v>
      </c>
    </row>
    <row r="70" spans="1:8" s="6" customFormat="1" ht="28.5" customHeight="1">
      <c r="A70" s="23"/>
      <c r="B70" s="24"/>
      <c r="C70" s="24" t="s">
        <v>99</v>
      </c>
      <c r="D70" s="24" t="s">
        <v>100</v>
      </c>
      <c r="E70" s="24"/>
      <c r="F70" s="25"/>
      <c r="G70" s="26"/>
      <c r="H70" s="26">
        <f>SUM(H71:H74)</f>
        <v>0</v>
      </c>
    </row>
    <row r="71" spans="1:8" s="6" customFormat="1" ht="13.5" customHeight="1">
      <c r="A71" s="27">
        <v>34</v>
      </c>
      <c r="B71" s="28" t="s">
        <v>99</v>
      </c>
      <c r="C71" s="28" t="s">
        <v>101</v>
      </c>
      <c r="D71" s="28" t="s">
        <v>102</v>
      </c>
      <c r="E71" s="28" t="s">
        <v>29</v>
      </c>
      <c r="F71" s="29">
        <v>53.172</v>
      </c>
      <c r="G71" s="30">
        <v>0</v>
      </c>
      <c r="H71" s="30">
        <f>F71*G71</f>
        <v>0</v>
      </c>
    </row>
    <row r="72" spans="1:8" s="6" customFormat="1" ht="13.5" customHeight="1">
      <c r="A72" s="31"/>
      <c r="B72" s="32"/>
      <c r="C72" s="32"/>
      <c r="D72" s="32" t="s">
        <v>103</v>
      </c>
      <c r="E72" s="32"/>
      <c r="F72" s="33">
        <v>59.08</v>
      </c>
      <c r="G72" s="34"/>
      <c r="H72" s="34"/>
    </row>
    <row r="73" spans="1:8" s="6" customFormat="1" ht="13.5" customHeight="1">
      <c r="A73" s="35"/>
      <c r="B73" s="36"/>
      <c r="C73" s="36"/>
      <c r="D73" s="36" t="s">
        <v>41</v>
      </c>
      <c r="E73" s="36"/>
      <c r="F73" s="37">
        <v>59.08</v>
      </c>
      <c r="G73" s="38"/>
      <c r="H73" s="38"/>
    </row>
    <row r="74" spans="1:8" s="6" customFormat="1" ht="13.5" customHeight="1">
      <c r="A74" s="27">
        <v>39</v>
      </c>
      <c r="B74" s="28" t="s">
        <v>99</v>
      </c>
      <c r="C74" s="28" t="s">
        <v>104</v>
      </c>
      <c r="D74" s="28" t="s">
        <v>105</v>
      </c>
      <c r="E74" s="28" t="s">
        <v>37</v>
      </c>
      <c r="F74" s="29">
        <v>59.08</v>
      </c>
      <c r="G74" s="30">
        <v>0</v>
      </c>
      <c r="H74" s="30">
        <f>F74*G74</f>
        <v>0</v>
      </c>
    </row>
    <row r="75" spans="1:8" s="6" customFormat="1" ht="13.5" customHeight="1">
      <c r="A75" s="31"/>
      <c r="B75" s="32"/>
      <c r="C75" s="32"/>
      <c r="D75" s="32" t="s">
        <v>103</v>
      </c>
      <c r="E75" s="32"/>
      <c r="F75" s="33">
        <v>59.08</v>
      </c>
      <c r="G75" s="34"/>
      <c r="H75" s="34"/>
    </row>
    <row r="76" spans="1:8" s="6" customFormat="1" ht="13.5" customHeight="1">
      <c r="A76" s="35"/>
      <c r="B76" s="36"/>
      <c r="C76" s="36"/>
      <c r="D76" s="36" t="s">
        <v>41</v>
      </c>
      <c r="E76" s="36"/>
      <c r="F76" s="37">
        <v>59.08</v>
      </c>
      <c r="G76" s="38"/>
      <c r="H76" s="38"/>
    </row>
    <row r="77" spans="1:8" s="6" customFormat="1" ht="28.5" customHeight="1">
      <c r="A77" s="23"/>
      <c r="B77" s="24"/>
      <c r="C77" s="24" t="s">
        <v>106</v>
      </c>
      <c r="D77" s="24" t="s">
        <v>107</v>
      </c>
      <c r="E77" s="24"/>
      <c r="F77" s="25"/>
      <c r="G77" s="26"/>
      <c r="H77" s="26">
        <f>SUM(H78:H114)</f>
        <v>0</v>
      </c>
    </row>
    <row r="78" spans="1:8" s="6" customFormat="1" ht="13.5" customHeight="1">
      <c r="A78" s="27">
        <v>7</v>
      </c>
      <c r="B78" s="28" t="s">
        <v>106</v>
      </c>
      <c r="C78" s="28" t="s">
        <v>108</v>
      </c>
      <c r="D78" s="28" t="s">
        <v>109</v>
      </c>
      <c r="E78" s="28" t="s">
        <v>29</v>
      </c>
      <c r="F78" s="29">
        <v>127.21</v>
      </c>
      <c r="G78" s="30">
        <v>0</v>
      </c>
      <c r="H78" s="30">
        <f>F78*G78</f>
        <v>0</v>
      </c>
    </row>
    <row r="79" spans="1:8" s="6" customFormat="1" ht="13.5" customHeight="1">
      <c r="A79" s="31"/>
      <c r="B79" s="32"/>
      <c r="C79" s="32"/>
      <c r="D79" s="32" t="s">
        <v>110</v>
      </c>
      <c r="E79" s="32"/>
      <c r="F79" s="33">
        <v>127.21</v>
      </c>
      <c r="G79" s="34"/>
      <c r="H79" s="34"/>
    </row>
    <row r="80" spans="1:8" s="6" customFormat="1" ht="13.5" customHeight="1">
      <c r="A80" s="35"/>
      <c r="B80" s="36"/>
      <c r="C80" s="36"/>
      <c r="D80" s="36" t="s">
        <v>41</v>
      </c>
      <c r="E80" s="36"/>
      <c r="F80" s="37">
        <v>127.21</v>
      </c>
      <c r="G80" s="38"/>
      <c r="H80" s="38"/>
    </row>
    <row r="81" spans="1:8" s="6" customFormat="1" ht="13.5" customHeight="1">
      <c r="A81" s="27">
        <v>6</v>
      </c>
      <c r="B81" s="28" t="s">
        <v>106</v>
      </c>
      <c r="C81" s="28" t="s">
        <v>111</v>
      </c>
      <c r="D81" s="28" t="s">
        <v>112</v>
      </c>
      <c r="E81" s="28" t="s">
        <v>29</v>
      </c>
      <c r="F81" s="29">
        <v>636.05</v>
      </c>
      <c r="G81" s="30">
        <v>0</v>
      </c>
      <c r="H81" s="30">
        <f>F81*G81</f>
        <v>0</v>
      </c>
    </row>
    <row r="82" spans="1:8" s="6" customFormat="1" ht="13.5" customHeight="1">
      <c r="A82" s="31"/>
      <c r="B82" s="32"/>
      <c r="C82" s="32"/>
      <c r="D82" s="32" t="s">
        <v>61</v>
      </c>
      <c r="E82" s="32"/>
      <c r="F82" s="33">
        <v>636.05</v>
      </c>
      <c r="G82" s="34"/>
      <c r="H82" s="34"/>
    </row>
    <row r="83" spans="1:8" s="6" customFormat="1" ht="13.5" customHeight="1">
      <c r="A83" s="35"/>
      <c r="B83" s="36"/>
      <c r="C83" s="36"/>
      <c r="D83" s="36" t="s">
        <v>41</v>
      </c>
      <c r="E83" s="36"/>
      <c r="F83" s="37">
        <v>636.05</v>
      </c>
      <c r="G83" s="38"/>
      <c r="H83" s="38"/>
    </row>
    <row r="84" spans="1:8" s="6" customFormat="1" ht="24" customHeight="1">
      <c r="A84" s="27">
        <v>8</v>
      </c>
      <c r="B84" s="28" t="s">
        <v>106</v>
      </c>
      <c r="C84" s="28" t="s">
        <v>113</v>
      </c>
      <c r="D84" s="28" t="s">
        <v>114</v>
      </c>
      <c r="E84" s="28" t="s">
        <v>29</v>
      </c>
      <c r="F84" s="29">
        <v>636.05</v>
      </c>
      <c r="G84" s="30">
        <v>0</v>
      </c>
      <c r="H84" s="30">
        <f>F84*G84</f>
        <v>0</v>
      </c>
    </row>
    <row r="85" spans="1:8" s="6" customFormat="1" ht="13.5" customHeight="1">
      <c r="A85" s="31"/>
      <c r="B85" s="32"/>
      <c r="C85" s="32"/>
      <c r="D85" s="32" t="s">
        <v>61</v>
      </c>
      <c r="E85" s="32"/>
      <c r="F85" s="33">
        <v>636.05</v>
      </c>
      <c r="G85" s="34"/>
      <c r="H85" s="34"/>
    </row>
    <row r="86" spans="1:8" s="6" customFormat="1" ht="13.5" customHeight="1">
      <c r="A86" s="35"/>
      <c r="B86" s="36"/>
      <c r="C86" s="36"/>
      <c r="D86" s="36" t="s">
        <v>41</v>
      </c>
      <c r="E86" s="36"/>
      <c r="F86" s="37">
        <v>636.05</v>
      </c>
      <c r="G86" s="38"/>
      <c r="H86" s="38"/>
    </row>
    <row r="87" spans="1:8" s="6" customFormat="1" ht="24" customHeight="1">
      <c r="A87" s="27">
        <v>33</v>
      </c>
      <c r="B87" s="28" t="s">
        <v>106</v>
      </c>
      <c r="C87" s="28" t="s">
        <v>115</v>
      </c>
      <c r="D87" s="28" t="s">
        <v>146</v>
      </c>
      <c r="E87" s="28" t="s">
        <v>29</v>
      </c>
      <c r="F87" s="29">
        <v>636.05</v>
      </c>
      <c r="G87" s="30">
        <v>0</v>
      </c>
      <c r="H87" s="30">
        <f>F87*G87</f>
        <v>0</v>
      </c>
    </row>
    <row r="88" spans="1:8" s="6" customFormat="1" ht="24" customHeight="1">
      <c r="A88" s="27">
        <v>11</v>
      </c>
      <c r="B88" s="28" t="s">
        <v>106</v>
      </c>
      <c r="C88" s="28" t="s">
        <v>116</v>
      </c>
      <c r="D88" s="28" t="s">
        <v>117</v>
      </c>
      <c r="E88" s="28" t="s">
        <v>37</v>
      </c>
      <c r="F88" s="29">
        <v>352.88</v>
      </c>
      <c r="G88" s="30">
        <v>0</v>
      </c>
      <c r="H88" s="30">
        <f>F88*G88</f>
        <v>0</v>
      </c>
    </row>
    <row r="89" spans="1:8" s="6" customFormat="1" ht="13.5" customHeight="1">
      <c r="A89" s="27">
        <v>49</v>
      </c>
      <c r="B89" s="28" t="s">
        <v>106</v>
      </c>
      <c r="C89" s="28" t="s">
        <v>118</v>
      </c>
      <c r="D89" s="28" t="s">
        <v>151</v>
      </c>
      <c r="E89" s="28" t="s">
        <v>29</v>
      </c>
      <c r="F89" s="29">
        <v>636.05</v>
      </c>
      <c r="G89" s="30">
        <v>0</v>
      </c>
      <c r="H89" s="30">
        <f>F89*G89</f>
        <v>0</v>
      </c>
    </row>
    <row r="90" spans="1:8" s="6" customFormat="1" ht="34.5" customHeight="1">
      <c r="A90" s="43">
        <v>41</v>
      </c>
      <c r="B90" s="44" t="s">
        <v>119</v>
      </c>
      <c r="C90" s="44" t="s">
        <v>120</v>
      </c>
      <c r="D90" s="44" t="s">
        <v>121</v>
      </c>
      <c r="E90" s="44" t="s">
        <v>29</v>
      </c>
      <c r="F90" s="45">
        <v>699.655</v>
      </c>
      <c r="G90" s="46">
        <v>0</v>
      </c>
      <c r="H90" s="46">
        <f>F90*G90</f>
        <v>0</v>
      </c>
    </row>
    <row r="91" spans="1:8" s="6" customFormat="1" ht="13.5" customHeight="1">
      <c r="A91" s="31"/>
      <c r="B91" s="32"/>
      <c r="C91" s="32"/>
      <c r="D91" s="32" t="s">
        <v>150</v>
      </c>
      <c r="E91" s="32"/>
      <c r="F91" s="33">
        <v>699.655</v>
      </c>
      <c r="G91" s="34"/>
      <c r="H91" s="34"/>
    </row>
    <row r="92" spans="1:8" s="6" customFormat="1" ht="13.5" customHeight="1">
      <c r="A92" s="35"/>
      <c r="B92" s="36"/>
      <c r="C92" s="36"/>
      <c r="D92" s="36" t="s">
        <v>41</v>
      </c>
      <c r="E92" s="36"/>
      <c r="F92" s="37">
        <v>699.655</v>
      </c>
      <c r="G92" s="38"/>
      <c r="H92" s="38"/>
    </row>
    <row r="93" spans="1:8" s="6" customFormat="1" ht="13.5" customHeight="1">
      <c r="A93" s="27">
        <v>3</v>
      </c>
      <c r="B93" s="28" t="s">
        <v>106</v>
      </c>
      <c r="C93" s="28" t="s">
        <v>122</v>
      </c>
      <c r="D93" s="28" t="s">
        <v>123</v>
      </c>
      <c r="E93" s="28" t="s">
        <v>37</v>
      </c>
      <c r="F93" s="29">
        <f>F95</f>
        <v>89.8</v>
      </c>
      <c r="G93" s="30">
        <v>0</v>
      </c>
      <c r="H93" s="30">
        <f>F93*G93</f>
        <v>0</v>
      </c>
    </row>
    <row r="94" spans="1:8" s="6" customFormat="1" ht="24" customHeight="1">
      <c r="A94" s="31"/>
      <c r="B94" s="32"/>
      <c r="C94" s="32"/>
      <c r="D94" s="32" t="s">
        <v>147</v>
      </c>
      <c r="E94" s="32"/>
      <c r="F94" s="33">
        <f>10.74+0.5+1+13.1+1+0.16+0.16+1+13.1+1+0.5+10.74+36.8</f>
        <v>89.8</v>
      </c>
      <c r="G94" s="34"/>
      <c r="H94" s="34"/>
    </row>
    <row r="95" spans="1:8" s="6" customFormat="1" ht="13.5" customHeight="1">
      <c r="A95" s="35"/>
      <c r="B95" s="36"/>
      <c r="C95" s="36"/>
      <c r="D95" s="36" t="s">
        <v>41</v>
      </c>
      <c r="E95" s="36"/>
      <c r="F95" s="37">
        <f>F94</f>
        <v>89.8</v>
      </c>
      <c r="G95" s="38"/>
      <c r="H95" s="38"/>
    </row>
    <row r="96" spans="1:8" s="6" customFormat="1" ht="24" customHeight="1">
      <c r="A96" s="43">
        <v>4</v>
      </c>
      <c r="B96" s="44" t="s">
        <v>119</v>
      </c>
      <c r="C96" s="44" t="s">
        <v>124</v>
      </c>
      <c r="D96" s="44" t="s">
        <v>125</v>
      </c>
      <c r="E96" s="44" t="s">
        <v>37</v>
      </c>
      <c r="F96" s="45">
        <f>F97</f>
        <v>107.75999999999999</v>
      </c>
      <c r="G96" s="46">
        <v>0</v>
      </c>
      <c r="H96" s="46">
        <f>F96*G96</f>
        <v>0</v>
      </c>
    </row>
    <row r="97" spans="1:8" s="6" customFormat="1" ht="13.5" customHeight="1">
      <c r="A97" s="35"/>
      <c r="B97" s="36"/>
      <c r="C97" s="36"/>
      <c r="D97" s="36" t="s">
        <v>148</v>
      </c>
      <c r="E97" s="36"/>
      <c r="F97" s="37">
        <f>89.8*1.2</f>
        <v>107.75999999999999</v>
      </c>
      <c r="G97" s="38"/>
      <c r="H97" s="38"/>
    </row>
    <row r="98" spans="1:8" s="6" customFormat="1" ht="13.5" customHeight="1">
      <c r="A98" s="27">
        <v>36</v>
      </c>
      <c r="B98" s="28" t="s">
        <v>106</v>
      </c>
      <c r="C98" s="28" t="s">
        <v>126</v>
      </c>
      <c r="D98" s="28" t="s">
        <v>127</v>
      </c>
      <c r="E98" s="28" t="s">
        <v>37</v>
      </c>
      <c r="F98" s="29">
        <v>17.94</v>
      </c>
      <c r="G98" s="30">
        <v>0</v>
      </c>
      <c r="H98" s="30">
        <f>F98*G98</f>
        <v>0</v>
      </c>
    </row>
    <row r="99" spans="1:8" s="6" customFormat="1" ht="13.5" customHeight="1">
      <c r="A99" s="31"/>
      <c r="B99" s="32"/>
      <c r="C99" s="32"/>
      <c r="D99" s="32" t="s">
        <v>128</v>
      </c>
      <c r="E99" s="32"/>
      <c r="F99" s="33">
        <v>6.2</v>
      </c>
      <c r="G99" s="34"/>
      <c r="H99" s="34"/>
    </row>
    <row r="100" spans="1:8" s="6" customFormat="1" ht="13.5" customHeight="1">
      <c r="A100" s="31"/>
      <c r="B100" s="32"/>
      <c r="C100" s="32"/>
      <c r="D100" s="32" t="s">
        <v>129</v>
      </c>
      <c r="E100" s="32"/>
      <c r="F100" s="33">
        <v>1.1</v>
      </c>
      <c r="G100" s="34"/>
      <c r="H100" s="34"/>
    </row>
    <row r="101" spans="1:8" s="6" customFormat="1" ht="13.5" customHeight="1">
      <c r="A101" s="31"/>
      <c r="B101" s="32"/>
      <c r="C101" s="32"/>
      <c r="D101" s="32" t="s">
        <v>130</v>
      </c>
      <c r="E101" s="32"/>
      <c r="F101" s="33">
        <v>10.64</v>
      </c>
      <c r="G101" s="34"/>
      <c r="H101" s="34"/>
    </row>
    <row r="102" spans="1:8" s="6" customFormat="1" ht="13.5" customHeight="1">
      <c r="A102" s="35"/>
      <c r="B102" s="36"/>
      <c r="C102" s="36"/>
      <c r="D102" s="36" t="s">
        <v>41</v>
      </c>
      <c r="E102" s="36"/>
      <c r="F102" s="37">
        <v>17.94</v>
      </c>
      <c r="G102" s="38"/>
      <c r="H102" s="38"/>
    </row>
    <row r="103" spans="1:8" s="6" customFormat="1" ht="24" customHeight="1">
      <c r="A103" s="43">
        <v>38</v>
      </c>
      <c r="B103" s="44"/>
      <c r="C103" s="44" t="s">
        <v>131</v>
      </c>
      <c r="D103" s="44" t="s">
        <v>132</v>
      </c>
      <c r="E103" s="44" t="s">
        <v>37</v>
      </c>
      <c r="F103" s="45">
        <v>10.22</v>
      </c>
      <c r="G103" s="46">
        <v>0</v>
      </c>
      <c r="H103" s="46">
        <f>F103*G103</f>
        <v>0</v>
      </c>
    </row>
    <row r="104" spans="1:8" s="6" customFormat="1" ht="13.5" customHeight="1">
      <c r="A104" s="31"/>
      <c r="B104" s="32"/>
      <c r="C104" s="32"/>
      <c r="D104" s="32" t="s">
        <v>133</v>
      </c>
      <c r="E104" s="32"/>
      <c r="F104" s="33">
        <v>10.22</v>
      </c>
      <c r="G104" s="34"/>
      <c r="H104" s="34"/>
    </row>
    <row r="105" spans="1:8" s="6" customFormat="1" ht="13.5" customHeight="1">
      <c r="A105" s="35"/>
      <c r="B105" s="36"/>
      <c r="C105" s="36"/>
      <c r="D105" s="36" t="s">
        <v>41</v>
      </c>
      <c r="E105" s="36"/>
      <c r="F105" s="37">
        <v>10.22</v>
      </c>
      <c r="G105" s="38"/>
      <c r="H105" s="38"/>
    </row>
    <row r="106" spans="1:8" s="6" customFormat="1" ht="24" customHeight="1">
      <c r="A106" s="43">
        <v>52</v>
      </c>
      <c r="B106" s="44"/>
      <c r="C106" s="44" t="s">
        <v>134</v>
      </c>
      <c r="D106" s="44" t="s">
        <v>135</v>
      </c>
      <c r="E106" s="44" t="s">
        <v>37</v>
      </c>
      <c r="F106" s="45">
        <v>14.896</v>
      </c>
      <c r="G106" s="46">
        <v>0</v>
      </c>
      <c r="H106" s="46">
        <f>F106*G106</f>
        <v>0</v>
      </c>
    </row>
    <row r="107" spans="1:8" s="6" customFormat="1" ht="13.5" customHeight="1">
      <c r="A107" s="31"/>
      <c r="B107" s="32"/>
      <c r="C107" s="32"/>
      <c r="D107" s="32" t="s">
        <v>136</v>
      </c>
      <c r="E107" s="32"/>
      <c r="F107" s="33">
        <v>14.896</v>
      </c>
      <c r="G107" s="34"/>
      <c r="H107" s="34"/>
    </row>
    <row r="108" spans="1:8" s="6" customFormat="1" ht="13.5" customHeight="1">
      <c r="A108" s="35"/>
      <c r="B108" s="36"/>
      <c r="C108" s="36"/>
      <c r="D108" s="36" t="s">
        <v>41</v>
      </c>
      <c r="E108" s="36"/>
      <c r="F108" s="37">
        <v>14.896</v>
      </c>
      <c r="G108" s="38"/>
      <c r="H108" s="38"/>
    </row>
    <row r="109" spans="1:8" s="6" customFormat="1" ht="13.5" customHeight="1">
      <c r="A109" s="27">
        <v>10</v>
      </c>
      <c r="B109" s="28" t="s">
        <v>106</v>
      </c>
      <c r="C109" s="28" t="s">
        <v>137</v>
      </c>
      <c r="D109" s="28" t="s">
        <v>138</v>
      </c>
      <c r="E109" s="28" t="s">
        <v>29</v>
      </c>
      <c r="F109" s="29">
        <v>636.05</v>
      </c>
      <c r="G109" s="30">
        <v>0</v>
      </c>
      <c r="H109" s="30">
        <f>F109*G109</f>
        <v>0</v>
      </c>
    </row>
    <row r="110" spans="1:8" s="6" customFormat="1" ht="13.5" customHeight="1">
      <c r="A110" s="31"/>
      <c r="B110" s="32"/>
      <c r="C110" s="32"/>
      <c r="D110" s="32" t="s">
        <v>61</v>
      </c>
      <c r="E110" s="32"/>
      <c r="F110" s="33">
        <v>636.05</v>
      </c>
      <c r="G110" s="34"/>
      <c r="H110" s="34"/>
    </row>
    <row r="111" spans="1:8" s="6" customFormat="1" ht="13.5" customHeight="1">
      <c r="A111" s="35"/>
      <c r="B111" s="36"/>
      <c r="C111" s="36"/>
      <c r="D111" s="36" t="s">
        <v>41</v>
      </c>
      <c r="E111" s="36"/>
      <c r="F111" s="37">
        <v>636.05</v>
      </c>
      <c r="G111" s="38"/>
      <c r="H111" s="38"/>
    </row>
    <row r="112" spans="1:8" s="6" customFormat="1" ht="24" customHeight="1">
      <c r="A112" s="27">
        <v>14</v>
      </c>
      <c r="B112" s="28" t="s">
        <v>106</v>
      </c>
      <c r="C112" s="28" t="s">
        <v>139</v>
      </c>
      <c r="D112" s="28" t="s">
        <v>140</v>
      </c>
      <c r="E112" s="28" t="s">
        <v>32</v>
      </c>
      <c r="F112" s="29">
        <v>7.352</v>
      </c>
      <c r="G112" s="30">
        <v>0</v>
      </c>
      <c r="H112" s="30">
        <f>F112*G112</f>
        <v>0</v>
      </c>
    </row>
    <row r="113" spans="1:8" s="6" customFormat="1" ht="24" customHeight="1">
      <c r="A113" s="27">
        <v>15</v>
      </c>
      <c r="B113" s="28" t="s">
        <v>106</v>
      </c>
      <c r="C113" s="28" t="s">
        <v>141</v>
      </c>
      <c r="D113" s="28" t="s">
        <v>142</v>
      </c>
      <c r="E113" s="28" t="s">
        <v>32</v>
      </c>
      <c r="F113" s="29">
        <v>7.352</v>
      </c>
      <c r="G113" s="30">
        <v>0</v>
      </c>
      <c r="H113" s="30">
        <f>F113*G113</f>
        <v>0</v>
      </c>
    </row>
    <row r="114" spans="1:8" s="6" customFormat="1" ht="24" customHeight="1">
      <c r="A114" s="27">
        <v>16</v>
      </c>
      <c r="B114" s="28" t="s">
        <v>106</v>
      </c>
      <c r="C114" s="28" t="s">
        <v>143</v>
      </c>
      <c r="D114" s="28" t="s">
        <v>144</v>
      </c>
      <c r="E114" s="28" t="s">
        <v>32</v>
      </c>
      <c r="F114" s="29">
        <v>7.352</v>
      </c>
      <c r="G114" s="30">
        <v>0</v>
      </c>
      <c r="H114" s="30">
        <f>F114*G114</f>
        <v>0</v>
      </c>
    </row>
    <row r="115" spans="1:8" s="6" customFormat="1" ht="30.75" customHeight="1">
      <c r="A115" s="47"/>
      <c r="B115" s="48"/>
      <c r="C115" s="48"/>
      <c r="D115" s="48" t="s">
        <v>145</v>
      </c>
      <c r="E115" s="48"/>
      <c r="F115" s="49"/>
      <c r="G115" s="50"/>
      <c r="H115" s="50">
        <f>H13+H64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Jenda</dc:creator>
  <cp:keywords/>
  <dc:description/>
  <cp:lastModifiedBy>Jan Lukeš</cp:lastModifiedBy>
  <dcterms:created xsi:type="dcterms:W3CDTF">2017-05-26T11:59:46Z</dcterms:created>
  <dcterms:modified xsi:type="dcterms:W3CDTF">2017-05-26T12:20:31Z</dcterms:modified>
  <cp:category/>
  <cp:version/>
  <cp:contentType/>
  <cp:contentStatus/>
</cp:coreProperties>
</file>