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7520" windowHeight="7995" activeTab="0"/>
  </bookViews>
  <sheets>
    <sheet name="Celková rekapitulace" sheetId="1" r:id="rId1"/>
    <sheet name="Soupis položek+" sheetId="2" r:id="rId2"/>
    <sheet name="Rozváděč" sheetId="3" r:id="rId3"/>
    <sheet name="Rekapitulace rozváděč" sheetId="4" r:id="rId4"/>
  </sheets>
  <definedNames>
    <definedName name="_xlnm.Print_Titles" localSheetId="1">'Soupis položek+'!$7:$7</definedName>
  </definedNames>
  <calcPr fullCalcOnLoad="1" fullPrecision="0"/>
</workbook>
</file>

<file path=xl/sharedStrings.xml><?xml version="1.0" encoding="utf-8"?>
<sst xmlns="http://schemas.openxmlformats.org/spreadsheetml/2006/main" count="744" uniqueCount="206">
  <si>
    <t>Ochrana před bleskem</t>
  </si>
  <si>
    <t>Topné kabely v okapu</t>
  </si>
  <si>
    <t>DE</t>
  </si>
  <si>
    <t>povrchový rozváděč 92MD IP30   ozn.RT</t>
  </si>
  <si>
    <t>ks</t>
  </si>
  <si>
    <t>S</t>
  </si>
  <si>
    <t>*</t>
  </si>
  <si>
    <t>ME</t>
  </si>
  <si>
    <t>vedení FeZn 30/4 (0,96kg/m)</t>
  </si>
  <si>
    <t>m</t>
  </si>
  <si>
    <t>H</t>
  </si>
  <si>
    <t>vedení FeZn pr.10mm(0,63kg/m)</t>
  </si>
  <si>
    <t>svorka pásku drátu zemnící SR3a 2šrouby FeZn</t>
  </si>
  <si>
    <t>drát CU 7mm</t>
  </si>
  <si>
    <t>svorka na okapní žlaby SO</t>
  </si>
  <si>
    <t>svorka na falc plechu SP Cu</t>
  </si>
  <si>
    <t>svorka spojovací SS Cu</t>
  </si>
  <si>
    <t>podpěra vedení na okapy D=120mm CU</t>
  </si>
  <si>
    <t>podpěra vedení do zdiva hmoždinkou PVC</t>
  </si>
  <si>
    <t>jímací tyč hladká  AlMgSi 2m</t>
  </si>
  <si>
    <t>distanční podpěra k jímači komplet</t>
  </si>
  <si>
    <t>svorka k jímači tyči nerez</t>
  </si>
  <si>
    <t>jímací tyč hladká  AlMgSi 2,5m</t>
  </si>
  <si>
    <t>ochranný úhelník svodu OU délka 1,7m Cu</t>
  </si>
  <si>
    <t>držák úhelníku DOUa 200mm Cu středový do zdiva</t>
  </si>
  <si>
    <t>svorka zkušební SZ CU</t>
  </si>
  <si>
    <t>označovací štítek zemního svodu</t>
  </si>
  <si>
    <t>hmoždinka plastová HM12/12x60mm</t>
  </si>
  <si>
    <t>dvoužilový topný kabel TO 29m,20W/m 600W 230V</t>
  </si>
  <si>
    <t>K</t>
  </si>
  <si>
    <t>dvoužilový topný kabel TO 40m,20W/m 800W 230V</t>
  </si>
  <si>
    <t>dvoužilový topný kabel TO 50m,20W/m 1000W 230V</t>
  </si>
  <si>
    <t>samoregulační topný kabel pro okapy 18-36W</t>
  </si>
  <si>
    <t>připojovací sada pro samoregul. kabely do krabice</t>
  </si>
  <si>
    <t>ukončovací sada pro samoregulační kabely 100st.C</t>
  </si>
  <si>
    <t>krabicová rozvodka pro topné kabely,IP65,2xRS</t>
  </si>
  <si>
    <t>krabicová rozvodka odbočná IP54</t>
  </si>
  <si>
    <t>střešní úchyt CU</t>
  </si>
  <si>
    <t>sada čidel 2x vlhkostní,1x teplotní</t>
  </si>
  <si>
    <t>trubka ohebná PVC 16</t>
  </si>
  <si>
    <t>trubka ohebná PVC 25</t>
  </si>
  <si>
    <t>trubka ohebná PVC 32</t>
  </si>
  <si>
    <t>trubka tuhá PVC 16</t>
  </si>
  <si>
    <t>trubka tuhá PVC 25</t>
  </si>
  <si>
    <t>trubka tuhá PVC 32</t>
  </si>
  <si>
    <t>lišta vkládací PVC 40x40</t>
  </si>
  <si>
    <t>žlab drát 50/50</t>
  </si>
  <si>
    <t>žlab drát 100x100</t>
  </si>
  <si>
    <t>M</t>
  </si>
  <si>
    <t>spojka kabelového žlabu drát</t>
  </si>
  <si>
    <t>Ks</t>
  </si>
  <si>
    <t>nosník kabelového žlabu drát 50x50</t>
  </si>
  <si>
    <t>nosník kabelového žlabu drát 100x100</t>
  </si>
  <si>
    <t>kabel CYKY 3x2,5</t>
  </si>
  <si>
    <t>kabel CYKY 5x4</t>
  </si>
  <si>
    <t>šňůra CMSM 2x1,0</t>
  </si>
  <si>
    <t>šňůra CMSM 4x1,0</t>
  </si>
  <si>
    <t>kabel CYKY 5x10</t>
  </si>
  <si>
    <t>vodič CY 10  /H07V-U/</t>
  </si>
  <si>
    <t>jistič 3pól/ch.B/ 50A</t>
  </si>
  <si>
    <t>MN</t>
  </si>
  <si>
    <t>antikorozní nátěrová hmota</t>
  </si>
  <si>
    <t>kg</t>
  </si>
  <si>
    <t>CE</t>
  </si>
  <si>
    <t>rozvodnice do hmotnosti 50kg</t>
  </si>
  <si>
    <t>uzemň.vedení v zemi/město úplná mtž FeZn do 120mm2</t>
  </si>
  <si>
    <t>uzemňov.vedení v zemi úplná mtž FeZn pr.8-10mm</t>
  </si>
  <si>
    <t>nátěr spojů a svodů v zemi</t>
  </si>
  <si>
    <t>svod vč.podpěr drát do pr.10mm</t>
  </si>
  <si>
    <t>svorka hromosvodová do 2 šroubů</t>
  </si>
  <si>
    <t>jímací tyč do 3m montáž na hřeben</t>
  </si>
  <si>
    <t>ochranný úhelník nebo trubka/ držáky do zdiva</t>
  </si>
  <si>
    <t>tvarování pomocného jímače</t>
  </si>
  <si>
    <t>svorka hromosvodová do 4 šroubů</t>
  </si>
  <si>
    <t>označení svodu štítkem</t>
  </si>
  <si>
    <t>osazení do cihly hmoždinky HM12</t>
  </si>
  <si>
    <t>montáž topného kabelu</t>
  </si>
  <si>
    <t>krabicová rozvodka vč.ukonč.a zapojení</t>
  </si>
  <si>
    <t>montáž čidel</t>
  </si>
  <si>
    <t>trubka tuhá pevně uložená do průměru 16</t>
  </si>
  <si>
    <t>trubka tuhá pevně uložená do průměru 25</t>
  </si>
  <si>
    <t>trubka tuhá pevně uložená do průměru 32</t>
  </si>
  <si>
    <t>lišta vkládací úplná pevně uložená do š.40mm</t>
  </si>
  <si>
    <t>kabelový rošt do š.40cm</t>
  </si>
  <si>
    <t>kabelový rošt do š.100cm</t>
  </si>
  <si>
    <t>stojina nebo závěs s výložníky zesílené provedení</t>
  </si>
  <si>
    <t>kabel(-CYKY) pevně uložený do 3x6/4x4/7x2,5</t>
  </si>
  <si>
    <t>kabel(-CYKY) pevně uložený do 5x6/7x4/12x1,5</t>
  </si>
  <si>
    <t>šňůra lehká pevně ulož. do 5x2,5/7x1,5/12x1/19x0,5</t>
  </si>
  <si>
    <t>ukončení v rozvaděči vč.zapojení vodiče do 2,5mm2</t>
  </si>
  <si>
    <t>ukončení v rozvaděči vč.zapojení vodiče do 6mm2</t>
  </si>
  <si>
    <t>ukončení v rozvaděči vč.zapojení vodiče do 16mm2</t>
  </si>
  <si>
    <t>ukončení na svorkovnici vodič do 16mm2</t>
  </si>
  <si>
    <t>kabel(-CYKY) pevně ulož.do 5x10/12x4/19x2,5/24x1,5</t>
  </si>
  <si>
    <t>vodič Cu(-CY,CYA) pevně uložený do 1x35</t>
  </si>
  <si>
    <t>jistič vč.zapojení 3pól/63A</t>
  </si>
  <si>
    <t>CZ</t>
  </si>
  <si>
    <t>vytyčení trasy vrchního vedení NN v přehled.terénu</t>
  </si>
  <si>
    <t>km</t>
  </si>
  <si>
    <t>vytrhání drobné dlažby v písku, spáry zalité</t>
  </si>
  <si>
    <t>m2</t>
  </si>
  <si>
    <t>řezání spáry v asfaltu do 10cm</t>
  </si>
  <si>
    <t>výkop zkušební sondy v zemi</t>
  </si>
  <si>
    <t>výkop kabel.rýhy šířka 35/hloubka 70cm tz.3/ko1.0</t>
  </si>
  <si>
    <t>zához kabelové rýhy šířka 35/hloubka 70cm tz.3</t>
  </si>
  <si>
    <t>odvoz zeminy do 10km vč.poplatku za skládku</t>
  </si>
  <si>
    <t>m3</t>
  </si>
  <si>
    <t>litý asfalt tl.4cm vč.materiálu</t>
  </si>
  <si>
    <t>provizorní úprava terénu třída zeminy 3</t>
  </si>
  <si>
    <t>dlažba kostka drobná(10/10) pokládka bez materiálu</t>
  </si>
  <si>
    <t>hutnění zeminy po vrstvách</t>
  </si>
  <si>
    <t>zaměření a vytyčení podzmních sítí</t>
  </si>
  <si>
    <t>ON</t>
  </si>
  <si>
    <t>demontáže</t>
  </si>
  <si>
    <t>hod</t>
  </si>
  <si>
    <t>výchozí revize</t>
  </si>
  <si>
    <t>uvedení do provozu a předání</t>
  </si>
  <si>
    <t>p.č.</t>
  </si>
  <si>
    <t>kap.</t>
  </si>
  <si>
    <t>č.položky</t>
  </si>
  <si>
    <t>popis položky</t>
  </si>
  <si>
    <t>mj.</t>
  </si>
  <si>
    <t>množství</t>
  </si>
  <si>
    <t xml:space="preserve">cena/mj.     </t>
  </si>
  <si>
    <t>cena celkem</t>
  </si>
  <si>
    <t>Nh/mj.</t>
  </si>
  <si>
    <t>Nh celkem</t>
  </si>
  <si>
    <t>DPH</t>
  </si>
  <si>
    <t>VKP</t>
  </si>
  <si>
    <t>TC</t>
  </si>
  <si>
    <t xml:space="preserve">                                        dílčí součet </t>
  </si>
  <si>
    <t>Dodávky zařízení</t>
  </si>
  <si>
    <t>součet</t>
  </si>
  <si>
    <t>Materiál elektromontážní</t>
  </si>
  <si>
    <t>Materiál nátěrový</t>
  </si>
  <si>
    <t>Elektromontáže</t>
  </si>
  <si>
    <t>Zemní práce</t>
  </si>
  <si>
    <t>Ostatní náklady</t>
  </si>
  <si>
    <t>Soupis položek</t>
  </si>
  <si>
    <t>Datum: 29.4.2014</t>
  </si>
  <si>
    <t>Vypracoval:</t>
  </si>
  <si>
    <t>Zdeněk Mikeš  tel:  603529336</t>
  </si>
  <si>
    <t>R O Z P O Č E T  -  P O L O Ž K Y</t>
  </si>
  <si>
    <t>Ochrana před bleskem celkem bez DPH</t>
  </si>
  <si>
    <t>Ochrana před zamrznutím okapů celkem bez DPH</t>
  </si>
  <si>
    <t>Celkem bez DPH</t>
  </si>
  <si>
    <t xml:space="preserve">Název akce: </t>
  </si>
  <si>
    <t>Celková oprava střechy Gymnasium Hostinné</t>
  </si>
  <si>
    <t>Ochrana před úderem blesku a před zamrznutím okapů</t>
  </si>
  <si>
    <t xml:space="preserve">Objekt: </t>
  </si>
  <si>
    <t>Rekapitulace ceny</t>
  </si>
  <si>
    <t>%</t>
  </si>
  <si>
    <t>základ</t>
  </si>
  <si>
    <t>cena /Kč/</t>
  </si>
  <si>
    <t>dodávky zařízení</t>
  </si>
  <si>
    <t>doprava dodávek</t>
  </si>
  <si>
    <t>přesun dodávek</t>
  </si>
  <si>
    <t>materiál elektromontážní</t>
  </si>
  <si>
    <t>prořez</t>
  </si>
  <si>
    <t>materiál podružný</t>
  </si>
  <si>
    <t>materiál nátěrový</t>
  </si>
  <si>
    <t>elektromontáže</t>
  </si>
  <si>
    <t>zemní práce</t>
  </si>
  <si>
    <t>PPV pro elektromontáže</t>
  </si>
  <si>
    <t>PPV pro zemní práce</t>
  </si>
  <si>
    <t>dodávky celkem</t>
  </si>
  <si>
    <t>materiál+výkony celkem</t>
  </si>
  <si>
    <t>ostatní náklady</t>
  </si>
  <si>
    <t>NÁKLADY hl.III celkem</t>
  </si>
  <si>
    <t>CENA bez DPH (Kč)</t>
  </si>
  <si>
    <t>Práce budou prováděny ze zabezpečeného lešení při dodržení všech</t>
  </si>
  <si>
    <t>bezpečnostních předpisů.</t>
  </si>
  <si>
    <t>Mikeš  tel: 603529336</t>
  </si>
  <si>
    <t>označení rozvaděče: RT</t>
  </si>
  <si>
    <t>popis rozvaděče :   povrchový  IP30/20</t>
  </si>
  <si>
    <t>cena/mj.</t>
  </si>
  <si>
    <t>Rozpis rozvaděče RT</t>
  </si>
  <si>
    <t>skříň povrchová 92MD IP30</t>
  </si>
  <si>
    <t>sběrnice hřebenová 3P/10mm2 CU</t>
  </si>
  <si>
    <t>vodič CYA 1,5  /H07V-K/</t>
  </si>
  <si>
    <t>vodič CYA 6  /H07V-K/</t>
  </si>
  <si>
    <t>propojení pomocných obvodů do 25 vodičů</t>
  </si>
  <si>
    <t>spínač 3P/40A</t>
  </si>
  <si>
    <t>proudový chránič 4pol 40-4-30mA</t>
  </si>
  <si>
    <t>svodič 3pól TI+TII (B+C)</t>
  </si>
  <si>
    <t>regulátor topných kabelů 2 zóny viz.specifikace</t>
  </si>
  <si>
    <t>jistič 1pól/ch.B/ 6A</t>
  </si>
  <si>
    <t>jistič 1pól/ch.C/ 16A</t>
  </si>
  <si>
    <t>jistič 3pól/ch.B/ 20A</t>
  </si>
  <si>
    <t>jistič 3pól/ch.B/ 40A</t>
  </si>
  <si>
    <t>stykač 2pól/2Z/20A</t>
  </si>
  <si>
    <t>stykač 4pól/4Z/25A</t>
  </si>
  <si>
    <t>spínač páčkový 1pol 32A</t>
  </si>
  <si>
    <t>relé multifunkční časové 25s-64min</t>
  </si>
  <si>
    <t>Mikeš</t>
  </si>
  <si>
    <t>popis rozvaděče: povrchový rozváděč 92MD IP30</t>
  </si>
  <si>
    <t xml:space="preserve">Rekapitulace rozvaděče </t>
  </si>
  <si>
    <t>Materiál nosný</t>
  </si>
  <si>
    <t>podružný (%)</t>
  </si>
  <si>
    <t>Materiál celkem</t>
  </si>
  <si>
    <t>Výroba rozvaděče (Nh)</t>
  </si>
  <si>
    <t>Cena za 1 ks</t>
  </si>
  <si>
    <t>počet (ks)</t>
  </si>
  <si>
    <t>Cena celkem</t>
  </si>
  <si>
    <t>Mikeš  tel :  603529336</t>
  </si>
  <si>
    <t xml:space="preserve">R O Z P O Č E T  -  R E K A P I T U L A C E 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</si>
</sst>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000"/>
    <numFmt numFmtId="166" formatCode="000"/>
    <numFmt numFmtId="167" formatCode="000000000"/>
    <numFmt numFmtId="168" formatCode="#\ ###\ ###"/>
    <numFmt numFmtId="169" formatCode="0.000;0.000;"/>
    <numFmt numFmtId="170" formatCode="0.00;0.00;"/>
    <numFmt numFmtId="171" formatCode="0.0"/>
    <numFmt numFmtId="172" formatCode="_-* #,##0.0\ &quot;Kč&quot;_-;\-* #,##0.0\ &quot;Kč&quot;_-;_-* &quot;-&quot;??\ &quot;Kč&quot;_-;_-@_-"/>
    <numFmt numFmtId="173" formatCode="_-* #,##0\ &quot;Kč&quot;_-;\-* #,##0\ &quot;Kč&quot;_-;_-* &quot;-&quot;??\ &quot;Kč&quot;_-;_-@_-"/>
    <numFmt numFmtId="174" formatCode="#\ ###\ ##0;#\ ###\ ##0;"/>
    <numFmt numFmtId="175" formatCode="##\ ###\ ##0;##\ ###\ ##0;"/>
    <numFmt numFmtId="176" formatCode="#\ ###\ ##0.00"/>
    <numFmt numFmtId="177" formatCode="#\ ###\ ##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 CE"/>
      <family val="0"/>
    </font>
    <font>
      <b/>
      <sz val="11"/>
      <color indexed="8"/>
      <name val="Times New Roman CE"/>
      <family val="0"/>
    </font>
    <font>
      <b/>
      <sz val="12"/>
      <color indexed="8"/>
      <name val="Times New Roman CE"/>
      <family val="0"/>
    </font>
    <font>
      <b/>
      <sz val="16"/>
      <color indexed="8"/>
      <name val="Times New Roman CE"/>
      <family val="0"/>
    </font>
    <font>
      <b/>
      <sz val="10"/>
      <color indexed="8"/>
      <name val="Times New Roman CE"/>
      <family val="0"/>
    </font>
    <font>
      <sz val="8"/>
      <name val="Calibri"/>
      <family val="2"/>
    </font>
    <font>
      <b/>
      <sz val="11"/>
      <color indexed="10"/>
      <name val="Times New Roman CE"/>
      <family val="0"/>
    </font>
    <font>
      <sz val="11"/>
      <color indexed="10"/>
      <name val="Times New Roman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Times New Roman CE"/>
      <family val="0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 CE"/>
      <family val="0"/>
    </font>
    <font>
      <sz val="11"/>
      <color theme="1"/>
      <name val="Times New Roman CE"/>
      <family val="0"/>
    </font>
    <font>
      <b/>
      <sz val="10"/>
      <color theme="1"/>
      <name val="Times New Roman CE"/>
      <family val="0"/>
    </font>
    <font>
      <b/>
      <sz val="16"/>
      <color theme="1"/>
      <name val="Times New Roman CE"/>
      <family val="0"/>
    </font>
    <font>
      <b/>
      <sz val="12"/>
      <color theme="1"/>
      <name val="Times New Roman CE"/>
      <family val="0"/>
    </font>
    <font>
      <b/>
      <sz val="11"/>
      <color theme="1"/>
      <name val="Times New Roman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medium"/>
      <right style="hair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ck"/>
      <right style="medium"/>
      <top style="thick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93">
    <xf numFmtId="0" fontId="0" fillId="0" borderId="0" xfId="0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167" fontId="2" fillId="0" borderId="0" xfId="0" applyNumberFormat="1" applyFont="1" applyAlignment="1">
      <alignment/>
    </xf>
    <xf numFmtId="168" fontId="2" fillId="0" borderId="0" xfId="0" applyNumberFormat="1" applyFont="1" applyAlignment="1">
      <alignment/>
    </xf>
    <xf numFmtId="169" fontId="2" fillId="0" borderId="0" xfId="0" applyNumberFormat="1" applyFont="1" applyAlignment="1">
      <alignment/>
    </xf>
    <xf numFmtId="170" fontId="2" fillId="0" borderId="0" xfId="0" applyNumberFormat="1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 quotePrefix="1">
      <alignment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2" fillId="0" borderId="10" xfId="0" applyNumberFormat="1" applyFont="1" applyBorder="1" applyAlignment="1">
      <alignment/>
    </xf>
    <xf numFmtId="167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168" fontId="2" fillId="0" borderId="10" xfId="0" applyNumberFormat="1" applyFont="1" applyBorder="1" applyAlignment="1">
      <alignment/>
    </xf>
    <xf numFmtId="169" fontId="2" fillId="0" borderId="10" xfId="0" applyNumberFormat="1" applyFont="1" applyBorder="1" applyAlignment="1">
      <alignment/>
    </xf>
    <xf numFmtId="49" fontId="2" fillId="0" borderId="11" xfId="0" applyNumberFormat="1" applyFont="1" applyBorder="1" applyAlignment="1">
      <alignment/>
    </xf>
    <xf numFmtId="167" fontId="2" fillId="0" borderId="11" xfId="0" applyNumberFormat="1" applyFont="1" applyBorder="1" applyAlignment="1">
      <alignment/>
    </xf>
    <xf numFmtId="2" fontId="2" fillId="0" borderId="11" xfId="0" applyNumberFormat="1" applyFont="1" applyBorder="1" applyAlignment="1">
      <alignment/>
    </xf>
    <xf numFmtId="168" fontId="2" fillId="0" borderId="11" xfId="0" applyNumberFormat="1" applyFont="1" applyBorder="1" applyAlignment="1">
      <alignment/>
    </xf>
    <xf numFmtId="169" fontId="2" fillId="0" borderId="11" xfId="0" applyNumberFormat="1" applyFont="1" applyBorder="1" applyAlignment="1">
      <alignment/>
    </xf>
    <xf numFmtId="49" fontId="3" fillId="33" borderId="0" xfId="0" applyNumberFormat="1" applyFont="1" applyFill="1" applyBorder="1" applyAlignment="1">
      <alignment/>
    </xf>
    <xf numFmtId="167" fontId="3" fillId="33" borderId="0" xfId="0" applyNumberFormat="1" applyFont="1" applyFill="1" applyBorder="1" applyAlignment="1">
      <alignment/>
    </xf>
    <xf numFmtId="2" fontId="3" fillId="33" borderId="0" xfId="0" applyNumberFormat="1" applyFont="1" applyFill="1" applyBorder="1" applyAlignment="1">
      <alignment/>
    </xf>
    <xf numFmtId="168" fontId="3" fillId="33" borderId="0" xfId="0" applyNumberFormat="1" applyFont="1" applyFill="1" applyBorder="1" applyAlignment="1">
      <alignment/>
    </xf>
    <xf numFmtId="169" fontId="3" fillId="33" borderId="0" xfId="0" applyNumberFormat="1" applyFont="1" applyFill="1" applyBorder="1" applyAlignment="1">
      <alignment/>
    </xf>
    <xf numFmtId="49" fontId="4" fillId="0" borderId="12" xfId="0" applyNumberFormat="1" applyFont="1" applyBorder="1" applyAlignment="1">
      <alignment/>
    </xf>
    <xf numFmtId="167" fontId="4" fillId="0" borderId="12" xfId="0" applyNumberFormat="1" applyFont="1" applyBorder="1" applyAlignment="1">
      <alignment/>
    </xf>
    <xf numFmtId="2" fontId="4" fillId="0" borderId="12" xfId="0" applyNumberFormat="1" applyFont="1" applyBorder="1" applyAlignment="1">
      <alignment/>
    </xf>
    <xf numFmtId="168" fontId="4" fillId="0" borderId="12" xfId="0" applyNumberFormat="1" applyFont="1" applyBorder="1" applyAlignment="1">
      <alignment/>
    </xf>
    <xf numFmtId="169" fontId="4" fillId="0" borderId="12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49" fontId="3" fillId="0" borderId="11" xfId="0" applyNumberFormat="1" applyFont="1" applyBorder="1" applyAlignment="1">
      <alignment/>
    </xf>
    <xf numFmtId="0" fontId="2" fillId="0" borderId="13" xfId="0" applyFont="1" applyBorder="1" applyAlignment="1">
      <alignment/>
    </xf>
    <xf numFmtId="167" fontId="2" fillId="0" borderId="13" xfId="0" applyNumberFormat="1" applyFont="1" applyBorder="1" applyAlignment="1">
      <alignment/>
    </xf>
    <xf numFmtId="2" fontId="2" fillId="0" borderId="13" xfId="0" applyNumberFormat="1" applyFont="1" applyBorder="1" applyAlignment="1">
      <alignment/>
    </xf>
    <xf numFmtId="168" fontId="2" fillId="0" borderId="13" xfId="0" applyNumberFormat="1" applyFont="1" applyBorder="1" applyAlignment="1">
      <alignment/>
    </xf>
    <xf numFmtId="169" fontId="2" fillId="0" borderId="13" xfId="0" applyNumberFormat="1" applyFont="1" applyBorder="1" applyAlignment="1">
      <alignment/>
    </xf>
    <xf numFmtId="0" fontId="2" fillId="0" borderId="14" xfId="0" applyFont="1" applyBorder="1" applyAlignment="1">
      <alignment/>
    </xf>
    <xf numFmtId="170" fontId="2" fillId="0" borderId="15" xfId="0" applyNumberFormat="1" applyFont="1" applyBorder="1" applyAlignment="1">
      <alignment/>
    </xf>
    <xf numFmtId="0" fontId="4" fillId="0" borderId="16" xfId="0" applyFont="1" applyBorder="1" applyAlignment="1">
      <alignment/>
    </xf>
    <xf numFmtId="167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168" fontId="4" fillId="0" borderId="0" xfId="0" applyNumberFormat="1" applyFont="1" applyBorder="1" applyAlignment="1">
      <alignment/>
    </xf>
    <xf numFmtId="169" fontId="4" fillId="0" borderId="0" xfId="0" applyNumberFormat="1" applyFont="1" applyBorder="1" applyAlignment="1">
      <alignment/>
    </xf>
    <xf numFmtId="170" fontId="4" fillId="0" borderId="17" xfId="0" applyNumberFormat="1" applyFont="1" applyBorder="1" applyAlignment="1">
      <alignment/>
    </xf>
    <xf numFmtId="0" fontId="2" fillId="0" borderId="18" xfId="0" applyFont="1" applyBorder="1" applyAlignment="1">
      <alignment/>
    </xf>
    <xf numFmtId="170" fontId="2" fillId="0" borderId="19" xfId="0" applyNumberFormat="1" applyFont="1" applyBorder="1" applyAlignment="1">
      <alignment/>
    </xf>
    <xf numFmtId="0" fontId="3" fillId="33" borderId="16" xfId="0" applyFont="1" applyFill="1" applyBorder="1" applyAlignment="1">
      <alignment/>
    </xf>
    <xf numFmtId="170" fontId="3" fillId="33" borderId="17" xfId="0" applyNumberFormat="1" applyFont="1" applyFill="1" applyBorder="1" applyAlignment="1">
      <alignment/>
    </xf>
    <xf numFmtId="0" fontId="4" fillId="0" borderId="20" xfId="0" applyFont="1" applyBorder="1" applyAlignment="1">
      <alignment/>
    </xf>
    <xf numFmtId="170" fontId="4" fillId="0" borderId="21" xfId="0" applyNumberFormat="1" applyFont="1" applyBorder="1" applyAlignment="1">
      <alignment/>
    </xf>
    <xf numFmtId="0" fontId="2" fillId="0" borderId="22" xfId="0" applyFont="1" applyBorder="1" applyAlignment="1">
      <alignment/>
    </xf>
    <xf numFmtId="170" fontId="2" fillId="0" borderId="23" xfId="0" applyNumberFormat="1" applyFont="1" applyBorder="1" applyAlignment="1">
      <alignment/>
    </xf>
    <xf numFmtId="0" fontId="3" fillId="33" borderId="24" xfId="0" applyFont="1" applyFill="1" applyBorder="1" applyAlignment="1">
      <alignment/>
    </xf>
    <xf numFmtId="167" fontId="3" fillId="33" borderId="25" xfId="0" applyNumberFormat="1" applyFont="1" applyFill="1" applyBorder="1" applyAlignment="1">
      <alignment/>
    </xf>
    <xf numFmtId="0" fontId="3" fillId="33" borderId="25" xfId="0" applyFont="1" applyFill="1" applyBorder="1" applyAlignment="1">
      <alignment/>
    </xf>
    <xf numFmtId="2" fontId="3" fillId="33" borderId="25" xfId="0" applyNumberFormat="1" applyFont="1" applyFill="1" applyBorder="1" applyAlignment="1">
      <alignment/>
    </xf>
    <xf numFmtId="168" fontId="3" fillId="33" borderId="25" xfId="0" applyNumberFormat="1" applyFont="1" applyFill="1" applyBorder="1" applyAlignment="1">
      <alignment/>
    </xf>
    <xf numFmtId="169" fontId="3" fillId="33" borderId="25" xfId="0" applyNumberFormat="1" applyFont="1" applyFill="1" applyBorder="1" applyAlignment="1">
      <alignment/>
    </xf>
    <xf numFmtId="170" fontId="3" fillId="33" borderId="26" xfId="0" applyNumberFormat="1" applyFont="1" applyFill="1" applyBorder="1" applyAlignment="1">
      <alignment/>
    </xf>
    <xf numFmtId="0" fontId="2" fillId="0" borderId="13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3" fillId="33" borderId="0" xfId="0" applyNumberFormat="1" applyFont="1" applyFill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center" vertical="center"/>
    </xf>
    <xf numFmtId="1" fontId="3" fillId="0" borderId="10" xfId="0" applyNumberFormat="1" applyFont="1" applyBorder="1" applyAlignment="1">
      <alignment/>
    </xf>
    <xf numFmtId="1" fontId="3" fillId="0" borderId="11" xfId="0" applyNumberFormat="1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2" fontId="9" fillId="0" borderId="0" xfId="0" applyNumberFormat="1" applyFont="1" applyAlignment="1">
      <alignment/>
    </xf>
    <xf numFmtId="173" fontId="3" fillId="0" borderId="10" xfId="38" applyNumberFormat="1" applyFont="1" applyBorder="1" applyAlignment="1">
      <alignment/>
    </xf>
    <xf numFmtId="173" fontId="8" fillId="0" borderId="0" xfId="38" applyNumberFormat="1" applyFont="1" applyAlignment="1">
      <alignment/>
    </xf>
    <xf numFmtId="0" fontId="43" fillId="0" borderId="0" xfId="0" applyFont="1" applyAlignment="1">
      <alignment/>
    </xf>
    <xf numFmtId="2" fontId="44" fillId="0" borderId="0" xfId="0" applyNumberFormat="1" applyFont="1" applyAlignment="1">
      <alignment/>
    </xf>
    <xf numFmtId="174" fontId="44" fillId="0" borderId="0" xfId="0" applyNumberFormat="1" applyFont="1" applyAlignment="1">
      <alignment/>
    </xf>
    <xf numFmtId="175" fontId="44" fillId="0" borderId="0" xfId="0" applyNumberFormat="1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 quotePrefix="1">
      <alignment/>
    </xf>
    <xf numFmtId="0" fontId="46" fillId="33" borderId="27" xfId="0" applyFont="1" applyFill="1" applyBorder="1" applyAlignment="1">
      <alignment vertical="center"/>
    </xf>
    <xf numFmtId="0" fontId="46" fillId="33" borderId="28" xfId="0" applyFont="1" applyFill="1" applyBorder="1" applyAlignment="1">
      <alignment vertical="center"/>
    </xf>
    <xf numFmtId="2" fontId="46" fillId="33" borderId="28" xfId="0" applyNumberFormat="1" applyFont="1" applyFill="1" applyBorder="1" applyAlignment="1">
      <alignment vertical="center"/>
    </xf>
    <xf numFmtId="174" fontId="46" fillId="33" borderId="28" xfId="0" applyNumberFormat="1" applyFont="1" applyFill="1" applyBorder="1" applyAlignment="1">
      <alignment vertical="center"/>
    </xf>
    <xf numFmtId="175" fontId="46" fillId="33" borderId="29" xfId="0" applyNumberFormat="1" applyFont="1" applyFill="1" applyBorder="1" applyAlignment="1">
      <alignment vertical="center"/>
    </xf>
    <xf numFmtId="0" fontId="46" fillId="0" borderId="0" xfId="0" applyFont="1" applyAlignment="1">
      <alignment vertical="center"/>
    </xf>
    <xf numFmtId="0" fontId="43" fillId="0" borderId="14" xfId="0" applyFont="1" applyBorder="1" applyAlignment="1">
      <alignment horizontal="right"/>
    </xf>
    <xf numFmtId="0" fontId="43" fillId="0" borderId="13" xfId="0" applyFont="1" applyBorder="1" applyAlignment="1">
      <alignment horizontal="right"/>
    </xf>
    <xf numFmtId="2" fontId="43" fillId="0" borderId="13" xfId="0" applyNumberFormat="1" applyFont="1" applyBorder="1" applyAlignment="1">
      <alignment horizontal="right"/>
    </xf>
    <xf numFmtId="174" fontId="43" fillId="0" borderId="13" xfId="0" applyNumberFormat="1" applyFont="1" applyBorder="1" applyAlignment="1">
      <alignment horizontal="right"/>
    </xf>
    <xf numFmtId="175" fontId="43" fillId="0" borderId="15" xfId="0" applyNumberFormat="1" applyFont="1" applyBorder="1" applyAlignment="1">
      <alignment horizontal="right"/>
    </xf>
    <xf numFmtId="0" fontId="43" fillId="0" borderId="22" xfId="0" applyFont="1" applyBorder="1" applyAlignment="1">
      <alignment/>
    </xf>
    <xf numFmtId="49" fontId="43" fillId="0" borderId="30" xfId="0" applyNumberFormat="1" applyFont="1" applyBorder="1" applyAlignment="1">
      <alignment/>
    </xf>
    <xf numFmtId="2" fontId="43" fillId="0" borderId="10" xfId="0" applyNumberFormat="1" applyFont="1" applyBorder="1" applyAlignment="1">
      <alignment/>
    </xf>
    <xf numFmtId="174" fontId="43" fillId="0" borderId="10" xfId="0" applyNumberFormat="1" applyFont="1" applyBorder="1" applyAlignment="1">
      <alignment/>
    </xf>
    <xf numFmtId="175" fontId="43" fillId="0" borderId="23" xfId="0" applyNumberFormat="1" applyFont="1" applyBorder="1" applyAlignment="1">
      <alignment/>
    </xf>
    <xf numFmtId="0" fontId="43" fillId="0" borderId="31" xfId="0" applyFont="1" applyBorder="1" applyAlignment="1">
      <alignment/>
    </xf>
    <xf numFmtId="49" fontId="43" fillId="0" borderId="32" xfId="0" applyNumberFormat="1" applyFont="1" applyBorder="1" applyAlignment="1">
      <alignment/>
    </xf>
    <xf numFmtId="2" fontId="43" fillId="0" borderId="33" xfId="0" applyNumberFormat="1" applyFont="1" applyBorder="1" applyAlignment="1">
      <alignment/>
    </xf>
    <xf numFmtId="174" fontId="43" fillId="0" borderId="33" xfId="0" applyNumberFormat="1" applyFont="1" applyBorder="1" applyAlignment="1">
      <alignment/>
    </xf>
    <xf numFmtId="175" fontId="43" fillId="0" borderId="34" xfId="0" applyNumberFormat="1" applyFont="1" applyBorder="1" applyAlignment="1">
      <alignment/>
    </xf>
    <xf numFmtId="0" fontId="43" fillId="33" borderId="27" xfId="0" applyFont="1" applyFill="1" applyBorder="1" applyAlignment="1">
      <alignment/>
    </xf>
    <xf numFmtId="49" fontId="43" fillId="33" borderId="28" xfId="0" applyNumberFormat="1" applyFont="1" applyFill="1" applyBorder="1" applyAlignment="1">
      <alignment/>
    </xf>
    <xf numFmtId="2" fontId="43" fillId="33" borderId="28" xfId="0" applyNumberFormat="1" applyFont="1" applyFill="1" applyBorder="1" applyAlignment="1">
      <alignment/>
    </xf>
    <xf numFmtId="174" fontId="43" fillId="33" borderId="28" xfId="0" applyNumberFormat="1" applyFont="1" applyFill="1" applyBorder="1" applyAlignment="1">
      <alignment/>
    </xf>
    <xf numFmtId="0" fontId="43" fillId="0" borderId="35" xfId="0" applyFont="1" applyBorder="1" applyAlignment="1">
      <alignment/>
    </xf>
    <xf numFmtId="49" fontId="43" fillId="0" borderId="12" xfId="0" applyNumberFormat="1" applyFont="1" applyBorder="1" applyAlignment="1">
      <alignment/>
    </xf>
    <xf numFmtId="2" fontId="43" fillId="0" borderId="36" xfId="0" applyNumberFormat="1" applyFont="1" applyBorder="1" applyAlignment="1">
      <alignment/>
    </xf>
    <xf numFmtId="174" fontId="43" fillId="0" borderId="36" xfId="0" applyNumberFormat="1" applyFont="1" applyBorder="1" applyAlignment="1">
      <alignment/>
    </xf>
    <xf numFmtId="175" fontId="43" fillId="0" borderId="37" xfId="0" applyNumberFormat="1" applyFont="1" applyBorder="1" applyAlignment="1">
      <alignment/>
    </xf>
    <xf numFmtId="0" fontId="45" fillId="0" borderId="18" xfId="0" applyFont="1" applyBorder="1" applyAlignment="1">
      <alignment/>
    </xf>
    <xf numFmtId="49" fontId="45" fillId="0" borderId="38" xfId="0" applyNumberFormat="1" applyFont="1" applyBorder="1" applyAlignment="1">
      <alignment/>
    </xf>
    <xf numFmtId="2" fontId="45" fillId="0" borderId="11" xfId="0" applyNumberFormat="1" applyFont="1" applyBorder="1" applyAlignment="1">
      <alignment/>
    </xf>
    <xf numFmtId="174" fontId="45" fillId="0" borderId="11" xfId="0" applyNumberFormat="1" applyFont="1" applyBorder="1" applyAlignment="1">
      <alignment/>
    </xf>
    <xf numFmtId="0" fontId="44" fillId="0" borderId="0" xfId="0" applyFont="1" applyAlignment="1" quotePrefix="1">
      <alignment/>
    </xf>
    <xf numFmtId="0" fontId="45" fillId="0" borderId="0" xfId="0" applyFont="1" applyAlignment="1">
      <alignment/>
    </xf>
    <xf numFmtId="0" fontId="46" fillId="33" borderId="0" xfId="0" applyFont="1" applyFill="1" applyAlignment="1">
      <alignment vertical="center"/>
    </xf>
    <xf numFmtId="0" fontId="44" fillId="0" borderId="13" xfId="0" applyFont="1" applyBorder="1" applyAlignment="1">
      <alignment/>
    </xf>
    <xf numFmtId="167" fontId="44" fillId="0" borderId="13" xfId="0" applyNumberFormat="1" applyFont="1" applyBorder="1" applyAlignment="1">
      <alignment/>
    </xf>
    <xf numFmtId="2" fontId="44" fillId="0" borderId="13" xfId="0" applyNumberFormat="1" applyFont="1" applyBorder="1" applyAlignment="1">
      <alignment/>
    </xf>
    <xf numFmtId="168" fontId="44" fillId="0" borderId="13" xfId="0" applyNumberFormat="1" applyFont="1" applyBorder="1" applyAlignment="1">
      <alignment/>
    </xf>
    <xf numFmtId="169" fontId="44" fillId="0" borderId="13" xfId="0" applyNumberFormat="1" applyFont="1" applyBorder="1" applyAlignment="1">
      <alignment/>
    </xf>
    <xf numFmtId="0" fontId="47" fillId="0" borderId="27" xfId="0" applyFont="1" applyBorder="1" applyAlignment="1">
      <alignment/>
    </xf>
    <xf numFmtId="167" fontId="47" fillId="0" borderId="28" xfId="0" applyNumberFormat="1" applyFont="1" applyBorder="1" applyAlignment="1">
      <alignment/>
    </xf>
    <xf numFmtId="0" fontId="47" fillId="0" borderId="28" xfId="0" applyFont="1" applyBorder="1" applyAlignment="1">
      <alignment/>
    </xf>
    <xf numFmtId="2" fontId="47" fillId="0" borderId="28" xfId="0" applyNumberFormat="1" applyFont="1" applyBorder="1" applyAlignment="1">
      <alignment/>
    </xf>
    <xf numFmtId="168" fontId="47" fillId="0" borderId="28" xfId="0" applyNumberFormat="1" applyFont="1" applyBorder="1" applyAlignment="1">
      <alignment/>
    </xf>
    <xf numFmtId="169" fontId="47" fillId="0" borderId="28" xfId="0" applyNumberFormat="1" applyFont="1" applyBorder="1" applyAlignment="1">
      <alignment/>
    </xf>
    <xf numFmtId="170" fontId="47" fillId="0" borderId="29" xfId="0" applyNumberFormat="1" applyFont="1" applyBorder="1" applyAlignment="1">
      <alignment/>
    </xf>
    <xf numFmtId="0" fontId="47" fillId="0" borderId="0" xfId="0" applyFont="1" applyAlignment="1">
      <alignment/>
    </xf>
    <xf numFmtId="0" fontId="44" fillId="0" borderId="22" xfId="0" applyFont="1" applyBorder="1" applyAlignment="1">
      <alignment/>
    </xf>
    <xf numFmtId="167" fontId="44" fillId="0" borderId="10" xfId="0" applyNumberFormat="1" applyFont="1" applyBorder="1" applyAlignment="1">
      <alignment/>
    </xf>
    <xf numFmtId="49" fontId="44" fillId="0" borderId="10" xfId="0" applyNumberFormat="1" applyFont="1" applyBorder="1" applyAlignment="1">
      <alignment/>
    </xf>
    <xf numFmtId="2" fontId="44" fillId="0" borderId="10" xfId="0" applyNumberFormat="1" applyFont="1" applyBorder="1" applyAlignment="1">
      <alignment/>
    </xf>
    <xf numFmtId="168" fontId="44" fillId="0" borderId="10" xfId="0" applyNumberFormat="1" applyFont="1" applyBorder="1" applyAlignment="1">
      <alignment/>
    </xf>
    <xf numFmtId="169" fontId="44" fillId="0" borderId="10" xfId="0" applyNumberFormat="1" applyFont="1" applyBorder="1" applyAlignment="1">
      <alignment/>
    </xf>
    <xf numFmtId="170" fontId="44" fillId="0" borderId="23" xfId="0" applyNumberFormat="1" applyFont="1" applyBorder="1" applyAlignment="1">
      <alignment/>
    </xf>
    <xf numFmtId="0" fontId="44" fillId="0" borderId="18" xfId="0" applyFont="1" applyBorder="1" applyAlignment="1">
      <alignment/>
    </xf>
    <xf numFmtId="167" fontId="44" fillId="0" borderId="11" xfId="0" applyNumberFormat="1" applyFont="1" applyBorder="1" applyAlignment="1">
      <alignment/>
    </xf>
    <xf numFmtId="49" fontId="44" fillId="0" borderId="11" xfId="0" applyNumberFormat="1" applyFont="1" applyBorder="1" applyAlignment="1">
      <alignment/>
    </xf>
    <xf numFmtId="2" fontId="44" fillId="0" borderId="11" xfId="0" applyNumberFormat="1" applyFont="1" applyBorder="1" applyAlignment="1">
      <alignment/>
    </xf>
    <xf numFmtId="168" fontId="44" fillId="0" borderId="11" xfId="0" applyNumberFormat="1" applyFont="1" applyBorder="1" applyAlignment="1">
      <alignment/>
    </xf>
    <xf numFmtId="169" fontId="44" fillId="0" borderId="11" xfId="0" applyNumberFormat="1" applyFont="1" applyBorder="1" applyAlignment="1">
      <alignment/>
    </xf>
    <xf numFmtId="170" fontId="44" fillId="0" borderId="19" xfId="0" applyNumberFormat="1" applyFont="1" applyBorder="1" applyAlignment="1">
      <alignment/>
    </xf>
    <xf numFmtId="0" fontId="48" fillId="33" borderId="24" xfId="0" applyFont="1" applyFill="1" applyBorder="1" applyAlignment="1">
      <alignment/>
    </xf>
    <xf numFmtId="167" fontId="48" fillId="33" borderId="25" xfId="0" applyNumberFormat="1" applyFont="1" applyFill="1" applyBorder="1" applyAlignment="1">
      <alignment/>
    </xf>
    <xf numFmtId="0" fontId="48" fillId="33" borderId="25" xfId="0" applyFont="1" applyFill="1" applyBorder="1" applyAlignment="1">
      <alignment/>
    </xf>
    <xf numFmtId="2" fontId="48" fillId="33" borderId="25" xfId="0" applyNumberFormat="1" applyFont="1" applyFill="1" applyBorder="1" applyAlignment="1">
      <alignment/>
    </xf>
    <xf numFmtId="169" fontId="48" fillId="33" borderId="25" xfId="0" applyNumberFormat="1" applyFont="1" applyFill="1" applyBorder="1" applyAlignment="1">
      <alignment/>
    </xf>
    <xf numFmtId="170" fontId="48" fillId="33" borderId="26" xfId="0" applyNumberFormat="1" applyFont="1" applyFill="1" applyBorder="1" applyAlignment="1">
      <alignment/>
    </xf>
    <xf numFmtId="0" fontId="48" fillId="0" borderId="0" xfId="0" applyFont="1" applyAlignment="1">
      <alignment/>
    </xf>
    <xf numFmtId="167" fontId="44" fillId="0" borderId="0" xfId="0" applyNumberFormat="1" applyFont="1" applyAlignment="1">
      <alignment/>
    </xf>
    <xf numFmtId="168" fontId="44" fillId="0" borderId="0" xfId="0" applyNumberFormat="1" applyFont="1" applyAlignment="1">
      <alignment/>
    </xf>
    <xf numFmtId="169" fontId="44" fillId="0" borderId="0" xfId="0" applyNumberFormat="1" applyFont="1" applyAlignment="1">
      <alignment/>
    </xf>
    <xf numFmtId="170" fontId="44" fillId="0" borderId="0" xfId="0" applyNumberFormat="1" applyFont="1" applyAlignment="1">
      <alignment/>
    </xf>
    <xf numFmtId="176" fontId="44" fillId="0" borderId="0" xfId="0" applyNumberFormat="1" applyFont="1" applyAlignment="1">
      <alignment/>
    </xf>
    <xf numFmtId="177" fontId="44" fillId="0" borderId="0" xfId="0" applyNumberFormat="1" applyFont="1" applyAlignment="1">
      <alignment/>
    </xf>
    <xf numFmtId="168" fontId="48" fillId="0" borderId="0" xfId="0" applyNumberFormat="1" applyFont="1" applyAlignment="1">
      <alignment/>
    </xf>
    <xf numFmtId="177" fontId="48" fillId="0" borderId="0" xfId="0" applyNumberFormat="1" applyFont="1" applyAlignment="1">
      <alignment/>
    </xf>
    <xf numFmtId="176" fontId="46" fillId="33" borderId="28" xfId="0" applyNumberFormat="1" applyFont="1" applyFill="1" applyBorder="1" applyAlignment="1">
      <alignment vertical="center"/>
    </xf>
    <xf numFmtId="168" fontId="46" fillId="33" borderId="28" xfId="0" applyNumberFormat="1" applyFont="1" applyFill="1" applyBorder="1" applyAlignment="1">
      <alignment vertical="center"/>
    </xf>
    <xf numFmtId="177" fontId="46" fillId="33" borderId="29" xfId="0" applyNumberFormat="1" applyFont="1" applyFill="1" applyBorder="1" applyAlignment="1">
      <alignment vertical="center"/>
    </xf>
    <xf numFmtId="0" fontId="43" fillId="0" borderId="39" xfId="0" applyFont="1" applyBorder="1" applyAlignment="1">
      <alignment horizontal="right"/>
    </xf>
    <xf numFmtId="176" fontId="43" fillId="0" borderId="13" xfId="0" applyNumberFormat="1" applyFont="1" applyBorder="1" applyAlignment="1">
      <alignment horizontal="right"/>
    </xf>
    <xf numFmtId="168" fontId="43" fillId="0" borderId="13" xfId="0" applyNumberFormat="1" applyFont="1" applyBorder="1" applyAlignment="1">
      <alignment horizontal="right"/>
    </xf>
    <xf numFmtId="177" fontId="43" fillId="0" borderId="15" xfId="0" applyNumberFormat="1" applyFont="1" applyBorder="1" applyAlignment="1">
      <alignment horizontal="right"/>
    </xf>
    <xf numFmtId="176" fontId="43" fillId="0" borderId="10" xfId="0" applyNumberFormat="1" applyFont="1" applyBorder="1" applyAlignment="1">
      <alignment/>
    </xf>
    <xf numFmtId="168" fontId="43" fillId="0" borderId="10" xfId="0" applyNumberFormat="1" applyFont="1" applyBorder="1" applyAlignment="1">
      <alignment/>
    </xf>
    <xf numFmtId="177" fontId="43" fillId="0" borderId="23" xfId="0" applyNumberFormat="1" applyFont="1" applyBorder="1" applyAlignment="1">
      <alignment/>
    </xf>
    <xf numFmtId="176" fontId="43" fillId="33" borderId="28" xfId="0" applyNumberFormat="1" applyFont="1" applyFill="1" applyBorder="1" applyAlignment="1">
      <alignment/>
    </xf>
    <xf numFmtId="168" fontId="43" fillId="33" borderId="28" xfId="0" applyNumberFormat="1" applyFont="1" applyFill="1" applyBorder="1" applyAlignment="1">
      <alignment/>
    </xf>
    <xf numFmtId="177" fontId="43" fillId="33" borderId="29" xfId="0" applyNumberFormat="1" applyFont="1" applyFill="1" applyBorder="1" applyAlignment="1">
      <alignment/>
    </xf>
    <xf numFmtId="176" fontId="43" fillId="0" borderId="36" xfId="0" applyNumberFormat="1" applyFont="1" applyBorder="1" applyAlignment="1">
      <alignment/>
    </xf>
    <xf numFmtId="168" fontId="43" fillId="0" borderId="36" xfId="0" applyNumberFormat="1" applyFont="1" applyBorder="1" applyAlignment="1">
      <alignment/>
    </xf>
    <xf numFmtId="177" fontId="43" fillId="0" borderId="37" xfId="0" applyNumberFormat="1" applyFont="1" applyBorder="1" applyAlignment="1">
      <alignment/>
    </xf>
    <xf numFmtId="0" fontId="45" fillId="0" borderId="40" xfId="0" applyFont="1" applyBorder="1" applyAlignment="1">
      <alignment/>
    </xf>
    <xf numFmtId="49" fontId="45" fillId="0" borderId="39" xfId="0" applyNumberFormat="1" applyFont="1" applyBorder="1" applyAlignment="1">
      <alignment/>
    </xf>
    <xf numFmtId="176" fontId="45" fillId="0" borderId="39" xfId="0" applyNumberFormat="1" applyFont="1" applyBorder="1" applyAlignment="1">
      <alignment/>
    </xf>
    <xf numFmtId="168" fontId="45" fillId="0" borderId="39" xfId="0" applyNumberFormat="1" applyFont="1" applyBorder="1" applyAlignment="1">
      <alignment/>
    </xf>
    <xf numFmtId="173" fontId="45" fillId="0" borderId="41" xfId="38" applyNumberFormat="1" applyFont="1" applyBorder="1" applyAlignment="1">
      <alignment/>
    </xf>
    <xf numFmtId="173" fontId="48" fillId="33" borderId="25" xfId="38" applyNumberFormat="1" applyFont="1" applyFill="1" applyBorder="1" applyAlignment="1">
      <alignment/>
    </xf>
    <xf numFmtId="170" fontId="44" fillId="0" borderId="15" xfId="0" applyNumberFormat="1" applyFont="1" applyBorder="1" applyAlignment="1">
      <alignment/>
    </xf>
    <xf numFmtId="173" fontId="43" fillId="33" borderId="29" xfId="38" applyNumberFormat="1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1"/>
  <sheetViews>
    <sheetView tabSelected="1" zoomScalePageLayoutView="0" workbookViewId="0" topLeftCell="A1">
      <selection activeCell="D34" sqref="D34"/>
    </sheetView>
  </sheetViews>
  <sheetFormatPr defaultColWidth="9.140625" defaultRowHeight="15"/>
  <cols>
    <col min="1" max="1" width="4.7109375" style="88" customWidth="1"/>
    <col min="2" max="2" width="10.7109375" style="88" customWidth="1"/>
    <col min="3" max="3" width="30.7109375" style="88" customWidth="1"/>
    <col min="4" max="4" width="11.7109375" style="85" customWidth="1"/>
    <col min="5" max="5" width="14.7109375" style="86" customWidth="1"/>
    <col min="6" max="6" width="16.57421875" style="87" customWidth="1"/>
    <col min="7" max="8" width="9.140625" style="88" customWidth="1"/>
    <col min="9" max="16384" width="9.140625" style="88" customWidth="1"/>
  </cols>
  <sheetData>
    <row r="2" spans="1:10" s="1" customFormat="1" ht="15.75">
      <c r="A2" s="13"/>
      <c r="B2" s="10" t="s">
        <v>205</v>
      </c>
      <c r="C2" s="13"/>
      <c r="D2" s="13"/>
      <c r="E2" s="13"/>
      <c r="F2" s="13"/>
      <c r="G2" s="13"/>
      <c r="H2" s="13"/>
      <c r="I2" s="13"/>
      <c r="J2" s="15"/>
    </row>
    <row r="3" spans="1:10" s="1" customFormat="1" ht="8.25" customHeight="1">
      <c r="A3" s="13"/>
      <c r="B3" s="10"/>
      <c r="C3" s="13"/>
      <c r="D3" s="13"/>
      <c r="E3" s="13"/>
      <c r="F3" s="13"/>
      <c r="G3" s="13"/>
      <c r="H3" s="13"/>
      <c r="I3" s="13"/>
      <c r="J3" s="15"/>
    </row>
    <row r="4" spans="1:10" s="1" customFormat="1" ht="15">
      <c r="A4" s="13"/>
      <c r="B4" s="13" t="s">
        <v>146</v>
      </c>
      <c r="C4" s="13" t="s">
        <v>147</v>
      </c>
      <c r="D4" s="13"/>
      <c r="E4" s="13"/>
      <c r="F4" s="13"/>
      <c r="G4" s="13"/>
      <c r="H4" s="13"/>
      <c r="I4" s="13"/>
      <c r="J4" s="15"/>
    </row>
    <row r="5" spans="1:10" s="1" customFormat="1" ht="15">
      <c r="A5" s="13"/>
      <c r="B5" s="13" t="s">
        <v>149</v>
      </c>
      <c r="C5" s="13" t="s">
        <v>148</v>
      </c>
      <c r="D5" s="13"/>
      <c r="E5" s="13"/>
      <c r="F5" s="13"/>
      <c r="G5" s="13"/>
      <c r="H5" s="13"/>
      <c r="I5" s="13"/>
      <c r="J5" s="15"/>
    </row>
    <row r="6" spans="1:3" ht="15.75" thickBot="1">
      <c r="A6" s="84"/>
      <c r="B6" s="89"/>
      <c r="C6" s="89"/>
    </row>
    <row r="7" spans="1:6" s="95" customFormat="1" ht="33.75" customHeight="1" thickBot="1">
      <c r="A7" s="90" t="s">
        <v>150</v>
      </c>
      <c r="B7" s="91"/>
      <c r="C7" s="91"/>
      <c r="D7" s="92"/>
      <c r="E7" s="93"/>
      <c r="F7" s="94"/>
    </row>
    <row r="8" spans="1:6" ht="15.75" thickBot="1">
      <c r="A8" s="96" t="s">
        <v>117</v>
      </c>
      <c r="B8" s="97"/>
      <c r="C8" s="97"/>
      <c r="D8" s="98" t="s">
        <v>151</v>
      </c>
      <c r="E8" s="99" t="s">
        <v>152</v>
      </c>
      <c r="F8" s="100" t="s">
        <v>153</v>
      </c>
    </row>
    <row r="9" spans="1:6" ht="15">
      <c r="A9" s="101">
        <v>1</v>
      </c>
      <c r="B9" s="102" t="s">
        <v>154</v>
      </c>
      <c r="C9" s="102"/>
      <c r="D9" s="103"/>
      <c r="E9" s="104"/>
      <c r="F9" s="105">
        <f>'Soupis položek+'!G11</f>
        <v>0</v>
      </c>
    </row>
    <row r="10" spans="1:6" ht="15">
      <c r="A10" s="101">
        <v>2</v>
      </c>
      <c r="B10" s="102" t="s">
        <v>155</v>
      </c>
      <c r="C10" s="102"/>
      <c r="D10" s="103">
        <v>0</v>
      </c>
      <c r="E10" s="104">
        <f>SUM(F9:F9)</f>
        <v>0</v>
      </c>
      <c r="F10" s="105">
        <f>D10*E10/100</f>
        <v>0</v>
      </c>
    </row>
    <row r="11" spans="1:6" ht="15">
      <c r="A11" s="101">
        <v>3</v>
      </c>
      <c r="B11" s="102" t="s">
        <v>156</v>
      </c>
      <c r="C11" s="102"/>
      <c r="D11" s="103">
        <v>0</v>
      </c>
      <c r="E11" s="104">
        <f>SUM(F9:F9)</f>
        <v>0</v>
      </c>
      <c r="F11" s="105">
        <f>D11*E11/100</f>
        <v>0</v>
      </c>
    </row>
    <row r="12" spans="1:6" ht="15">
      <c r="A12" s="101">
        <v>4</v>
      </c>
      <c r="B12" s="102" t="s">
        <v>157</v>
      </c>
      <c r="C12" s="102"/>
      <c r="D12" s="103"/>
      <c r="E12" s="104"/>
      <c r="F12" s="105">
        <f>'Soupis položek+'!G32+'Soupis položek+'!G63</f>
        <v>0</v>
      </c>
    </row>
    <row r="13" spans="1:6" ht="15">
      <c r="A13" s="101">
        <v>5</v>
      </c>
      <c r="B13" s="102" t="s">
        <v>158</v>
      </c>
      <c r="C13" s="102"/>
      <c r="D13" s="103">
        <v>0</v>
      </c>
      <c r="E13" s="104"/>
      <c r="F13" s="105">
        <f>D13*E13/100</f>
        <v>0</v>
      </c>
    </row>
    <row r="14" spans="1:6" ht="15">
      <c r="A14" s="101">
        <v>6</v>
      </c>
      <c r="B14" s="102" t="s">
        <v>159</v>
      </c>
      <c r="C14" s="102"/>
      <c r="D14" s="103">
        <v>0</v>
      </c>
      <c r="E14" s="104">
        <f>F12</f>
        <v>0</v>
      </c>
      <c r="F14" s="105">
        <f>D14*E14/100</f>
        <v>0</v>
      </c>
    </row>
    <row r="15" spans="1:6" ht="15">
      <c r="A15" s="101">
        <v>7</v>
      </c>
      <c r="B15" s="102" t="s">
        <v>160</v>
      </c>
      <c r="C15" s="102"/>
      <c r="D15" s="103"/>
      <c r="E15" s="104"/>
      <c r="F15" s="105">
        <f>'Soupis položek+'!G69</f>
        <v>0</v>
      </c>
    </row>
    <row r="16" spans="1:7" ht="15">
      <c r="A16" s="101">
        <v>8</v>
      </c>
      <c r="B16" s="102" t="s">
        <v>161</v>
      </c>
      <c r="C16" s="102"/>
      <c r="D16" s="103"/>
      <c r="E16" s="104"/>
      <c r="F16" s="105">
        <f>'Soupis položek+'!G112</f>
        <v>0</v>
      </c>
      <c r="G16" s="87">
        <f>SUM(F12:F14)</f>
        <v>0</v>
      </c>
    </row>
    <row r="17" spans="1:6" ht="15">
      <c r="A17" s="101">
        <v>9</v>
      </c>
      <c r="B17" s="102" t="s">
        <v>162</v>
      </c>
      <c r="C17" s="102"/>
      <c r="D17" s="103"/>
      <c r="E17" s="104"/>
      <c r="F17" s="105">
        <f>'Soupis položek+'!G126</f>
        <v>0</v>
      </c>
    </row>
    <row r="18" spans="1:6" ht="15">
      <c r="A18" s="101">
        <v>10</v>
      </c>
      <c r="B18" s="102" t="s">
        <v>163</v>
      </c>
      <c r="C18" s="102"/>
      <c r="D18" s="103">
        <v>0</v>
      </c>
      <c r="E18" s="104">
        <f>F12+F13+F14+F16</f>
        <v>0</v>
      </c>
      <c r="F18" s="105">
        <f>D18*E18/100</f>
        <v>0</v>
      </c>
    </row>
    <row r="19" spans="1:6" ht="15.75" thickBot="1">
      <c r="A19" s="101">
        <v>11</v>
      </c>
      <c r="B19" s="102" t="s">
        <v>164</v>
      </c>
      <c r="C19" s="102"/>
      <c r="D19" s="103">
        <v>0</v>
      </c>
      <c r="E19" s="104">
        <f>SUM(F17:G17)</f>
        <v>0</v>
      </c>
      <c r="F19" s="105">
        <f>D19*E19/100</f>
        <v>0</v>
      </c>
    </row>
    <row r="20" spans="1:6" ht="15">
      <c r="A20" s="106">
        <v>12</v>
      </c>
      <c r="B20" s="107" t="s">
        <v>165</v>
      </c>
      <c r="C20" s="107"/>
      <c r="D20" s="108"/>
      <c r="E20" s="109"/>
      <c r="F20" s="110">
        <f>SUM(F9:F10)</f>
        <v>0</v>
      </c>
    </row>
    <row r="21" spans="1:6" ht="15">
      <c r="A21" s="101">
        <v>13</v>
      </c>
      <c r="B21" s="102" t="s">
        <v>166</v>
      </c>
      <c r="C21" s="102"/>
      <c r="D21" s="103"/>
      <c r="E21" s="104"/>
      <c r="F21" s="105">
        <f>SUM(F11:F19)</f>
        <v>0</v>
      </c>
    </row>
    <row r="22" spans="1:6" ht="15.75" thickBot="1">
      <c r="A22" s="101">
        <v>14</v>
      </c>
      <c r="B22" s="102" t="s">
        <v>167</v>
      </c>
      <c r="C22" s="102"/>
      <c r="D22" s="103"/>
      <c r="E22" s="104"/>
      <c r="F22" s="105">
        <f>'Soupis položek+'!G136</f>
        <v>0</v>
      </c>
    </row>
    <row r="23" spans="1:7" ht="15">
      <c r="A23" s="111">
        <v>15</v>
      </c>
      <c r="B23" s="112" t="s">
        <v>168</v>
      </c>
      <c r="C23" s="112"/>
      <c r="D23" s="113"/>
      <c r="E23" s="114"/>
      <c r="F23" s="192">
        <f>SUM(F20:F22)</f>
        <v>0</v>
      </c>
      <c r="G23" s="87">
        <f>SUM(F23:F23)</f>
        <v>0</v>
      </c>
    </row>
    <row r="24" spans="1:6" ht="15.75" thickBot="1">
      <c r="A24" s="115"/>
      <c r="B24" s="116"/>
      <c r="C24" s="116"/>
      <c r="D24" s="117"/>
      <c r="E24" s="118"/>
      <c r="F24" s="119"/>
    </row>
    <row r="25" spans="1:6" ht="16.5" thickBot="1" thickTop="1">
      <c r="A25" s="120">
        <v>16</v>
      </c>
      <c r="B25" s="121" t="s">
        <v>169</v>
      </c>
      <c r="C25" s="121"/>
      <c r="D25" s="122"/>
      <c r="E25" s="123"/>
      <c r="F25" s="189">
        <f>SUM(G20:G24)</f>
        <v>0</v>
      </c>
    </row>
    <row r="27" ht="15">
      <c r="A27" s="124" t="s">
        <v>170</v>
      </c>
    </row>
    <row r="28" ht="15">
      <c r="A28" s="124" t="s">
        <v>171</v>
      </c>
    </row>
    <row r="30" ht="15">
      <c r="A30" s="88" t="s">
        <v>139</v>
      </c>
    </row>
    <row r="31" spans="1:3" ht="15">
      <c r="A31" s="88" t="s">
        <v>140</v>
      </c>
      <c r="C31" s="88" t="s">
        <v>172</v>
      </c>
    </row>
  </sheetData>
  <sheetProtection/>
  <printOptions/>
  <pageMargins left="0.42" right="0.24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74"/>
  <sheetViews>
    <sheetView zoomScalePageLayoutView="0" workbookViewId="0" topLeftCell="A115">
      <selection activeCell="C34" sqref="C34"/>
    </sheetView>
  </sheetViews>
  <sheetFormatPr defaultColWidth="9.140625" defaultRowHeight="15"/>
  <cols>
    <col min="1" max="1" width="4.140625" style="1" bestFit="1" customWidth="1"/>
    <col min="2" max="2" width="10.00390625" style="1" bestFit="1" customWidth="1"/>
    <col min="3" max="3" width="49.140625" style="1" bestFit="1" customWidth="1"/>
    <col min="4" max="4" width="4.00390625" style="1" bestFit="1" customWidth="1"/>
    <col min="5" max="5" width="8.28125" style="1" bestFit="1" customWidth="1"/>
    <col min="6" max="6" width="11.00390625" style="1" bestFit="1" customWidth="1"/>
    <col min="7" max="7" width="14.140625" style="1" bestFit="1" customWidth="1"/>
    <col min="8" max="8" width="5.421875" style="1" customWidth="1"/>
    <col min="9" max="9" width="10.421875" style="1" customWidth="1"/>
    <col min="10" max="10" width="5.421875" style="16" hidden="1" customWidth="1"/>
    <col min="11" max="11" width="5.421875" style="1" hidden="1" customWidth="1"/>
    <col min="12" max="12" width="0" style="1" hidden="1" customWidth="1"/>
    <col min="13" max="13" width="4.57421875" style="1" hidden="1" customWidth="1"/>
    <col min="14" max="16384" width="9.140625" style="1" customWidth="1"/>
  </cols>
  <sheetData>
    <row r="1" ht="9" customHeight="1"/>
    <row r="2" spans="1:10" ht="15.75">
      <c r="A2" s="13"/>
      <c r="B2" s="10" t="s">
        <v>142</v>
      </c>
      <c r="C2" s="13"/>
      <c r="D2" s="13"/>
      <c r="E2" s="13"/>
      <c r="F2" s="13"/>
      <c r="G2" s="13"/>
      <c r="H2" s="13"/>
      <c r="I2" s="13"/>
      <c r="J2" s="15"/>
    </row>
    <row r="3" spans="1:10" ht="8.25" customHeight="1">
      <c r="A3" s="13"/>
      <c r="B3" s="10"/>
      <c r="C3" s="13"/>
      <c r="D3" s="13"/>
      <c r="E3" s="13"/>
      <c r="F3" s="13"/>
      <c r="G3" s="13"/>
      <c r="H3" s="13"/>
      <c r="I3" s="13"/>
      <c r="J3" s="15"/>
    </row>
    <row r="4" spans="1:10" ht="15">
      <c r="A4" s="13"/>
      <c r="B4" s="13" t="s">
        <v>146</v>
      </c>
      <c r="C4" s="13" t="s">
        <v>147</v>
      </c>
      <c r="D4" s="13"/>
      <c r="E4" s="13"/>
      <c r="F4" s="13"/>
      <c r="G4" s="13"/>
      <c r="H4" s="13"/>
      <c r="I4" s="13"/>
      <c r="J4" s="15"/>
    </row>
    <row r="5" spans="1:10" ht="15">
      <c r="A5" s="13"/>
      <c r="B5" s="13" t="s">
        <v>149</v>
      </c>
      <c r="C5" s="13" t="s">
        <v>148</v>
      </c>
      <c r="D5" s="13"/>
      <c r="E5" s="13"/>
      <c r="F5" s="13"/>
      <c r="G5" s="13"/>
      <c r="H5" s="13"/>
      <c r="I5" s="13"/>
      <c r="J5" s="15"/>
    </row>
    <row r="6" spans="1:10" ht="8.25" customHeight="1">
      <c r="A6" s="13"/>
      <c r="B6" s="14"/>
      <c r="C6" s="13"/>
      <c r="D6" s="13"/>
      <c r="E6" s="13"/>
      <c r="F6" s="13"/>
      <c r="G6" s="13"/>
      <c r="H6" s="13"/>
      <c r="I6" s="13"/>
      <c r="J6" s="15"/>
    </row>
    <row r="7" spans="1:10" s="12" customFormat="1" ht="33.75" customHeight="1" thickBot="1">
      <c r="A7" s="75" t="s">
        <v>138</v>
      </c>
      <c r="B7" s="75"/>
      <c r="C7" s="75"/>
      <c r="D7" s="75"/>
      <c r="E7" s="75"/>
      <c r="F7" s="75"/>
      <c r="G7" s="75"/>
      <c r="H7" s="75"/>
      <c r="I7" s="75"/>
      <c r="J7" s="76"/>
    </row>
    <row r="8" spans="1:13" ht="15.75" thickBot="1">
      <c r="A8" s="45" t="s">
        <v>117</v>
      </c>
      <c r="B8" s="41" t="s">
        <v>119</v>
      </c>
      <c r="C8" s="40" t="s">
        <v>120</v>
      </c>
      <c r="D8" s="40" t="s">
        <v>121</v>
      </c>
      <c r="E8" s="42" t="s">
        <v>122</v>
      </c>
      <c r="F8" s="42" t="s">
        <v>123</v>
      </c>
      <c r="G8" s="43" t="s">
        <v>124</v>
      </c>
      <c r="H8" s="44" t="s">
        <v>125</v>
      </c>
      <c r="I8" s="46" t="s">
        <v>126</v>
      </c>
      <c r="J8" s="69" t="s">
        <v>127</v>
      </c>
      <c r="K8" s="1" t="s">
        <v>128</v>
      </c>
      <c r="L8" s="1" t="s">
        <v>129</v>
      </c>
      <c r="M8" s="1" t="s">
        <v>118</v>
      </c>
    </row>
    <row r="9" spans="1:10" s="10" customFormat="1" ht="19.5" customHeight="1">
      <c r="A9" s="47" t="s">
        <v>131</v>
      </c>
      <c r="B9" s="48"/>
      <c r="C9" s="49"/>
      <c r="D9" s="49"/>
      <c r="E9" s="50"/>
      <c r="F9" s="50"/>
      <c r="G9" s="51"/>
      <c r="H9" s="52"/>
      <c r="I9" s="53"/>
      <c r="J9" s="17"/>
    </row>
    <row r="10" spans="1:13" ht="15.75" thickBot="1">
      <c r="A10" s="54">
        <v>1</v>
      </c>
      <c r="B10" s="24">
        <v>0</v>
      </c>
      <c r="C10" s="23" t="s">
        <v>3</v>
      </c>
      <c r="D10" s="23" t="s">
        <v>4</v>
      </c>
      <c r="E10" s="25">
        <v>1</v>
      </c>
      <c r="F10" s="25"/>
      <c r="G10" s="26">
        <f>E10*F10</f>
        <v>0</v>
      </c>
      <c r="H10" s="27">
        <v>0</v>
      </c>
      <c r="I10" s="55">
        <f>E10*H10</f>
        <v>0</v>
      </c>
      <c r="J10" s="70" t="s">
        <v>5</v>
      </c>
      <c r="K10" s="1" t="s">
        <v>6</v>
      </c>
      <c r="M10" s="2" t="s">
        <v>2</v>
      </c>
    </row>
    <row r="11" spans="1:13" s="8" customFormat="1" ht="14.25">
      <c r="A11" s="56"/>
      <c r="B11" s="29"/>
      <c r="C11" s="28" t="s">
        <v>132</v>
      </c>
      <c r="D11" s="28"/>
      <c r="E11" s="30"/>
      <c r="F11" s="30"/>
      <c r="G11" s="31">
        <f>SUM(G10:G10)</f>
        <v>0</v>
      </c>
      <c r="H11" s="32"/>
      <c r="I11" s="57">
        <f>SUM(I10:I10)</f>
        <v>0</v>
      </c>
      <c r="J11" s="71"/>
      <c r="M11" s="9" t="s">
        <v>2</v>
      </c>
    </row>
    <row r="12" spans="1:13" s="10" customFormat="1" ht="19.5" customHeight="1">
      <c r="A12" s="58" t="s">
        <v>133</v>
      </c>
      <c r="B12" s="34"/>
      <c r="C12" s="33"/>
      <c r="D12" s="33"/>
      <c r="E12" s="35"/>
      <c r="F12" s="35"/>
      <c r="G12" s="36"/>
      <c r="H12" s="37"/>
      <c r="I12" s="59"/>
      <c r="J12" s="72"/>
      <c r="M12" s="11"/>
    </row>
    <row r="13" spans="1:13" ht="15">
      <c r="A13" s="60"/>
      <c r="B13" s="19"/>
      <c r="C13" s="38" t="s">
        <v>0</v>
      </c>
      <c r="D13" s="18"/>
      <c r="E13" s="20"/>
      <c r="F13" s="20"/>
      <c r="G13" s="21"/>
      <c r="H13" s="22"/>
      <c r="I13" s="61"/>
      <c r="J13" s="73"/>
      <c r="L13" s="1" t="s">
        <v>10</v>
      </c>
      <c r="M13" s="2" t="s">
        <v>7</v>
      </c>
    </row>
    <row r="14" spans="1:13" ht="15">
      <c r="A14" s="60">
        <v>2</v>
      </c>
      <c r="B14" s="19">
        <v>295001</v>
      </c>
      <c r="C14" s="18" t="s">
        <v>8</v>
      </c>
      <c r="D14" s="18" t="s">
        <v>9</v>
      </c>
      <c r="E14" s="20">
        <v>188</v>
      </c>
      <c r="F14" s="20"/>
      <c r="G14" s="21">
        <f aca="true" t="shared" si="0" ref="G14:G31">E14*F14</f>
        <v>0</v>
      </c>
      <c r="H14" s="22">
        <v>0</v>
      </c>
      <c r="I14" s="61">
        <f aca="true" t="shared" si="1" ref="I14:I31">E14*H14</f>
        <v>0</v>
      </c>
      <c r="J14" s="73" t="s">
        <v>5</v>
      </c>
      <c r="K14" s="1" t="s">
        <v>6</v>
      </c>
      <c r="L14" s="1" t="s">
        <v>10</v>
      </c>
      <c r="M14" s="2" t="s">
        <v>7</v>
      </c>
    </row>
    <row r="15" spans="1:13" ht="15">
      <c r="A15" s="60">
        <v>3</v>
      </c>
      <c r="B15" s="19">
        <v>295011</v>
      </c>
      <c r="C15" s="18" t="s">
        <v>11</v>
      </c>
      <c r="D15" s="18" t="s">
        <v>9</v>
      </c>
      <c r="E15" s="20">
        <v>85</v>
      </c>
      <c r="F15" s="20"/>
      <c r="G15" s="21">
        <f t="shared" si="0"/>
        <v>0</v>
      </c>
      <c r="H15" s="22">
        <v>0</v>
      </c>
      <c r="I15" s="61">
        <f t="shared" si="1"/>
        <v>0</v>
      </c>
      <c r="J15" s="73" t="s">
        <v>5</v>
      </c>
      <c r="K15" s="1" t="s">
        <v>6</v>
      </c>
      <c r="L15" s="1" t="s">
        <v>10</v>
      </c>
      <c r="M15" s="2" t="s">
        <v>7</v>
      </c>
    </row>
    <row r="16" spans="1:13" ht="15">
      <c r="A16" s="60">
        <v>4</v>
      </c>
      <c r="B16" s="19">
        <v>295073</v>
      </c>
      <c r="C16" s="18" t="s">
        <v>12</v>
      </c>
      <c r="D16" s="18" t="s">
        <v>4</v>
      </c>
      <c r="E16" s="20">
        <v>46</v>
      </c>
      <c r="F16" s="20"/>
      <c r="G16" s="21">
        <f t="shared" si="0"/>
        <v>0</v>
      </c>
      <c r="H16" s="22">
        <v>0</v>
      </c>
      <c r="I16" s="61">
        <f t="shared" si="1"/>
        <v>0</v>
      </c>
      <c r="J16" s="73" t="s">
        <v>5</v>
      </c>
      <c r="K16" s="1" t="s">
        <v>6</v>
      </c>
      <c r="L16" s="1" t="s">
        <v>10</v>
      </c>
      <c r="M16" s="2" t="s">
        <v>7</v>
      </c>
    </row>
    <row r="17" spans="1:13" ht="15">
      <c r="A17" s="60">
        <v>5</v>
      </c>
      <c r="B17" s="19">
        <v>295601</v>
      </c>
      <c r="C17" s="18" t="s">
        <v>13</v>
      </c>
      <c r="D17" s="18" t="s">
        <v>9</v>
      </c>
      <c r="E17" s="20">
        <v>238</v>
      </c>
      <c r="F17" s="20"/>
      <c r="G17" s="21">
        <f t="shared" si="0"/>
        <v>0</v>
      </c>
      <c r="H17" s="22">
        <v>0</v>
      </c>
      <c r="I17" s="61">
        <f t="shared" si="1"/>
        <v>0</v>
      </c>
      <c r="J17" s="73" t="s">
        <v>5</v>
      </c>
      <c r="K17" s="1" t="s">
        <v>6</v>
      </c>
      <c r="L17" s="1" t="s">
        <v>10</v>
      </c>
      <c r="M17" s="2" t="s">
        <v>7</v>
      </c>
    </row>
    <row r="18" spans="1:13" ht="15">
      <c r="A18" s="60">
        <v>6</v>
      </c>
      <c r="B18" s="19">
        <v>295575</v>
      </c>
      <c r="C18" s="18" t="s">
        <v>14</v>
      </c>
      <c r="D18" s="18" t="s">
        <v>4</v>
      </c>
      <c r="E18" s="20">
        <v>12</v>
      </c>
      <c r="F18" s="20"/>
      <c r="G18" s="21">
        <f t="shared" si="0"/>
        <v>0</v>
      </c>
      <c r="H18" s="22">
        <v>0</v>
      </c>
      <c r="I18" s="61">
        <f t="shared" si="1"/>
        <v>0</v>
      </c>
      <c r="J18" s="73" t="s">
        <v>5</v>
      </c>
      <c r="K18" s="1" t="s">
        <v>6</v>
      </c>
      <c r="L18" s="1" t="s">
        <v>10</v>
      </c>
      <c r="M18" s="2" t="s">
        <v>7</v>
      </c>
    </row>
    <row r="19" spans="1:13" ht="15">
      <c r="A19" s="60">
        <v>7</v>
      </c>
      <c r="B19" s="19">
        <v>295561</v>
      </c>
      <c r="C19" s="18" t="s">
        <v>15</v>
      </c>
      <c r="D19" s="18" t="s">
        <v>4</v>
      </c>
      <c r="E19" s="20">
        <v>12</v>
      </c>
      <c r="F19" s="20"/>
      <c r="G19" s="21">
        <f t="shared" si="0"/>
        <v>0</v>
      </c>
      <c r="H19" s="22">
        <v>0</v>
      </c>
      <c r="I19" s="61">
        <f t="shared" si="1"/>
        <v>0</v>
      </c>
      <c r="J19" s="73" t="s">
        <v>5</v>
      </c>
      <c r="K19" s="1" t="s">
        <v>6</v>
      </c>
      <c r="L19" s="1" t="s">
        <v>10</v>
      </c>
      <c r="M19" s="2" t="s">
        <v>7</v>
      </c>
    </row>
    <row r="20" spans="1:13" ht="15">
      <c r="A20" s="60">
        <v>8</v>
      </c>
      <c r="B20" s="19">
        <v>295564</v>
      </c>
      <c r="C20" s="18" t="s">
        <v>16</v>
      </c>
      <c r="D20" s="18" t="s">
        <v>4</v>
      </c>
      <c r="E20" s="20">
        <v>28</v>
      </c>
      <c r="F20" s="20"/>
      <c r="G20" s="21">
        <f t="shared" si="0"/>
        <v>0</v>
      </c>
      <c r="H20" s="22">
        <v>0</v>
      </c>
      <c r="I20" s="61">
        <f t="shared" si="1"/>
        <v>0</v>
      </c>
      <c r="J20" s="73" t="s">
        <v>5</v>
      </c>
      <c r="K20" s="1" t="s">
        <v>6</v>
      </c>
      <c r="L20" s="1" t="s">
        <v>10</v>
      </c>
      <c r="M20" s="2" t="s">
        <v>7</v>
      </c>
    </row>
    <row r="21" spans="1:13" ht="15">
      <c r="A21" s="60">
        <v>9</v>
      </c>
      <c r="B21" s="19">
        <v>295543</v>
      </c>
      <c r="C21" s="18" t="s">
        <v>17</v>
      </c>
      <c r="D21" s="18" t="s">
        <v>4</v>
      </c>
      <c r="E21" s="20">
        <v>196</v>
      </c>
      <c r="F21" s="20"/>
      <c r="G21" s="21">
        <f t="shared" si="0"/>
        <v>0</v>
      </c>
      <c r="H21" s="22">
        <v>0</v>
      </c>
      <c r="I21" s="61">
        <f t="shared" si="1"/>
        <v>0</v>
      </c>
      <c r="J21" s="73" t="s">
        <v>5</v>
      </c>
      <c r="K21" s="1" t="s">
        <v>6</v>
      </c>
      <c r="L21" s="1" t="s">
        <v>10</v>
      </c>
      <c r="M21" s="2" t="s">
        <v>7</v>
      </c>
    </row>
    <row r="22" spans="1:13" ht="15">
      <c r="A22" s="60">
        <v>10</v>
      </c>
      <c r="B22" s="19">
        <v>295536</v>
      </c>
      <c r="C22" s="18" t="s">
        <v>18</v>
      </c>
      <c r="D22" s="18" t="s">
        <v>4</v>
      </c>
      <c r="E22" s="20">
        <v>96</v>
      </c>
      <c r="F22" s="20"/>
      <c r="G22" s="21">
        <f t="shared" si="0"/>
        <v>0</v>
      </c>
      <c r="H22" s="22">
        <v>0</v>
      </c>
      <c r="I22" s="61">
        <f t="shared" si="1"/>
        <v>0</v>
      </c>
      <c r="J22" s="73" t="s">
        <v>5</v>
      </c>
      <c r="K22" s="1" t="s">
        <v>6</v>
      </c>
      <c r="L22" s="1" t="s">
        <v>10</v>
      </c>
      <c r="M22" s="2" t="s">
        <v>7</v>
      </c>
    </row>
    <row r="23" spans="1:13" ht="15">
      <c r="A23" s="60">
        <v>11</v>
      </c>
      <c r="B23" s="19">
        <v>295615</v>
      </c>
      <c r="C23" s="18" t="s">
        <v>19</v>
      </c>
      <c r="D23" s="18" t="s">
        <v>4</v>
      </c>
      <c r="E23" s="20">
        <v>1</v>
      </c>
      <c r="F23" s="20"/>
      <c r="G23" s="21">
        <f t="shared" si="0"/>
        <v>0</v>
      </c>
      <c r="H23" s="22">
        <v>0</v>
      </c>
      <c r="I23" s="61">
        <f t="shared" si="1"/>
        <v>0</v>
      </c>
      <c r="J23" s="73" t="s">
        <v>5</v>
      </c>
      <c r="K23" s="1" t="s">
        <v>6</v>
      </c>
      <c r="L23" s="1" t="s">
        <v>10</v>
      </c>
      <c r="M23" s="2" t="s">
        <v>7</v>
      </c>
    </row>
    <row r="24" spans="1:13" ht="15">
      <c r="A24" s="60">
        <v>12</v>
      </c>
      <c r="B24" s="19">
        <v>295251</v>
      </c>
      <c r="C24" s="18" t="s">
        <v>20</v>
      </c>
      <c r="D24" s="18" t="s">
        <v>4</v>
      </c>
      <c r="E24" s="20">
        <v>6</v>
      </c>
      <c r="F24" s="20"/>
      <c r="G24" s="21">
        <f t="shared" si="0"/>
        <v>0</v>
      </c>
      <c r="H24" s="22">
        <v>0</v>
      </c>
      <c r="I24" s="61">
        <f t="shared" si="1"/>
        <v>0</v>
      </c>
      <c r="J24" s="73" t="s">
        <v>5</v>
      </c>
      <c r="L24" s="1" t="s">
        <v>10</v>
      </c>
      <c r="M24" s="2" t="s">
        <v>7</v>
      </c>
    </row>
    <row r="25" spans="1:13" ht="15">
      <c r="A25" s="60">
        <v>13</v>
      </c>
      <c r="B25" s="19">
        <v>295635</v>
      </c>
      <c r="C25" s="18" t="s">
        <v>21</v>
      </c>
      <c r="D25" s="18" t="s">
        <v>4</v>
      </c>
      <c r="E25" s="20">
        <v>3</v>
      </c>
      <c r="F25" s="20"/>
      <c r="G25" s="21">
        <f t="shared" si="0"/>
        <v>0</v>
      </c>
      <c r="H25" s="22">
        <v>0</v>
      </c>
      <c r="I25" s="61">
        <f t="shared" si="1"/>
        <v>0</v>
      </c>
      <c r="J25" s="73" t="s">
        <v>5</v>
      </c>
      <c r="L25" s="1" t="s">
        <v>10</v>
      </c>
      <c r="M25" s="2" t="s">
        <v>7</v>
      </c>
    </row>
    <row r="26" spans="1:13" ht="15">
      <c r="A26" s="60">
        <v>14</v>
      </c>
      <c r="B26" s="19">
        <v>295615</v>
      </c>
      <c r="C26" s="18" t="s">
        <v>22</v>
      </c>
      <c r="D26" s="18" t="s">
        <v>4</v>
      </c>
      <c r="E26" s="20">
        <v>2</v>
      </c>
      <c r="F26" s="20"/>
      <c r="G26" s="21">
        <f t="shared" si="0"/>
        <v>0</v>
      </c>
      <c r="H26" s="22">
        <v>0</v>
      </c>
      <c r="I26" s="61">
        <f t="shared" si="1"/>
        <v>0</v>
      </c>
      <c r="J26" s="73" t="s">
        <v>5</v>
      </c>
      <c r="K26" s="1" t="s">
        <v>6</v>
      </c>
      <c r="L26" s="1" t="s">
        <v>10</v>
      </c>
      <c r="M26" s="2" t="s">
        <v>7</v>
      </c>
    </row>
    <row r="27" spans="1:13" ht="15">
      <c r="A27" s="60">
        <v>15</v>
      </c>
      <c r="B27" s="19">
        <v>295581</v>
      </c>
      <c r="C27" s="18" t="s">
        <v>23</v>
      </c>
      <c r="D27" s="18" t="s">
        <v>4</v>
      </c>
      <c r="E27" s="20">
        <v>4</v>
      </c>
      <c r="F27" s="20"/>
      <c r="G27" s="21">
        <f t="shared" si="0"/>
        <v>0</v>
      </c>
      <c r="H27" s="22">
        <v>0</v>
      </c>
      <c r="I27" s="61">
        <f t="shared" si="1"/>
        <v>0</v>
      </c>
      <c r="J27" s="73" t="s">
        <v>5</v>
      </c>
      <c r="K27" s="1" t="s">
        <v>6</v>
      </c>
      <c r="L27" s="1" t="s">
        <v>10</v>
      </c>
      <c r="M27" s="2" t="s">
        <v>7</v>
      </c>
    </row>
    <row r="28" spans="1:13" ht="15">
      <c r="A28" s="60">
        <v>16</v>
      </c>
      <c r="B28" s="19">
        <v>295584</v>
      </c>
      <c r="C28" s="18" t="s">
        <v>24</v>
      </c>
      <c r="D28" s="18" t="s">
        <v>4</v>
      </c>
      <c r="E28" s="20">
        <v>8</v>
      </c>
      <c r="F28" s="20"/>
      <c r="G28" s="21">
        <f t="shared" si="0"/>
        <v>0</v>
      </c>
      <c r="H28" s="22">
        <v>0</v>
      </c>
      <c r="I28" s="61">
        <f t="shared" si="1"/>
        <v>0</v>
      </c>
      <c r="J28" s="73" t="s">
        <v>5</v>
      </c>
      <c r="K28" s="1" t="s">
        <v>6</v>
      </c>
      <c r="L28" s="1" t="s">
        <v>10</v>
      </c>
      <c r="M28" s="2" t="s">
        <v>7</v>
      </c>
    </row>
    <row r="29" spans="1:13" ht="15">
      <c r="A29" s="60">
        <v>17</v>
      </c>
      <c r="B29" s="19">
        <v>295432</v>
      </c>
      <c r="C29" s="18" t="s">
        <v>25</v>
      </c>
      <c r="D29" s="18" t="s">
        <v>4</v>
      </c>
      <c r="E29" s="20">
        <v>12</v>
      </c>
      <c r="F29" s="20"/>
      <c r="G29" s="21">
        <f t="shared" si="0"/>
        <v>0</v>
      </c>
      <c r="H29" s="22">
        <v>0</v>
      </c>
      <c r="I29" s="61">
        <f t="shared" si="1"/>
        <v>0</v>
      </c>
      <c r="J29" s="73" t="s">
        <v>5</v>
      </c>
      <c r="K29" s="1" t="s">
        <v>6</v>
      </c>
      <c r="L29" s="1" t="s">
        <v>10</v>
      </c>
      <c r="M29" s="2" t="s">
        <v>7</v>
      </c>
    </row>
    <row r="30" spans="1:13" ht="15">
      <c r="A30" s="60">
        <v>18</v>
      </c>
      <c r="B30" s="19">
        <v>295882</v>
      </c>
      <c r="C30" s="18" t="s">
        <v>26</v>
      </c>
      <c r="D30" s="18" t="s">
        <v>4</v>
      </c>
      <c r="E30" s="20">
        <v>12</v>
      </c>
      <c r="F30" s="20"/>
      <c r="G30" s="21">
        <f t="shared" si="0"/>
        <v>0</v>
      </c>
      <c r="H30" s="22">
        <v>0</v>
      </c>
      <c r="I30" s="61">
        <f t="shared" si="1"/>
        <v>0</v>
      </c>
      <c r="J30" s="73" t="s">
        <v>5</v>
      </c>
      <c r="K30" s="1" t="s">
        <v>6</v>
      </c>
      <c r="L30" s="1" t="s">
        <v>10</v>
      </c>
      <c r="M30" s="2" t="s">
        <v>7</v>
      </c>
    </row>
    <row r="31" spans="1:13" ht="15">
      <c r="A31" s="60">
        <v>19</v>
      </c>
      <c r="B31" s="19">
        <v>304</v>
      </c>
      <c r="C31" s="18" t="s">
        <v>27</v>
      </c>
      <c r="D31" s="18" t="s">
        <v>4</v>
      </c>
      <c r="E31" s="20">
        <v>96</v>
      </c>
      <c r="F31" s="20"/>
      <c r="G31" s="21">
        <f t="shared" si="0"/>
        <v>0</v>
      </c>
      <c r="H31" s="22">
        <v>0</v>
      </c>
      <c r="I31" s="61">
        <f t="shared" si="1"/>
        <v>0</v>
      </c>
      <c r="J31" s="73" t="s">
        <v>5</v>
      </c>
      <c r="K31" s="1" t="s">
        <v>6</v>
      </c>
      <c r="L31" s="1" t="s">
        <v>10</v>
      </c>
      <c r="M31" s="2" t="s">
        <v>7</v>
      </c>
    </row>
    <row r="32" spans="1:13" ht="15">
      <c r="A32" s="60"/>
      <c r="B32" s="19"/>
      <c r="C32" s="38" t="s">
        <v>130</v>
      </c>
      <c r="D32" s="18"/>
      <c r="E32" s="20"/>
      <c r="G32" s="77">
        <f>SUM(G14:G31)</f>
        <v>0</v>
      </c>
      <c r="H32" s="22"/>
      <c r="I32" s="61"/>
      <c r="J32" s="73"/>
      <c r="M32" s="2" t="s">
        <v>7</v>
      </c>
    </row>
    <row r="33" spans="1:13" ht="15">
      <c r="A33" s="60"/>
      <c r="B33" s="19"/>
      <c r="C33" s="38" t="s">
        <v>1</v>
      </c>
      <c r="D33" s="18"/>
      <c r="E33" s="20"/>
      <c r="F33" s="20"/>
      <c r="G33" s="21"/>
      <c r="H33" s="22"/>
      <c r="I33" s="61"/>
      <c r="J33" s="73"/>
      <c r="L33" s="1" t="s">
        <v>29</v>
      </c>
      <c r="M33" s="2" t="s">
        <v>7</v>
      </c>
    </row>
    <row r="34" spans="1:13" ht="15">
      <c r="A34" s="60">
        <v>20</v>
      </c>
      <c r="B34" s="19">
        <v>101005</v>
      </c>
      <c r="C34" s="18" t="s">
        <v>28</v>
      </c>
      <c r="D34" s="18" t="s">
        <v>4</v>
      </c>
      <c r="E34" s="20">
        <v>12</v>
      </c>
      <c r="F34" s="20"/>
      <c r="G34" s="21">
        <f aca="true" t="shared" si="2" ref="G34:G62">E34*F34</f>
        <v>0</v>
      </c>
      <c r="H34" s="22">
        <v>0</v>
      </c>
      <c r="I34" s="61">
        <f aca="true" t="shared" si="3" ref="I34:I62">E34*H34</f>
        <v>0</v>
      </c>
      <c r="J34" s="73" t="s">
        <v>5</v>
      </c>
      <c r="K34" s="1" t="s">
        <v>6</v>
      </c>
      <c r="L34" s="1" t="s">
        <v>29</v>
      </c>
      <c r="M34" s="2" t="s">
        <v>7</v>
      </c>
    </row>
    <row r="35" spans="1:13" ht="15">
      <c r="A35" s="60">
        <v>21</v>
      </c>
      <c r="B35" s="19">
        <v>101005</v>
      </c>
      <c r="C35" s="18" t="s">
        <v>30</v>
      </c>
      <c r="D35" s="18" t="s">
        <v>4</v>
      </c>
      <c r="E35" s="20">
        <v>4</v>
      </c>
      <c r="F35" s="20"/>
      <c r="G35" s="21">
        <f t="shared" si="2"/>
        <v>0</v>
      </c>
      <c r="H35" s="22">
        <v>0</v>
      </c>
      <c r="I35" s="61">
        <f t="shared" si="3"/>
        <v>0</v>
      </c>
      <c r="J35" s="73" t="s">
        <v>5</v>
      </c>
      <c r="K35" s="1" t="s">
        <v>6</v>
      </c>
      <c r="L35" s="1" t="s">
        <v>29</v>
      </c>
      <c r="M35" s="2" t="s">
        <v>7</v>
      </c>
    </row>
    <row r="36" spans="1:13" ht="15">
      <c r="A36" s="60">
        <v>22</v>
      </c>
      <c r="B36" s="19">
        <v>101005</v>
      </c>
      <c r="C36" s="18" t="s">
        <v>31</v>
      </c>
      <c r="D36" s="18" t="s">
        <v>4</v>
      </c>
      <c r="E36" s="20">
        <v>2</v>
      </c>
      <c r="F36" s="20"/>
      <c r="G36" s="21">
        <f t="shared" si="2"/>
        <v>0</v>
      </c>
      <c r="H36" s="22">
        <v>0</v>
      </c>
      <c r="I36" s="61">
        <f t="shared" si="3"/>
        <v>0</v>
      </c>
      <c r="J36" s="73" t="s">
        <v>5</v>
      </c>
      <c r="K36" s="1" t="s">
        <v>6</v>
      </c>
      <c r="L36" s="1" t="s">
        <v>29</v>
      </c>
      <c r="M36" s="2" t="s">
        <v>7</v>
      </c>
    </row>
    <row r="37" spans="1:13" ht="15">
      <c r="A37" s="60">
        <v>23</v>
      </c>
      <c r="B37" s="19">
        <v>101005</v>
      </c>
      <c r="C37" s="18" t="s">
        <v>32</v>
      </c>
      <c r="D37" s="18" t="s">
        <v>9</v>
      </c>
      <c r="E37" s="20">
        <v>158</v>
      </c>
      <c r="F37" s="20"/>
      <c r="G37" s="21">
        <f t="shared" si="2"/>
        <v>0</v>
      </c>
      <c r="H37" s="22">
        <v>0</v>
      </c>
      <c r="I37" s="61">
        <f t="shared" si="3"/>
        <v>0</v>
      </c>
      <c r="J37" s="73" t="s">
        <v>5</v>
      </c>
      <c r="K37" s="1" t="s">
        <v>6</v>
      </c>
      <c r="L37" s="1" t="s">
        <v>29</v>
      </c>
      <c r="M37" s="2" t="s">
        <v>7</v>
      </c>
    </row>
    <row r="38" spans="1:13" ht="15">
      <c r="A38" s="60">
        <v>24</v>
      </c>
      <c r="B38" s="19">
        <v>295071</v>
      </c>
      <c r="C38" s="18" t="s">
        <v>33</v>
      </c>
      <c r="D38" s="18" t="s">
        <v>4</v>
      </c>
      <c r="E38" s="20">
        <v>8</v>
      </c>
      <c r="F38" s="20"/>
      <c r="G38" s="21">
        <f t="shared" si="2"/>
        <v>0</v>
      </c>
      <c r="H38" s="22">
        <v>0</v>
      </c>
      <c r="I38" s="61">
        <f t="shared" si="3"/>
        <v>0</v>
      </c>
      <c r="J38" s="73" t="s">
        <v>5</v>
      </c>
      <c r="K38" s="1" t="s">
        <v>6</v>
      </c>
      <c r="L38" s="1" t="s">
        <v>29</v>
      </c>
      <c r="M38" s="2" t="s">
        <v>7</v>
      </c>
    </row>
    <row r="39" spans="1:13" ht="15">
      <c r="A39" s="60">
        <v>25</v>
      </c>
      <c r="B39" s="19">
        <v>295071</v>
      </c>
      <c r="C39" s="18" t="s">
        <v>34</v>
      </c>
      <c r="D39" s="18" t="s">
        <v>4</v>
      </c>
      <c r="E39" s="20">
        <v>8</v>
      </c>
      <c r="F39" s="20"/>
      <c r="G39" s="21">
        <f t="shared" si="2"/>
        <v>0</v>
      </c>
      <c r="H39" s="22">
        <v>0</v>
      </c>
      <c r="I39" s="61">
        <f t="shared" si="3"/>
        <v>0</v>
      </c>
      <c r="J39" s="73" t="s">
        <v>5</v>
      </c>
      <c r="K39" s="1" t="s">
        <v>6</v>
      </c>
      <c r="L39" s="1" t="s">
        <v>29</v>
      </c>
      <c r="M39" s="2" t="s">
        <v>7</v>
      </c>
    </row>
    <row r="40" spans="1:13" ht="15">
      <c r="A40" s="60">
        <v>26</v>
      </c>
      <c r="B40" s="19">
        <v>312912</v>
      </c>
      <c r="C40" s="18" t="s">
        <v>35</v>
      </c>
      <c r="D40" s="18" t="s">
        <v>4</v>
      </c>
      <c r="E40" s="20">
        <v>14</v>
      </c>
      <c r="F40" s="20"/>
      <c r="G40" s="21">
        <f t="shared" si="2"/>
        <v>0</v>
      </c>
      <c r="H40" s="22">
        <v>0</v>
      </c>
      <c r="I40" s="61">
        <f t="shared" si="3"/>
        <v>0</v>
      </c>
      <c r="J40" s="73" t="s">
        <v>5</v>
      </c>
      <c r="K40" s="1" t="s">
        <v>6</v>
      </c>
      <c r="L40" s="1" t="s">
        <v>29</v>
      </c>
      <c r="M40" s="2" t="s">
        <v>7</v>
      </c>
    </row>
    <row r="41" spans="1:13" ht="15">
      <c r="A41" s="60">
        <v>27</v>
      </c>
      <c r="B41" s="19">
        <v>312911</v>
      </c>
      <c r="C41" s="18" t="s">
        <v>36</v>
      </c>
      <c r="D41" s="18" t="s">
        <v>4</v>
      </c>
      <c r="E41" s="20">
        <v>4</v>
      </c>
      <c r="F41" s="20"/>
      <c r="G41" s="21">
        <f t="shared" si="2"/>
        <v>0</v>
      </c>
      <c r="H41" s="22">
        <v>0</v>
      </c>
      <c r="I41" s="61">
        <f t="shared" si="3"/>
        <v>0</v>
      </c>
      <c r="J41" s="73" t="s">
        <v>5</v>
      </c>
      <c r="K41" s="1" t="s">
        <v>6</v>
      </c>
      <c r="L41" s="1" t="s">
        <v>29</v>
      </c>
      <c r="M41" s="2" t="s">
        <v>7</v>
      </c>
    </row>
    <row r="42" spans="1:13" ht="15">
      <c r="A42" s="60">
        <v>28</v>
      </c>
      <c r="B42" s="19">
        <v>295071</v>
      </c>
      <c r="C42" s="18" t="s">
        <v>37</v>
      </c>
      <c r="D42" s="18" t="s">
        <v>4</v>
      </c>
      <c r="E42" s="20">
        <v>42</v>
      </c>
      <c r="F42" s="20"/>
      <c r="G42" s="21">
        <f t="shared" si="2"/>
        <v>0</v>
      </c>
      <c r="H42" s="22">
        <v>0</v>
      </c>
      <c r="I42" s="61">
        <f t="shared" si="3"/>
        <v>0</v>
      </c>
      <c r="J42" s="73" t="s">
        <v>5</v>
      </c>
      <c r="K42" s="1" t="s">
        <v>6</v>
      </c>
      <c r="L42" s="1" t="s">
        <v>29</v>
      </c>
      <c r="M42" s="2" t="s">
        <v>7</v>
      </c>
    </row>
    <row r="43" spans="1:13" ht="15">
      <c r="A43" s="60">
        <v>29</v>
      </c>
      <c r="B43" s="19">
        <v>311111</v>
      </c>
      <c r="C43" s="18" t="s">
        <v>38</v>
      </c>
      <c r="D43" s="18" t="s">
        <v>4</v>
      </c>
      <c r="E43" s="20">
        <v>2</v>
      </c>
      <c r="F43" s="20"/>
      <c r="G43" s="21">
        <f t="shared" si="2"/>
        <v>0</v>
      </c>
      <c r="H43" s="22">
        <v>0</v>
      </c>
      <c r="I43" s="61">
        <f t="shared" si="3"/>
        <v>0</v>
      </c>
      <c r="J43" s="73" t="s">
        <v>5</v>
      </c>
      <c r="K43" s="1" t="s">
        <v>6</v>
      </c>
      <c r="L43" s="1" t="s">
        <v>29</v>
      </c>
      <c r="M43" s="2" t="s">
        <v>7</v>
      </c>
    </row>
    <row r="44" spans="1:13" ht="15">
      <c r="A44" s="60">
        <v>30</v>
      </c>
      <c r="B44" s="19">
        <v>321113</v>
      </c>
      <c r="C44" s="18" t="s">
        <v>39</v>
      </c>
      <c r="D44" s="18" t="s">
        <v>9</v>
      </c>
      <c r="E44" s="20">
        <v>16</v>
      </c>
      <c r="F44" s="20"/>
      <c r="G44" s="21">
        <f t="shared" si="2"/>
        <v>0</v>
      </c>
      <c r="H44" s="22">
        <v>0</v>
      </c>
      <c r="I44" s="61">
        <f t="shared" si="3"/>
        <v>0</v>
      </c>
      <c r="J44" s="73" t="s">
        <v>5</v>
      </c>
      <c r="K44" s="1" t="s">
        <v>6</v>
      </c>
      <c r="L44" s="1" t="s">
        <v>29</v>
      </c>
      <c r="M44" s="2" t="s">
        <v>7</v>
      </c>
    </row>
    <row r="45" spans="1:13" ht="15">
      <c r="A45" s="60">
        <v>31</v>
      </c>
      <c r="B45" s="19">
        <v>321134</v>
      </c>
      <c r="C45" s="18" t="s">
        <v>40</v>
      </c>
      <c r="D45" s="18" t="s">
        <v>9</v>
      </c>
      <c r="E45" s="20">
        <v>10</v>
      </c>
      <c r="F45" s="20"/>
      <c r="G45" s="21">
        <f t="shared" si="2"/>
        <v>0</v>
      </c>
      <c r="H45" s="22">
        <v>0</v>
      </c>
      <c r="I45" s="61">
        <f t="shared" si="3"/>
        <v>0</v>
      </c>
      <c r="J45" s="73" t="s">
        <v>5</v>
      </c>
      <c r="K45" s="1" t="s">
        <v>6</v>
      </c>
      <c r="L45" s="1" t="s">
        <v>29</v>
      </c>
      <c r="M45" s="2" t="s">
        <v>7</v>
      </c>
    </row>
    <row r="46" spans="1:13" ht="15">
      <c r="A46" s="60">
        <v>32</v>
      </c>
      <c r="B46" s="19">
        <v>321135</v>
      </c>
      <c r="C46" s="18" t="s">
        <v>41</v>
      </c>
      <c r="D46" s="18" t="s">
        <v>9</v>
      </c>
      <c r="E46" s="20">
        <v>12</v>
      </c>
      <c r="F46" s="20"/>
      <c r="G46" s="21">
        <f t="shared" si="2"/>
        <v>0</v>
      </c>
      <c r="H46" s="22">
        <v>0</v>
      </c>
      <c r="I46" s="61">
        <f t="shared" si="3"/>
        <v>0</v>
      </c>
      <c r="J46" s="73" t="s">
        <v>5</v>
      </c>
      <c r="K46" s="1" t="s">
        <v>6</v>
      </c>
      <c r="L46" s="1" t="s">
        <v>29</v>
      </c>
      <c r="M46" s="2" t="s">
        <v>7</v>
      </c>
    </row>
    <row r="47" spans="1:13" ht="15">
      <c r="A47" s="60">
        <v>33</v>
      </c>
      <c r="B47" s="19">
        <v>322112</v>
      </c>
      <c r="C47" s="18" t="s">
        <v>42</v>
      </c>
      <c r="D47" s="18" t="s">
        <v>9</v>
      </c>
      <c r="E47" s="20">
        <v>30</v>
      </c>
      <c r="F47" s="20"/>
      <c r="G47" s="21">
        <f t="shared" si="2"/>
        <v>0</v>
      </c>
      <c r="H47" s="22">
        <v>0</v>
      </c>
      <c r="I47" s="61">
        <f t="shared" si="3"/>
        <v>0</v>
      </c>
      <c r="J47" s="73" t="s">
        <v>5</v>
      </c>
      <c r="K47" s="1" t="s">
        <v>6</v>
      </c>
      <c r="L47" s="1" t="s">
        <v>29</v>
      </c>
      <c r="M47" s="2" t="s">
        <v>7</v>
      </c>
    </row>
    <row r="48" spans="1:13" ht="15">
      <c r="A48" s="60">
        <v>34</v>
      </c>
      <c r="B48" s="19">
        <v>322114</v>
      </c>
      <c r="C48" s="18" t="s">
        <v>43</v>
      </c>
      <c r="D48" s="18" t="s">
        <v>9</v>
      </c>
      <c r="E48" s="20">
        <v>120</v>
      </c>
      <c r="F48" s="20"/>
      <c r="G48" s="21">
        <f t="shared" si="2"/>
        <v>0</v>
      </c>
      <c r="H48" s="22">
        <v>0</v>
      </c>
      <c r="I48" s="61">
        <f t="shared" si="3"/>
        <v>0</v>
      </c>
      <c r="J48" s="73" t="s">
        <v>5</v>
      </c>
      <c r="K48" s="1" t="s">
        <v>6</v>
      </c>
      <c r="L48" s="1" t="s">
        <v>29</v>
      </c>
      <c r="M48" s="2" t="s">
        <v>7</v>
      </c>
    </row>
    <row r="49" spans="1:13" ht="15">
      <c r="A49" s="60">
        <v>35</v>
      </c>
      <c r="B49" s="19">
        <v>322115</v>
      </c>
      <c r="C49" s="18" t="s">
        <v>44</v>
      </c>
      <c r="D49" s="18" t="s">
        <v>9</v>
      </c>
      <c r="E49" s="20">
        <v>52</v>
      </c>
      <c r="F49" s="20"/>
      <c r="G49" s="21">
        <f t="shared" si="2"/>
        <v>0</v>
      </c>
      <c r="H49" s="22">
        <v>0</v>
      </c>
      <c r="I49" s="61">
        <f t="shared" si="3"/>
        <v>0</v>
      </c>
      <c r="J49" s="73" t="s">
        <v>5</v>
      </c>
      <c r="K49" s="1" t="s">
        <v>6</v>
      </c>
      <c r="L49" s="1" t="s">
        <v>29</v>
      </c>
      <c r="M49" s="2" t="s">
        <v>7</v>
      </c>
    </row>
    <row r="50" spans="1:13" ht="15">
      <c r="A50" s="60">
        <v>36</v>
      </c>
      <c r="B50" s="19">
        <v>333161</v>
      </c>
      <c r="C50" s="18" t="s">
        <v>45</v>
      </c>
      <c r="D50" s="18" t="s">
        <v>9</v>
      </c>
      <c r="E50" s="20">
        <v>18</v>
      </c>
      <c r="F50" s="20"/>
      <c r="G50" s="21">
        <f t="shared" si="2"/>
        <v>0</v>
      </c>
      <c r="H50" s="22">
        <v>0</v>
      </c>
      <c r="I50" s="61">
        <f t="shared" si="3"/>
        <v>0</v>
      </c>
      <c r="J50" s="73" t="s">
        <v>5</v>
      </c>
      <c r="K50" s="1" t="s">
        <v>6</v>
      </c>
      <c r="L50" s="1" t="s">
        <v>29</v>
      </c>
      <c r="M50" s="2" t="s">
        <v>7</v>
      </c>
    </row>
    <row r="51" spans="1:13" ht="15">
      <c r="A51" s="60">
        <v>37</v>
      </c>
      <c r="B51" s="19">
        <v>363011</v>
      </c>
      <c r="C51" s="18" t="s">
        <v>46</v>
      </c>
      <c r="D51" s="18" t="s">
        <v>9</v>
      </c>
      <c r="E51" s="20">
        <v>46</v>
      </c>
      <c r="F51" s="20"/>
      <c r="G51" s="21">
        <f t="shared" si="2"/>
        <v>0</v>
      </c>
      <c r="H51" s="22">
        <v>0</v>
      </c>
      <c r="I51" s="61">
        <f t="shared" si="3"/>
        <v>0</v>
      </c>
      <c r="J51" s="73" t="s">
        <v>5</v>
      </c>
      <c r="K51" s="1" t="s">
        <v>6</v>
      </c>
      <c r="L51" s="1" t="s">
        <v>29</v>
      </c>
      <c r="M51" s="2" t="s">
        <v>7</v>
      </c>
    </row>
    <row r="52" spans="1:13" ht="15">
      <c r="A52" s="60">
        <v>38</v>
      </c>
      <c r="B52" s="19">
        <v>363021</v>
      </c>
      <c r="C52" s="18" t="s">
        <v>47</v>
      </c>
      <c r="D52" s="18" t="s">
        <v>48</v>
      </c>
      <c r="E52" s="20">
        <v>38</v>
      </c>
      <c r="F52" s="20"/>
      <c r="G52" s="21">
        <f t="shared" si="2"/>
        <v>0</v>
      </c>
      <c r="H52" s="22">
        <v>0</v>
      </c>
      <c r="I52" s="61">
        <f t="shared" si="3"/>
        <v>0</v>
      </c>
      <c r="J52" s="73" t="s">
        <v>5</v>
      </c>
      <c r="K52" s="1" t="s">
        <v>6</v>
      </c>
      <c r="L52" s="1" t="s">
        <v>29</v>
      </c>
      <c r="M52" s="2" t="s">
        <v>7</v>
      </c>
    </row>
    <row r="53" spans="1:13" ht="15">
      <c r="A53" s="60">
        <v>39</v>
      </c>
      <c r="B53" s="19">
        <v>363081</v>
      </c>
      <c r="C53" s="18" t="s">
        <v>49</v>
      </c>
      <c r="D53" s="18" t="s">
        <v>50</v>
      </c>
      <c r="E53" s="20">
        <v>84</v>
      </c>
      <c r="F53" s="20"/>
      <c r="G53" s="21">
        <f t="shared" si="2"/>
        <v>0</v>
      </c>
      <c r="H53" s="22">
        <v>0</v>
      </c>
      <c r="I53" s="61">
        <f t="shared" si="3"/>
        <v>0</v>
      </c>
      <c r="J53" s="73" t="s">
        <v>5</v>
      </c>
      <c r="K53" s="1" t="s">
        <v>6</v>
      </c>
      <c r="L53" s="1" t="s">
        <v>29</v>
      </c>
      <c r="M53" s="2" t="s">
        <v>7</v>
      </c>
    </row>
    <row r="54" spans="1:13" ht="15">
      <c r="A54" s="60">
        <v>40</v>
      </c>
      <c r="B54" s="19">
        <v>363121</v>
      </c>
      <c r="C54" s="18" t="s">
        <v>51</v>
      </c>
      <c r="D54" s="18" t="s">
        <v>50</v>
      </c>
      <c r="E54" s="20">
        <v>46</v>
      </c>
      <c r="F54" s="20"/>
      <c r="G54" s="21">
        <f t="shared" si="2"/>
        <v>0</v>
      </c>
      <c r="H54" s="22">
        <v>0</v>
      </c>
      <c r="I54" s="61">
        <f t="shared" si="3"/>
        <v>0</v>
      </c>
      <c r="J54" s="73" t="s">
        <v>5</v>
      </c>
      <c r="K54" s="1" t="s">
        <v>6</v>
      </c>
      <c r="L54" s="1" t="s">
        <v>29</v>
      </c>
      <c r="M54" s="2" t="s">
        <v>7</v>
      </c>
    </row>
    <row r="55" spans="1:13" ht="15">
      <c r="A55" s="60">
        <v>41</v>
      </c>
      <c r="B55" s="19">
        <v>363122</v>
      </c>
      <c r="C55" s="18" t="s">
        <v>52</v>
      </c>
      <c r="D55" s="18" t="s">
        <v>50</v>
      </c>
      <c r="E55" s="20">
        <v>38</v>
      </c>
      <c r="F55" s="20"/>
      <c r="G55" s="21">
        <f t="shared" si="2"/>
        <v>0</v>
      </c>
      <c r="H55" s="22">
        <v>0</v>
      </c>
      <c r="I55" s="61">
        <f t="shared" si="3"/>
        <v>0</v>
      </c>
      <c r="J55" s="73" t="s">
        <v>5</v>
      </c>
      <c r="K55" s="1" t="s">
        <v>6</v>
      </c>
      <c r="L55" s="1" t="s">
        <v>29</v>
      </c>
      <c r="M55" s="2" t="s">
        <v>7</v>
      </c>
    </row>
    <row r="56" spans="1:13" ht="15">
      <c r="A56" s="60">
        <v>42</v>
      </c>
      <c r="B56" s="19">
        <v>101106</v>
      </c>
      <c r="C56" s="18" t="s">
        <v>53</v>
      </c>
      <c r="D56" s="18" t="s">
        <v>9</v>
      </c>
      <c r="E56" s="20">
        <v>340</v>
      </c>
      <c r="F56" s="20"/>
      <c r="G56" s="21">
        <f t="shared" si="2"/>
        <v>0</v>
      </c>
      <c r="H56" s="22">
        <v>0</v>
      </c>
      <c r="I56" s="61">
        <f t="shared" si="3"/>
        <v>0</v>
      </c>
      <c r="J56" s="73" t="s">
        <v>5</v>
      </c>
      <c r="K56" s="1" t="s">
        <v>6</v>
      </c>
      <c r="L56" s="1" t="s">
        <v>29</v>
      </c>
      <c r="M56" s="2" t="s">
        <v>7</v>
      </c>
    </row>
    <row r="57" spans="1:13" ht="15">
      <c r="A57" s="60">
        <v>43</v>
      </c>
      <c r="B57" s="19">
        <v>101307</v>
      </c>
      <c r="C57" s="18" t="s">
        <v>54</v>
      </c>
      <c r="D57" s="18" t="s">
        <v>9</v>
      </c>
      <c r="E57" s="20">
        <v>98</v>
      </c>
      <c r="F57" s="20"/>
      <c r="G57" s="21">
        <f t="shared" si="2"/>
        <v>0</v>
      </c>
      <c r="H57" s="22">
        <v>0</v>
      </c>
      <c r="I57" s="61">
        <f t="shared" si="3"/>
        <v>0</v>
      </c>
      <c r="J57" s="73" t="s">
        <v>5</v>
      </c>
      <c r="K57" s="1" t="s">
        <v>6</v>
      </c>
      <c r="L57" s="1" t="s">
        <v>29</v>
      </c>
      <c r="M57" s="2" t="s">
        <v>7</v>
      </c>
    </row>
    <row r="58" spans="1:13" ht="15">
      <c r="A58" s="60">
        <v>44</v>
      </c>
      <c r="B58" s="19">
        <v>168004</v>
      </c>
      <c r="C58" s="18" t="s">
        <v>55</v>
      </c>
      <c r="D58" s="18" t="s">
        <v>9</v>
      </c>
      <c r="E58" s="20">
        <v>65</v>
      </c>
      <c r="F58" s="20"/>
      <c r="G58" s="21">
        <f t="shared" si="2"/>
        <v>0</v>
      </c>
      <c r="H58" s="22">
        <v>0</v>
      </c>
      <c r="I58" s="61">
        <f t="shared" si="3"/>
        <v>0</v>
      </c>
      <c r="J58" s="73" t="s">
        <v>5</v>
      </c>
      <c r="K58" s="1" t="s">
        <v>6</v>
      </c>
      <c r="L58" s="1" t="s">
        <v>29</v>
      </c>
      <c r="M58" s="2" t="s">
        <v>7</v>
      </c>
    </row>
    <row r="59" spans="1:13" ht="15">
      <c r="A59" s="60">
        <v>45</v>
      </c>
      <c r="B59" s="19">
        <v>168204</v>
      </c>
      <c r="C59" s="18" t="s">
        <v>56</v>
      </c>
      <c r="D59" s="18" t="s">
        <v>9</v>
      </c>
      <c r="E59" s="20">
        <v>127</v>
      </c>
      <c r="F59" s="20"/>
      <c r="G59" s="21">
        <f t="shared" si="2"/>
        <v>0</v>
      </c>
      <c r="H59" s="22">
        <v>0</v>
      </c>
      <c r="I59" s="61">
        <f t="shared" si="3"/>
        <v>0</v>
      </c>
      <c r="J59" s="73" t="s">
        <v>5</v>
      </c>
      <c r="K59" s="1" t="s">
        <v>6</v>
      </c>
      <c r="L59" s="1" t="s">
        <v>29</v>
      </c>
      <c r="M59" s="2" t="s">
        <v>7</v>
      </c>
    </row>
    <row r="60" spans="1:13" ht="15">
      <c r="A60" s="60">
        <v>46</v>
      </c>
      <c r="B60" s="19">
        <v>101309</v>
      </c>
      <c r="C60" s="18" t="s">
        <v>57</v>
      </c>
      <c r="D60" s="18" t="s">
        <v>9</v>
      </c>
      <c r="E60" s="20">
        <v>5</v>
      </c>
      <c r="F60" s="20"/>
      <c r="G60" s="21">
        <f t="shared" si="2"/>
        <v>0</v>
      </c>
      <c r="H60" s="22">
        <v>0</v>
      </c>
      <c r="I60" s="61">
        <f t="shared" si="3"/>
        <v>0</v>
      </c>
      <c r="J60" s="73" t="s">
        <v>5</v>
      </c>
      <c r="K60" s="1" t="s">
        <v>6</v>
      </c>
      <c r="L60" s="1" t="s">
        <v>29</v>
      </c>
      <c r="M60" s="2" t="s">
        <v>7</v>
      </c>
    </row>
    <row r="61" spans="1:13" ht="15">
      <c r="A61" s="60">
        <v>47</v>
      </c>
      <c r="B61" s="19">
        <v>171109</v>
      </c>
      <c r="C61" s="18" t="s">
        <v>58</v>
      </c>
      <c r="D61" s="18" t="s">
        <v>9</v>
      </c>
      <c r="E61" s="20">
        <v>5</v>
      </c>
      <c r="F61" s="20"/>
      <c r="G61" s="21">
        <f t="shared" si="2"/>
        <v>0</v>
      </c>
      <c r="H61" s="22">
        <v>0</v>
      </c>
      <c r="I61" s="61">
        <f t="shared" si="3"/>
        <v>0</v>
      </c>
      <c r="J61" s="73" t="s">
        <v>5</v>
      </c>
      <c r="K61" s="1" t="s">
        <v>6</v>
      </c>
      <c r="L61" s="1" t="s">
        <v>29</v>
      </c>
      <c r="M61" s="2" t="s">
        <v>7</v>
      </c>
    </row>
    <row r="62" spans="1:13" ht="15">
      <c r="A62" s="60">
        <v>48</v>
      </c>
      <c r="B62" s="19">
        <v>435108</v>
      </c>
      <c r="C62" s="18" t="s">
        <v>59</v>
      </c>
      <c r="D62" s="18" t="s">
        <v>4</v>
      </c>
      <c r="E62" s="20">
        <v>1</v>
      </c>
      <c r="F62" s="20"/>
      <c r="G62" s="21">
        <f t="shared" si="2"/>
        <v>0</v>
      </c>
      <c r="H62" s="22">
        <v>0</v>
      </c>
      <c r="I62" s="61">
        <f t="shared" si="3"/>
        <v>0</v>
      </c>
      <c r="J62" s="73" t="s">
        <v>5</v>
      </c>
      <c r="K62" s="1" t="s">
        <v>6</v>
      </c>
      <c r="L62" s="1" t="s">
        <v>29</v>
      </c>
      <c r="M62" s="2" t="s">
        <v>7</v>
      </c>
    </row>
    <row r="63" spans="1:13" ht="15.75" thickBot="1">
      <c r="A63" s="54"/>
      <c r="B63" s="24"/>
      <c r="C63" s="39" t="s">
        <v>130</v>
      </c>
      <c r="D63" s="23"/>
      <c r="E63" s="25"/>
      <c r="F63" s="25"/>
      <c r="G63" s="78">
        <f>SUM(G34:G62)</f>
        <v>0</v>
      </c>
      <c r="H63" s="27"/>
      <c r="I63" s="55"/>
      <c r="J63" s="70"/>
      <c r="M63" s="2" t="s">
        <v>7</v>
      </c>
    </row>
    <row r="64" spans="1:13" s="8" customFormat="1" ht="14.25">
      <c r="A64" s="56"/>
      <c r="B64" s="29"/>
      <c r="C64" s="28" t="s">
        <v>132</v>
      </c>
      <c r="D64" s="28"/>
      <c r="E64" s="30"/>
      <c r="F64" s="30"/>
      <c r="G64" s="31">
        <f>G32+G63</f>
        <v>0</v>
      </c>
      <c r="H64" s="32"/>
      <c r="I64" s="57">
        <f>SUM(I13:I63)</f>
        <v>0</v>
      </c>
      <c r="J64" s="71"/>
      <c r="M64" s="9" t="s">
        <v>7</v>
      </c>
    </row>
    <row r="65" spans="1:13" s="10" customFormat="1" ht="19.5" customHeight="1">
      <c r="A65" s="58" t="s">
        <v>134</v>
      </c>
      <c r="B65" s="34"/>
      <c r="C65" s="33"/>
      <c r="D65" s="33"/>
      <c r="E65" s="35"/>
      <c r="F65" s="35"/>
      <c r="G65" s="36"/>
      <c r="H65" s="37"/>
      <c r="I65" s="59"/>
      <c r="J65" s="72"/>
      <c r="M65" s="11"/>
    </row>
    <row r="66" spans="1:13" ht="15">
      <c r="A66" s="60"/>
      <c r="B66" s="19"/>
      <c r="C66" s="38" t="s">
        <v>0</v>
      </c>
      <c r="D66" s="18"/>
      <c r="E66" s="20"/>
      <c r="F66" s="20"/>
      <c r="G66" s="21"/>
      <c r="H66" s="22"/>
      <c r="I66" s="61"/>
      <c r="J66" s="73"/>
      <c r="L66" s="1" t="s">
        <v>10</v>
      </c>
      <c r="M66" s="2" t="s">
        <v>60</v>
      </c>
    </row>
    <row r="67" spans="1:13" ht="15">
      <c r="A67" s="60">
        <v>49</v>
      </c>
      <c r="B67" s="19">
        <v>25101</v>
      </c>
      <c r="C67" s="18" t="s">
        <v>61</v>
      </c>
      <c r="D67" s="18" t="s">
        <v>62</v>
      </c>
      <c r="E67" s="20">
        <v>2</v>
      </c>
      <c r="F67" s="20"/>
      <c r="G67" s="21">
        <f>E67*F67</f>
        <v>0</v>
      </c>
      <c r="H67" s="22">
        <v>0</v>
      </c>
      <c r="I67" s="61">
        <f>E67*H67</f>
        <v>0</v>
      </c>
      <c r="J67" s="73" t="s">
        <v>5</v>
      </c>
      <c r="L67" s="1" t="s">
        <v>10</v>
      </c>
      <c r="M67" s="2" t="s">
        <v>60</v>
      </c>
    </row>
    <row r="68" spans="1:13" ht="15.75" thickBot="1">
      <c r="A68" s="54"/>
      <c r="B68" s="24"/>
      <c r="C68" s="39" t="s">
        <v>130</v>
      </c>
      <c r="D68" s="23"/>
      <c r="E68" s="25"/>
      <c r="F68" s="25"/>
      <c r="G68" s="78">
        <f>SUM(G67:G67)</f>
        <v>0</v>
      </c>
      <c r="H68" s="27"/>
      <c r="I68" s="55"/>
      <c r="J68" s="70"/>
      <c r="M68" s="2" t="s">
        <v>60</v>
      </c>
    </row>
    <row r="69" spans="1:13" s="8" customFormat="1" ht="14.25">
      <c r="A69" s="56"/>
      <c r="B69" s="29"/>
      <c r="C69" s="28" t="s">
        <v>132</v>
      </c>
      <c r="D69" s="28"/>
      <c r="E69" s="30"/>
      <c r="F69" s="30"/>
      <c r="G69" s="31">
        <f>G68</f>
        <v>0</v>
      </c>
      <c r="H69" s="32"/>
      <c r="I69" s="57">
        <f>SUM(I66:I68)</f>
        <v>0</v>
      </c>
      <c r="J69" s="71"/>
      <c r="M69" s="9" t="s">
        <v>60</v>
      </c>
    </row>
    <row r="70" spans="1:13" s="10" customFormat="1" ht="19.5" customHeight="1">
      <c r="A70" s="58" t="s">
        <v>135</v>
      </c>
      <c r="B70" s="34"/>
      <c r="C70" s="33"/>
      <c r="D70" s="33"/>
      <c r="E70" s="35"/>
      <c r="F70" s="35"/>
      <c r="G70" s="36"/>
      <c r="H70" s="37"/>
      <c r="I70" s="59"/>
      <c r="J70" s="72"/>
      <c r="M70" s="11"/>
    </row>
    <row r="71" spans="1:13" ht="15">
      <c r="A71" s="60">
        <v>50</v>
      </c>
      <c r="B71" s="19">
        <v>210190002</v>
      </c>
      <c r="C71" s="18" t="s">
        <v>64</v>
      </c>
      <c r="D71" s="18" t="s">
        <v>4</v>
      </c>
      <c r="E71" s="20">
        <v>1</v>
      </c>
      <c r="F71" s="20"/>
      <c r="G71" s="21">
        <f>E71*F71</f>
        <v>0</v>
      </c>
      <c r="H71" s="22"/>
      <c r="I71" s="61"/>
      <c r="J71" s="73" t="s">
        <v>5</v>
      </c>
      <c r="M71" s="2" t="s">
        <v>63</v>
      </c>
    </row>
    <row r="72" spans="2:9" ht="15">
      <c r="B72" s="4"/>
      <c r="E72" s="3"/>
      <c r="F72" s="3"/>
      <c r="G72" s="5"/>
      <c r="H72" s="6"/>
      <c r="I72" s="7"/>
    </row>
    <row r="73" spans="1:13" ht="15">
      <c r="A73" s="60"/>
      <c r="B73" s="19"/>
      <c r="C73" s="38" t="s">
        <v>0</v>
      </c>
      <c r="D73" s="18"/>
      <c r="E73" s="20"/>
      <c r="F73" s="20"/>
      <c r="G73" s="21"/>
      <c r="H73" s="22"/>
      <c r="I73" s="61"/>
      <c r="J73" s="73"/>
      <c r="L73" s="1" t="s">
        <v>10</v>
      </c>
      <c r="M73" s="2" t="s">
        <v>63</v>
      </c>
    </row>
    <row r="74" spans="1:13" ht="15">
      <c r="A74" s="60">
        <v>51</v>
      </c>
      <c r="B74" s="19">
        <v>210220025</v>
      </c>
      <c r="C74" s="18" t="s">
        <v>65</v>
      </c>
      <c r="D74" s="18" t="s">
        <v>9</v>
      </c>
      <c r="E74" s="20">
        <v>188</v>
      </c>
      <c r="F74" s="20"/>
      <c r="G74" s="21">
        <f aca="true" t="shared" si="4" ref="G74:G84">E74*F74</f>
        <v>0</v>
      </c>
      <c r="H74" s="22"/>
      <c r="I74" s="61"/>
      <c r="J74" s="73" t="s">
        <v>5</v>
      </c>
      <c r="L74" s="1" t="s">
        <v>10</v>
      </c>
      <c r="M74" s="2" t="s">
        <v>63</v>
      </c>
    </row>
    <row r="75" spans="1:13" ht="15">
      <c r="A75" s="60">
        <v>52</v>
      </c>
      <c r="B75" s="19">
        <v>210220022</v>
      </c>
      <c r="C75" s="18" t="s">
        <v>66</v>
      </c>
      <c r="D75" s="18" t="s">
        <v>9</v>
      </c>
      <c r="E75" s="20">
        <v>85</v>
      </c>
      <c r="F75" s="20"/>
      <c r="G75" s="21">
        <f t="shared" si="4"/>
        <v>0</v>
      </c>
      <c r="H75" s="22"/>
      <c r="I75" s="61"/>
      <c r="J75" s="73" t="s">
        <v>5</v>
      </c>
      <c r="L75" s="1" t="s">
        <v>10</v>
      </c>
      <c r="M75" s="2" t="s">
        <v>63</v>
      </c>
    </row>
    <row r="76" spans="1:13" ht="15">
      <c r="A76" s="60">
        <v>53</v>
      </c>
      <c r="B76" s="19">
        <v>210220458</v>
      </c>
      <c r="C76" s="18" t="s">
        <v>67</v>
      </c>
      <c r="D76" s="18" t="s">
        <v>9</v>
      </c>
      <c r="E76" s="20">
        <v>34</v>
      </c>
      <c r="F76" s="20"/>
      <c r="G76" s="21">
        <f t="shared" si="4"/>
        <v>0</v>
      </c>
      <c r="H76" s="22"/>
      <c r="I76" s="61"/>
      <c r="J76" s="73" t="s">
        <v>5</v>
      </c>
      <c r="K76" s="1" t="s">
        <v>6</v>
      </c>
      <c r="L76" s="1" t="s">
        <v>10</v>
      </c>
      <c r="M76" s="2" t="s">
        <v>63</v>
      </c>
    </row>
    <row r="77" spans="1:13" ht="15">
      <c r="A77" s="60">
        <v>54</v>
      </c>
      <c r="B77" s="19">
        <v>210220101</v>
      </c>
      <c r="C77" s="18" t="s">
        <v>68</v>
      </c>
      <c r="D77" s="18" t="s">
        <v>9</v>
      </c>
      <c r="E77" s="20">
        <v>238</v>
      </c>
      <c r="F77" s="20"/>
      <c r="G77" s="21">
        <f t="shared" si="4"/>
        <v>0</v>
      </c>
      <c r="H77" s="22"/>
      <c r="I77" s="61"/>
      <c r="J77" s="73" t="s">
        <v>5</v>
      </c>
      <c r="L77" s="1" t="s">
        <v>10</v>
      </c>
      <c r="M77" s="2" t="s">
        <v>63</v>
      </c>
    </row>
    <row r="78" spans="1:13" ht="15">
      <c r="A78" s="60">
        <v>55</v>
      </c>
      <c r="B78" s="19">
        <v>210220301</v>
      </c>
      <c r="C78" s="18" t="s">
        <v>69</v>
      </c>
      <c r="D78" s="18" t="s">
        <v>4</v>
      </c>
      <c r="E78" s="20">
        <v>52</v>
      </c>
      <c r="F78" s="20"/>
      <c r="G78" s="21">
        <f t="shared" si="4"/>
        <v>0</v>
      </c>
      <c r="H78" s="22"/>
      <c r="I78" s="61"/>
      <c r="J78" s="73" t="s">
        <v>5</v>
      </c>
      <c r="L78" s="1" t="s">
        <v>10</v>
      </c>
      <c r="M78" s="2" t="s">
        <v>63</v>
      </c>
    </row>
    <row r="79" spans="1:13" ht="15">
      <c r="A79" s="60">
        <v>56</v>
      </c>
      <c r="B79" s="19">
        <v>210220201</v>
      </c>
      <c r="C79" s="18" t="s">
        <v>70</v>
      </c>
      <c r="D79" s="18" t="s">
        <v>4</v>
      </c>
      <c r="E79" s="20">
        <v>3</v>
      </c>
      <c r="F79" s="20"/>
      <c r="G79" s="21">
        <f t="shared" si="4"/>
        <v>0</v>
      </c>
      <c r="H79" s="22"/>
      <c r="I79" s="61"/>
      <c r="J79" s="73" t="s">
        <v>5</v>
      </c>
      <c r="L79" s="1" t="s">
        <v>10</v>
      </c>
      <c r="M79" s="2" t="s">
        <v>63</v>
      </c>
    </row>
    <row r="80" spans="1:13" ht="15">
      <c r="A80" s="60">
        <v>57</v>
      </c>
      <c r="B80" s="19">
        <v>210220372</v>
      </c>
      <c r="C80" s="18" t="s">
        <v>71</v>
      </c>
      <c r="D80" s="18" t="s">
        <v>4</v>
      </c>
      <c r="E80" s="20">
        <v>4</v>
      </c>
      <c r="F80" s="20"/>
      <c r="G80" s="21">
        <f t="shared" si="4"/>
        <v>0</v>
      </c>
      <c r="H80" s="22"/>
      <c r="I80" s="61"/>
      <c r="J80" s="73" t="s">
        <v>5</v>
      </c>
      <c r="L80" s="1" t="s">
        <v>10</v>
      </c>
      <c r="M80" s="2" t="s">
        <v>63</v>
      </c>
    </row>
    <row r="81" spans="1:13" ht="15">
      <c r="A81" s="60">
        <v>58</v>
      </c>
      <c r="B81" s="19">
        <v>210220458</v>
      </c>
      <c r="C81" s="18" t="s">
        <v>72</v>
      </c>
      <c r="D81" s="18" t="s">
        <v>9</v>
      </c>
      <c r="E81" s="20">
        <v>3</v>
      </c>
      <c r="F81" s="20"/>
      <c r="G81" s="21">
        <f t="shared" si="4"/>
        <v>0</v>
      </c>
      <c r="H81" s="22"/>
      <c r="I81" s="61"/>
      <c r="J81" s="73" t="s">
        <v>5</v>
      </c>
      <c r="K81" s="1" t="s">
        <v>6</v>
      </c>
      <c r="L81" s="1" t="s">
        <v>10</v>
      </c>
      <c r="M81" s="2" t="s">
        <v>63</v>
      </c>
    </row>
    <row r="82" spans="1:13" ht="15">
      <c r="A82" s="60">
        <v>59</v>
      </c>
      <c r="B82" s="19">
        <v>210220302</v>
      </c>
      <c r="C82" s="18" t="s">
        <v>73</v>
      </c>
      <c r="D82" s="18" t="s">
        <v>4</v>
      </c>
      <c r="E82" s="20">
        <v>12</v>
      </c>
      <c r="F82" s="20"/>
      <c r="G82" s="21">
        <f t="shared" si="4"/>
        <v>0</v>
      </c>
      <c r="H82" s="22"/>
      <c r="I82" s="61"/>
      <c r="J82" s="73" t="s">
        <v>5</v>
      </c>
      <c r="L82" s="1" t="s">
        <v>10</v>
      </c>
      <c r="M82" s="2" t="s">
        <v>63</v>
      </c>
    </row>
    <row r="83" spans="1:13" ht="15">
      <c r="A83" s="60">
        <v>60</v>
      </c>
      <c r="B83" s="19">
        <v>210220401</v>
      </c>
      <c r="C83" s="18" t="s">
        <v>74</v>
      </c>
      <c r="D83" s="18" t="s">
        <v>4</v>
      </c>
      <c r="E83" s="20">
        <v>12</v>
      </c>
      <c r="F83" s="20"/>
      <c r="G83" s="21">
        <f t="shared" si="4"/>
        <v>0</v>
      </c>
      <c r="H83" s="22"/>
      <c r="I83" s="61"/>
      <c r="J83" s="73" t="s">
        <v>5</v>
      </c>
      <c r="L83" s="1" t="s">
        <v>10</v>
      </c>
      <c r="M83" s="2" t="s">
        <v>63</v>
      </c>
    </row>
    <row r="84" spans="1:13" ht="15">
      <c r="A84" s="60">
        <v>61</v>
      </c>
      <c r="B84" s="19">
        <v>210010704</v>
      </c>
      <c r="C84" s="18" t="s">
        <v>75</v>
      </c>
      <c r="D84" s="18" t="s">
        <v>4</v>
      </c>
      <c r="E84" s="20">
        <v>96</v>
      </c>
      <c r="F84" s="20"/>
      <c r="G84" s="21">
        <f t="shared" si="4"/>
        <v>0</v>
      </c>
      <c r="H84" s="22"/>
      <c r="I84" s="61"/>
      <c r="J84" s="73" t="s">
        <v>5</v>
      </c>
      <c r="L84" s="1" t="s">
        <v>10</v>
      </c>
      <c r="M84" s="2" t="s">
        <v>63</v>
      </c>
    </row>
    <row r="85" spans="1:13" ht="15">
      <c r="A85" s="60"/>
      <c r="B85" s="19"/>
      <c r="C85" s="38" t="s">
        <v>130</v>
      </c>
      <c r="D85" s="18"/>
      <c r="E85" s="20"/>
      <c r="G85" s="77">
        <f>SUM(G71:G84)</f>
        <v>0</v>
      </c>
      <c r="H85" s="22"/>
      <c r="I85" s="61"/>
      <c r="J85" s="73"/>
      <c r="M85" s="2" t="s">
        <v>63</v>
      </c>
    </row>
    <row r="86" spans="1:13" ht="15">
      <c r="A86" s="60"/>
      <c r="B86" s="19"/>
      <c r="C86" s="38" t="s">
        <v>1</v>
      </c>
      <c r="D86" s="18"/>
      <c r="E86" s="20"/>
      <c r="F86" s="20"/>
      <c r="G86" s="21"/>
      <c r="H86" s="22"/>
      <c r="I86" s="61"/>
      <c r="J86" s="73"/>
      <c r="L86" s="1" t="s">
        <v>29</v>
      </c>
      <c r="M86" s="2" t="s">
        <v>63</v>
      </c>
    </row>
    <row r="87" spans="1:13" ht="15">
      <c r="A87" s="60">
        <v>62</v>
      </c>
      <c r="B87" s="19">
        <v>210810048</v>
      </c>
      <c r="C87" s="18" t="s">
        <v>76</v>
      </c>
      <c r="D87" s="18" t="s">
        <v>9</v>
      </c>
      <c r="E87" s="20">
        <v>766</v>
      </c>
      <c r="F87" s="20"/>
      <c r="G87" s="21">
        <f aca="true" t="shared" si="5" ref="G87:G110">E87*F87</f>
        <v>0</v>
      </c>
      <c r="H87" s="22"/>
      <c r="I87" s="61"/>
      <c r="J87" s="73" t="s">
        <v>5</v>
      </c>
      <c r="L87" s="1" t="s">
        <v>29</v>
      </c>
      <c r="M87" s="2" t="s">
        <v>63</v>
      </c>
    </row>
    <row r="88" spans="1:13" ht="15">
      <c r="A88" s="60">
        <v>63</v>
      </c>
      <c r="B88" s="19">
        <v>210010351</v>
      </c>
      <c r="C88" s="18" t="s">
        <v>77</v>
      </c>
      <c r="D88" s="18" t="s">
        <v>4</v>
      </c>
      <c r="E88" s="20">
        <v>18</v>
      </c>
      <c r="F88" s="20"/>
      <c r="G88" s="21">
        <f t="shared" si="5"/>
        <v>0</v>
      </c>
      <c r="H88" s="22"/>
      <c r="I88" s="61"/>
      <c r="J88" s="73" t="s">
        <v>5</v>
      </c>
      <c r="L88" s="1" t="s">
        <v>29</v>
      </c>
      <c r="M88" s="2" t="s">
        <v>63</v>
      </c>
    </row>
    <row r="89" spans="1:13" ht="15">
      <c r="A89" s="60">
        <v>64</v>
      </c>
      <c r="B89" s="19">
        <v>210010301</v>
      </c>
      <c r="C89" s="18" t="s">
        <v>78</v>
      </c>
      <c r="D89" s="18" t="s">
        <v>4</v>
      </c>
      <c r="E89" s="20">
        <v>6</v>
      </c>
      <c r="F89" s="20"/>
      <c r="G89" s="21">
        <f t="shared" si="5"/>
        <v>0</v>
      </c>
      <c r="H89" s="22"/>
      <c r="I89" s="61"/>
      <c r="J89" s="73" t="s">
        <v>5</v>
      </c>
      <c r="L89" s="1" t="s">
        <v>29</v>
      </c>
      <c r="M89" s="2" t="s">
        <v>63</v>
      </c>
    </row>
    <row r="90" spans="1:13" ht="15">
      <c r="A90" s="60">
        <v>65</v>
      </c>
      <c r="B90" s="19">
        <v>210010002</v>
      </c>
      <c r="C90" s="18" t="s">
        <v>39</v>
      </c>
      <c r="D90" s="18" t="s">
        <v>9</v>
      </c>
      <c r="E90" s="20">
        <v>16</v>
      </c>
      <c r="F90" s="20"/>
      <c r="G90" s="21">
        <f t="shared" si="5"/>
        <v>0</v>
      </c>
      <c r="H90" s="22"/>
      <c r="I90" s="61"/>
      <c r="J90" s="73" t="s">
        <v>5</v>
      </c>
      <c r="L90" s="1" t="s">
        <v>29</v>
      </c>
      <c r="M90" s="2" t="s">
        <v>63</v>
      </c>
    </row>
    <row r="91" spans="1:13" ht="15">
      <c r="A91" s="60">
        <v>66</v>
      </c>
      <c r="B91" s="19">
        <v>210010003</v>
      </c>
      <c r="C91" s="18" t="s">
        <v>40</v>
      </c>
      <c r="D91" s="18" t="s">
        <v>9</v>
      </c>
      <c r="E91" s="20">
        <v>10</v>
      </c>
      <c r="F91" s="20"/>
      <c r="G91" s="21">
        <f t="shared" si="5"/>
        <v>0</v>
      </c>
      <c r="H91" s="22"/>
      <c r="I91" s="61"/>
      <c r="J91" s="73" t="s">
        <v>5</v>
      </c>
      <c r="L91" s="1" t="s">
        <v>29</v>
      </c>
      <c r="M91" s="2" t="s">
        <v>63</v>
      </c>
    </row>
    <row r="92" spans="1:13" ht="15">
      <c r="A92" s="60">
        <v>67</v>
      </c>
      <c r="B92" s="19">
        <v>210010004</v>
      </c>
      <c r="C92" s="18" t="s">
        <v>41</v>
      </c>
      <c r="D92" s="18" t="s">
        <v>9</v>
      </c>
      <c r="E92" s="20">
        <v>12</v>
      </c>
      <c r="F92" s="20"/>
      <c r="G92" s="21">
        <f t="shared" si="5"/>
        <v>0</v>
      </c>
      <c r="H92" s="22"/>
      <c r="I92" s="61"/>
      <c r="J92" s="73" t="s">
        <v>5</v>
      </c>
      <c r="L92" s="1" t="s">
        <v>29</v>
      </c>
      <c r="M92" s="2" t="s">
        <v>63</v>
      </c>
    </row>
    <row r="93" spans="1:13" ht="15">
      <c r="A93" s="60">
        <v>68</v>
      </c>
      <c r="B93" s="19">
        <v>210010021</v>
      </c>
      <c r="C93" s="18" t="s">
        <v>79</v>
      </c>
      <c r="D93" s="18" t="s">
        <v>9</v>
      </c>
      <c r="E93" s="20">
        <v>30</v>
      </c>
      <c r="F93" s="20"/>
      <c r="G93" s="21">
        <f t="shared" si="5"/>
        <v>0</v>
      </c>
      <c r="H93" s="22"/>
      <c r="I93" s="61"/>
      <c r="J93" s="73" t="s">
        <v>5</v>
      </c>
      <c r="L93" s="1" t="s">
        <v>29</v>
      </c>
      <c r="M93" s="2" t="s">
        <v>63</v>
      </c>
    </row>
    <row r="94" spans="1:13" ht="15">
      <c r="A94" s="60">
        <v>69</v>
      </c>
      <c r="B94" s="19">
        <v>210010022</v>
      </c>
      <c r="C94" s="18" t="s">
        <v>80</v>
      </c>
      <c r="D94" s="18" t="s">
        <v>9</v>
      </c>
      <c r="E94" s="20">
        <v>120</v>
      </c>
      <c r="F94" s="20"/>
      <c r="G94" s="21">
        <f t="shared" si="5"/>
        <v>0</v>
      </c>
      <c r="H94" s="22"/>
      <c r="I94" s="61"/>
      <c r="J94" s="73" t="s">
        <v>5</v>
      </c>
      <c r="L94" s="1" t="s">
        <v>29</v>
      </c>
      <c r="M94" s="2" t="s">
        <v>63</v>
      </c>
    </row>
    <row r="95" spans="1:13" ht="15">
      <c r="A95" s="60">
        <v>70</v>
      </c>
      <c r="B95" s="19">
        <v>210010023</v>
      </c>
      <c r="C95" s="18" t="s">
        <v>81</v>
      </c>
      <c r="D95" s="18" t="s">
        <v>9</v>
      </c>
      <c r="E95" s="20">
        <v>52</v>
      </c>
      <c r="F95" s="20"/>
      <c r="G95" s="21">
        <f t="shared" si="5"/>
        <v>0</v>
      </c>
      <c r="H95" s="22"/>
      <c r="I95" s="61"/>
      <c r="J95" s="73" t="s">
        <v>5</v>
      </c>
      <c r="L95" s="1" t="s">
        <v>29</v>
      </c>
      <c r="M95" s="2" t="s">
        <v>63</v>
      </c>
    </row>
    <row r="96" spans="1:13" ht="15">
      <c r="A96" s="60">
        <v>71</v>
      </c>
      <c r="B96" s="19">
        <v>210010105</v>
      </c>
      <c r="C96" s="18" t="s">
        <v>82</v>
      </c>
      <c r="D96" s="18" t="s">
        <v>9</v>
      </c>
      <c r="E96" s="20">
        <v>18</v>
      </c>
      <c r="F96" s="20"/>
      <c r="G96" s="21">
        <f t="shared" si="5"/>
        <v>0</v>
      </c>
      <c r="H96" s="22"/>
      <c r="I96" s="61"/>
      <c r="J96" s="73" t="s">
        <v>5</v>
      </c>
      <c r="L96" s="1" t="s">
        <v>29</v>
      </c>
      <c r="M96" s="2" t="s">
        <v>63</v>
      </c>
    </row>
    <row r="97" spans="1:13" ht="15">
      <c r="A97" s="60">
        <v>72</v>
      </c>
      <c r="B97" s="19">
        <v>210020133</v>
      </c>
      <c r="C97" s="18" t="s">
        <v>83</v>
      </c>
      <c r="D97" s="18" t="s">
        <v>9</v>
      </c>
      <c r="E97" s="20">
        <v>46</v>
      </c>
      <c r="F97" s="20"/>
      <c r="G97" s="21">
        <f t="shared" si="5"/>
        <v>0</v>
      </c>
      <c r="H97" s="22"/>
      <c r="I97" s="61"/>
      <c r="J97" s="73" t="s">
        <v>5</v>
      </c>
      <c r="L97" s="1" t="s">
        <v>29</v>
      </c>
      <c r="M97" s="2" t="s">
        <v>63</v>
      </c>
    </row>
    <row r="98" spans="1:13" ht="15">
      <c r="A98" s="60">
        <v>73</v>
      </c>
      <c r="B98" s="19">
        <v>210020133</v>
      </c>
      <c r="C98" s="18" t="s">
        <v>84</v>
      </c>
      <c r="D98" s="18" t="s">
        <v>9</v>
      </c>
      <c r="E98" s="20">
        <v>38</v>
      </c>
      <c r="F98" s="20"/>
      <c r="G98" s="21">
        <f t="shared" si="5"/>
        <v>0</v>
      </c>
      <c r="H98" s="22"/>
      <c r="I98" s="61"/>
      <c r="J98" s="73" t="s">
        <v>5</v>
      </c>
      <c r="L98" s="1" t="s">
        <v>29</v>
      </c>
      <c r="M98" s="2" t="s">
        <v>63</v>
      </c>
    </row>
    <row r="99" spans="1:13" ht="15">
      <c r="A99" s="60">
        <v>74</v>
      </c>
      <c r="B99" s="19">
        <v>210020151</v>
      </c>
      <c r="C99" s="18" t="s">
        <v>85</v>
      </c>
      <c r="D99" s="18" t="s">
        <v>62</v>
      </c>
      <c r="E99" s="20">
        <v>6.48</v>
      </c>
      <c r="F99" s="20"/>
      <c r="G99" s="21">
        <f t="shared" si="5"/>
        <v>0</v>
      </c>
      <c r="H99" s="22"/>
      <c r="I99" s="61"/>
      <c r="J99" s="73" t="s">
        <v>5</v>
      </c>
      <c r="L99" s="1" t="s">
        <v>29</v>
      </c>
      <c r="M99" s="2" t="s">
        <v>63</v>
      </c>
    </row>
    <row r="100" spans="1:13" ht="15">
      <c r="A100" s="60">
        <v>75</v>
      </c>
      <c r="B100" s="19">
        <v>210810048</v>
      </c>
      <c r="C100" s="18" t="s">
        <v>86</v>
      </c>
      <c r="D100" s="18" t="s">
        <v>9</v>
      </c>
      <c r="E100" s="20">
        <v>340</v>
      </c>
      <c r="F100" s="20"/>
      <c r="G100" s="21">
        <f t="shared" si="5"/>
        <v>0</v>
      </c>
      <c r="H100" s="22"/>
      <c r="I100" s="61"/>
      <c r="J100" s="73" t="s">
        <v>5</v>
      </c>
      <c r="L100" s="1" t="s">
        <v>29</v>
      </c>
      <c r="M100" s="2" t="s">
        <v>63</v>
      </c>
    </row>
    <row r="101" spans="1:13" ht="15">
      <c r="A101" s="60">
        <v>76</v>
      </c>
      <c r="B101" s="19">
        <v>210810052</v>
      </c>
      <c r="C101" s="18" t="s">
        <v>87</v>
      </c>
      <c r="D101" s="18" t="s">
        <v>9</v>
      </c>
      <c r="E101" s="20">
        <v>98</v>
      </c>
      <c r="F101" s="20"/>
      <c r="G101" s="21">
        <f t="shared" si="5"/>
        <v>0</v>
      </c>
      <c r="H101" s="22"/>
      <c r="I101" s="61"/>
      <c r="J101" s="73" t="s">
        <v>5</v>
      </c>
      <c r="L101" s="1" t="s">
        <v>29</v>
      </c>
      <c r="M101" s="2" t="s">
        <v>63</v>
      </c>
    </row>
    <row r="102" spans="1:13" ht="15">
      <c r="A102" s="60">
        <v>77</v>
      </c>
      <c r="B102" s="19">
        <v>210802274</v>
      </c>
      <c r="C102" s="18" t="s">
        <v>88</v>
      </c>
      <c r="D102" s="18" t="s">
        <v>9</v>
      </c>
      <c r="E102" s="20">
        <v>65</v>
      </c>
      <c r="F102" s="20"/>
      <c r="G102" s="21">
        <f t="shared" si="5"/>
        <v>0</v>
      </c>
      <c r="H102" s="22"/>
      <c r="I102" s="61"/>
      <c r="J102" s="73" t="s">
        <v>5</v>
      </c>
      <c r="L102" s="1" t="s">
        <v>29</v>
      </c>
      <c r="M102" s="2" t="s">
        <v>63</v>
      </c>
    </row>
    <row r="103" spans="1:13" ht="15">
      <c r="A103" s="60">
        <v>78</v>
      </c>
      <c r="B103" s="19">
        <v>210802274</v>
      </c>
      <c r="C103" s="18" t="s">
        <v>88</v>
      </c>
      <c r="D103" s="18" t="s">
        <v>9</v>
      </c>
      <c r="E103" s="20">
        <v>127</v>
      </c>
      <c r="F103" s="20"/>
      <c r="G103" s="21">
        <f t="shared" si="5"/>
        <v>0</v>
      </c>
      <c r="H103" s="22"/>
      <c r="I103" s="61"/>
      <c r="J103" s="73" t="s">
        <v>5</v>
      </c>
      <c r="L103" s="1" t="s">
        <v>29</v>
      </c>
      <c r="M103" s="2" t="s">
        <v>63</v>
      </c>
    </row>
    <row r="104" spans="1:13" ht="15">
      <c r="A104" s="60">
        <v>79</v>
      </c>
      <c r="B104" s="19">
        <v>210100001</v>
      </c>
      <c r="C104" s="18" t="s">
        <v>89</v>
      </c>
      <c r="D104" s="18" t="s">
        <v>4</v>
      </c>
      <c r="E104" s="20">
        <v>44</v>
      </c>
      <c r="F104" s="20"/>
      <c r="G104" s="21">
        <f t="shared" si="5"/>
        <v>0</v>
      </c>
      <c r="H104" s="22"/>
      <c r="I104" s="61"/>
      <c r="J104" s="73" t="s">
        <v>5</v>
      </c>
      <c r="K104" s="1" t="s">
        <v>6</v>
      </c>
      <c r="L104" s="1" t="s">
        <v>29</v>
      </c>
      <c r="M104" s="2" t="s">
        <v>63</v>
      </c>
    </row>
    <row r="105" spans="1:13" ht="15">
      <c r="A105" s="60">
        <v>80</v>
      </c>
      <c r="B105" s="19">
        <v>210100002</v>
      </c>
      <c r="C105" s="18" t="s">
        <v>90</v>
      </c>
      <c r="D105" s="18" t="s">
        <v>4</v>
      </c>
      <c r="E105" s="20">
        <v>10</v>
      </c>
      <c r="F105" s="20"/>
      <c r="G105" s="21">
        <f t="shared" si="5"/>
        <v>0</v>
      </c>
      <c r="H105" s="22"/>
      <c r="I105" s="61"/>
      <c r="J105" s="73" t="s">
        <v>5</v>
      </c>
      <c r="K105" s="1" t="s">
        <v>6</v>
      </c>
      <c r="L105" s="1" t="s">
        <v>29</v>
      </c>
      <c r="M105" s="2" t="s">
        <v>63</v>
      </c>
    </row>
    <row r="106" spans="1:13" ht="15">
      <c r="A106" s="60">
        <v>81</v>
      </c>
      <c r="B106" s="19">
        <v>210100003</v>
      </c>
      <c r="C106" s="18" t="s">
        <v>91</v>
      </c>
      <c r="D106" s="18" t="s">
        <v>4</v>
      </c>
      <c r="E106" s="20">
        <v>10</v>
      </c>
      <c r="F106" s="20"/>
      <c r="G106" s="21">
        <f t="shared" si="5"/>
        <v>0</v>
      </c>
      <c r="H106" s="22"/>
      <c r="I106" s="61"/>
      <c r="J106" s="73" t="s">
        <v>5</v>
      </c>
      <c r="K106" s="1" t="s">
        <v>6</v>
      </c>
      <c r="L106" s="1" t="s">
        <v>29</v>
      </c>
      <c r="M106" s="2" t="s">
        <v>63</v>
      </c>
    </row>
    <row r="107" spans="1:13" ht="15">
      <c r="A107" s="60">
        <v>82</v>
      </c>
      <c r="B107" s="19">
        <v>210100101</v>
      </c>
      <c r="C107" s="18" t="s">
        <v>92</v>
      </c>
      <c r="D107" s="18" t="s">
        <v>4</v>
      </c>
      <c r="E107" s="20">
        <v>1</v>
      </c>
      <c r="F107" s="20"/>
      <c r="G107" s="21">
        <f t="shared" si="5"/>
        <v>0</v>
      </c>
      <c r="H107" s="22"/>
      <c r="I107" s="61"/>
      <c r="J107" s="73" t="s">
        <v>5</v>
      </c>
      <c r="K107" s="1" t="s">
        <v>6</v>
      </c>
      <c r="L107" s="1" t="s">
        <v>29</v>
      </c>
      <c r="M107" s="2" t="s">
        <v>63</v>
      </c>
    </row>
    <row r="108" spans="1:13" ht="15">
      <c r="A108" s="60">
        <v>83</v>
      </c>
      <c r="B108" s="19">
        <v>210810053</v>
      </c>
      <c r="C108" s="18" t="s">
        <v>93</v>
      </c>
      <c r="D108" s="18" t="s">
        <v>9</v>
      </c>
      <c r="E108" s="20">
        <v>5</v>
      </c>
      <c r="F108" s="20"/>
      <c r="G108" s="21">
        <f t="shared" si="5"/>
        <v>0</v>
      </c>
      <c r="H108" s="22"/>
      <c r="I108" s="61"/>
      <c r="J108" s="73" t="s">
        <v>5</v>
      </c>
      <c r="L108" s="1" t="s">
        <v>29</v>
      </c>
      <c r="M108" s="2" t="s">
        <v>63</v>
      </c>
    </row>
    <row r="109" spans="1:13" ht="15">
      <c r="A109" s="60">
        <v>84</v>
      </c>
      <c r="B109" s="19">
        <v>210800851</v>
      </c>
      <c r="C109" s="18" t="s">
        <v>94</v>
      </c>
      <c r="D109" s="18" t="s">
        <v>9</v>
      </c>
      <c r="E109" s="20">
        <v>5</v>
      </c>
      <c r="F109" s="20"/>
      <c r="G109" s="21">
        <f t="shared" si="5"/>
        <v>0</v>
      </c>
      <c r="H109" s="22"/>
      <c r="I109" s="61"/>
      <c r="J109" s="73" t="s">
        <v>5</v>
      </c>
      <c r="L109" s="1" t="s">
        <v>29</v>
      </c>
      <c r="M109" s="2" t="s">
        <v>63</v>
      </c>
    </row>
    <row r="110" spans="1:13" ht="15">
      <c r="A110" s="60">
        <v>85</v>
      </c>
      <c r="B110" s="19">
        <v>210120452</v>
      </c>
      <c r="C110" s="18" t="s">
        <v>95</v>
      </c>
      <c r="D110" s="18" t="s">
        <v>4</v>
      </c>
      <c r="E110" s="20">
        <v>1</v>
      </c>
      <c r="F110" s="20"/>
      <c r="G110" s="21">
        <f t="shared" si="5"/>
        <v>0</v>
      </c>
      <c r="H110" s="22"/>
      <c r="I110" s="61"/>
      <c r="J110" s="73" t="s">
        <v>5</v>
      </c>
      <c r="L110" s="1" t="s">
        <v>29</v>
      </c>
      <c r="M110" s="2" t="s">
        <v>63</v>
      </c>
    </row>
    <row r="111" spans="1:13" ht="15.75" thickBot="1">
      <c r="A111" s="54"/>
      <c r="B111" s="24"/>
      <c r="C111" s="39" t="s">
        <v>130</v>
      </c>
      <c r="D111" s="23"/>
      <c r="E111" s="25"/>
      <c r="F111" s="25"/>
      <c r="G111" s="78">
        <f>SUM(G87:G110)</f>
        <v>0</v>
      </c>
      <c r="H111" s="27"/>
      <c r="I111" s="55"/>
      <c r="J111" s="70"/>
      <c r="M111" s="2" t="s">
        <v>63</v>
      </c>
    </row>
    <row r="112" spans="1:13" s="8" customFormat="1" ht="14.25">
      <c r="A112" s="56"/>
      <c r="B112" s="29"/>
      <c r="C112" s="28" t="s">
        <v>132</v>
      </c>
      <c r="D112" s="28"/>
      <c r="E112" s="30"/>
      <c r="F112" s="30"/>
      <c r="G112" s="31">
        <f>G85+G111</f>
        <v>0</v>
      </c>
      <c r="H112" s="32"/>
      <c r="I112" s="57"/>
      <c r="J112" s="71"/>
      <c r="M112" s="9" t="s">
        <v>63</v>
      </c>
    </row>
    <row r="113" spans="1:13" s="10" customFormat="1" ht="19.5" customHeight="1">
      <c r="A113" s="58" t="s">
        <v>136</v>
      </c>
      <c r="B113" s="34"/>
      <c r="C113" s="33"/>
      <c r="D113" s="33"/>
      <c r="E113" s="35"/>
      <c r="F113" s="35"/>
      <c r="G113" s="36"/>
      <c r="H113" s="37"/>
      <c r="I113" s="59"/>
      <c r="J113" s="72"/>
      <c r="M113" s="11"/>
    </row>
    <row r="114" spans="1:13" ht="15">
      <c r="A114" s="60">
        <v>86</v>
      </c>
      <c r="B114" s="19">
        <v>460010011</v>
      </c>
      <c r="C114" s="18" t="s">
        <v>97</v>
      </c>
      <c r="D114" s="18" t="s">
        <v>98</v>
      </c>
      <c r="E114" s="20">
        <v>0.2</v>
      </c>
      <c r="F114" s="20"/>
      <c r="G114" s="21">
        <f aca="true" t="shared" si="6" ref="G114:G125">E114*F114</f>
        <v>0</v>
      </c>
      <c r="H114" s="22"/>
      <c r="I114" s="61"/>
      <c r="J114" s="73" t="s">
        <v>5</v>
      </c>
      <c r="K114" s="1" t="s">
        <v>6</v>
      </c>
      <c r="M114" s="2" t="s">
        <v>96</v>
      </c>
    </row>
    <row r="115" spans="1:13" ht="15">
      <c r="A115" s="60">
        <v>87</v>
      </c>
      <c r="B115" s="19">
        <v>460030034</v>
      </c>
      <c r="C115" s="18" t="s">
        <v>99</v>
      </c>
      <c r="D115" s="18" t="s">
        <v>100</v>
      </c>
      <c r="E115" s="20">
        <v>45</v>
      </c>
      <c r="F115" s="20"/>
      <c r="G115" s="21">
        <f t="shared" si="6"/>
        <v>0</v>
      </c>
      <c r="H115" s="22"/>
      <c r="I115" s="61"/>
      <c r="J115" s="73" t="s">
        <v>5</v>
      </c>
      <c r="K115" s="1" t="s">
        <v>6</v>
      </c>
      <c r="M115" s="2" t="s">
        <v>96</v>
      </c>
    </row>
    <row r="116" spans="1:13" ht="15">
      <c r="A116" s="60">
        <v>88</v>
      </c>
      <c r="B116" s="19">
        <v>460030081</v>
      </c>
      <c r="C116" s="18" t="s">
        <v>101</v>
      </c>
      <c r="D116" s="18" t="s">
        <v>9</v>
      </c>
      <c r="E116" s="20">
        <v>40</v>
      </c>
      <c r="F116" s="20"/>
      <c r="G116" s="21">
        <f t="shared" si="6"/>
        <v>0</v>
      </c>
      <c r="H116" s="22"/>
      <c r="I116" s="61"/>
      <c r="J116" s="73" t="s">
        <v>5</v>
      </c>
      <c r="K116" s="1" t="s">
        <v>6</v>
      </c>
      <c r="M116" s="2" t="s">
        <v>96</v>
      </c>
    </row>
    <row r="117" spans="1:13" ht="15">
      <c r="A117" s="60">
        <v>89</v>
      </c>
      <c r="B117" s="19">
        <v>460050603</v>
      </c>
      <c r="C117" s="18" t="s">
        <v>102</v>
      </c>
      <c r="D117" s="18" t="s">
        <v>4</v>
      </c>
      <c r="E117" s="20">
        <v>3</v>
      </c>
      <c r="F117" s="20"/>
      <c r="G117" s="21">
        <f t="shared" si="6"/>
        <v>0</v>
      </c>
      <c r="H117" s="22"/>
      <c r="I117" s="61"/>
      <c r="J117" s="73" t="s">
        <v>5</v>
      </c>
      <c r="K117" s="1" t="s">
        <v>6</v>
      </c>
      <c r="M117" s="2" t="s">
        <v>96</v>
      </c>
    </row>
    <row r="118" spans="1:13" ht="15">
      <c r="A118" s="60">
        <v>90</v>
      </c>
      <c r="B118" s="19">
        <v>460200153</v>
      </c>
      <c r="C118" s="18" t="s">
        <v>103</v>
      </c>
      <c r="D118" s="18" t="s">
        <v>9</v>
      </c>
      <c r="E118" s="20">
        <v>185</v>
      </c>
      <c r="F118" s="20"/>
      <c r="G118" s="21">
        <f t="shared" si="6"/>
        <v>0</v>
      </c>
      <c r="H118" s="22"/>
      <c r="I118" s="61"/>
      <c r="J118" s="73" t="s">
        <v>5</v>
      </c>
      <c r="K118" s="1" t="s">
        <v>6</v>
      </c>
      <c r="M118" s="2" t="s">
        <v>96</v>
      </c>
    </row>
    <row r="119" spans="1:13" ht="15">
      <c r="A119" s="60">
        <v>91</v>
      </c>
      <c r="B119" s="19">
        <v>460560153</v>
      </c>
      <c r="C119" s="18" t="s">
        <v>104</v>
      </c>
      <c r="D119" s="18" t="s">
        <v>9</v>
      </c>
      <c r="E119" s="20">
        <v>185</v>
      </c>
      <c r="F119" s="20"/>
      <c r="G119" s="21">
        <f t="shared" si="6"/>
        <v>0</v>
      </c>
      <c r="H119" s="22"/>
      <c r="I119" s="61"/>
      <c r="J119" s="73" t="s">
        <v>5</v>
      </c>
      <c r="K119" s="1" t="s">
        <v>6</v>
      </c>
      <c r="M119" s="2" t="s">
        <v>96</v>
      </c>
    </row>
    <row r="120" spans="1:13" ht="15">
      <c r="A120" s="60">
        <v>92</v>
      </c>
      <c r="B120" s="19">
        <v>460600001</v>
      </c>
      <c r="C120" s="18" t="s">
        <v>105</v>
      </c>
      <c r="D120" s="18" t="s">
        <v>106</v>
      </c>
      <c r="E120" s="20">
        <v>2</v>
      </c>
      <c r="F120" s="20"/>
      <c r="G120" s="21">
        <f t="shared" si="6"/>
        <v>0</v>
      </c>
      <c r="H120" s="22"/>
      <c r="I120" s="61"/>
      <c r="J120" s="73" t="s">
        <v>5</v>
      </c>
      <c r="K120" s="1" t="s">
        <v>6</v>
      </c>
      <c r="M120" s="2" t="s">
        <v>96</v>
      </c>
    </row>
    <row r="121" spans="1:13" ht="15">
      <c r="A121" s="60">
        <v>93</v>
      </c>
      <c r="B121" s="19">
        <v>460650046</v>
      </c>
      <c r="C121" s="18" t="s">
        <v>107</v>
      </c>
      <c r="D121" s="18" t="s">
        <v>100</v>
      </c>
      <c r="E121" s="20">
        <v>3</v>
      </c>
      <c r="F121" s="20"/>
      <c r="G121" s="21">
        <f t="shared" si="6"/>
        <v>0</v>
      </c>
      <c r="H121" s="22"/>
      <c r="I121" s="61"/>
      <c r="J121" s="73" t="s">
        <v>5</v>
      </c>
      <c r="K121" s="1" t="s">
        <v>6</v>
      </c>
      <c r="M121" s="2" t="s">
        <v>96</v>
      </c>
    </row>
    <row r="122" spans="1:13" ht="15">
      <c r="A122" s="60">
        <v>94</v>
      </c>
      <c r="B122" s="19">
        <v>460620013</v>
      </c>
      <c r="C122" s="18" t="s">
        <v>108</v>
      </c>
      <c r="D122" s="18" t="s">
        <v>100</v>
      </c>
      <c r="E122" s="20">
        <v>90</v>
      </c>
      <c r="F122" s="20"/>
      <c r="G122" s="21">
        <f t="shared" si="6"/>
        <v>0</v>
      </c>
      <c r="H122" s="22"/>
      <c r="I122" s="61"/>
      <c r="J122" s="73" t="s">
        <v>5</v>
      </c>
      <c r="K122" s="1" t="s">
        <v>6</v>
      </c>
      <c r="M122" s="2" t="s">
        <v>96</v>
      </c>
    </row>
    <row r="123" spans="1:13" ht="15">
      <c r="A123" s="60">
        <v>95</v>
      </c>
      <c r="B123" s="19">
        <v>460650052</v>
      </c>
      <c r="C123" s="18" t="s">
        <v>109</v>
      </c>
      <c r="D123" s="18" t="s">
        <v>100</v>
      </c>
      <c r="E123" s="20">
        <v>45</v>
      </c>
      <c r="F123" s="20"/>
      <c r="G123" s="21">
        <f t="shared" si="6"/>
        <v>0</v>
      </c>
      <c r="H123" s="22"/>
      <c r="I123" s="61"/>
      <c r="J123" s="73" t="s">
        <v>5</v>
      </c>
      <c r="K123" s="1" t="s">
        <v>6</v>
      </c>
      <c r="M123" s="2" t="s">
        <v>96</v>
      </c>
    </row>
    <row r="124" spans="1:13" ht="15">
      <c r="A124" s="60">
        <v>96</v>
      </c>
      <c r="B124" s="19">
        <v>460300006</v>
      </c>
      <c r="C124" s="18" t="s">
        <v>110</v>
      </c>
      <c r="D124" s="18" t="s">
        <v>106</v>
      </c>
      <c r="E124" s="20">
        <v>45</v>
      </c>
      <c r="F124" s="20"/>
      <c r="G124" s="21">
        <f t="shared" si="6"/>
        <v>0</v>
      </c>
      <c r="H124" s="22"/>
      <c r="I124" s="61"/>
      <c r="J124" s="73" t="s">
        <v>5</v>
      </c>
      <c r="K124" s="1" t="s">
        <v>6</v>
      </c>
      <c r="M124" s="2" t="s">
        <v>96</v>
      </c>
    </row>
    <row r="125" spans="1:13" ht="15.75" thickBot="1">
      <c r="A125" s="54">
        <v>97</v>
      </c>
      <c r="B125" s="24">
        <v>460900001</v>
      </c>
      <c r="C125" s="23" t="s">
        <v>111</v>
      </c>
      <c r="D125" s="23" t="s">
        <v>4</v>
      </c>
      <c r="E125" s="25">
        <v>3</v>
      </c>
      <c r="F125" s="25"/>
      <c r="G125" s="26">
        <f t="shared" si="6"/>
        <v>0</v>
      </c>
      <c r="H125" s="27"/>
      <c r="I125" s="55"/>
      <c r="J125" s="70" t="s">
        <v>5</v>
      </c>
      <c r="K125" s="1" t="s">
        <v>6</v>
      </c>
      <c r="M125" s="2" t="s">
        <v>96</v>
      </c>
    </row>
    <row r="126" spans="1:13" s="8" customFormat="1" ht="14.25">
      <c r="A126" s="56"/>
      <c r="B126" s="29"/>
      <c r="C126" s="28" t="s">
        <v>132</v>
      </c>
      <c r="D126" s="28"/>
      <c r="E126" s="30"/>
      <c r="F126" s="30"/>
      <c r="G126" s="31">
        <f>SUM(G114:G125)</f>
        <v>0</v>
      </c>
      <c r="H126" s="32"/>
      <c r="I126" s="57"/>
      <c r="J126" s="71"/>
      <c r="M126" s="9" t="s">
        <v>96</v>
      </c>
    </row>
    <row r="127" spans="1:13" s="10" customFormat="1" ht="19.5" customHeight="1">
      <c r="A127" s="58" t="s">
        <v>137</v>
      </c>
      <c r="B127" s="34"/>
      <c r="C127" s="33"/>
      <c r="D127" s="33"/>
      <c r="E127" s="35"/>
      <c r="F127" s="35"/>
      <c r="G127" s="36"/>
      <c r="H127" s="37"/>
      <c r="I127" s="59"/>
      <c r="J127" s="72"/>
      <c r="M127" s="11"/>
    </row>
    <row r="128" spans="1:13" ht="15">
      <c r="A128" s="60"/>
      <c r="B128" s="19"/>
      <c r="C128" s="38" t="s">
        <v>0</v>
      </c>
      <c r="D128" s="18"/>
      <c r="E128" s="20"/>
      <c r="F128" s="20"/>
      <c r="G128" s="21"/>
      <c r="H128" s="22"/>
      <c r="I128" s="61"/>
      <c r="J128" s="73"/>
      <c r="L128" s="1" t="s">
        <v>10</v>
      </c>
      <c r="M128" s="2" t="s">
        <v>112</v>
      </c>
    </row>
    <row r="129" spans="1:13" ht="15">
      <c r="A129" s="60">
        <v>98</v>
      </c>
      <c r="B129" s="19">
        <v>219000101</v>
      </c>
      <c r="C129" s="18" t="s">
        <v>113</v>
      </c>
      <c r="D129" s="18" t="s">
        <v>114</v>
      </c>
      <c r="E129" s="20">
        <v>20</v>
      </c>
      <c r="F129" s="20"/>
      <c r="G129" s="21">
        <f>E129*F129</f>
        <v>0</v>
      </c>
      <c r="H129" s="22"/>
      <c r="I129" s="61"/>
      <c r="J129" s="73" t="s">
        <v>5</v>
      </c>
      <c r="K129" s="1" t="s">
        <v>6</v>
      </c>
      <c r="L129" s="1" t="s">
        <v>10</v>
      </c>
      <c r="M129" s="2" t="s">
        <v>112</v>
      </c>
    </row>
    <row r="130" spans="1:13" ht="15">
      <c r="A130" s="60">
        <v>99</v>
      </c>
      <c r="B130" s="19">
        <v>219000101</v>
      </c>
      <c r="C130" s="18" t="s">
        <v>115</v>
      </c>
      <c r="D130" s="18" t="s">
        <v>114</v>
      </c>
      <c r="E130" s="20">
        <v>16</v>
      </c>
      <c r="F130" s="20"/>
      <c r="G130" s="21">
        <f>E130*F130</f>
        <v>0</v>
      </c>
      <c r="H130" s="22"/>
      <c r="I130" s="61"/>
      <c r="J130" s="73" t="s">
        <v>5</v>
      </c>
      <c r="K130" s="1" t="s">
        <v>6</v>
      </c>
      <c r="L130" s="1" t="s">
        <v>10</v>
      </c>
      <c r="M130" s="2" t="s">
        <v>112</v>
      </c>
    </row>
    <row r="131" spans="1:13" ht="15">
      <c r="A131" s="60"/>
      <c r="B131" s="19"/>
      <c r="C131" s="38" t="s">
        <v>130</v>
      </c>
      <c r="D131" s="18"/>
      <c r="E131" s="20"/>
      <c r="G131" s="77">
        <f>SUM(G129:G130)</f>
        <v>0</v>
      </c>
      <c r="H131" s="22"/>
      <c r="I131" s="61"/>
      <c r="J131" s="73"/>
      <c r="M131" s="2" t="s">
        <v>112</v>
      </c>
    </row>
    <row r="132" spans="1:13" ht="15">
      <c r="A132" s="60"/>
      <c r="B132" s="19"/>
      <c r="C132" s="38" t="s">
        <v>1</v>
      </c>
      <c r="D132" s="18"/>
      <c r="E132" s="20"/>
      <c r="F132" s="20"/>
      <c r="G132" s="21"/>
      <c r="H132" s="22"/>
      <c r="I132" s="61"/>
      <c r="J132" s="73"/>
      <c r="L132" s="1" t="s">
        <v>29</v>
      </c>
      <c r="M132" s="2" t="s">
        <v>112</v>
      </c>
    </row>
    <row r="133" spans="1:13" ht="15">
      <c r="A133" s="60">
        <v>100</v>
      </c>
      <c r="B133" s="19">
        <v>219000101</v>
      </c>
      <c r="C133" s="18" t="s">
        <v>116</v>
      </c>
      <c r="D133" s="18" t="s">
        <v>114</v>
      </c>
      <c r="E133" s="20">
        <v>8</v>
      </c>
      <c r="F133" s="20"/>
      <c r="G133" s="21">
        <f>E133*F133</f>
        <v>0</v>
      </c>
      <c r="H133" s="22"/>
      <c r="I133" s="61"/>
      <c r="J133" s="73" t="s">
        <v>5</v>
      </c>
      <c r="K133" s="1" t="s">
        <v>6</v>
      </c>
      <c r="L133" s="1" t="s">
        <v>29</v>
      </c>
      <c r="M133" s="2" t="s">
        <v>112</v>
      </c>
    </row>
    <row r="134" spans="1:13" ht="15">
      <c r="A134" s="60">
        <v>101</v>
      </c>
      <c r="B134" s="19">
        <v>219000101</v>
      </c>
      <c r="C134" s="18" t="s">
        <v>115</v>
      </c>
      <c r="D134" s="18" t="s">
        <v>114</v>
      </c>
      <c r="E134" s="20">
        <v>20</v>
      </c>
      <c r="F134" s="20"/>
      <c r="G134" s="21">
        <f>E134*F134</f>
        <v>0</v>
      </c>
      <c r="H134" s="22"/>
      <c r="I134" s="61"/>
      <c r="J134" s="73" t="s">
        <v>5</v>
      </c>
      <c r="K134" s="1" t="s">
        <v>6</v>
      </c>
      <c r="L134" s="1" t="s">
        <v>29</v>
      </c>
      <c r="M134" s="2" t="s">
        <v>112</v>
      </c>
    </row>
    <row r="135" spans="1:13" ht="15.75" thickBot="1">
      <c r="A135" s="54"/>
      <c r="B135" s="24"/>
      <c r="C135" s="39" t="s">
        <v>130</v>
      </c>
      <c r="D135" s="23"/>
      <c r="E135" s="25"/>
      <c r="F135" s="25"/>
      <c r="G135" s="78">
        <f>SUM(G133:G134)</f>
        <v>0</v>
      </c>
      <c r="H135" s="27"/>
      <c r="I135" s="55"/>
      <c r="J135" s="70"/>
      <c r="M135" s="2" t="s">
        <v>112</v>
      </c>
    </row>
    <row r="136" spans="1:13" s="8" customFormat="1" ht="15" thickBot="1">
      <c r="A136" s="62"/>
      <c r="B136" s="63"/>
      <c r="C136" s="64" t="s">
        <v>132</v>
      </c>
      <c r="D136" s="64"/>
      <c r="E136" s="65"/>
      <c r="F136" s="65"/>
      <c r="G136" s="66">
        <f>G131+G135</f>
        <v>0</v>
      </c>
      <c r="H136" s="67"/>
      <c r="I136" s="68"/>
      <c r="J136" s="74"/>
      <c r="M136" s="8" t="s">
        <v>112</v>
      </c>
    </row>
    <row r="137" spans="2:9" ht="9" customHeight="1">
      <c r="B137" s="4"/>
      <c r="E137" s="3"/>
      <c r="F137" s="3"/>
      <c r="G137" s="5"/>
      <c r="H137" s="6"/>
      <c r="I137" s="7"/>
    </row>
    <row r="138" spans="2:14" ht="15">
      <c r="B138" s="4"/>
      <c r="C138" s="38" t="s">
        <v>143</v>
      </c>
      <c r="E138" s="3"/>
      <c r="F138" s="3"/>
      <c r="G138" s="82">
        <f>G32+G69+G85+G126+G131</f>
        <v>0</v>
      </c>
      <c r="H138" s="6"/>
      <c r="I138" s="7"/>
      <c r="N138" s="5"/>
    </row>
    <row r="139" spans="2:9" ht="15">
      <c r="B139" s="4"/>
      <c r="C139" s="38" t="s">
        <v>144</v>
      </c>
      <c r="E139" s="3"/>
      <c r="F139" s="3"/>
      <c r="G139" s="82">
        <f>G11+G63+G111+G135</f>
        <v>0</v>
      </c>
      <c r="H139" s="6"/>
      <c r="I139" s="7"/>
    </row>
    <row r="140" spans="2:9" ht="4.5" customHeight="1">
      <c r="B140" s="4"/>
      <c r="E140" s="3"/>
      <c r="F140" s="3"/>
      <c r="G140" s="5"/>
      <c r="H140" s="6"/>
      <c r="I140" s="7"/>
    </row>
    <row r="141" spans="2:9" ht="15">
      <c r="B141" s="4"/>
      <c r="C141" s="79" t="s">
        <v>145</v>
      </c>
      <c r="D141" s="80"/>
      <c r="E141" s="81"/>
      <c r="F141" s="81"/>
      <c r="G141" s="83">
        <f>SUM(G138:G140)</f>
        <v>0</v>
      </c>
      <c r="H141" s="6"/>
      <c r="I141" s="7"/>
    </row>
    <row r="142" spans="2:9" ht="15">
      <c r="B142" s="4"/>
      <c r="C142" s="79"/>
      <c r="D142" s="80"/>
      <c r="E142" s="81"/>
      <c r="F142" s="81"/>
      <c r="G142" s="83"/>
      <c r="H142" s="6"/>
      <c r="I142" s="7"/>
    </row>
    <row r="143" spans="1:9" ht="15">
      <c r="A143" s="1" t="s">
        <v>139</v>
      </c>
      <c r="B143" s="4"/>
      <c r="E143" s="3"/>
      <c r="F143" s="3"/>
      <c r="G143" s="5"/>
      <c r="H143" s="6"/>
      <c r="I143" s="7"/>
    </row>
    <row r="144" spans="1:9" ht="15">
      <c r="A144" s="1" t="s">
        <v>140</v>
      </c>
      <c r="B144" s="4"/>
      <c r="C144" s="1" t="s">
        <v>141</v>
      </c>
      <c r="E144" s="3"/>
      <c r="F144" s="3"/>
      <c r="G144" s="5"/>
      <c r="H144" s="6"/>
      <c r="I144" s="7"/>
    </row>
    <row r="145" spans="5:9" ht="15">
      <c r="E145" s="3"/>
      <c r="F145" s="3"/>
      <c r="G145" s="5"/>
      <c r="H145" s="6"/>
      <c r="I145" s="7"/>
    </row>
    <row r="146" spans="2:9" ht="15">
      <c r="B146" s="4"/>
      <c r="E146" s="3"/>
      <c r="F146" s="3"/>
      <c r="G146" s="5"/>
      <c r="H146" s="6"/>
      <c r="I146" s="7"/>
    </row>
    <row r="147" spans="2:9" ht="15">
      <c r="B147" s="4"/>
      <c r="E147" s="3"/>
      <c r="F147" s="3"/>
      <c r="G147" s="5"/>
      <c r="H147" s="6"/>
      <c r="I147" s="7"/>
    </row>
    <row r="148" spans="2:9" ht="15">
      <c r="B148" s="4"/>
      <c r="E148" s="3"/>
      <c r="F148" s="3"/>
      <c r="G148" s="5"/>
      <c r="H148" s="6"/>
      <c r="I148" s="7"/>
    </row>
    <row r="149" spans="2:9" ht="15">
      <c r="B149" s="4"/>
      <c r="E149" s="3"/>
      <c r="F149" s="3"/>
      <c r="G149" s="5"/>
      <c r="H149" s="6"/>
      <c r="I149" s="7"/>
    </row>
    <row r="150" spans="2:9" ht="15">
      <c r="B150" s="4"/>
      <c r="E150" s="3"/>
      <c r="F150" s="3"/>
      <c r="G150" s="5"/>
      <c r="H150" s="6"/>
      <c r="I150" s="7"/>
    </row>
    <row r="151" spans="2:9" ht="15">
      <c r="B151" s="4"/>
      <c r="E151" s="3"/>
      <c r="F151" s="3"/>
      <c r="G151" s="5"/>
      <c r="H151" s="6"/>
      <c r="I151" s="7"/>
    </row>
    <row r="152" spans="2:9" ht="15">
      <c r="B152" s="4"/>
      <c r="E152" s="3"/>
      <c r="F152" s="3"/>
      <c r="G152" s="5"/>
      <c r="H152" s="6"/>
      <c r="I152" s="7"/>
    </row>
    <row r="153" spans="2:9" ht="15">
      <c r="B153" s="4"/>
      <c r="E153" s="3"/>
      <c r="F153" s="3"/>
      <c r="G153" s="5"/>
      <c r="H153" s="6"/>
      <c r="I153" s="7"/>
    </row>
    <row r="154" spans="2:9" ht="15">
      <c r="B154" s="4"/>
      <c r="E154" s="3"/>
      <c r="F154" s="3"/>
      <c r="G154" s="5"/>
      <c r="H154" s="6"/>
      <c r="I154" s="7"/>
    </row>
    <row r="155" spans="2:9" ht="15">
      <c r="B155" s="4"/>
      <c r="E155" s="3"/>
      <c r="F155" s="3"/>
      <c r="G155" s="5"/>
      <c r="H155" s="6"/>
      <c r="I155" s="7"/>
    </row>
    <row r="156" spans="2:9" ht="15">
      <c r="B156" s="4"/>
      <c r="E156" s="3"/>
      <c r="F156" s="3"/>
      <c r="G156" s="5"/>
      <c r="H156" s="6"/>
      <c r="I156" s="7"/>
    </row>
    <row r="157" spans="2:9" ht="15">
      <c r="B157" s="4"/>
      <c r="E157" s="3"/>
      <c r="F157" s="3"/>
      <c r="G157" s="5"/>
      <c r="H157" s="6"/>
      <c r="I157" s="7"/>
    </row>
    <row r="158" spans="2:9" ht="15">
      <c r="B158" s="4"/>
      <c r="E158" s="3"/>
      <c r="F158" s="3"/>
      <c r="G158" s="5"/>
      <c r="H158" s="6"/>
      <c r="I158" s="7"/>
    </row>
    <row r="159" spans="2:9" ht="15">
      <c r="B159" s="4"/>
      <c r="E159" s="3"/>
      <c r="F159" s="3"/>
      <c r="G159" s="5"/>
      <c r="H159" s="6"/>
      <c r="I159" s="7"/>
    </row>
    <row r="160" spans="2:9" ht="15">
      <c r="B160" s="4"/>
      <c r="E160" s="3"/>
      <c r="F160" s="3"/>
      <c r="G160" s="5"/>
      <c r="H160" s="6"/>
      <c r="I160" s="7"/>
    </row>
    <row r="161" spans="2:9" ht="15">
      <c r="B161" s="4"/>
      <c r="E161" s="3"/>
      <c r="F161" s="3"/>
      <c r="G161" s="5"/>
      <c r="H161" s="6"/>
      <c r="I161" s="7"/>
    </row>
    <row r="162" spans="2:9" ht="15">
      <c r="B162" s="4"/>
      <c r="E162" s="3"/>
      <c r="F162" s="3"/>
      <c r="G162" s="5"/>
      <c r="H162" s="6"/>
      <c r="I162" s="7"/>
    </row>
    <row r="163" spans="2:9" ht="15">
      <c r="B163" s="4"/>
      <c r="E163" s="3"/>
      <c r="F163" s="3"/>
      <c r="G163" s="5"/>
      <c r="H163" s="6"/>
      <c r="I163" s="7"/>
    </row>
    <row r="164" spans="2:9" ht="15">
      <c r="B164" s="4"/>
      <c r="E164" s="3"/>
      <c r="F164" s="3"/>
      <c r="G164" s="5"/>
      <c r="H164" s="6"/>
      <c r="I164" s="7"/>
    </row>
    <row r="165" spans="2:9" ht="15">
      <c r="B165" s="4"/>
      <c r="E165" s="3"/>
      <c r="F165" s="3"/>
      <c r="G165" s="5"/>
      <c r="H165" s="6"/>
      <c r="I165" s="7"/>
    </row>
    <row r="166" spans="2:9" ht="15">
      <c r="B166" s="4"/>
      <c r="E166" s="3"/>
      <c r="F166" s="3"/>
      <c r="G166" s="5"/>
      <c r="H166" s="6"/>
      <c r="I166" s="7"/>
    </row>
    <row r="167" spans="2:9" ht="15">
      <c r="B167" s="4"/>
      <c r="E167" s="3"/>
      <c r="F167" s="3"/>
      <c r="G167" s="5"/>
      <c r="H167" s="6"/>
      <c r="I167" s="7"/>
    </row>
    <row r="168" spans="2:9" ht="15">
      <c r="B168" s="4"/>
      <c r="E168" s="3"/>
      <c r="F168" s="3"/>
      <c r="G168" s="5"/>
      <c r="H168" s="6"/>
      <c r="I168" s="7"/>
    </row>
    <row r="169" spans="2:9" ht="15">
      <c r="B169" s="4"/>
      <c r="E169" s="3"/>
      <c r="F169" s="3"/>
      <c r="G169" s="5"/>
      <c r="H169" s="6"/>
      <c r="I169" s="7"/>
    </row>
    <row r="170" spans="2:9" ht="15">
      <c r="B170" s="4"/>
      <c r="E170" s="3"/>
      <c r="F170" s="3"/>
      <c r="G170" s="5"/>
      <c r="H170" s="6"/>
      <c r="I170" s="7"/>
    </row>
    <row r="171" spans="2:9" ht="15">
      <c r="B171" s="4"/>
      <c r="E171" s="3"/>
      <c r="F171" s="3"/>
      <c r="G171" s="5"/>
      <c r="H171" s="6"/>
      <c r="I171" s="7"/>
    </row>
    <row r="172" spans="2:9" ht="15">
      <c r="B172" s="4"/>
      <c r="E172" s="3"/>
      <c r="F172" s="3"/>
      <c r="G172" s="5"/>
      <c r="H172" s="6"/>
      <c r="I172" s="7"/>
    </row>
    <row r="173" spans="2:9" ht="15">
      <c r="B173" s="4"/>
      <c r="E173" s="3"/>
      <c r="F173" s="3"/>
      <c r="G173" s="5"/>
      <c r="H173" s="6"/>
      <c r="I173" s="7"/>
    </row>
    <row r="174" spans="2:9" ht="15">
      <c r="B174" s="4"/>
      <c r="E174" s="3"/>
      <c r="F174" s="3"/>
      <c r="G174" s="5"/>
      <c r="H174" s="6"/>
      <c r="I174" s="7"/>
    </row>
  </sheetData>
  <sheetProtection/>
  <printOptions horizontalCentered="1"/>
  <pageMargins left="0.39" right="0.4" top="0.38" bottom="0.43" header="0.3" footer="0.24"/>
  <pageSetup fitToHeight="0" fitToWidth="1" horizontalDpi="600" verticalDpi="600" orientation="portrait" paperSize="9" scale="81" r:id="rId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J34"/>
  <sheetViews>
    <sheetView zoomScalePageLayoutView="0" workbookViewId="0" topLeftCell="A4">
      <selection activeCell="D34" sqref="D34"/>
    </sheetView>
  </sheetViews>
  <sheetFormatPr defaultColWidth="9.140625" defaultRowHeight="15"/>
  <cols>
    <col min="1" max="1" width="3.57421875" style="88" customWidth="1"/>
    <col min="2" max="2" width="10.00390625" style="88" bestFit="1" customWidth="1"/>
    <col min="3" max="3" width="40.28125" style="88" customWidth="1"/>
    <col min="4" max="4" width="3.57421875" style="88" bestFit="1" customWidth="1"/>
    <col min="5" max="5" width="7.7109375" style="88" customWidth="1"/>
    <col min="6" max="6" width="8.140625" style="88" bestFit="1" customWidth="1"/>
    <col min="7" max="7" width="10.00390625" style="88" customWidth="1"/>
    <col min="8" max="8" width="6.7109375" style="88" bestFit="1" customWidth="1"/>
    <col min="9" max="9" width="9.28125" style="88" customWidth="1"/>
    <col min="10" max="16384" width="9.140625" style="88" customWidth="1"/>
  </cols>
  <sheetData>
    <row r="3" spans="1:10" s="1" customFormat="1" ht="15.75">
      <c r="A3" s="13"/>
      <c r="B3" s="10" t="s">
        <v>142</v>
      </c>
      <c r="C3" s="13"/>
      <c r="D3" s="13"/>
      <c r="E3" s="13"/>
      <c r="F3" s="13"/>
      <c r="G3" s="13"/>
      <c r="H3" s="13"/>
      <c r="I3" s="13"/>
      <c r="J3" s="15"/>
    </row>
    <row r="4" spans="1:10" s="1" customFormat="1" ht="8.25" customHeight="1">
      <c r="A4" s="13"/>
      <c r="B4" s="10"/>
      <c r="C4" s="13"/>
      <c r="D4" s="13"/>
      <c r="E4" s="13"/>
      <c r="F4" s="13"/>
      <c r="G4" s="13"/>
      <c r="H4" s="13"/>
      <c r="I4" s="13"/>
      <c r="J4" s="15"/>
    </row>
    <row r="5" spans="1:10" s="1" customFormat="1" ht="15">
      <c r="A5" s="13"/>
      <c r="B5" s="13" t="s">
        <v>146</v>
      </c>
      <c r="C5" s="13" t="s">
        <v>147</v>
      </c>
      <c r="D5" s="13"/>
      <c r="E5" s="13"/>
      <c r="F5" s="13"/>
      <c r="G5" s="13"/>
      <c r="H5" s="13"/>
      <c r="I5" s="13"/>
      <c r="J5" s="15"/>
    </row>
    <row r="6" spans="1:10" s="1" customFormat="1" ht="15">
      <c r="A6" s="13"/>
      <c r="B6" s="13" t="s">
        <v>149</v>
      </c>
      <c r="C6" s="13" t="s">
        <v>148</v>
      </c>
      <c r="D6" s="13"/>
      <c r="E6" s="13"/>
      <c r="F6" s="13"/>
      <c r="G6" s="13"/>
      <c r="H6" s="13"/>
      <c r="I6" s="13"/>
      <c r="J6" s="15"/>
    </row>
    <row r="7" spans="1:10" ht="6" customHeight="1">
      <c r="A7" s="125"/>
      <c r="B7" s="89"/>
      <c r="C7" s="125"/>
      <c r="D7" s="125"/>
      <c r="E7" s="125"/>
      <c r="F7" s="125"/>
      <c r="G7" s="125"/>
      <c r="H7" s="125"/>
      <c r="I7" s="125"/>
      <c r="J7" s="125"/>
    </row>
    <row r="8" spans="1:10" ht="15">
      <c r="A8" s="125"/>
      <c r="B8" s="89" t="s">
        <v>173</v>
      </c>
      <c r="C8" s="125"/>
      <c r="D8" s="125"/>
      <c r="E8" s="125"/>
      <c r="F8" s="125"/>
      <c r="G8" s="125"/>
      <c r="H8" s="125"/>
      <c r="I8" s="125"/>
      <c r="J8" s="125"/>
    </row>
    <row r="9" spans="1:10" ht="15">
      <c r="A9" s="125"/>
      <c r="B9" s="89" t="s">
        <v>174</v>
      </c>
      <c r="C9" s="125"/>
      <c r="D9" s="125"/>
      <c r="E9" s="125"/>
      <c r="F9" s="125"/>
      <c r="G9" s="125"/>
      <c r="H9" s="125"/>
      <c r="I9" s="125"/>
      <c r="J9" s="125"/>
    </row>
    <row r="10" spans="1:10" ht="15">
      <c r="A10" s="125"/>
      <c r="B10" s="89"/>
      <c r="C10" s="125"/>
      <c r="D10" s="125"/>
      <c r="E10" s="125"/>
      <c r="F10" s="125"/>
      <c r="G10" s="125"/>
      <c r="H10" s="125"/>
      <c r="I10" s="125"/>
      <c r="J10" s="125"/>
    </row>
    <row r="11" spans="1:9" s="95" customFormat="1" ht="33.75" customHeight="1" thickBot="1">
      <c r="A11" s="126" t="s">
        <v>138</v>
      </c>
      <c r="B11" s="126"/>
      <c r="C11" s="126"/>
      <c r="D11" s="126"/>
      <c r="E11" s="126"/>
      <c r="F11" s="126"/>
      <c r="G11" s="126"/>
      <c r="H11" s="126"/>
      <c r="I11" s="126"/>
    </row>
    <row r="12" spans="1:9" ht="15.75" thickBot="1">
      <c r="A12" s="127" t="s">
        <v>117</v>
      </c>
      <c r="B12" s="128" t="s">
        <v>119</v>
      </c>
      <c r="C12" s="127" t="s">
        <v>120</v>
      </c>
      <c r="D12" s="127" t="s">
        <v>121</v>
      </c>
      <c r="E12" s="129" t="s">
        <v>122</v>
      </c>
      <c r="F12" s="129" t="s">
        <v>175</v>
      </c>
      <c r="G12" s="130" t="s">
        <v>124</v>
      </c>
      <c r="H12" s="131" t="s">
        <v>125</v>
      </c>
      <c r="I12" s="191" t="s">
        <v>126</v>
      </c>
    </row>
    <row r="13" spans="1:9" s="139" customFormat="1" ht="19.5" customHeight="1">
      <c r="A13" s="132"/>
      <c r="B13" s="133" t="s">
        <v>176</v>
      </c>
      <c r="C13" s="134"/>
      <c r="D13" s="134"/>
      <c r="E13" s="135"/>
      <c r="F13" s="135"/>
      <c r="G13" s="136"/>
      <c r="H13" s="137"/>
      <c r="I13" s="138"/>
    </row>
    <row r="14" spans="1:9" ht="15">
      <c r="A14" s="140">
        <v>1</v>
      </c>
      <c r="B14" s="141">
        <v>766103</v>
      </c>
      <c r="C14" s="142" t="s">
        <v>177</v>
      </c>
      <c r="D14" s="142" t="s">
        <v>4</v>
      </c>
      <c r="E14" s="143">
        <v>1</v>
      </c>
      <c r="F14" s="143"/>
      <c r="G14" s="144">
        <f aca="true" t="shared" si="0" ref="G14:G30">E14*F14</f>
        <v>0</v>
      </c>
      <c r="H14" s="145"/>
      <c r="I14" s="146">
        <f aca="true" t="shared" si="1" ref="I14:I30">E14*H14</f>
        <v>0</v>
      </c>
    </row>
    <row r="15" spans="1:9" ht="15">
      <c r="A15" s="140">
        <v>2</v>
      </c>
      <c r="B15" s="141">
        <v>781109</v>
      </c>
      <c r="C15" s="142" t="s">
        <v>178</v>
      </c>
      <c r="D15" s="142" t="s">
        <v>4</v>
      </c>
      <c r="E15" s="143">
        <v>2</v>
      </c>
      <c r="F15" s="143"/>
      <c r="G15" s="144">
        <f t="shared" si="0"/>
        <v>0</v>
      </c>
      <c r="H15" s="145"/>
      <c r="I15" s="146">
        <f t="shared" si="1"/>
        <v>0</v>
      </c>
    </row>
    <row r="16" spans="1:9" ht="15">
      <c r="A16" s="140">
        <v>3</v>
      </c>
      <c r="B16" s="141">
        <v>173105</v>
      </c>
      <c r="C16" s="142" t="s">
        <v>179</v>
      </c>
      <c r="D16" s="142" t="s">
        <v>9</v>
      </c>
      <c r="E16" s="143">
        <v>10</v>
      </c>
      <c r="F16" s="143"/>
      <c r="G16" s="144">
        <f t="shared" si="0"/>
        <v>0</v>
      </c>
      <c r="H16" s="145"/>
      <c r="I16" s="146">
        <f t="shared" si="1"/>
        <v>0</v>
      </c>
    </row>
    <row r="17" spans="1:9" ht="15">
      <c r="A17" s="140">
        <v>4</v>
      </c>
      <c r="B17" s="141">
        <v>173108</v>
      </c>
      <c r="C17" s="142" t="s">
        <v>180</v>
      </c>
      <c r="D17" s="142" t="s">
        <v>9</v>
      </c>
      <c r="E17" s="143">
        <v>4</v>
      </c>
      <c r="F17" s="143"/>
      <c r="G17" s="144">
        <f t="shared" si="0"/>
        <v>0</v>
      </c>
      <c r="H17" s="145"/>
      <c r="I17" s="146">
        <f t="shared" si="1"/>
        <v>0</v>
      </c>
    </row>
    <row r="18" spans="1:9" ht="15">
      <c r="A18" s="140">
        <v>5</v>
      </c>
      <c r="B18" s="141">
        <v>783311</v>
      </c>
      <c r="C18" s="142" t="s">
        <v>181</v>
      </c>
      <c r="D18" s="142" t="s">
        <v>4</v>
      </c>
      <c r="E18" s="143">
        <v>2</v>
      </c>
      <c r="F18" s="143"/>
      <c r="G18" s="144">
        <f t="shared" si="0"/>
        <v>0</v>
      </c>
      <c r="H18" s="145"/>
      <c r="I18" s="146">
        <f t="shared" si="1"/>
        <v>0</v>
      </c>
    </row>
    <row r="19" spans="1:9" ht="15">
      <c r="A19" s="140">
        <v>6</v>
      </c>
      <c r="B19" s="141">
        <v>415014</v>
      </c>
      <c r="C19" s="142" t="s">
        <v>182</v>
      </c>
      <c r="D19" s="142" t="s">
        <v>4</v>
      </c>
      <c r="E19" s="143">
        <v>1</v>
      </c>
      <c r="F19" s="143"/>
      <c r="G19" s="144">
        <f t="shared" si="0"/>
        <v>0</v>
      </c>
      <c r="H19" s="145"/>
      <c r="I19" s="146">
        <f t="shared" si="1"/>
        <v>0</v>
      </c>
    </row>
    <row r="20" spans="1:9" ht="15">
      <c r="A20" s="140">
        <v>7</v>
      </c>
      <c r="B20" s="141">
        <v>438502</v>
      </c>
      <c r="C20" s="142" t="s">
        <v>183</v>
      </c>
      <c r="D20" s="142" t="s">
        <v>4</v>
      </c>
      <c r="E20" s="143">
        <v>1</v>
      </c>
      <c r="F20" s="143"/>
      <c r="G20" s="144">
        <f t="shared" si="0"/>
        <v>0</v>
      </c>
      <c r="H20" s="145"/>
      <c r="I20" s="146">
        <f t="shared" si="1"/>
        <v>0</v>
      </c>
    </row>
    <row r="21" spans="1:9" ht="15">
      <c r="A21" s="140">
        <v>8</v>
      </c>
      <c r="B21" s="141">
        <v>471101</v>
      </c>
      <c r="C21" s="142" t="s">
        <v>184</v>
      </c>
      <c r="D21" s="142" t="s">
        <v>4</v>
      </c>
      <c r="E21" s="143">
        <v>1</v>
      </c>
      <c r="F21" s="143"/>
      <c r="G21" s="144">
        <f t="shared" si="0"/>
        <v>0</v>
      </c>
      <c r="H21" s="145"/>
      <c r="I21" s="146">
        <f t="shared" si="1"/>
        <v>0</v>
      </c>
    </row>
    <row r="22" spans="1:9" ht="15">
      <c r="A22" s="140">
        <v>9</v>
      </c>
      <c r="B22" s="141">
        <v>471101</v>
      </c>
      <c r="C22" s="142" t="s">
        <v>185</v>
      </c>
      <c r="D22" s="142" t="s">
        <v>4</v>
      </c>
      <c r="E22" s="143">
        <v>2</v>
      </c>
      <c r="F22" s="143"/>
      <c r="G22" s="144">
        <f t="shared" si="0"/>
        <v>0</v>
      </c>
      <c r="H22" s="145"/>
      <c r="I22" s="146">
        <f t="shared" si="1"/>
        <v>0</v>
      </c>
    </row>
    <row r="23" spans="1:9" ht="15">
      <c r="A23" s="140">
        <v>10</v>
      </c>
      <c r="B23" s="141">
        <v>434004</v>
      </c>
      <c r="C23" s="142" t="s">
        <v>186</v>
      </c>
      <c r="D23" s="142" t="s">
        <v>4</v>
      </c>
      <c r="E23" s="143">
        <v>4</v>
      </c>
      <c r="F23" s="143"/>
      <c r="G23" s="144">
        <f t="shared" si="0"/>
        <v>0</v>
      </c>
      <c r="H23" s="145"/>
      <c r="I23" s="146">
        <f t="shared" si="1"/>
        <v>0</v>
      </c>
    </row>
    <row r="24" spans="1:9" ht="15">
      <c r="A24" s="140">
        <v>11</v>
      </c>
      <c r="B24" s="141">
        <v>434014</v>
      </c>
      <c r="C24" s="142" t="s">
        <v>187</v>
      </c>
      <c r="D24" s="142" t="s">
        <v>4</v>
      </c>
      <c r="E24" s="143">
        <v>8</v>
      </c>
      <c r="F24" s="143"/>
      <c r="G24" s="144">
        <f t="shared" si="0"/>
        <v>0</v>
      </c>
      <c r="H24" s="145"/>
      <c r="I24" s="146">
        <f t="shared" si="1"/>
        <v>0</v>
      </c>
    </row>
    <row r="25" spans="1:9" ht="15">
      <c r="A25" s="140">
        <v>12</v>
      </c>
      <c r="B25" s="141">
        <v>435105</v>
      </c>
      <c r="C25" s="142" t="s">
        <v>188</v>
      </c>
      <c r="D25" s="142" t="s">
        <v>4</v>
      </c>
      <c r="E25" s="143">
        <v>2</v>
      </c>
      <c r="F25" s="143"/>
      <c r="G25" s="144">
        <f t="shared" si="0"/>
        <v>0</v>
      </c>
      <c r="H25" s="145"/>
      <c r="I25" s="146">
        <f t="shared" si="1"/>
        <v>0</v>
      </c>
    </row>
    <row r="26" spans="1:9" ht="15">
      <c r="A26" s="140">
        <v>13</v>
      </c>
      <c r="B26" s="141">
        <v>435107</v>
      </c>
      <c r="C26" s="142" t="s">
        <v>189</v>
      </c>
      <c r="D26" s="142" t="s">
        <v>4</v>
      </c>
      <c r="E26" s="143">
        <v>1</v>
      </c>
      <c r="F26" s="143"/>
      <c r="G26" s="144">
        <f t="shared" si="0"/>
        <v>0</v>
      </c>
      <c r="H26" s="145"/>
      <c r="I26" s="146">
        <f t="shared" si="1"/>
        <v>0</v>
      </c>
    </row>
    <row r="27" spans="1:9" ht="15">
      <c r="A27" s="140">
        <v>14</v>
      </c>
      <c r="B27" s="141">
        <v>441121</v>
      </c>
      <c r="C27" s="142" t="s">
        <v>190</v>
      </c>
      <c r="D27" s="142" t="s">
        <v>4</v>
      </c>
      <c r="E27" s="143">
        <v>4</v>
      </c>
      <c r="F27" s="143"/>
      <c r="G27" s="144">
        <f t="shared" si="0"/>
        <v>0</v>
      </c>
      <c r="H27" s="145"/>
      <c r="I27" s="146">
        <f t="shared" si="1"/>
        <v>0</v>
      </c>
    </row>
    <row r="28" spans="1:9" ht="15">
      <c r="A28" s="140">
        <v>15</v>
      </c>
      <c r="B28" s="141">
        <v>441131</v>
      </c>
      <c r="C28" s="142" t="s">
        <v>191</v>
      </c>
      <c r="D28" s="142" t="s">
        <v>4</v>
      </c>
      <c r="E28" s="143">
        <v>2</v>
      </c>
      <c r="F28" s="143"/>
      <c r="G28" s="144">
        <f t="shared" si="0"/>
        <v>0</v>
      </c>
      <c r="H28" s="145"/>
      <c r="I28" s="146">
        <f t="shared" si="1"/>
        <v>0</v>
      </c>
    </row>
    <row r="29" spans="1:9" ht="15">
      <c r="A29" s="140">
        <v>16</v>
      </c>
      <c r="B29" s="141">
        <v>415011</v>
      </c>
      <c r="C29" s="142" t="s">
        <v>192</v>
      </c>
      <c r="D29" s="142" t="s">
        <v>4</v>
      </c>
      <c r="E29" s="143">
        <v>6</v>
      </c>
      <c r="F29" s="143"/>
      <c r="G29" s="144">
        <f t="shared" si="0"/>
        <v>0</v>
      </c>
      <c r="H29" s="145"/>
      <c r="I29" s="146">
        <f t="shared" si="1"/>
        <v>0</v>
      </c>
    </row>
    <row r="30" spans="1:9" ht="15.75" thickBot="1">
      <c r="A30" s="147">
        <v>17</v>
      </c>
      <c r="B30" s="148">
        <v>462512</v>
      </c>
      <c r="C30" s="149" t="s">
        <v>193</v>
      </c>
      <c r="D30" s="149" t="s">
        <v>4</v>
      </c>
      <c r="E30" s="150">
        <v>4</v>
      </c>
      <c r="F30" s="150"/>
      <c r="G30" s="151">
        <f t="shared" si="0"/>
        <v>0</v>
      </c>
      <c r="H30" s="152"/>
      <c r="I30" s="153">
        <f t="shared" si="1"/>
        <v>0</v>
      </c>
    </row>
    <row r="31" spans="1:9" s="160" customFormat="1" ht="15" thickBot="1">
      <c r="A31" s="154"/>
      <c r="B31" s="155"/>
      <c r="C31" s="156" t="s">
        <v>132</v>
      </c>
      <c r="D31" s="156"/>
      <c r="E31" s="157"/>
      <c r="F31" s="157"/>
      <c r="G31" s="190">
        <f>SUM(G14:G30)</f>
        <v>0</v>
      </c>
      <c r="H31" s="158"/>
      <c r="I31" s="159">
        <f>SUM(I14:I30)</f>
        <v>0</v>
      </c>
    </row>
    <row r="32" spans="2:9" ht="15">
      <c r="B32" s="161"/>
      <c r="E32" s="85"/>
      <c r="F32" s="85"/>
      <c r="G32" s="162"/>
      <c r="H32" s="163"/>
      <c r="I32" s="164"/>
    </row>
    <row r="33" spans="1:9" ht="15">
      <c r="A33" s="88" t="s">
        <v>139</v>
      </c>
      <c r="B33" s="161"/>
      <c r="E33" s="85"/>
      <c r="F33" s="85"/>
      <c r="G33" s="162"/>
      <c r="H33" s="163"/>
      <c r="I33" s="164"/>
    </row>
    <row r="34" spans="1:9" ht="15">
      <c r="A34" s="88" t="s">
        <v>140</v>
      </c>
      <c r="B34" s="161"/>
      <c r="C34" s="88" t="s">
        <v>194</v>
      </c>
      <c r="E34" s="85"/>
      <c r="F34" s="85"/>
      <c r="G34" s="162"/>
      <c r="H34" s="163"/>
      <c r="I34" s="164"/>
    </row>
  </sheetData>
  <sheetProtection/>
  <printOptions/>
  <pageMargins left="0.15" right="0.15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J26"/>
  <sheetViews>
    <sheetView zoomScalePageLayoutView="0" workbookViewId="0" topLeftCell="A1">
      <selection activeCell="D34" sqref="D34"/>
    </sheetView>
  </sheetViews>
  <sheetFormatPr defaultColWidth="9.140625" defaultRowHeight="15"/>
  <cols>
    <col min="1" max="1" width="4.7109375" style="88" customWidth="1"/>
    <col min="2" max="2" width="10.7109375" style="88" customWidth="1"/>
    <col min="3" max="3" width="30.7109375" style="88" customWidth="1"/>
    <col min="4" max="4" width="11.7109375" style="165" customWidth="1"/>
    <col min="5" max="5" width="14.7109375" style="162" customWidth="1"/>
    <col min="6" max="6" width="16.7109375" style="166" customWidth="1"/>
    <col min="7" max="7" width="9.28125" style="88" customWidth="1"/>
    <col min="8" max="16384" width="9.140625" style="88" customWidth="1"/>
  </cols>
  <sheetData>
    <row r="3" spans="1:10" s="1" customFormat="1" ht="15.75">
      <c r="A3" s="13"/>
      <c r="B3" s="10" t="s">
        <v>142</v>
      </c>
      <c r="C3" s="13"/>
      <c r="D3" s="13"/>
      <c r="E3" s="13"/>
      <c r="F3" s="13"/>
      <c r="G3" s="13"/>
      <c r="H3" s="13"/>
      <c r="I3" s="13"/>
      <c r="J3" s="15"/>
    </row>
    <row r="4" spans="1:10" s="1" customFormat="1" ht="8.25" customHeight="1">
      <c r="A4" s="13"/>
      <c r="B4" s="10"/>
      <c r="C4" s="13"/>
      <c r="D4" s="13"/>
      <c r="E4" s="13"/>
      <c r="F4" s="13"/>
      <c r="G4" s="13"/>
      <c r="H4" s="13"/>
      <c r="I4" s="13"/>
      <c r="J4" s="15"/>
    </row>
    <row r="5" spans="1:10" s="1" customFormat="1" ht="15">
      <c r="A5" s="13"/>
      <c r="B5" s="13" t="s">
        <v>146</v>
      </c>
      <c r="C5" s="13" t="s">
        <v>147</v>
      </c>
      <c r="D5" s="13"/>
      <c r="E5" s="13"/>
      <c r="F5" s="13"/>
      <c r="G5" s="13"/>
      <c r="H5" s="13"/>
      <c r="I5" s="13"/>
      <c r="J5" s="15"/>
    </row>
    <row r="6" spans="1:10" s="1" customFormat="1" ht="15">
      <c r="A6" s="13"/>
      <c r="B6" s="13" t="s">
        <v>149</v>
      </c>
      <c r="C6" s="13" t="s">
        <v>148</v>
      </c>
      <c r="D6" s="13"/>
      <c r="E6" s="13"/>
      <c r="F6" s="13"/>
      <c r="G6" s="13"/>
      <c r="H6" s="13"/>
      <c r="I6" s="13"/>
      <c r="J6" s="15"/>
    </row>
    <row r="7" spans="1:3" ht="8.25" customHeight="1">
      <c r="A7" s="84"/>
      <c r="B7" s="89"/>
      <c r="C7" s="125"/>
    </row>
    <row r="8" spans="1:6" ht="15">
      <c r="A8" s="84"/>
      <c r="B8" s="89" t="s">
        <v>173</v>
      </c>
      <c r="C8" s="125"/>
      <c r="E8" s="167"/>
      <c r="F8" s="168"/>
    </row>
    <row r="9" spans="1:6" ht="15">
      <c r="A9" s="84"/>
      <c r="B9" s="89" t="s">
        <v>195</v>
      </c>
      <c r="C9" s="125"/>
      <c r="E9" s="167"/>
      <c r="F9" s="168"/>
    </row>
    <row r="10" spans="1:6" ht="15.75" thickBot="1">
      <c r="A10" s="84"/>
      <c r="B10" s="89"/>
      <c r="C10" s="125"/>
      <c r="E10" s="167"/>
      <c r="F10" s="168"/>
    </row>
    <row r="11" spans="1:6" s="95" customFormat="1" ht="33.75" customHeight="1" thickBot="1">
      <c r="A11" s="90" t="s">
        <v>196</v>
      </c>
      <c r="B11" s="91"/>
      <c r="C11" s="91"/>
      <c r="D11" s="169"/>
      <c r="E11" s="170"/>
      <c r="F11" s="171"/>
    </row>
    <row r="12" spans="1:6" ht="15.75" thickBot="1">
      <c r="A12" s="96" t="s">
        <v>117</v>
      </c>
      <c r="B12" s="172"/>
      <c r="C12" s="172"/>
      <c r="D12" s="173"/>
      <c r="E12" s="174"/>
      <c r="F12" s="175" t="s">
        <v>153</v>
      </c>
    </row>
    <row r="13" spans="1:6" ht="15">
      <c r="A13" s="101">
        <v>1</v>
      </c>
      <c r="B13" s="102" t="s">
        <v>197</v>
      </c>
      <c r="C13" s="102"/>
      <c r="D13" s="176"/>
      <c r="E13" s="177">
        <v>0</v>
      </c>
      <c r="F13" s="178">
        <f>Rozváděč!G31</f>
        <v>0</v>
      </c>
    </row>
    <row r="14" spans="1:6" ht="15.75" thickBot="1">
      <c r="A14" s="101">
        <v>2</v>
      </c>
      <c r="B14" s="102" t="s">
        <v>198</v>
      </c>
      <c r="C14" s="102"/>
      <c r="D14" s="176">
        <v>0</v>
      </c>
      <c r="E14" s="177">
        <f>Rozváděč!G31</f>
        <v>0</v>
      </c>
      <c r="F14" s="178">
        <f>D14*E14</f>
        <v>0</v>
      </c>
    </row>
    <row r="15" spans="1:6" ht="15">
      <c r="A15" s="111">
        <v>3</v>
      </c>
      <c r="B15" s="112" t="s">
        <v>199</v>
      </c>
      <c r="C15" s="112"/>
      <c r="D15" s="179"/>
      <c r="E15" s="180">
        <v>0</v>
      </c>
      <c r="F15" s="181">
        <f>SUM(F13:F14)</f>
        <v>0</v>
      </c>
    </row>
    <row r="16" spans="1:6" ht="15">
      <c r="A16" s="115"/>
      <c r="B16" s="116"/>
      <c r="C16" s="116"/>
      <c r="D16" s="182"/>
      <c r="E16" s="183"/>
      <c r="F16" s="184"/>
    </row>
    <row r="17" spans="1:6" ht="15.75" thickBot="1">
      <c r="A17" s="101">
        <v>4</v>
      </c>
      <c r="B17" s="102" t="s">
        <v>200</v>
      </c>
      <c r="C17" s="102"/>
      <c r="D17" s="176">
        <v>0</v>
      </c>
      <c r="E17" s="177">
        <v>0</v>
      </c>
      <c r="F17" s="178">
        <f>D17*E17</f>
        <v>0</v>
      </c>
    </row>
    <row r="18" spans="1:6" ht="15">
      <c r="A18" s="111">
        <v>5</v>
      </c>
      <c r="B18" s="112" t="s">
        <v>201</v>
      </c>
      <c r="C18" s="112"/>
      <c r="D18" s="179"/>
      <c r="E18" s="180">
        <v>0</v>
      </c>
      <c r="F18" s="181">
        <f>F15+F17</f>
        <v>0</v>
      </c>
    </row>
    <row r="19" spans="1:6" ht="15">
      <c r="A19" s="115"/>
      <c r="B19" s="116"/>
      <c r="C19" s="116"/>
      <c r="D19" s="182"/>
      <c r="E19" s="183"/>
      <c r="F19" s="184"/>
    </row>
    <row r="20" spans="1:6" ht="15.75" thickBot="1">
      <c r="A20" s="101">
        <v>6</v>
      </c>
      <c r="B20" s="102" t="s">
        <v>202</v>
      </c>
      <c r="C20" s="102"/>
      <c r="D20" s="176">
        <v>0</v>
      </c>
      <c r="E20" s="177">
        <v>0</v>
      </c>
      <c r="F20" s="178"/>
    </row>
    <row r="21" spans="1:6" ht="16.5" thickBot="1" thickTop="1">
      <c r="A21" s="185">
        <v>7</v>
      </c>
      <c r="B21" s="186" t="s">
        <v>203</v>
      </c>
      <c r="C21" s="186"/>
      <c r="D21" s="187"/>
      <c r="E21" s="188">
        <v>0</v>
      </c>
      <c r="F21" s="189">
        <f>F18</f>
        <v>0</v>
      </c>
    </row>
    <row r="23" ht="15">
      <c r="A23" s="124"/>
    </row>
    <row r="25" ht="15">
      <c r="A25" s="88" t="s">
        <v>139</v>
      </c>
    </row>
    <row r="26" spans="1:3" ht="15">
      <c r="A26" s="88" t="s">
        <v>140</v>
      </c>
      <c r="C26" s="88" t="s">
        <v>204</v>
      </c>
    </row>
  </sheetData>
  <sheetProtection/>
  <printOptions/>
  <pageMargins left="0.46" right="0.34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Jirka</dc:creator>
  <cp:keywords/>
  <dc:description/>
  <cp:lastModifiedBy>Jirka</cp:lastModifiedBy>
  <cp:lastPrinted>2014-05-12T10:39:03Z</cp:lastPrinted>
  <dcterms:created xsi:type="dcterms:W3CDTF">2014-04-29T07:34:51Z</dcterms:created>
  <dcterms:modified xsi:type="dcterms:W3CDTF">2017-04-14T09:21:42Z</dcterms:modified>
  <cp:category/>
  <cp:version/>
  <cp:contentType/>
  <cp:contentStatus/>
</cp:coreProperties>
</file>