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326" yWindow="285" windowWidth="12855" windowHeight="13455" activeTab="0"/>
  </bookViews>
  <sheets>
    <sheet name="Sumarizace" sheetId="10" r:id="rId1"/>
    <sheet name="SO 801.4" sheetId="6" r:id="rId2"/>
    <sheet name="SO 801.11" sheetId="7" r:id="rId3"/>
    <sheet name="SO 801.12" sheetId="8" r:id="rId4"/>
  </sheets>
  <definedNames>
    <definedName name="_xlnm.Print_Area" localSheetId="2">'SO 801.11'!$A$1:$F$52</definedName>
    <definedName name="_xlnm.Print_Area" localSheetId="3">'SO 801.12'!$A$1:$F$54</definedName>
    <definedName name="_xlnm.Print_Area" localSheetId="1">'SO 801.4'!$A$1:$F$56</definedName>
    <definedName name="_xlnm.Print_Area" localSheetId="0">'Sumarizace'!$A$1:$F$18</definedName>
  </definedNames>
  <calcPr calcId="125725"/>
</workbook>
</file>

<file path=xl/sharedStrings.xml><?xml version="1.0" encoding="utf-8"?>
<sst xmlns="http://schemas.openxmlformats.org/spreadsheetml/2006/main" count="396" uniqueCount="150">
  <si>
    <t>Výsadba dřevin s balem do předem vyhloubené jamky se zalitím, v rovině nebo na svahu do 1:5 při průměru balu přes 600 do 800 mm</t>
  </si>
  <si>
    <t>t</t>
  </si>
  <si>
    <t>Hnojení půdy nebo trávníku s rozprostřením nebo s rozdělením hnojiva v rovině nebo na svahu do 1:5 umělým hnojivem s rozdělením k jednotlivým rostlinám</t>
  </si>
  <si>
    <t>Rozpočet</t>
  </si>
  <si>
    <t>18580-4312</t>
  </si>
  <si>
    <t>18580-2114</t>
  </si>
  <si>
    <t>Kontrola ukotvení dřeviny a obalu kmene</t>
  </si>
  <si>
    <t>18491-1111</t>
  </si>
  <si>
    <t>Doprava rostlin a materiálů</t>
  </si>
  <si>
    <t>Doprava osob</t>
  </si>
  <si>
    <t>18310-1121</t>
  </si>
  <si>
    <t>18410-2116</t>
  </si>
  <si>
    <t>PĚSTEBNÍ OPATŘENÍ</t>
  </si>
  <si>
    <t>VÝSADBA STROMU</t>
  </si>
  <si>
    <t>Zalití rostlin vodou</t>
  </si>
  <si>
    <t>Znovuuvázání dřeviny jedním úvazkem ke stávajícímu kůlu (5% jedinců)</t>
  </si>
  <si>
    <t>Množství</t>
  </si>
  <si>
    <t>Mj</t>
  </si>
  <si>
    <t>Cena/Mj</t>
  </si>
  <si>
    <t>Cena/ks</t>
  </si>
  <si>
    <t xml:space="preserve"> Popis</t>
  </si>
  <si>
    <t>Popis</t>
  </si>
  <si>
    <t>Akce:</t>
  </si>
  <si>
    <t>Cena celkem</t>
  </si>
  <si>
    <t>m2</t>
  </si>
  <si>
    <t>m3</t>
  </si>
  <si>
    <t>kg</t>
  </si>
  <si>
    <t>Druh</t>
  </si>
  <si>
    <t>Počet ks celkem</t>
  </si>
  <si>
    <t>číslo</t>
  </si>
  <si>
    <t>Velikost</t>
  </si>
  <si>
    <t>Poř. číslo</t>
  </si>
  <si>
    <t>Listnaté stromy</t>
  </si>
  <si>
    <t>Mezisoučet</t>
  </si>
  <si>
    <t>Ztratné</t>
  </si>
  <si>
    <t xml:space="preserve">                                                                     </t>
  </si>
  <si>
    <t>ks</t>
  </si>
  <si>
    <t>bm</t>
  </si>
  <si>
    <t>l</t>
  </si>
  <si>
    <t>mezisoučet</t>
  </si>
  <si>
    <t>č. položky</t>
  </si>
  <si>
    <t>C 823-1</t>
  </si>
  <si>
    <t>Hloubení jamek pro vysazování rostlin v hornině 1 až 4 bez výměny půdy, s případným naložením přebytečných výkopků na dopravní prostředek, odvozem na vzdálenost do 20 km a se složením, v rovině nebo na svahu do 1:5, objemu přes 0,4 do 1 m3</t>
  </si>
  <si>
    <t>Likvidace dřevní hmoty</t>
  </si>
  <si>
    <t>R</t>
  </si>
  <si>
    <t>Zhotovení obalu z rákosové rohože</t>
  </si>
  <si>
    <t>Acer pseudoplatanus</t>
  </si>
  <si>
    <t>Povýsadbový řez</t>
  </si>
  <si>
    <t>ASANACE - pařezy budou odstraněny v rámci stavebních prací, nejsou součástí rozpočtu</t>
  </si>
  <si>
    <t>Sorbus aucuparia</t>
  </si>
  <si>
    <t>Tilia platyphyllos</t>
  </si>
  <si>
    <t>1</t>
  </si>
  <si>
    <t>3</t>
  </si>
  <si>
    <t>7</t>
  </si>
  <si>
    <t>4</t>
  </si>
  <si>
    <t>2</t>
  </si>
  <si>
    <t>6</t>
  </si>
  <si>
    <t>9</t>
  </si>
  <si>
    <t>10</t>
  </si>
  <si>
    <t>sum</t>
  </si>
  <si>
    <t>suma</t>
  </si>
  <si>
    <t>Rozpočet sumarizace</t>
  </si>
  <si>
    <t>Stavební objekt</t>
  </si>
  <si>
    <t>SO 801.4</t>
  </si>
  <si>
    <t>SO 801.11</t>
  </si>
  <si>
    <t>SO 801.12</t>
  </si>
  <si>
    <t>DPH 21%</t>
  </si>
  <si>
    <t>III/3111 Orlické Záhoří - Rokytnice v Orl.H., SO 801 NÁHRADNÍ VÝSADBA - ČÁST 801.12</t>
  </si>
  <si>
    <t>III/3111 Orlické Záhoří - Rokytnice v Orlických horách, SO 801 NÁHRADNÍ VÝSADBA - ČÁST 801.11</t>
  </si>
  <si>
    <t>III/3111 Orlické Záhoří - Rokytnice v Orl.H., SO 801 NÁHRADNÍ VÝSADBA - ČÁST 801.4</t>
  </si>
  <si>
    <t>III/3111 Orlické Záhoří - Rokytnice v Orlických Horách</t>
  </si>
  <si>
    <t>11215-1111</t>
  </si>
  <si>
    <t>11215-1112</t>
  </si>
  <si>
    <t>11215-1113</t>
  </si>
  <si>
    <t>11215-1114</t>
  </si>
  <si>
    <t>11215-1115</t>
  </si>
  <si>
    <t>11215-1116</t>
  </si>
  <si>
    <t>11215-1117</t>
  </si>
  <si>
    <t>11215-1118</t>
  </si>
  <si>
    <t>18421-5133</t>
  </si>
  <si>
    <t>Ukotvení dřevin třemi kůly při průměru kůlů do 100 mm o délce kůlů přes2 do 3m</t>
  </si>
  <si>
    <t>18491-1421</t>
  </si>
  <si>
    <t>Mulčování vysazených rostlin při tl. mulče do 100 mm v rovině nebo na svahu do 1:5</t>
  </si>
  <si>
    <t>18585-1121</t>
  </si>
  <si>
    <t>Dovoz vody pro zálivku rostlin na vzdálenost do 1000 m</t>
  </si>
  <si>
    <t>Ok 10-12cm, bal,nasazení 2m</t>
  </si>
  <si>
    <t>Ok 10-12cm, bal, nasazení 2m</t>
  </si>
  <si>
    <t>Tabletové hnojivo ke dřevinám - Silvamix, 40g/ks (65*0,04kg)</t>
  </si>
  <si>
    <t>Kůly, 3 ks/listnáč (65*3)</t>
  </si>
  <si>
    <t>Dřevěné příčky půlené - délka 50 cm, 3ks /listnáč (65*3)</t>
  </si>
  <si>
    <t>Úvazek 1,8 m á 1 strom (65*1,8m)</t>
  </si>
  <si>
    <t>Rákosová rohož výšky 1,8m (65*1)</t>
  </si>
  <si>
    <t>Borka do stromových mís (vrstva 8 cm - jemná), 1 ks /0,08m3 (65*0,08m3)</t>
  </si>
  <si>
    <t>Zálivka stromů 100 l/ks (opakování v průměru 2x) (65*2*100l)</t>
  </si>
  <si>
    <t>PRÁCE</t>
  </si>
  <si>
    <t>Pokácení stromu směrové s odřezáním kmene a s odvětvením, s odklizením částí kmene a větví na vzdálenost do 20m se složením na hromady nebo naložením na dopravní prostředek, průměru kmene na řezné ploše pařezu do 200 mm (č.3,24,25)</t>
  </si>
  <si>
    <t>Pokácení stromu směrové s odřezáním kmene a s odvětvením, s odklizením částí kmene a větví na vzdálenost do 20m se složením na hromady nebo naložením na dopravní prosředek, průměru kmene na řezné ploše pařezu přes 200 do 300 mm (č.8,9,11,12,19,23,31)</t>
  </si>
  <si>
    <t>Pokácení stromu směrové s odřezáním kmene a s odvětvením, s odklizením částí kmene a větví na vzdálenost do 20m se složením na hromady nebo naložením na dopravní prosředek, průměru kmene na řezné ploše pařezu přes 300 do 400 mm (č.10,22,30,33)</t>
  </si>
  <si>
    <t>Pokácení stromu směrové s odřezáním kmene a s odvětvením, s odklizením částí kmene a větví na vzdálenost do 20m se složením na hromady nebo naložením na dopravní prosředek, průměru kmene na řezné ploše pařezu přes 500 do 600mm (č.4,15,28,29)</t>
  </si>
  <si>
    <t>Pokácení stromu směrové s odřezáním kmene a s odvětvením, s odklizením částí kmene a větví na vzdálenost do 20m se složením na hromady nebo naložením na dopravní prosředek, průměru kmene na řezné ploše pařezu přes 600 do 700mm (č.7,13)</t>
  </si>
  <si>
    <t>Pokácení stromu směrové s odřezáním kmene a s odvětvením, s odklizením částí kmene a větví na vzdálenost do 20m se složením na hromady nebo naložením na dopravní prosředek, průměru kmene na řezné ploše pařezu přes 700 do 800mm (č.14)</t>
  </si>
  <si>
    <t>Pokácení stromu směrové s odřezáním kmene a s odvětvením, s odklizením částí kmene a větví na vzdálenost do 20m se složením na hromady nebo naložením na dopravní prosředek, průměru kmene na řezné ploše pařezu přes 800 do 900 (č.5)</t>
  </si>
  <si>
    <t>13</t>
  </si>
  <si>
    <t>Pokácení stromu směrové s odřezáním kmene a s odvětvením, s odklizením částí kmene a větví na vzdálenost do 20m se složením na hromady nebo naložením na dopravní prosředek, průměru kmene na řezné ploše pařezu přes 400 do 500mm (č.1,2,6,16,17,18, 3*č.20, 21,26,27,32)</t>
  </si>
  <si>
    <t>Tabletové hnojivo ke dřevinám - Silvamix, 40g/ks (44*0,04kg)</t>
  </si>
  <si>
    <t>Kůly, 3 ks/listnáč (44*3)</t>
  </si>
  <si>
    <t>Dřevěné příčky půlené - délka 50 cm, 3ks /listnáč (44*3)</t>
  </si>
  <si>
    <t>Úvazek 1,8 m á 1 strom (44*1,8m)</t>
  </si>
  <si>
    <t>Rákosová rohož výšky 1,8m (44)</t>
  </si>
  <si>
    <t>Borka do stromových mís (vrstva 8 cm - jemná), 1 ks /0,08m3 (44*0,08m3)</t>
  </si>
  <si>
    <t>Zálivka stromů 100 l/ks (opakování v průměru 2x) (44*2*100l)</t>
  </si>
  <si>
    <t>Pokácení stromu směrové s odřezáním kmene a s odvětvením, s odklizením částí kmene a větví na vzdálenost do 20m se složením na hromady nebo naložením na dopravní prostředek, průměru kmene na řezné ploše pařezu přes 200 do 300 mm (č.4,5,6,12,18,19,27)</t>
  </si>
  <si>
    <t>Pokácení stromu směrové s odřezáním kmene a s odvětvením, s odklizením částí kmene a větví na vzdálenost do 20m se složením na hromady nebo naložením na dopravní prostředek, průměru kmene na řezné ploše pařezu přes 300 do 400 mm (č.17,21,22,23,28,29,31,41,44,46)</t>
  </si>
  <si>
    <t>Pokácení stromu směrové s odřezáním kmene a s odvětvením, s odklizením částí kmene a větví na vzdálenost do 20m se složením na hromady nebo naložením na dopravní prosředek, průměru kmene na řezné ploše pařezu přes 400 do 500mm (č.1,11,24,36,37,38, 40,42,47)</t>
  </si>
  <si>
    <t>Pokácení stromu směrové s odřezáním kmene a s odvětvením, s odklizením částí kmene a větví na vzdálenost do 20m se složením na hromady nebo naložením na dopravní prosředek, průměru kmene na řezné ploše pařezu přes 500 do 600mm (č.14,16,20,25,26,30,39,43,45,48)</t>
  </si>
  <si>
    <t>8</t>
  </si>
  <si>
    <t>Pokácení stromu směrové s odřezáním kmene a s odvětvením, s odklizením částí kmene a větví na vzdálenost do 20m se složením na hromady nebo naložením na dopravní prosředek, průměru kmene na řezné ploše pařezu přes 600 do 700mm (č.7,8,13,15,32,33, 2*č.49)</t>
  </si>
  <si>
    <t>Pokácení stromu směrové s odřezáním kmene a s odvětvením, s odklizením částí kmene a větví na vzdálenost do 20m se složením na hromady nebo naložením na dopravní prosředek, průměru kmene na řezné ploše pařezu přes 700 do 800mm (č.2,3,9,10,34,35)</t>
  </si>
  <si>
    <t>Tabletové hnojivo ke dřevinám - Silvamix, 40g/ks (29*0,04kg)</t>
  </si>
  <si>
    <t>Kůly, 3 ks/listnáč (29*3)</t>
  </si>
  <si>
    <t>Dřevěné příčky půlené - délka 50 cm, 3ks /listnáč (29*3)</t>
  </si>
  <si>
    <t>Úvazek 1,8 m á 1 strom (29*1,8m)</t>
  </si>
  <si>
    <t>Rákosová rohož výšky 1,8m (29)</t>
  </si>
  <si>
    <t>Borka do stromových mís (vrstva 8 cm - jemná), 1 ks /0,08m3, (29*0,08m3)</t>
  </si>
  <si>
    <t>Zálivka stromů 100 l/ks (opakování v průměru 2x) (29*2*100l)</t>
  </si>
  <si>
    <t>71</t>
  </si>
  <si>
    <t>Pokácení stromu směrové s odřezáním kmene a s odvětvením, s odklizením částí kmene a větví na vzdálenost do 20m se složením na hromady nebo naložením na dopravní prosředek, průměru kmene na řezné ploše pařezu do 200 mm (č.5 - 70 ks, č.6)</t>
  </si>
  <si>
    <t>Pokácení stromu směrové s odřezáním kmene a s odvětvením, s odklizením částí kmene a větví na vzdálenost do 20m se složením na hromady nebo naložením na dopravní prosředek, průměru kmene na řezné ploše pařezu přes 300 do 400 mm (č.8)</t>
  </si>
  <si>
    <t>Pokácení stromu směrové s odřezáním kmene a s odvětvením, s odklizením částí kmene a větví na vzdálenost do 20m se složením na hromady nebo naložením na dopravní prosředek, průměru kmene na řezné ploše pařezu přes 400 do 500mm (č2)</t>
  </si>
  <si>
    <t>Pokácení stromu směrové s odřezáním kmene a s odvětvením, s odklizením částí kmene a větví na vzdálenost do 20m se složením na hromady nebo naložením na dopravní prosředek, průměru kmene na řezné ploše pařezu přes 500 do 600mm (č.3)</t>
  </si>
  <si>
    <t>Pokácení stromu směrové s odřezáním kmene a s odvětvením, s odklizením částí kmene a větví na vzdálenost do 20m se složením na hromady nebo naložením na dopravní prosředek, průměru kmene na řezné ploše pařezu přes 600 do 700mm (č.7)</t>
  </si>
  <si>
    <t>Pokácení stromu směrové s odřezáním kmene a s odvětvením, s odklizením částí kmene a větví na vzdálenost do 20m se složením na hromady nebo naložením na dopravní prosředek, průměru kmene na řezné ploše pařezu přes 700 do 800mm (č.1)</t>
  </si>
  <si>
    <t>Pokácení stromu směrové s odřezáním kmene a s odvětvením, s odklizením částí kmene a větví na vzdálenost do 20m se složením na hromady nebo naložením na dopravní prosředek, průměru kmene na řezné ploše pařezu přes 800 do 900 (č.4)</t>
  </si>
  <si>
    <t>Rostlinný materiál</t>
  </si>
  <si>
    <t>Ostatní materiál</t>
  </si>
  <si>
    <t>Práce</t>
  </si>
  <si>
    <t>Položka</t>
  </si>
  <si>
    <t>Cena bez DPH</t>
  </si>
  <si>
    <t>CELKEM SO 801.4</t>
  </si>
  <si>
    <t>CELKEM SO 801.11</t>
  </si>
  <si>
    <t>CELKEM SO 801.12</t>
  </si>
  <si>
    <t>ROSTLINNÝ MATERIÁL</t>
  </si>
  <si>
    <t>CELKEM ROSTLINNÝ MATERIÁL</t>
  </si>
  <si>
    <t>OSTATNÍ MATERIÁL</t>
  </si>
  <si>
    <t>CELKEM OSTATNÍ MATERIÁL</t>
  </si>
  <si>
    <t>Taxon</t>
  </si>
  <si>
    <t>Počet ks</t>
  </si>
  <si>
    <t>CELKEM PRÁCE</t>
  </si>
  <si>
    <t>CELKEM ZA VŠECHNY SO</t>
  </si>
  <si>
    <t>Větve budou naštěpkovány a odvezeny na skládku investora, kmeny budou pořezány a odkoupeny zhotovitelem!!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</si>
</sst>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u val="single"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4" fontId="5" fillId="0" borderId="3" xfId="2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2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/>
    <xf numFmtId="4" fontId="5" fillId="0" borderId="3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/>
    </xf>
    <xf numFmtId="0" fontId="7" fillId="0" borderId="0" xfId="0" applyFont="1"/>
    <xf numFmtId="0" fontId="4" fillId="2" borderId="2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0" fontId="3" fillId="0" borderId="2" xfId="0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0" fontId="5" fillId="0" borderId="15" xfId="0" applyFont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right" vertical="top" wrapText="1"/>
    </xf>
    <xf numFmtId="0" fontId="5" fillId="3" borderId="20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justify" vertical="top" wrapText="1"/>
    </xf>
    <xf numFmtId="0" fontId="5" fillId="3" borderId="2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/>
    <xf numFmtId="0" fontId="4" fillId="4" borderId="16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4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top" wrapText="1"/>
    </xf>
    <xf numFmtId="49" fontId="4" fillId="4" borderId="17" xfId="0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vertical="top" wrapText="1"/>
    </xf>
    <xf numFmtId="2" fontId="4" fillId="3" borderId="25" xfId="0" applyNumberFormat="1" applyFont="1" applyFill="1" applyBorder="1" applyAlignment="1">
      <alignment horizontal="center" vertical="top" wrapText="1"/>
    </xf>
    <xf numFmtId="49" fontId="4" fillId="3" borderId="25" xfId="0" applyNumberFormat="1" applyFont="1" applyFill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right" vertical="top" wrapText="1"/>
    </xf>
    <xf numFmtId="4" fontId="4" fillId="3" borderId="26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3" fillId="0" borderId="20" xfId="0" applyFont="1" applyBorder="1"/>
    <xf numFmtId="164" fontId="3" fillId="0" borderId="21" xfId="0" applyNumberFormat="1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8" fillId="4" borderId="24" xfId="0" applyFont="1" applyFill="1" applyBorder="1"/>
    <xf numFmtId="164" fontId="8" fillId="4" borderId="25" xfId="0" applyNumberFormat="1" applyFont="1" applyFill="1" applyBorder="1"/>
    <xf numFmtId="164" fontId="3" fillId="4" borderId="25" xfId="0" applyNumberFormat="1" applyFont="1" applyFill="1" applyBorder="1"/>
    <xf numFmtId="164" fontId="3" fillId="0" borderId="10" xfId="0" applyNumberFormat="1" applyFont="1" applyBorder="1"/>
    <xf numFmtId="164" fontId="10" fillId="4" borderId="25" xfId="0" applyNumberFormat="1" applyFont="1" applyFill="1" applyBorder="1"/>
    <xf numFmtId="164" fontId="10" fillId="4" borderId="26" xfId="0" applyNumberFormat="1" applyFont="1" applyFill="1" applyBorder="1"/>
    <xf numFmtId="0" fontId="8" fillId="3" borderId="24" xfId="0" applyFont="1" applyFill="1" applyBorder="1"/>
    <xf numFmtId="0" fontId="10" fillId="3" borderId="24" xfId="0" applyFont="1" applyFill="1" applyBorder="1"/>
    <xf numFmtId="164" fontId="10" fillId="3" borderId="25" xfId="0" applyNumberFormat="1" applyFont="1" applyFill="1" applyBorder="1"/>
    <xf numFmtId="164" fontId="10" fillId="3" borderId="26" xfId="0" applyNumberFormat="1" applyFont="1" applyFill="1" applyBorder="1"/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/>
    <xf numFmtId="0" fontId="11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/>
    <xf numFmtId="0" fontId="2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4.140625" style="0" customWidth="1"/>
    <col min="2" max="2" width="23.7109375" style="0" customWidth="1"/>
    <col min="3" max="3" width="22.140625" style="0" customWidth="1"/>
    <col min="4" max="4" width="17.00390625" style="0" customWidth="1"/>
    <col min="5" max="5" width="20.57421875" style="0" customWidth="1"/>
  </cols>
  <sheetData>
    <row r="1" spans="1:6" s="66" customFormat="1" ht="24.75" customHeight="1">
      <c r="A1" s="141" t="s">
        <v>61</v>
      </c>
      <c r="B1" s="141"/>
      <c r="C1" s="141"/>
      <c r="D1" s="141"/>
      <c r="E1" s="141"/>
      <c r="F1" s="141"/>
    </row>
    <row r="2" spans="1:6" s="1" customFormat="1" ht="14.25" customHeight="1">
      <c r="A2" s="1" t="s">
        <v>70</v>
      </c>
      <c r="C2" s="2"/>
      <c r="D2" s="2"/>
      <c r="E2" s="2"/>
      <c r="F2" s="2"/>
    </row>
    <row r="3" s="1" customFormat="1" ht="15.75" thickBot="1"/>
    <row r="4" spans="1:5" s="73" customFormat="1" ht="16.5">
      <c r="A4" s="75" t="s">
        <v>62</v>
      </c>
      <c r="B4" s="76" t="s">
        <v>136</v>
      </c>
      <c r="C4" s="76" t="s">
        <v>137</v>
      </c>
      <c r="D4" s="76" t="s">
        <v>66</v>
      </c>
      <c r="E4" s="77" t="s">
        <v>23</v>
      </c>
    </row>
    <row r="5" spans="1:5" s="1" customFormat="1" ht="15">
      <c r="A5" s="69" t="s">
        <v>63</v>
      </c>
      <c r="B5" s="70" t="s">
        <v>133</v>
      </c>
      <c r="C5" s="70">
        <f>'SO 801.4'!$F$13</f>
        <v>0</v>
      </c>
      <c r="D5" s="70">
        <f>0.21*C5</f>
        <v>0</v>
      </c>
      <c r="E5" s="71">
        <f aca="true" t="shared" si="0" ref="E5:E16">C5+D5</f>
        <v>0</v>
      </c>
    </row>
    <row r="6" spans="1:5" s="1" customFormat="1" ht="15">
      <c r="A6" s="69"/>
      <c r="B6" s="70" t="s">
        <v>134</v>
      </c>
      <c r="C6" s="70">
        <f>'SO 801.4'!$F$25</f>
        <v>0</v>
      </c>
      <c r="D6" s="70">
        <f>0.21*C6</f>
        <v>0</v>
      </c>
      <c r="E6" s="71">
        <f t="shared" si="0"/>
        <v>0</v>
      </c>
    </row>
    <row r="7" spans="1:5" s="1" customFormat="1" ht="15.75" thickBot="1">
      <c r="A7" s="123"/>
      <c r="B7" s="124" t="s">
        <v>135</v>
      </c>
      <c r="C7" s="124">
        <f>'SO 801.4'!$F$56</f>
        <v>0</v>
      </c>
      <c r="D7" s="70">
        <f>0.21*C7</f>
        <v>0</v>
      </c>
      <c r="E7" s="71">
        <f t="shared" si="0"/>
        <v>0</v>
      </c>
    </row>
    <row r="8" spans="1:5" s="74" customFormat="1" ht="20.25" thickBot="1">
      <c r="A8" s="127" t="s">
        <v>138</v>
      </c>
      <c r="B8" s="128"/>
      <c r="C8" s="131">
        <f>SUM(C5:C7)</f>
        <v>0</v>
      </c>
      <c r="D8" s="131">
        <f>SUM(D5:D7)</f>
        <v>0</v>
      </c>
      <c r="E8" s="132">
        <f t="shared" si="0"/>
        <v>0</v>
      </c>
    </row>
    <row r="9" spans="1:5" s="1" customFormat="1" ht="15">
      <c r="A9" s="125" t="s">
        <v>64</v>
      </c>
      <c r="B9" s="126" t="s">
        <v>133</v>
      </c>
      <c r="C9" s="126">
        <f>'SO 801.11'!$F$12</f>
        <v>0</v>
      </c>
      <c r="D9" s="126">
        <f>0.21*C9</f>
        <v>0</v>
      </c>
      <c r="E9" s="130">
        <f t="shared" si="0"/>
        <v>0</v>
      </c>
    </row>
    <row r="10" spans="1:5" s="1" customFormat="1" ht="15">
      <c r="A10" s="69"/>
      <c r="B10" s="70" t="s">
        <v>134</v>
      </c>
      <c r="C10" s="70">
        <f>'SO 801.11'!$F$23</f>
        <v>0</v>
      </c>
      <c r="D10" s="126">
        <f>0.21*C10</f>
        <v>0</v>
      </c>
      <c r="E10" s="130">
        <f t="shared" si="0"/>
        <v>0</v>
      </c>
    </row>
    <row r="11" spans="1:5" s="1" customFormat="1" ht="15.75" thickBot="1">
      <c r="A11" s="123"/>
      <c r="B11" s="124" t="s">
        <v>135</v>
      </c>
      <c r="C11" s="124">
        <f>'SO 801.11'!$F$52</f>
        <v>0</v>
      </c>
      <c r="D11" s="126">
        <f>0.21*C11</f>
        <v>0</v>
      </c>
      <c r="E11" s="130">
        <f t="shared" si="0"/>
        <v>0</v>
      </c>
    </row>
    <row r="12" spans="1:5" s="1" customFormat="1" ht="20.25" thickBot="1">
      <c r="A12" s="127" t="s">
        <v>139</v>
      </c>
      <c r="B12" s="129"/>
      <c r="C12" s="131">
        <f>SUM(C9:C11)</f>
        <v>0</v>
      </c>
      <c r="D12" s="131">
        <f>SUM(D9:D11)</f>
        <v>0</v>
      </c>
      <c r="E12" s="132">
        <f t="shared" si="0"/>
        <v>0</v>
      </c>
    </row>
    <row r="13" spans="1:5" s="1" customFormat="1" ht="15">
      <c r="A13" s="125" t="s">
        <v>65</v>
      </c>
      <c r="B13" s="126" t="s">
        <v>133</v>
      </c>
      <c r="C13" s="126">
        <f>'SO 801.12'!$F$13</f>
        <v>0</v>
      </c>
      <c r="D13" s="126">
        <f>0.21*C13</f>
        <v>0</v>
      </c>
      <c r="E13" s="130">
        <f t="shared" si="0"/>
        <v>0</v>
      </c>
    </row>
    <row r="14" spans="1:5" s="1" customFormat="1" ht="15">
      <c r="A14" s="69"/>
      <c r="B14" s="70" t="s">
        <v>134</v>
      </c>
      <c r="C14" s="70">
        <f>'SO 801.12'!$F$24</f>
        <v>0</v>
      </c>
      <c r="D14" s="126">
        <f>0.21*C14</f>
        <v>0</v>
      </c>
      <c r="E14" s="130">
        <f t="shared" si="0"/>
        <v>0</v>
      </c>
    </row>
    <row r="15" spans="1:5" s="1" customFormat="1" ht="15.75" thickBot="1">
      <c r="A15" s="123"/>
      <c r="B15" s="124" t="s">
        <v>135</v>
      </c>
      <c r="C15" s="124">
        <f>'SO 801.12'!$F$54</f>
        <v>0</v>
      </c>
      <c r="D15" s="126">
        <f>0.21*C15</f>
        <v>0</v>
      </c>
      <c r="E15" s="130">
        <f t="shared" si="0"/>
        <v>0</v>
      </c>
    </row>
    <row r="16" spans="1:5" s="1" customFormat="1" ht="20.25" thickBot="1">
      <c r="A16" s="127" t="s">
        <v>140</v>
      </c>
      <c r="B16" s="129"/>
      <c r="C16" s="131">
        <f>SUM(C13:C15)</f>
        <v>0</v>
      </c>
      <c r="D16" s="131">
        <f>SUM(D13:D15)</f>
        <v>0</v>
      </c>
      <c r="E16" s="132">
        <f t="shared" si="0"/>
        <v>0</v>
      </c>
    </row>
    <row r="17" ht="13.5" thickBot="1"/>
    <row r="18" spans="1:5" ht="20.25" thickBot="1">
      <c r="A18" s="133" t="s">
        <v>148</v>
      </c>
      <c r="B18" s="134"/>
      <c r="C18" s="135">
        <f>C8+C12+C16</f>
        <v>0</v>
      </c>
      <c r="D18" s="135">
        <f>0.21*C18</f>
        <v>0</v>
      </c>
      <c r="E18" s="136">
        <f>C18+D18</f>
        <v>0</v>
      </c>
    </row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6">
      <selection activeCell="F56" sqref="F56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  <col min="8" max="8" width="11.421875" style="0" bestFit="1" customWidth="1"/>
  </cols>
  <sheetData>
    <row r="1" spans="1:6" s="66" customFormat="1" ht="24.75" customHeight="1">
      <c r="A1" s="141" t="s">
        <v>3</v>
      </c>
      <c r="B1" s="141"/>
      <c r="C1" s="141"/>
      <c r="D1" s="141"/>
      <c r="E1" s="141"/>
      <c r="F1" s="141"/>
    </row>
    <row r="2" spans="1:6" s="1" customFormat="1" ht="14.25" customHeight="1">
      <c r="A2" s="2" t="s">
        <v>22</v>
      </c>
      <c r="B2" s="1" t="s">
        <v>69</v>
      </c>
      <c r="C2" s="2"/>
      <c r="D2" s="2"/>
      <c r="E2" s="2"/>
      <c r="F2" s="2"/>
    </row>
    <row r="3" spans="1:6" s="1" customFormat="1" ht="14.25" customHeight="1">
      <c r="A3" s="2"/>
      <c r="C3" s="2"/>
      <c r="D3" s="2"/>
      <c r="E3" s="2"/>
      <c r="F3" s="2"/>
    </row>
    <row r="4" spans="1:6" s="1" customFormat="1" ht="14.25" customHeight="1">
      <c r="A4" s="137" t="s">
        <v>149</v>
      </c>
      <c r="B4" s="138"/>
      <c r="C4" s="139"/>
      <c r="D4" s="139"/>
      <c r="E4" s="2"/>
      <c r="F4" s="2"/>
    </row>
    <row r="5" s="4" customFormat="1" ht="15" thickBot="1">
      <c r="A5" s="3"/>
    </row>
    <row r="6" spans="1:6" s="102" customFormat="1" ht="15.95" customHeight="1">
      <c r="A6" s="103" t="s">
        <v>29</v>
      </c>
      <c r="B6" s="104" t="s">
        <v>145</v>
      </c>
      <c r="C6" s="104" t="s">
        <v>146</v>
      </c>
      <c r="D6" s="105" t="s">
        <v>30</v>
      </c>
      <c r="E6" s="106" t="s">
        <v>19</v>
      </c>
      <c r="F6" s="107" t="s">
        <v>23</v>
      </c>
    </row>
    <row r="7" spans="1:6" s="4" customFormat="1" ht="15" thickBot="1">
      <c r="A7" s="98"/>
      <c r="B7" s="99" t="s">
        <v>141</v>
      </c>
      <c r="C7" s="100"/>
      <c r="D7" s="87"/>
      <c r="E7" s="88"/>
      <c r="F7" s="89"/>
    </row>
    <row r="8" spans="1:6" s="4" customFormat="1" ht="15" thickBot="1">
      <c r="A8" s="10"/>
      <c r="B8" s="101" t="s">
        <v>32</v>
      </c>
      <c r="C8" s="10"/>
      <c r="D8" s="7"/>
      <c r="E8" s="14"/>
      <c r="F8" s="15"/>
    </row>
    <row r="9" spans="1:6" s="4" customFormat="1" ht="43.5" thickBot="1">
      <c r="A9" s="12">
        <v>1</v>
      </c>
      <c r="B9" s="16" t="s">
        <v>49</v>
      </c>
      <c r="C9" s="10">
        <v>39</v>
      </c>
      <c r="D9" s="17" t="s">
        <v>85</v>
      </c>
      <c r="E9" s="14">
        <v>0</v>
      </c>
      <c r="F9" s="15">
        <f>C9*E9</f>
        <v>0</v>
      </c>
    </row>
    <row r="10" spans="1:6" s="4" customFormat="1" ht="43.5" thickBot="1">
      <c r="A10" s="12">
        <v>2</v>
      </c>
      <c r="B10" s="16" t="s">
        <v>50</v>
      </c>
      <c r="C10" s="10">
        <v>26</v>
      </c>
      <c r="D10" s="17" t="s">
        <v>86</v>
      </c>
      <c r="E10" s="14">
        <v>0</v>
      </c>
      <c r="F10" s="15">
        <f>C10*E10</f>
        <v>0</v>
      </c>
    </row>
    <row r="11" spans="1:6" s="4" customFormat="1" ht="15.95" customHeight="1">
      <c r="A11" s="18"/>
      <c r="B11" s="19" t="s">
        <v>33</v>
      </c>
      <c r="C11" s="20"/>
      <c r="D11" s="21"/>
      <c r="E11" s="22"/>
      <c r="F11" s="23">
        <f>SUM(F9:F10)</f>
        <v>0</v>
      </c>
    </row>
    <row r="12" spans="1:6" s="4" customFormat="1" ht="15.95" customHeight="1">
      <c r="A12" s="6"/>
      <c r="B12" s="24" t="s">
        <v>34</v>
      </c>
      <c r="C12" s="25">
        <v>0.05</v>
      </c>
      <c r="D12" s="7"/>
      <c r="E12" s="14"/>
      <c r="F12" s="26">
        <f>0.05*F11</f>
        <v>0</v>
      </c>
    </row>
    <row r="13" spans="1:6" s="4" customFormat="1" ht="15.95" customHeight="1" thickBot="1">
      <c r="A13" s="78"/>
      <c r="B13" s="79" t="s">
        <v>142</v>
      </c>
      <c r="C13" s="80"/>
      <c r="D13" s="81"/>
      <c r="E13" s="82"/>
      <c r="F13" s="83">
        <f>SUM(F11:F12)</f>
        <v>0</v>
      </c>
    </row>
    <row r="14" spans="4:6" s="4" customFormat="1" ht="15.95" customHeight="1" thickBot="1">
      <c r="D14" s="27"/>
      <c r="E14" s="28"/>
      <c r="F14" s="28"/>
    </row>
    <row r="15" spans="1:6" s="4" customFormat="1" ht="15.95" customHeight="1">
      <c r="A15" s="108" t="s">
        <v>40</v>
      </c>
      <c r="B15" s="103" t="s">
        <v>20</v>
      </c>
      <c r="C15" s="109" t="s">
        <v>17</v>
      </c>
      <c r="D15" s="104" t="s">
        <v>16</v>
      </c>
      <c r="E15" s="104" t="s">
        <v>18</v>
      </c>
      <c r="F15" s="107" t="s">
        <v>23</v>
      </c>
    </row>
    <row r="16" spans="1:6" s="4" customFormat="1" ht="15.95" customHeight="1">
      <c r="A16" s="90" t="s">
        <v>35</v>
      </c>
      <c r="B16" s="91" t="s">
        <v>143</v>
      </c>
      <c r="C16" s="92"/>
      <c r="D16" s="93"/>
      <c r="E16" s="93"/>
      <c r="F16" s="89"/>
    </row>
    <row r="17" spans="1:6" s="4" customFormat="1" ht="14.25">
      <c r="A17" s="32">
        <v>1</v>
      </c>
      <c r="B17" s="33" t="s">
        <v>87</v>
      </c>
      <c r="C17" s="34" t="s">
        <v>26</v>
      </c>
      <c r="D17" s="5">
        <v>2.6</v>
      </c>
      <c r="E17" s="35">
        <v>0</v>
      </c>
      <c r="F17" s="15">
        <f aca="true" t="shared" si="0" ref="F17:F23">D17*E17</f>
        <v>0</v>
      </c>
    </row>
    <row r="18" spans="1:6" s="4" customFormat="1" ht="15.95" customHeight="1">
      <c r="A18" s="32">
        <v>2</v>
      </c>
      <c r="B18" s="33" t="s">
        <v>88</v>
      </c>
      <c r="C18" s="34" t="s">
        <v>36</v>
      </c>
      <c r="D18" s="5">
        <v>195</v>
      </c>
      <c r="E18" s="37">
        <v>0</v>
      </c>
      <c r="F18" s="15">
        <f t="shared" si="0"/>
        <v>0</v>
      </c>
    </row>
    <row r="19" spans="1:6" s="4" customFormat="1" ht="15.95" customHeight="1">
      <c r="A19" s="32">
        <v>3</v>
      </c>
      <c r="B19" s="33" t="s">
        <v>89</v>
      </c>
      <c r="C19" s="34" t="s">
        <v>36</v>
      </c>
      <c r="D19" s="5">
        <v>195</v>
      </c>
      <c r="E19" s="37">
        <v>0</v>
      </c>
      <c r="F19" s="15">
        <f t="shared" si="0"/>
        <v>0</v>
      </c>
    </row>
    <row r="20" spans="1:6" s="4" customFormat="1" ht="15.95" customHeight="1">
      <c r="A20" s="32">
        <v>4</v>
      </c>
      <c r="B20" s="33" t="s">
        <v>90</v>
      </c>
      <c r="C20" s="34" t="s">
        <v>37</v>
      </c>
      <c r="D20" s="5">
        <v>117</v>
      </c>
      <c r="E20" s="37">
        <v>0</v>
      </c>
      <c r="F20" s="15">
        <f t="shared" si="0"/>
        <v>0</v>
      </c>
    </row>
    <row r="21" spans="1:6" s="4" customFormat="1" ht="15.95" customHeight="1">
      <c r="A21" s="32">
        <v>5</v>
      </c>
      <c r="B21" s="33" t="s">
        <v>91</v>
      </c>
      <c r="C21" s="34" t="s">
        <v>36</v>
      </c>
      <c r="D21" s="5">
        <v>65</v>
      </c>
      <c r="E21" s="37">
        <v>0</v>
      </c>
      <c r="F21" s="15">
        <f t="shared" si="0"/>
        <v>0</v>
      </c>
    </row>
    <row r="22" spans="1:6" s="4" customFormat="1" ht="28.5">
      <c r="A22" s="32">
        <v>6</v>
      </c>
      <c r="B22" s="33" t="s">
        <v>92</v>
      </c>
      <c r="C22" s="34" t="s">
        <v>25</v>
      </c>
      <c r="D22" s="5">
        <v>5.2</v>
      </c>
      <c r="E22" s="37">
        <v>0</v>
      </c>
      <c r="F22" s="15">
        <f t="shared" si="0"/>
        <v>0</v>
      </c>
    </row>
    <row r="23" spans="1:6" s="4" customFormat="1" ht="15.95" customHeight="1">
      <c r="A23" s="32">
        <v>7</v>
      </c>
      <c r="B23" s="33" t="s">
        <v>93</v>
      </c>
      <c r="C23" s="34" t="s">
        <v>38</v>
      </c>
      <c r="D23" s="5">
        <v>13000</v>
      </c>
      <c r="E23" s="35">
        <v>0</v>
      </c>
      <c r="F23" s="15">
        <f t="shared" si="0"/>
        <v>0</v>
      </c>
    </row>
    <row r="24" spans="1:6" s="4" customFormat="1" ht="15.95" customHeight="1">
      <c r="A24" s="36"/>
      <c r="B24" s="33" t="s">
        <v>39</v>
      </c>
      <c r="C24" s="34"/>
      <c r="D24" s="5"/>
      <c r="E24" s="37"/>
      <c r="F24" s="15">
        <f>SUM(F17:F23)</f>
        <v>0</v>
      </c>
    </row>
    <row r="25" spans="1:6" s="4" customFormat="1" ht="15.95" customHeight="1" thickBot="1">
      <c r="A25" s="94"/>
      <c r="B25" s="95" t="s">
        <v>144</v>
      </c>
      <c r="C25" s="96"/>
      <c r="D25" s="80"/>
      <c r="E25" s="97"/>
      <c r="F25" s="83">
        <f>SUM(F24:F24)</f>
        <v>0</v>
      </c>
    </row>
    <row r="26" spans="1:6" s="4" customFormat="1" ht="15.95" customHeight="1" thickBot="1">
      <c r="A26" s="38"/>
      <c r="B26" s="38"/>
      <c r="C26" s="39"/>
      <c r="D26" s="40"/>
      <c r="E26" s="39"/>
      <c r="F26" s="28"/>
    </row>
    <row r="27" spans="1:6" s="4" customFormat="1" ht="15.95" customHeight="1">
      <c r="A27" s="108" t="s">
        <v>40</v>
      </c>
      <c r="B27" s="103" t="s">
        <v>21</v>
      </c>
      <c r="C27" s="109" t="s">
        <v>17</v>
      </c>
      <c r="D27" s="104" t="s">
        <v>16</v>
      </c>
      <c r="E27" s="104" t="s">
        <v>18</v>
      </c>
      <c r="F27" s="107" t="s">
        <v>23</v>
      </c>
    </row>
    <row r="28" spans="1:6" s="4" customFormat="1" ht="15.95" customHeight="1">
      <c r="A28" s="117"/>
      <c r="B28" s="91" t="s">
        <v>94</v>
      </c>
      <c r="C28" s="93"/>
      <c r="D28" s="92"/>
      <c r="E28" s="93"/>
      <c r="F28" s="89"/>
    </row>
    <row r="29" spans="1:6" s="4" customFormat="1" ht="14.25">
      <c r="A29" s="118" t="s">
        <v>41</v>
      </c>
      <c r="B29" s="33"/>
      <c r="C29" s="5"/>
      <c r="D29" s="34"/>
      <c r="E29" s="5"/>
      <c r="F29" s="9"/>
    </row>
    <row r="30" spans="1:6" s="31" customFormat="1" ht="14.25">
      <c r="A30" s="119"/>
      <c r="B30" s="67" t="s">
        <v>48</v>
      </c>
      <c r="C30" s="42"/>
      <c r="D30" s="43"/>
      <c r="E30" s="42"/>
      <c r="F30" s="44"/>
    </row>
    <row r="31" spans="1:6" s="4" customFormat="1" ht="57">
      <c r="A31" s="72" t="s">
        <v>71</v>
      </c>
      <c r="B31" s="33" t="s">
        <v>95</v>
      </c>
      <c r="C31" s="5" t="s">
        <v>36</v>
      </c>
      <c r="D31" s="34" t="s">
        <v>52</v>
      </c>
      <c r="E31" s="37">
        <v>0</v>
      </c>
      <c r="F31" s="15">
        <f aca="true" t="shared" si="1" ref="F31:F38">D31*E31</f>
        <v>0</v>
      </c>
    </row>
    <row r="32" spans="1:6" s="4" customFormat="1" ht="57">
      <c r="A32" s="72" t="s">
        <v>72</v>
      </c>
      <c r="B32" s="33" t="s">
        <v>96</v>
      </c>
      <c r="C32" s="5" t="s">
        <v>36</v>
      </c>
      <c r="D32" s="34" t="s">
        <v>53</v>
      </c>
      <c r="E32" s="37">
        <v>0</v>
      </c>
      <c r="F32" s="15">
        <f t="shared" si="1"/>
        <v>0</v>
      </c>
    </row>
    <row r="33" spans="1:6" s="4" customFormat="1" ht="57">
      <c r="A33" s="72" t="s">
        <v>73</v>
      </c>
      <c r="B33" s="33" t="s">
        <v>97</v>
      </c>
      <c r="C33" s="5" t="s">
        <v>36</v>
      </c>
      <c r="D33" s="34" t="s">
        <v>54</v>
      </c>
      <c r="E33" s="37">
        <v>0</v>
      </c>
      <c r="F33" s="15">
        <f t="shared" si="1"/>
        <v>0</v>
      </c>
    </row>
    <row r="34" spans="1:6" s="4" customFormat="1" ht="71.25">
      <c r="A34" s="72" t="s">
        <v>74</v>
      </c>
      <c r="B34" s="33" t="s">
        <v>103</v>
      </c>
      <c r="C34" s="5" t="s">
        <v>36</v>
      </c>
      <c r="D34" s="34" t="s">
        <v>102</v>
      </c>
      <c r="E34" s="37">
        <v>0</v>
      </c>
      <c r="F34" s="15">
        <f t="shared" si="1"/>
        <v>0</v>
      </c>
    </row>
    <row r="35" spans="1:6" s="4" customFormat="1" ht="57">
      <c r="A35" s="72" t="s">
        <v>75</v>
      </c>
      <c r="B35" s="33" t="s">
        <v>98</v>
      </c>
      <c r="C35" s="5" t="s">
        <v>36</v>
      </c>
      <c r="D35" s="34" t="s">
        <v>54</v>
      </c>
      <c r="E35" s="37">
        <v>0</v>
      </c>
      <c r="F35" s="15">
        <f t="shared" si="1"/>
        <v>0</v>
      </c>
    </row>
    <row r="36" spans="1:6" s="4" customFormat="1" ht="57">
      <c r="A36" s="72" t="s">
        <v>76</v>
      </c>
      <c r="B36" s="33" t="s">
        <v>99</v>
      </c>
      <c r="C36" s="5" t="s">
        <v>36</v>
      </c>
      <c r="D36" s="34" t="s">
        <v>55</v>
      </c>
      <c r="E36" s="37">
        <v>0</v>
      </c>
      <c r="F36" s="15">
        <f t="shared" si="1"/>
        <v>0</v>
      </c>
    </row>
    <row r="37" spans="1:6" s="4" customFormat="1" ht="57">
      <c r="A37" s="72" t="s">
        <v>77</v>
      </c>
      <c r="B37" s="33" t="s">
        <v>100</v>
      </c>
      <c r="C37" s="5" t="s">
        <v>36</v>
      </c>
      <c r="D37" s="34" t="s">
        <v>51</v>
      </c>
      <c r="E37" s="37">
        <v>0</v>
      </c>
      <c r="F37" s="15">
        <f t="shared" si="1"/>
        <v>0</v>
      </c>
    </row>
    <row r="38" spans="1:6" s="4" customFormat="1" ht="57">
      <c r="A38" s="72" t="s">
        <v>78</v>
      </c>
      <c r="B38" s="33" t="s">
        <v>101</v>
      </c>
      <c r="C38" s="5" t="s">
        <v>36</v>
      </c>
      <c r="D38" s="34" t="s">
        <v>51</v>
      </c>
      <c r="E38" s="37">
        <v>0</v>
      </c>
      <c r="F38" s="15">
        <f t="shared" si="1"/>
        <v>0</v>
      </c>
    </row>
    <row r="39" spans="1:7" s="4" customFormat="1" ht="14.25">
      <c r="A39" s="120"/>
      <c r="B39" s="41" t="s">
        <v>12</v>
      </c>
      <c r="C39" s="42"/>
      <c r="D39" s="43"/>
      <c r="E39" s="45"/>
      <c r="F39" s="46"/>
      <c r="G39" s="47"/>
    </row>
    <row r="40" spans="1:7" s="31" customFormat="1" ht="14.25">
      <c r="A40" s="121"/>
      <c r="B40" s="29" t="s">
        <v>43</v>
      </c>
      <c r="C40" s="30" t="s">
        <v>59</v>
      </c>
      <c r="D40" s="68" t="s">
        <v>51</v>
      </c>
      <c r="E40" s="35">
        <v>0</v>
      </c>
      <c r="F40" s="15">
        <f>E40*D40</f>
        <v>0</v>
      </c>
      <c r="G40" s="52"/>
    </row>
    <row r="41" spans="1:6" s="4" customFormat="1" ht="14.25">
      <c r="A41" s="120"/>
      <c r="B41" s="57" t="s">
        <v>13</v>
      </c>
      <c r="C41" s="42"/>
      <c r="D41" s="51"/>
      <c r="E41" s="45"/>
      <c r="F41" s="58"/>
    </row>
    <row r="42" spans="1:7" s="4" customFormat="1" ht="57">
      <c r="A42" s="121" t="s">
        <v>10</v>
      </c>
      <c r="B42" s="54" t="s">
        <v>42</v>
      </c>
      <c r="C42" s="5" t="s">
        <v>36</v>
      </c>
      <c r="D42" s="55">
        <v>65</v>
      </c>
      <c r="E42" s="37">
        <v>0</v>
      </c>
      <c r="F42" s="15">
        <f>D42*E42</f>
        <v>0</v>
      </c>
      <c r="G42" s="47"/>
    </row>
    <row r="43" spans="1:7" s="4" customFormat="1" ht="28.5">
      <c r="A43" s="121" t="s">
        <v>11</v>
      </c>
      <c r="B43" s="54" t="s">
        <v>0</v>
      </c>
      <c r="C43" s="5" t="s">
        <v>36</v>
      </c>
      <c r="D43" s="55">
        <v>65</v>
      </c>
      <c r="E43" s="37">
        <v>0</v>
      </c>
      <c r="F43" s="15">
        <f>D43*E43</f>
        <v>0</v>
      </c>
      <c r="G43" s="47"/>
    </row>
    <row r="44" spans="1:6" s="4" customFormat="1" ht="42.75">
      <c r="A44" s="72" t="s">
        <v>5</v>
      </c>
      <c r="B44" s="54" t="s">
        <v>2</v>
      </c>
      <c r="C44" s="5" t="s">
        <v>1</v>
      </c>
      <c r="D44" s="55">
        <v>0.0026</v>
      </c>
      <c r="E44" s="37">
        <v>0</v>
      </c>
      <c r="F44" s="15">
        <f>D44*E44</f>
        <v>0</v>
      </c>
    </row>
    <row r="45" spans="1:6" s="4" customFormat="1" ht="28.5">
      <c r="A45" s="72" t="s">
        <v>79</v>
      </c>
      <c r="B45" s="54" t="s">
        <v>80</v>
      </c>
      <c r="C45" s="5" t="s">
        <v>36</v>
      </c>
      <c r="D45" s="55">
        <v>65</v>
      </c>
      <c r="E45" s="37">
        <v>0</v>
      </c>
      <c r="F45" s="15">
        <f>D45*E45</f>
        <v>0</v>
      </c>
    </row>
    <row r="46" spans="1:6" s="4" customFormat="1" ht="31.5" customHeight="1">
      <c r="A46" s="72" t="s">
        <v>44</v>
      </c>
      <c r="B46" s="54" t="s">
        <v>45</v>
      </c>
      <c r="C46" s="5" t="s">
        <v>36</v>
      </c>
      <c r="D46" s="55">
        <v>65</v>
      </c>
      <c r="E46" s="37">
        <v>0</v>
      </c>
      <c r="F46" s="15">
        <f>D46*E46</f>
        <v>0</v>
      </c>
    </row>
    <row r="47" spans="1:6" s="4" customFormat="1" ht="31.5" customHeight="1">
      <c r="A47" s="72" t="s">
        <v>44</v>
      </c>
      <c r="B47" s="54" t="s">
        <v>47</v>
      </c>
      <c r="C47" s="5" t="s">
        <v>36</v>
      </c>
      <c r="D47" s="55">
        <v>65</v>
      </c>
      <c r="E47" s="37">
        <v>0</v>
      </c>
      <c r="F47" s="15"/>
    </row>
    <row r="48" spans="1:6" s="31" customFormat="1" ht="15.95" customHeight="1">
      <c r="A48" s="121" t="s">
        <v>44</v>
      </c>
      <c r="B48" s="48" t="s">
        <v>6</v>
      </c>
      <c r="C48" s="30" t="s">
        <v>36</v>
      </c>
      <c r="D48" s="49">
        <v>65</v>
      </c>
      <c r="E48" s="35">
        <v>0</v>
      </c>
      <c r="F48" s="56">
        <f>D48*E48</f>
        <v>0</v>
      </c>
    </row>
    <row r="49" spans="1:6" s="4" customFormat="1" ht="28.5">
      <c r="A49" s="72" t="s">
        <v>7</v>
      </c>
      <c r="B49" s="48" t="s">
        <v>15</v>
      </c>
      <c r="C49" s="5" t="s">
        <v>36</v>
      </c>
      <c r="D49" s="55">
        <v>3.25</v>
      </c>
      <c r="E49" s="37">
        <v>0</v>
      </c>
      <c r="F49" s="15">
        <f>D49*E49</f>
        <v>0</v>
      </c>
    </row>
    <row r="50" spans="1:6" s="4" customFormat="1" ht="28.5">
      <c r="A50" s="72" t="s">
        <v>81</v>
      </c>
      <c r="B50" s="54" t="s">
        <v>82</v>
      </c>
      <c r="C50" s="5" t="s">
        <v>24</v>
      </c>
      <c r="D50" s="49">
        <v>65</v>
      </c>
      <c r="E50" s="37">
        <v>0</v>
      </c>
      <c r="F50" s="15">
        <f>D50*E50</f>
        <v>0</v>
      </c>
    </row>
    <row r="51" spans="1:6" s="4" customFormat="1" ht="14.25">
      <c r="A51" s="72" t="s">
        <v>4</v>
      </c>
      <c r="B51" s="54" t="s">
        <v>14</v>
      </c>
      <c r="C51" s="5" t="s">
        <v>25</v>
      </c>
      <c r="D51" s="55">
        <v>13</v>
      </c>
      <c r="E51" s="37">
        <v>0</v>
      </c>
      <c r="F51" s="15">
        <f>D51*E51</f>
        <v>0</v>
      </c>
    </row>
    <row r="52" spans="1:6" s="4" customFormat="1" ht="14.25">
      <c r="A52" s="72" t="s">
        <v>83</v>
      </c>
      <c r="B52" s="54" t="s">
        <v>84</v>
      </c>
      <c r="C52" s="5" t="s">
        <v>25</v>
      </c>
      <c r="D52" s="5">
        <v>13</v>
      </c>
      <c r="E52" s="37">
        <v>0</v>
      </c>
      <c r="F52" s="15">
        <f>D52*E52</f>
        <v>0</v>
      </c>
    </row>
    <row r="53" spans="1:6" s="31" customFormat="1" ht="14.25">
      <c r="A53" s="120"/>
      <c r="B53" s="50"/>
      <c r="C53" s="42"/>
      <c r="D53" s="59"/>
      <c r="E53" s="45"/>
      <c r="F53" s="46"/>
    </row>
    <row r="54" spans="1:6" s="31" customFormat="1" ht="14.25">
      <c r="A54" s="121" t="s">
        <v>44</v>
      </c>
      <c r="B54" s="48" t="s">
        <v>8</v>
      </c>
      <c r="C54" s="30" t="s">
        <v>60</v>
      </c>
      <c r="D54" s="49">
        <v>1</v>
      </c>
      <c r="E54" s="35">
        <v>0</v>
      </c>
      <c r="F54" s="60">
        <f>D54*E54</f>
        <v>0</v>
      </c>
    </row>
    <row r="55" spans="1:6" s="31" customFormat="1" ht="15" thickBot="1">
      <c r="A55" s="122" t="s">
        <v>44</v>
      </c>
      <c r="B55" s="61" t="s">
        <v>9</v>
      </c>
      <c r="C55" s="62" t="s">
        <v>60</v>
      </c>
      <c r="D55" s="63">
        <v>1</v>
      </c>
      <c r="E55" s="64">
        <v>0</v>
      </c>
      <c r="F55" s="65">
        <f>D55*E55</f>
        <v>0</v>
      </c>
    </row>
    <row r="56" spans="1:8" s="102" customFormat="1" ht="15.95" customHeight="1" thickBot="1">
      <c r="A56" s="111"/>
      <c r="B56" s="112" t="s">
        <v>147</v>
      </c>
      <c r="C56" s="113"/>
      <c r="D56" s="114"/>
      <c r="E56" s="115"/>
      <c r="F56" s="116">
        <f>SUM(F31:F55)</f>
        <v>0</v>
      </c>
      <c r="H56" s="110"/>
    </row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&amp;C&amp;A&amp;RStránka &amp;P</oddHeader>
    <oddFooter>&amp;CStránka &amp;P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2">
      <selection activeCell="I32" sqref="I32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</cols>
  <sheetData>
    <row r="1" spans="1:6" s="66" customFormat="1" ht="24.75" customHeight="1">
      <c r="A1" s="141" t="s">
        <v>3</v>
      </c>
      <c r="B1" s="141"/>
      <c r="C1" s="141"/>
      <c r="D1" s="141"/>
      <c r="E1" s="141"/>
      <c r="F1" s="141"/>
    </row>
    <row r="2" spans="1:6" s="1" customFormat="1" ht="14.25" customHeight="1">
      <c r="A2" s="2" t="s">
        <v>22</v>
      </c>
      <c r="B2" s="1" t="s">
        <v>68</v>
      </c>
      <c r="C2" s="2"/>
      <c r="D2" s="2"/>
      <c r="E2" s="2"/>
      <c r="F2" s="2"/>
    </row>
    <row r="3" spans="1:6" s="1" customFormat="1" ht="14.25" customHeight="1">
      <c r="A3" s="2"/>
      <c r="C3" s="2"/>
      <c r="D3" s="2"/>
      <c r="E3" s="2"/>
      <c r="F3" s="2"/>
    </row>
    <row r="4" spans="1:6" s="1" customFormat="1" ht="14.25" customHeight="1">
      <c r="A4" s="137" t="s">
        <v>149</v>
      </c>
      <c r="B4" s="138"/>
      <c r="C4" s="139"/>
      <c r="D4" s="139"/>
      <c r="E4" s="2"/>
      <c r="F4" s="2"/>
    </row>
    <row r="5" s="4" customFormat="1" ht="15" thickBot="1">
      <c r="A5" s="3"/>
    </row>
    <row r="6" spans="1:6" s="102" customFormat="1" ht="15.95" customHeight="1">
      <c r="A6" s="103" t="s">
        <v>29</v>
      </c>
      <c r="B6" s="104" t="s">
        <v>145</v>
      </c>
      <c r="C6" s="104" t="s">
        <v>146</v>
      </c>
      <c r="D6" s="105" t="s">
        <v>30</v>
      </c>
      <c r="E6" s="106" t="s">
        <v>19</v>
      </c>
      <c r="F6" s="107" t="s">
        <v>23</v>
      </c>
    </row>
    <row r="7" spans="1:6" s="4" customFormat="1" ht="14.25">
      <c r="A7" s="84"/>
      <c r="B7" s="85" t="s">
        <v>141</v>
      </c>
      <c r="C7" s="86"/>
      <c r="D7" s="87"/>
      <c r="E7" s="88"/>
      <c r="F7" s="89"/>
    </row>
    <row r="8" spans="1:6" s="4" customFormat="1" ht="15" thickBot="1">
      <c r="A8" s="12"/>
      <c r="B8" s="13" t="s">
        <v>32</v>
      </c>
      <c r="C8" s="12"/>
      <c r="D8" s="7"/>
      <c r="E8" s="14"/>
      <c r="F8" s="15"/>
    </row>
    <row r="9" spans="1:6" s="4" customFormat="1" ht="43.5" thickBot="1">
      <c r="A9" s="12">
        <v>1</v>
      </c>
      <c r="B9" s="16" t="s">
        <v>46</v>
      </c>
      <c r="C9" s="10">
        <v>44</v>
      </c>
      <c r="D9" s="17" t="s">
        <v>86</v>
      </c>
      <c r="E9" s="14">
        <v>0</v>
      </c>
      <c r="F9" s="15">
        <f>C9*E9</f>
        <v>0</v>
      </c>
    </row>
    <row r="10" spans="1:6" s="4" customFormat="1" ht="15.95" customHeight="1">
      <c r="A10" s="18"/>
      <c r="B10" s="19" t="s">
        <v>33</v>
      </c>
      <c r="C10" s="20"/>
      <c r="D10" s="21"/>
      <c r="E10" s="22"/>
      <c r="F10" s="23">
        <f>SUM(F9:F9)</f>
        <v>0</v>
      </c>
    </row>
    <row r="11" spans="1:6" s="4" customFormat="1" ht="15.95" customHeight="1">
      <c r="A11" s="6"/>
      <c r="B11" s="24" t="s">
        <v>34</v>
      </c>
      <c r="C11" s="25">
        <v>0.05</v>
      </c>
      <c r="D11" s="7"/>
      <c r="E11" s="14"/>
      <c r="F11" s="26">
        <f>0.05*F10</f>
        <v>0</v>
      </c>
    </row>
    <row r="12" spans="1:6" s="102" customFormat="1" ht="15.95" customHeight="1" thickBot="1">
      <c r="A12" s="78"/>
      <c r="B12" s="79" t="s">
        <v>142</v>
      </c>
      <c r="C12" s="80"/>
      <c r="D12" s="81"/>
      <c r="E12" s="82"/>
      <c r="F12" s="83">
        <f>SUM(F10:F11)</f>
        <v>0</v>
      </c>
    </row>
    <row r="13" spans="4:6" s="4" customFormat="1" ht="15.95" customHeight="1" thickBot="1">
      <c r="D13" s="27"/>
      <c r="E13" s="28"/>
      <c r="F13" s="28"/>
    </row>
    <row r="14" spans="1:6" s="4" customFormat="1" ht="15.95" customHeight="1">
      <c r="A14" s="108" t="s">
        <v>40</v>
      </c>
      <c r="B14" s="103" t="s">
        <v>20</v>
      </c>
      <c r="C14" s="109" t="s">
        <v>17</v>
      </c>
      <c r="D14" s="104" t="s">
        <v>16</v>
      </c>
      <c r="E14" s="104" t="s">
        <v>18</v>
      </c>
      <c r="F14" s="107" t="s">
        <v>23</v>
      </c>
    </row>
    <row r="15" spans="1:6" s="4" customFormat="1" ht="15.95" customHeight="1">
      <c r="A15" s="90" t="s">
        <v>35</v>
      </c>
      <c r="B15" s="91" t="s">
        <v>143</v>
      </c>
      <c r="C15" s="92"/>
      <c r="D15" s="93"/>
      <c r="E15" s="93"/>
      <c r="F15" s="89"/>
    </row>
    <row r="16" spans="1:6" s="4" customFormat="1" ht="14.25">
      <c r="A16" s="32">
        <v>1</v>
      </c>
      <c r="B16" s="33" t="s">
        <v>104</v>
      </c>
      <c r="C16" s="34" t="s">
        <v>26</v>
      </c>
      <c r="D16" s="5">
        <v>1.76</v>
      </c>
      <c r="E16" s="35">
        <v>0</v>
      </c>
      <c r="F16" s="15">
        <f aca="true" t="shared" si="0" ref="F16:F22">D16*E16</f>
        <v>0</v>
      </c>
    </row>
    <row r="17" spans="1:6" s="4" customFormat="1" ht="15.95" customHeight="1">
      <c r="A17" s="32">
        <v>2</v>
      </c>
      <c r="B17" s="33" t="s">
        <v>105</v>
      </c>
      <c r="C17" s="34" t="s">
        <v>36</v>
      </c>
      <c r="D17" s="5">
        <v>132</v>
      </c>
      <c r="E17" s="37">
        <v>0</v>
      </c>
      <c r="F17" s="15">
        <f t="shared" si="0"/>
        <v>0</v>
      </c>
    </row>
    <row r="18" spans="1:6" s="4" customFormat="1" ht="15.95" customHeight="1">
      <c r="A18" s="32">
        <v>3</v>
      </c>
      <c r="B18" s="33" t="s">
        <v>106</v>
      </c>
      <c r="C18" s="34" t="s">
        <v>36</v>
      </c>
      <c r="D18" s="5">
        <v>132</v>
      </c>
      <c r="E18" s="37">
        <v>0</v>
      </c>
      <c r="F18" s="15">
        <f t="shared" si="0"/>
        <v>0</v>
      </c>
    </row>
    <row r="19" spans="1:6" s="4" customFormat="1" ht="15.95" customHeight="1">
      <c r="A19" s="32">
        <v>4</v>
      </c>
      <c r="B19" s="33" t="s">
        <v>107</v>
      </c>
      <c r="C19" s="34" t="s">
        <v>37</v>
      </c>
      <c r="D19" s="5">
        <v>79.2</v>
      </c>
      <c r="E19" s="37">
        <v>0</v>
      </c>
      <c r="F19" s="15">
        <f t="shared" si="0"/>
        <v>0</v>
      </c>
    </row>
    <row r="20" spans="1:6" s="4" customFormat="1" ht="15.95" customHeight="1">
      <c r="A20" s="32">
        <v>5</v>
      </c>
      <c r="B20" s="33" t="s">
        <v>108</v>
      </c>
      <c r="C20" s="34" t="s">
        <v>36</v>
      </c>
      <c r="D20" s="5">
        <v>44</v>
      </c>
      <c r="E20" s="37">
        <v>0</v>
      </c>
      <c r="F20" s="15">
        <f t="shared" si="0"/>
        <v>0</v>
      </c>
    </row>
    <row r="21" spans="1:6" s="4" customFormat="1" ht="28.5">
      <c r="A21" s="32">
        <v>6</v>
      </c>
      <c r="B21" s="33" t="s">
        <v>109</v>
      </c>
      <c r="C21" s="34" t="s">
        <v>25</v>
      </c>
      <c r="D21" s="5">
        <v>3.52</v>
      </c>
      <c r="E21" s="37">
        <v>0</v>
      </c>
      <c r="F21" s="15">
        <f t="shared" si="0"/>
        <v>0</v>
      </c>
    </row>
    <row r="22" spans="1:6" s="4" customFormat="1" ht="15.95" customHeight="1">
      <c r="A22" s="32">
        <v>7</v>
      </c>
      <c r="B22" s="33" t="s">
        <v>110</v>
      </c>
      <c r="C22" s="34" t="s">
        <v>38</v>
      </c>
      <c r="D22" s="5">
        <v>8800</v>
      </c>
      <c r="E22" s="35">
        <v>0</v>
      </c>
      <c r="F22" s="15">
        <f t="shared" si="0"/>
        <v>0</v>
      </c>
    </row>
    <row r="23" spans="1:6" s="102" customFormat="1" ht="15.95" customHeight="1" thickBot="1">
      <c r="A23" s="94"/>
      <c r="B23" s="95" t="s">
        <v>144</v>
      </c>
      <c r="C23" s="96"/>
      <c r="D23" s="80"/>
      <c r="E23" s="97"/>
      <c r="F23" s="83">
        <f>SUM(F16:F22)</f>
        <v>0</v>
      </c>
    </row>
    <row r="24" spans="1:6" s="4" customFormat="1" ht="15.95" customHeight="1" thickBot="1">
      <c r="A24" s="38"/>
      <c r="B24" s="38"/>
      <c r="C24" s="39"/>
      <c r="D24" s="40"/>
      <c r="E24" s="39"/>
      <c r="F24" s="28"/>
    </row>
    <row r="25" spans="1:6" s="4" customFormat="1" ht="15.95" customHeight="1">
      <c r="A25" s="108" t="s">
        <v>40</v>
      </c>
      <c r="B25" s="103" t="s">
        <v>21</v>
      </c>
      <c r="C25" s="109" t="s">
        <v>17</v>
      </c>
      <c r="D25" s="104" t="s">
        <v>16</v>
      </c>
      <c r="E25" s="104" t="s">
        <v>18</v>
      </c>
      <c r="F25" s="107" t="s">
        <v>23</v>
      </c>
    </row>
    <row r="26" spans="1:6" s="4" customFormat="1" ht="15.95" customHeight="1">
      <c r="A26" s="117"/>
      <c r="B26" s="91" t="s">
        <v>94</v>
      </c>
      <c r="C26" s="93"/>
      <c r="D26" s="92"/>
      <c r="E26" s="93"/>
      <c r="F26" s="89"/>
    </row>
    <row r="27" spans="1:6" s="4" customFormat="1" ht="14.25">
      <c r="A27" s="118" t="s">
        <v>41</v>
      </c>
      <c r="B27" s="33"/>
      <c r="C27" s="5"/>
      <c r="D27" s="34"/>
      <c r="E27" s="5"/>
      <c r="F27" s="9"/>
    </row>
    <row r="28" spans="1:6" s="31" customFormat="1" ht="14.25">
      <c r="A28" s="119"/>
      <c r="B28" s="67" t="s">
        <v>48</v>
      </c>
      <c r="C28" s="42"/>
      <c r="D28" s="43"/>
      <c r="E28" s="42"/>
      <c r="F28" s="44"/>
    </row>
    <row r="29" spans="1:6" s="4" customFormat="1" ht="57">
      <c r="A29" s="72" t="s">
        <v>72</v>
      </c>
      <c r="B29" s="33" t="s">
        <v>111</v>
      </c>
      <c r="C29" s="5" t="s">
        <v>36</v>
      </c>
      <c r="D29" s="34" t="s">
        <v>115</v>
      </c>
      <c r="E29" s="37">
        <v>0</v>
      </c>
      <c r="F29" s="15">
        <f aca="true" t="shared" si="1" ref="F29:F34">D29*E29</f>
        <v>0</v>
      </c>
    </row>
    <row r="30" spans="1:6" s="4" customFormat="1" ht="71.25">
      <c r="A30" s="72" t="s">
        <v>73</v>
      </c>
      <c r="B30" s="33" t="s">
        <v>112</v>
      </c>
      <c r="C30" s="5" t="s">
        <v>36</v>
      </c>
      <c r="D30" s="34" t="s">
        <v>58</v>
      </c>
      <c r="E30" s="37">
        <v>0</v>
      </c>
      <c r="F30" s="15">
        <f t="shared" si="1"/>
        <v>0</v>
      </c>
    </row>
    <row r="31" spans="1:6" s="4" customFormat="1" ht="57">
      <c r="A31" s="72" t="s">
        <v>74</v>
      </c>
      <c r="B31" s="33" t="s">
        <v>113</v>
      </c>
      <c r="C31" s="5" t="s">
        <v>36</v>
      </c>
      <c r="D31" s="34" t="s">
        <v>57</v>
      </c>
      <c r="E31" s="37">
        <v>0</v>
      </c>
      <c r="F31" s="15">
        <f t="shared" si="1"/>
        <v>0</v>
      </c>
    </row>
    <row r="32" spans="1:9" s="4" customFormat="1" ht="71.25">
      <c r="A32" s="72" t="s">
        <v>75</v>
      </c>
      <c r="B32" s="33" t="s">
        <v>114</v>
      </c>
      <c r="C32" s="5" t="s">
        <v>36</v>
      </c>
      <c r="D32" s="34" t="s">
        <v>58</v>
      </c>
      <c r="E32" s="37">
        <v>0</v>
      </c>
      <c r="F32" s="15">
        <f t="shared" si="1"/>
        <v>0</v>
      </c>
      <c r="I32" s="140"/>
    </row>
    <row r="33" spans="1:6" s="4" customFormat="1" ht="57">
      <c r="A33" s="72" t="s">
        <v>76</v>
      </c>
      <c r="B33" s="33" t="s">
        <v>116</v>
      </c>
      <c r="C33" s="5" t="s">
        <v>36</v>
      </c>
      <c r="D33" s="34" t="s">
        <v>115</v>
      </c>
      <c r="E33" s="37">
        <v>0</v>
      </c>
      <c r="F33" s="15">
        <f t="shared" si="1"/>
        <v>0</v>
      </c>
    </row>
    <row r="34" spans="1:6" s="4" customFormat="1" ht="57">
      <c r="A34" s="72" t="s">
        <v>77</v>
      </c>
      <c r="B34" s="33" t="s">
        <v>117</v>
      </c>
      <c r="C34" s="5" t="s">
        <v>36</v>
      </c>
      <c r="D34" s="34" t="s">
        <v>56</v>
      </c>
      <c r="E34" s="37">
        <v>0</v>
      </c>
      <c r="F34" s="15">
        <f t="shared" si="1"/>
        <v>0</v>
      </c>
    </row>
    <row r="35" spans="1:7" s="4" customFormat="1" ht="14.25">
      <c r="A35" s="120"/>
      <c r="B35" s="41" t="s">
        <v>12</v>
      </c>
      <c r="C35" s="42"/>
      <c r="D35" s="43"/>
      <c r="E35" s="45"/>
      <c r="F35" s="46"/>
      <c r="G35" s="47"/>
    </row>
    <row r="36" spans="1:7" s="4" customFormat="1" ht="14.25">
      <c r="A36" s="121" t="s">
        <v>44</v>
      </c>
      <c r="B36" s="29" t="s">
        <v>43</v>
      </c>
      <c r="C36" s="30" t="s">
        <v>59</v>
      </c>
      <c r="D36" s="68" t="s">
        <v>51</v>
      </c>
      <c r="E36" s="35">
        <v>0</v>
      </c>
      <c r="F36" s="15">
        <f>E36*D36</f>
        <v>0</v>
      </c>
      <c r="G36" s="53"/>
    </row>
    <row r="37" spans="1:6" s="4" customFormat="1" ht="14.25">
      <c r="A37" s="120"/>
      <c r="B37" s="57" t="s">
        <v>13</v>
      </c>
      <c r="C37" s="42"/>
      <c r="D37" s="51"/>
      <c r="E37" s="45"/>
      <c r="F37" s="58"/>
    </row>
    <row r="38" spans="1:7" s="4" customFormat="1" ht="57">
      <c r="A38" s="121" t="s">
        <v>10</v>
      </c>
      <c r="B38" s="54" t="s">
        <v>42</v>
      </c>
      <c r="C38" s="5" t="s">
        <v>36</v>
      </c>
      <c r="D38" s="55">
        <v>44</v>
      </c>
      <c r="E38" s="37">
        <v>0</v>
      </c>
      <c r="F38" s="15">
        <f>D38*E38</f>
        <v>0</v>
      </c>
      <c r="G38" s="47"/>
    </row>
    <row r="39" spans="1:7" s="4" customFormat="1" ht="28.5">
      <c r="A39" s="121" t="s">
        <v>11</v>
      </c>
      <c r="B39" s="54" t="s">
        <v>0</v>
      </c>
      <c r="C39" s="5" t="s">
        <v>36</v>
      </c>
      <c r="D39" s="55">
        <v>44</v>
      </c>
      <c r="E39" s="37">
        <v>0</v>
      </c>
      <c r="F39" s="15">
        <f>D39*E39</f>
        <v>0</v>
      </c>
      <c r="G39" s="47"/>
    </row>
    <row r="40" spans="1:6" s="4" customFormat="1" ht="42.75">
      <c r="A40" s="72" t="s">
        <v>5</v>
      </c>
      <c r="B40" s="54" t="s">
        <v>2</v>
      </c>
      <c r="C40" s="5" t="s">
        <v>1</v>
      </c>
      <c r="D40" s="55">
        <v>0.00176</v>
      </c>
      <c r="E40" s="37">
        <v>0</v>
      </c>
      <c r="F40" s="15">
        <f>D40*E40</f>
        <v>0</v>
      </c>
    </row>
    <row r="41" spans="1:6" s="4" customFormat="1" ht="28.5">
      <c r="A41" s="72" t="s">
        <v>79</v>
      </c>
      <c r="B41" s="54" t="s">
        <v>80</v>
      </c>
      <c r="C41" s="5" t="s">
        <v>36</v>
      </c>
      <c r="D41" s="55">
        <v>44</v>
      </c>
      <c r="E41" s="37">
        <v>0</v>
      </c>
      <c r="F41" s="15">
        <f>D41*E41</f>
        <v>0</v>
      </c>
    </row>
    <row r="42" spans="1:6" s="4" customFormat="1" ht="14.25">
      <c r="A42" s="72" t="s">
        <v>44</v>
      </c>
      <c r="B42" s="54" t="s">
        <v>45</v>
      </c>
      <c r="C42" s="5" t="s">
        <v>36</v>
      </c>
      <c r="D42" s="55">
        <v>44</v>
      </c>
      <c r="E42" s="37">
        <v>0</v>
      </c>
      <c r="F42" s="15">
        <f>D42*E42</f>
        <v>0</v>
      </c>
    </row>
    <row r="43" spans="1:6" s="4" customFormat="1" ht="14.25">
      <c r="A43" s="72" t="s">
        <v>44</v>
      </c>
      <c r="B43" s="54" t="s">
        <v>47</v>
      </c>
      <c r="C43" s="5" t="s">
        <v>36</v>
      </c>
      <c r="D43" s="55">
        <v>44</v>
      </c>
      <c r="E43" s="37">
        <v>0</v>
      </c>
      <c r="F43" s="15"/>
    </row>
    <row r="44" spans="1:7" s="4" customFormat="1" ht="14.25">
      <c r="A44" s="121" t="s">
        <v>44</v>
      </c>
      <c r="B44" s="48" t="s">
        <v>6</v>
      </c>
      <c r="C44" s="30" t="s">
        <v>36</v>
      </c>
      <c r="D44" s="49">
        <v>44</v>
      </c>
      <c r="E44" s="35">
        <v>0</v>
      </c>
      <c r="F44" s="56">
        <f>D44*E44</f>
        <v>0</v>
      </c>
      <c r="G44" s="31"/>
    </row>
    <row r="45" spans="1:6" s="4" customFormat="1" ht="28.5">
      <c r="A45" s="72" t="s">
        <v>7</v>
      </c>
      <c r="B45" s="48" t="s">
        <v>15</v>
      </c>
      <c r="C45" s="5" t="s">
        <v>36</v>
      </c>
      <c r="D45" s="55">
        <v>2.2</v>
      </c>
      <c r="E45" s="37">
        <v>0</v>
      </c>
      <c r="F45" s="15">
        <f>D45*E45</f>
        <v>0</v>
      </c>
    </row>
    <row r="46" spans="1:6" s="4" customFormat="1" ht="28.5">
      <c r="A46" s="72" t="s">
        <v>81</v>
      </c>
      <c r="B46" s="54" t="s">
        <v>82</v>
      </c>
      <c r="C46" s="5" t="s">
        <v>24</v>
      </c>
      <c r="D46" s="49">
        <v>44</v>
      </c>
      <c r="E46" s="37">
        <v>0</v>
      </c>
      <c r="F46" s="15">
        <f>D46*E46</f>
        <v>0</v>
      </c>
    </row>
    <row r="47" spans="1:6" s="4" customFormat="1" ht="14.25">
      <c r="A47" s="72" t="s">
        <v>4</v>
      </c>
      <c r="B47" s="54" t="s">
        <v>14</v>
      </c>
      <c r="C47" s="5" t="s">
        <v>25</v>
      </c>
      <c r="D47" s="55">
        <v>8.8</v>
      </c>
      <c r="E47" s="37">
        <v>0</v>
      </c>
      <c r="F47" s="15">
        <f>D47*E47</f>
        <v>0</v>
      </c>
    </row>
    <row r="48" spans="1:6" s="4" customFormat="1" ht="14.25">
      <c r="A48" s="72" t="s">
        <v>83</v>
      </c>
      <c r="B48" s="54" t="s">
        <v>84</v>
      </c>
      <c r="C48" s="5" t="s">
        <v>25</v>
      </c>
      <c r="D48" s="5">
        <v>8.8</v>
      </c>
      <c r="E48" s="37">
        <v>0</v>
      </c>
      <c r="F48" s="15">
        <f>D48*E48</f>
        <v>0</v>
      </c>
    </row>
    <row r="49" spans="1:7" s="4" customFormat="1" ht="14.25">
      <c r="A49" s="120"/>
      <c r="B49" s="50"/>
      <c r="C49" s="42"/>
      <c r="D49" s="59"/>
      <c r="E49" s="45"/>
      <c r="F49" s="46"/>
      <c r="G49" s="31"/>
    </row>
    <row r="50" spans="1:7" s="4" customFormat="1" ht="14.25">
      <c r="A50" s="121" t="s">
        <v>44</v>
      </c>
      <c r="B50" s="48" t="s">
        <v>8</v>
      </c>
      <c r="C50" s="30" t="s">
        <v>60</v>
      </c>
      <c r="D50" s="49">
        <v>1</v>
      </c>
      <c r="E50" s="35">
        <v>0</v>
      </c>
      <c r="F50" s="60">
        <f>D50*E50</f>
        <v>0</v>
      </c>
      <c r="G50" s="31"/>
    </row>
    <row r="51" spans="1:7" s="4" customFormat="1" ht="15" thickBot="1">
      <c r="A51" s="122" t="s">
        <v>44</v>
      </c>
      <c r="B51" s="61" t="s">
        <v>9</v>
      </c>
      <c r="C51" s="62" t="s">
        <v>60</v>
      </c>
      <c r="D51" s="63">
        <v>1</v>
      </c>
      <c r="E51" s="64">
        <v>0</v>
      </c>
      <c r="F51" s="65">
        <f>D51*E51</f>
        <v>0</v>
      </c>
      <c r="G51" s="31"/>
    </row>
    <row r="52" spans="1:6" s="102" customFormat="1" ht="14.25" thickBot="1">
      <c r="A52" s="111"/>
      <c r="B52" s="112" t="s">
        <v>147</v>
      </c>
      <c r="C52" s="113"/>
      <c r="D52" s="114"/>
      <c r="E52" s="115"/>
      <c r="F52" s="116">
        <f>SUM(F29:F51)</f>
        <v>0</v>
      </c>
    </row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pans="1:7" ht="14.25">
      <c r="A82" s="4"/>
      <c r="B82" s="4"/>
      <c r="C82" s="4"/>
      <c r="D82" s="4"/>
      <c r="E82" s="4"/>
      <c r="F82" s="4"/>
      <c r="G82" s="4"/>
    </row>
    <row r="83" spans="1:7" ht="14.25">
      <c r="A83" s="4"/>
      <c r="B83" s="4"/>
      <c r="C83" s="4"/>
      <c r="D83" s="4"/>
      <c r="E83" s="4"/>
      <c r="F83" s="4"/>
      <c r="G83" s="4"/>
    </row>
    <row r="84" spans="1:7" ht="14.25">
      <c r="A84" s="4"/>
      <c r="B84" s="4"/>
      <c r="C84" s="4"/>
      <c r="D84" s="4"/>
      <c r="E84" s="4"/>
      <c r="F84" s="4"/>
      <c r="G84" s="4"/>
    </row>
    <row r="85" spans="1:7" ht="14.25">
      <c r="A85" s="4"/>
      <c r="B85" s="4"/>
      <c r="C85" s="4"/>
      <c r="D85" s="4"/>
      <c r="E85" s="4"/>
      <c r="F85" s="4"/>
      <c r="G85" s="4"/>
    </row>
    <row r="86" spans="1:7" ht="14.25">
      <c r="A86" s="4"/>
      <c r="B86" s="4"/>
      <c r="C86" s="4"/>
      <c r="D86" s="4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  <row r="93" spans="1:7" ht="14.25">
      <c r="A93" s="4"/>
      <c r="B93" s="4"/>
      <c r="C93" s="4"/>
      <c r="D93" s="4"/>
      <c r="E93" s="4"/>
      <c r="F93" s="4"/>
      <c r="G93" s="4"/>
    </row>
    <row r="94" spans="1:7" ht="14.25">
      <c r="A94" s="4"/>
      <c r="B94" s="4"/>
      <c r="C94" s="4"/>
      <c r="D94" s="4"/>
      <c r="E94" s="4"/>
      <c r="F94" s="4"/>
      <c r="G94" s="4"/>
    </row>
    <row r="95" spans="1:7" ht="14.25">
      <c r="A95" s="4"/>
      <c r="B95" s="4"/>
      <c r="C95" s="4"/>
      <c r="D95" s="4"/>
      <c r="E95" s="4"/>
      <c r="F95" s="4"/>
      <c r="G95" s="4"/>
    </row>
    <row r="96" spans="1:7" ht="14.25">
      <c r="A96" s="4"/>
      <c r="B96" s="4"/>
      <c r="C96" s="4"/>
      <c r="D96" s="4"/>
      <c r="E96" s="4"/>
      <c r="F96" s="4"/>
      <c r="G96" s="4"/>
    </row>
    <row r="97" spans="1:7" ht="14.25">
      <c r="A97" s="4"/>
      <c r="B97" s="4"/>
      <c r="C97" s="4"/>
      <c r="D97" s="4"/>
      <c r="E97" s="4"/>
      <c r="F97" s="4"/>
      <c r="G97" s="4"/>
    </row>
    <row r="98" spans="1:7" ht="14.25">
      <c r="A98" s="4"/>
      <c r="B98" s="4"/>
      <c r="C98" s="4"/>
      <c r="D98" s="4"/>
      <c r="E98" s="4"/>
      <c r="F98" s="4"/>
      <c r="G98" s="4"/>
    </row>
    <row r="99" spans="1:7" ht="14.25">
      <c r="A99" s="4"/>
      <c r="B99" s="4"/>
      <c r="C99" s="4"/>
      <c r="D99" s="4"/>
      <c r="E99" s="4"/>
      <c r="F99" s="4"/>
      <c r="G99" s="4"/>
    </row>
    <row r="100" spans="1:7" ht="14.25">
      <c r="A100" s="4"/>
      <c r="B100" s="4"/>
      <c r="C100" s="4"/>
      <c r="D100" s="4"/>
      <c r="E100" s="4"/>
      <c r="F100" s="4"/>
      <c r="G100" s="4"/>
    </row>
    <row r="101" spans="1:7" ht="14.25">
      <c r="A101" s="4"/>
      <c r="B101" s="4"/>
      <c r="C101" s="4"/>
      <c r="D101" s="4"/>
      <c r="E101" s="4"/>
      <c r="F101" s="4"/>
      <c r="G101" s="4"/>
    </row>
    <row r="102" spans="1:7" ht="14.25">
      <c r="A102" s="4"/>
      <c r="B102" s="4"/>
      <c r="C102" s="4"/>
      <c r="D102" s="4"/>
      <c r="E102" s="4"/>
      <c r="F102" s="4"/>
      <c r="G102" s="4"/>
    </row>
    <row r="103" spans="1:7" ht="14.25">
      <c r="A103" s="4"/>
      <c r="B103" s="4"/>
      <c r="C103" s="4"/>
      <c r="D103" s="4"/>
      <c r="E103" s="4"/>
      <c r="F103" s="4"/>
      <c r="G103" s="4"/>
    </row>
    <row r="104" spans="1:7" ht="14.25">
      <c r="A104" s="4"/>
      <c r="B104" s="4"/>
      <c r="C104" s="4"/>
      <c r="D104" s="4"/>
      <c r="E104" s="4"/>
      <c r="F104" s="4"/>
      <c r="G104" s="4"/>
    </row>
    <row r="105" spans="1:7" ht="14.25">
      <c r="A105" s="4"/>
      <c r="B105" s="4"/>
      <c r="C105" s="4"/>
      <c r="D105" s="4"/>
      <c r="E105" s="4"/>
      <c r="F105" s="4"/>
      <c r="G105" s="4"/>
    </row>
    <row r="106" spans="1:7" ht="14.25">
      <c r="A106" s="4"/>
      <c r="B106" s="4"/>
      <c r="C106" s="4"/>
      <c r="D106" s="4"/>
      <c r="E106" s="4"/>
      <c r="F106" s="4"/>
      <c r="G106" s="4"/>
    </row>
    <row r="107" spans="1:7" ht="14.25">
      <c r="A107" s="4"/>
      <c r="B107" s="4"/>
      <c r="C107" s="4"/>
      <c r="D107" s="4"/>
      <c r="E107" s="4"/>
      <c r="F107" s="4"/>
      <c r="G107" s="4"/>
    </row>
    <row r="108" spans="1:7" ht="14.25">
      <c r="A108" s="4"/>
      <c r="B108" s="4"/>
      <c r="C108" s="4"/>
      <c r="D108" s="4"/>
      <c r="E108" s="4"/>
      <c r="F108" s="4"/>
      <c r="G108" s="4"/>
    </row>
    <row r="109" spans="1:7" ht="14.25">
      <c r="A109" s="4"/>
      <c r="B109" s="4"/>
      <c r="C109" s="4"/>
      <c r="D109" s="4"/>
      <c r="E109" s="4"/>
      <c r="F109" s="4"/>
      <c r="G109" s="4"/>
    </row>
    <row r="110" spans="1:7" ht="14.25">
      <c r="A110" s="4"/>
      <c r="B110" s="4"/>
      <c r="C110" s="4"/>
      <c r="D110" s="4"/>
      <c r="E110" s="4"/>
      <c r="F110" s="4"/>
      <c r="G110" s="4"/>
    </row>
    <row r="111" spans="1:7" ht="14.25">
      <c r="A111" s="4"/>
      <c r="B111" s="4"/>
      <c r="C111" s="4"/>
      <c r="D111" s="4"/>
      <c r="E111" s="4"/>
      <c r="F111" s="4"/>
      <c r="G111" s="4"/>
    </row>
    <row r="112" spans="1:7" ht="14.25">
      <c r="A112" s="4"/>
      <c r="B112" s="4"/>
      <c r="C112" s="4"/>
      <c r="D112" s="4"/>
      <c r="E112" s="4"/>
      <c r="F112" s="4"/>
      <c r="G112" s="4"/>
    </row>
    <row r="113" spans="1:7" ht="14.25">
      <c r="A113" s="4"/>
      <c r="B113" s="4"/>
      <c r="C113" s="4"/>
      <c r="D113" s="4"/>
      <c r="E113" s="4"/>
      <c r="F113" s="4"/>
      <c r="G113" s="4"/>
    </row>
    <row r="114" spans="1:7" ht="14.25">
      <c r="A114" s="4"/>
      <c r="B114" s="4"/>
      <c r="C114" s="4"/>
      <c r="D114" s="4"/>
      <c r="E114" s="4"/>
      <c r="F114" s="4"/>
      <c r="G114" s="4"/>
    </row>
    <row r="115" spans="1:7" ht="14.25">
      <c r="A115" s="4"/>
      <c r="B115" s="4"/>
      <c r="C115" s="4"/>
      <c r="D115" s="4"/>
      <c r="E115" s="4"/>
      <c r="F115" s="4"/>
      <c r="G115" s="4"/>
    </row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D117" s="4"/>
      <c r="E117" s="4"/>
      <c r="F117" s="4"/>
      <c r="G117" s="4"/>
    </row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&amp;C&amp;A&amp;RStránka &amp;P</oddHeader>
    <oddFooter>&amp;CStránka 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43">
      <selection activeCell="F54" sqref="F54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</cols>
  <sheetData>
    <row r="1" spans="1:6" s="66" customFormat="1" ht="24.75" customHeight="1">
      <c r="A1" s="141" t="s">
        <v>3</v>
      </c>
      <c r="B1" s="141"/>
      <c r="C1" s="141"/>
      <c r="D1" s="141"/>
      <c r="E1" s="141"/>
      <c r="F1" s="141"/>
    </row>
    <row r="2" spans="1:6" s="1" customFormat="1" ht="14.25" customHeight="1">
      <c r="A2" s="2" t="s">
        <v>22</v>
      </c>
      <c r="B2" s="1" t="s">
        <v>67</v>
      </c>
      <c r="C2" s="2"/>
      <c r="D2" s="2"/>
      <c r="E2" s="2"/>
      <c r="F2" s="2"/>
    </row>
    <row r="3" spans="1:6" s="1" customFormat="1" ht="14.25" customHeight="1">
      <c r="A3" s="2"/>
      <c r="C3" s="2"/>
      <c r="D3" s="2"/>
      <c r="E3" s="2"/>
      <c r="F3" s="2"/>
    </row>
    <row r="4" spans="1:6" s="1" customFormat="1" ht="14.25" customHeight="1">
      <c r="A4" s="137" t="s">
        <v>149</v>
      </c>
      <c r="B4" s="138"/>
      <c r="C4" s="139"/>
      <c r="D4" s="139"/>
      <c r="E4" s="2"/>
      <c r="F4" s="2"/>
    </row>
    <row r="5" s="4" customFormat="1" ht="15" thickBot="1">
      <c r="A5" s="3"/>
    </row>
    <row r="6" spans="1:6" s="102" customFormat="1" ht="15.95" customHeight="1">
      <c r="A6" s="103" t="s">
        <v>29</v>
      </c>
      <c r="B6" s="104" t="s">
        <v>145</v>
      </c>
      <c r="C6" s="104" t="s">
        <v>28</v>
      </c>
      <c r="D6" s="105" t="s">
        <v>30</v>
      </c>
      <c r="E6" s="106" t="s">
        <v>19</v>
      </c>
      <c r="F6" s="107" t="s">
        <v>23</v>
      </c>
    </row>
    <row r="7" spans="1:6" s="4" customFormat="1" ht="15" thickBot="1">
      <c r="A7" s="84"/>
      <c r="B7" s="85" t="s">
        <v>141</v>
      </c>
      <c r="C7" s="86"/>
      <c r="D7" s="87"/>
      <c r="E7" s="88"/>
      <c r="F7" s="89"/>
    </row>
    <row r="8" spans="1:6" s="4" customFormat="1" ht="29.25" thickBot="1">
      <c r="A8" s="10" t="s">
        <v>31</v>
      </c>
      <c r="B8" s="11" t="s">
        <v>27</v>
      </c>
      <c r="C8" s="10" t="s">
        <v>28</v>
      </c>
      <c r="D8" s="7"/>
      <c r="E8" s="8"/>
      <c r="F8" s="9"/>
    </row>
    <row r="9" spans="1:6" s="4" customFormat="1" ht="15" thickBot="1">
      <c r="A9" s="12"/>
      <c r="B9" s="13" t="s">
        <v>32</v>
      </c>
      <c r="C9" s="12"/>
      <c r="D9" s="7"/>
      <c r="E9" s="14"/>
      <c r="F9" s="15"/>
    </row>
    <row r="10" spans="1:6" s="4" customFormat="1" ht="43.5" thickBot="1">
      <c r="A10" s="12">
        <v>1</v>
      </c>
      <c r="B10" s="16" t="s">
        <v>50</v>
      </c>
      <c r="C10" s="10">
        <v>29</v>
      </c>
      <c r="D10" s="17" t="s">
        <v>86</v>
      </c>
      <c r="E10" s="14">
        <v>0</v>
      </c>
      <c r="F10" s="15">
        <f>C10*E10</f>
        <v>0</v>
      </c>
    </row>
    <row r="11" spans="1:6" s="4" customFormat="1" ht="15.95" customHeight="1">
      <c r="A11" s="18"/>
      <c r="B11" s="19" t="s">
        <v>33</v>
      </c>
      <c r="C11" s="20"/>
      <c r="D11" s="21"/>
      <c r="E11" s="22"/>
      <c r="F11" s="23">
        <f>SUM(F10:F10)</f>
        <v>0</v>
      </c>
    </row>
    <row r="12" spans="1:6" s="4" customFormat="1" ht="15.95" customHeight="1">
      <c r="A12" s="6"/>
      <c r="B12" s="24" t="s">
        <v>34</v>
      </c>
      <c r="C12" s="25">
        <v>0.05</v>
      </c>
      <c r="D12" s="7"/>
      <c r="E12" s="14"/>
      <c r="F12" s="26">
        <f>0.05*F11</f>
        <v>0</v>
      </c>
    </row>
    <row r="13" spans="1:6" s="102" customFormat="1" ht="15.95" customHeight="1" thickBot="1">
      <c r="A13" s="78"/>
      <c r="B13" s="79" t="s">
        <v>142</v>
      </c>
      <c r="C13" s="80"/>
      <c r="D13" s="81"/>
      <c r="E13" s="82"/>
      <c r="F13" s="83">
        <f>SUM(F11:F12)</f>
        <v>0</v>
      </c>
    </row>
    <row r="14" spans="4:6" s="4" customFormat="1" ht="15.95" customHeight="1" thickBot="1">
      <c r="D14" s="27"/>
      <c r="E14" s="28"/>
      <c r="F14" s="28"/>
    </row>
    <row r="15" spans="1:6" s="4" customFormat="1" ht="15.95" customHeight="1">
      <c r="A15" s="108" t="s">
        <v>40</v>
      </c>
      <c r="B15" s="103" t="s">
        <v>20</v>
      </c>
      <c r="C15" s="109" t="s">
        <v>17</v>
      </c>
      <c r="D15" s="104" t="s">
        <v>16</v>
      </c>
      <c r="E15" s="104" t="s">
        <v>18</v>
      </c>
      <c r="F15" s="107" t="s">
        <v>23</v>
      </c>
    </row>
    <row r="16" spans="1:6" s="4" customFormat="1" ht="15.95" customHeight="1">
      <c r="A16" s="90" t="s">
        <v>35</v>
      </c>
      <c r="B16" s="91" t="s">
        <v>143</v>
      </c>
      <c r="C16" s="92"/>
      <c r="D16" s="93"/>
      <c r="E16" s="93"/>
      <c r="F16" s="89"/>
    </row>
    <row r="17" spans="1:6" s="4" customFormat="1" ht="14.25">
      <c r="A17" s="32">
        <v>1</v>
      </c>
      <c r="B17" s="33" t="s">
        <v>118</v>
      </c>
      <c r="C17" s="34" t="s">
        <v>26</v>
      </c>
      <c r="D17" s="5">
        <v>1.16</v>
      </c>
      <c r="E17" s="35">
        <v>0</v>
      </c>
      <c r="F17" s="15">
        <f aca="true" t="shared" si="0" ref="F17:F23">D17*E17</f>
        <v>0</v>
      </c>
    </row>
    <row r="18" spans="1:6" s="4" customFormat="1" ht="15.95" customHeight="1">
      <c r="A18" s="32">
        <v>2</v>
      </c>
      <c r="B18" s="33" t="s">
        <v>119</v>
      </c>
      <c r="C18" s="34" t="s">
        <v>36</v>
      </c>
      <c r="D18" s="5">
        <v>87</v>
      </c>
      <c r="E18" s="37">
        <v>0</v>
      </c>
      <c r="F18" s="15">
        <f t="shared" si="0"/>
        <v>0</v>
      </c>
    </row>
    <row r="19" spans="1:6" s="4" customFormat="1" ht="15.95" customHeight="1">
      <c r="A19" s="32">
        <v>3</v>
      </c>
      <c r="B19" s="33" t="s">
        <v>120</v>
      </c>
      <c r="C19" s="34" t="s">
        <v>36</v>
      </c>
      <c r="D19" s="5">
        <v>87</v>
      </c>
      <c r="E19" s="37">
        <v>0</v>
      </c>
      <c r="F19" s="15">
        <f t="shared" si="0"/>
        <v>0</v>
      </c>
    </row>
    <row r="20" spans="1:6" s="4" customFormat="1" ht="15.95" customHeight="1">
      <c r="A20" s="32">
        <v>4</v>
      </c>
      <c r="B20" s="33" t="s">
        <v>121</v>
      </c>
      <c r="C20" s="34" t="s">
        <v>37</v>
      </c>
      <c r="D20" s="5">
        <v>52.2</v>
      </c>
      <c r="E20" s="37">
        <v>0</v>
      </c>
      <c r="F20" s="15">
        <f t="shared" si="0"/>
        <v>0</v>
      </c>
    </row>
    <row r="21" spans="1:6" s="4" customFormat="1" ht="15.95" customHeight="1">
      <c r="A21" s="32">
        <v>5</v>
      </c>
      <c r="B21" s="33" t="s">
        <v>122</v>
      </c>
      <c r="C21" s="34" t="s">
        <v>36</v>
      </c>
      <c r="D21" s="5">
        <v>29</v>
      </c>
      <c r="E21" s="37">
        <v>0</v>
      </c>
      <c r="F21" s="15">
        <f t="shared" si="0"/>
        <v>0</v>
      </c>
    </row>
    <row r="22" spans="1:6" s="4" customFormat="1" ht="28.5">
      <c r="A22" s="32">
        <v>6</v>
      </c>
      <c r="B22" s="33" t="s">
        <v>123</v>
      </c>
      <c r="C22" s="34" t="s">
        <v>25</v>
      </c>
      <c r="D22" s="5">
        <v>2.32</v>
      </c>
      <c r="E22" s="37">
        <v>0</v>
      </c>
      <c r="F22" s="15">
        <f t="shared" si="0"/>
        <v>0</v>
      </c>
    </row>
    <row r="23" spans="1:6" s="4" customFormat="1" ht="15.95" customHeight="1">
      <c r="A23" s="32">
        <v>7</v>
      </c>
      <c r="B23" s="33" t="s">
        <v>124</v>
      </c>
      <c r="C23" s="34" t="s">
        <v>38</v>
      </c>
      <c r="D23" s="5">
        <v>5800</v>
      </c>
      <c r="E23" s="35">
        <v>0</v>
      </c>
      <c r="F23" s="15">
        <f t="shared" si="0"/>
        <v>0</v>
      </c>
    </row>
    <row r="24" spans="1:6" s="102" customFormat="1" ht="15.95" customHeight="1" thickBot="1">
      <c r="A24" s="94"/>
      <c r="B24" s="95" t="s">
        <v>144</v>
      </c>
      <c r="C24" s="96"/>
      <c r="D24" s="80"/>
      <c r="E24" s="97"/>
      <c r="F24" s="83">
        <f>SUM(F17:F23)</f>
        <v>0</v>
      </c>
    </row>
    <row r="25" spans="1:6" s="4" customFormat="1" ht="15.95" customHeight="1" thickBot="1">
      <c r="A25" s="38"/>
      <c r="B25" s="38"/>
      <c r="C25" s="39"/>
      <c r="D25" s="40"/>
      <c r="E25" s="39"/>
      <c r="F25" s="28"/>
    </row>
    <row r="26" spans="1:6" s="4" customFormat="1" ht="15.95" customHeight="1">
      <c r="A26" s="108" t="s">
        <v>40</v>
      </c>
      <c r="B26" s="103" t="s">
        <v>21</v>
      </c>
      <c r="C26" s="109" t="s">
        <v>17</v>
      </c>
      <c r="D26" s="104" t="s">
        <v>16</v>
      </c>
      <c r="E26" s="104" t="s">
        <v>18</v>
      </c>
      <c r="F26" s="107" t="s">
        <v>23</v>
      </c>
    </row>
    <row r="27" spans="1:6" s="4" customFormat="1" ht="15.95" customHeight="1">
      <c r="A27" s="117"/>
      <c r="B27" s="91" t="s">
        <v>94</v>
      </c>
      <c r="C27" s="93"/>
      <c r="D27" s="92"/>
      <c r="E27" s="93"/>
      <c r="F27" s="89"/>
    </row>
    <row r="28" spans="1:6" s="4" customFormat="1" ht="14.25">
      <c r="A28" s="118" t="s">
        <v>41</v>
      </c>
      <c r="B28" s="33"/>
      <c r="C28" s="5"/>
      <c r="D28" s="34"/>
      <c r="E28" s="5"/>
      <c r="F28" s="9"/>
    </row>
    <row r="29" spans="1:6" s="31" customFormat="1" ht="14.25">
      <c r="A29" s="119"/>
      <c r="B29" s="67" t="s">
        <v>48</v>
      </c>
      <c r="C29" s="42"/>
      <c r="D29" s="43"/>
      <c r="E29" s="42"/>
      <c r="F29" s="44"/>
    </row>
    <row r="30" spans="1:6" s="4" customFormat="1" ht="57">
      <c r="A30" s="72" t="s">
        <v>71</v>
      </c>
      <c r="B30" s="33" t="s">
        <v>126</v>
      </c>
      <c r="C30" s="5" t="s">
        <v>36</v>
      </c>
      <c r="D30" s="34" t="s">
        <v>125</v>
      </c>
      <c r="E30" s="37">
        <v>0</v>
      </c>
      <c r="F30" s="15">
        <f aca="true" t="shared" si="1" ref="F30:F36">D30*E30</f>
        <v>0</v>
      </c>
    </row>
    <row r="31" spans="1:6" s="4" customFormat="1" ht="57">
      <c r="A31" s="72" t="s">
        <v>73</v>
      </c>
      <c r="B31" s="33" t="s">
        <v>127</v>
      </c>
      <c r="C31" s="5" t="s">
        <v>36</v>
      </c>
      <c r="D31" s="34" t="s">
        <v>51</v>
      </c>
      <c r="E31" s="37">
        <v>0</v>
      </c>
      <c r="F31" s="15">
        <f t="shared" si="1"/>
        <v>0</v>
      </c>
    </row>
    <row r="32" spans="1:6" s="4" customFormat="1" ht="57">
      <c r="A32" s="72" t="s">
        <v>74</v>
      </c>
      <c r="B32" s="33" t="s">
        <v>128</v>
      </c>
      <c r="C32" s="5" t="s">
        <v>36</v>
      </c>
      <c r="D32" s="34" t="s">
        <v>51</v>
      </c>
      <c r="E32" s="37">
        <v>0</v>
      </c>
      <c r="F32" s="15">
        <f t="shared" si="1"/>
        <v>0</v>
      </c>
    </row>
    <row r="33" spans="1:6" s="4" customFormat="1" ht="57">
      <c r="A33" s="72" t="s">
        <v>75</v>
      </c>
      <c r="B33" s="33" t="s">
        <v>129</v>
      </c>
      <c r="C33" s="5" t="s">
        <v>36</v>
      </c>
      <c r="D33" s="34" t="s">
        <v>51</v>
      </c>
      <c r="E33" s="37">
        <v>0</v>
      </c>
      <c r="F33" s="15">
        <f t="shared" si="1"/>
        <v>0</v>
      </c>
    </row>
    <row r="34" spans="1:6" s="4" customFormat="1" ht="57">
      <c r="A34" s="72" t="s">
        <v>76</v>
      </c>
      <c r="B34" s="33" t="s">
        <v>130</v>
      </c>
      <c r="C34" s="5" t="s">
        <v>36</v>
      </c>
      <c r="D34" s="34" t="s">
        <v>51</v>
      </c>
      <c r="E34" s="37">
        <v>0</v>
      </c>
      <c r="F34" s="15">
        <f t="shared" si="1"/>
        <v>0</v>
      </c>
    </row>
    <row r="35" spans="1:6" s="4" customFormat="1" ht="57">
      <c r="A35" s="72" t="s">
        <v>77</v>
      </c>
      <c r="B35" s="33" t="s">
        <v>131</v>
      </c>
      <c r="C35" s="5" t="s">
        <v>36</v>
      </c>
      <c r="D35" s="34" t="s">
        <v>51</v>
      </c>
      <c r="E35" s="37">
        <v>0</v>
      </c>
      <c r="F35" s="15">
        <f t="shared" si="1"/>
        <v>0</v>
      </c>
    </row>
    <row r="36" spans="1:6" s="4" customFormat="1" ht="57">
      <c r="A36" s="72" t="s">
        <v>78</v>
      </c>
      <c r="B36" s="33" t="s">
        <v>132</v>
      </c>
      <c r="C36" s="5" t="s">
        <v>36</v>
      </c>
      <c r="D36" s="34" t="s">
        <v>51</v>
      </c>
      <c r="E36" s="37">
        <v>0</v>
      </c>
      <c r="F36" s="15">
        <f t="shared" si="1"/>
        <v>0</v>
      </c>
    </row>
    <row r="37" spans="1:7" s="4" customFormat="1" ht="14.25">
      <c r="A37" s="120"/>
      <c r="B37" s="41" t="s">
        <v>12</v>
      </c>
      <c r="C37" s="42"/>
      <c r="D37" s="43"/>
      <c r="E37" s="45"/>
      <c r="F37" s="46"/>
      <c r="G37" s="47"/>
    </row>
    <row r="38" spans="1:7" s="4" customFormat="1" ht="14.25">
      <c r="A38" s="121"/>
      <c r="B38" s="29" t="s">
        <v>43</v>
      </c>
      <c r="C38" s="30" t="s">
        <v>59</v>
      </c>
      <c r="D38" s="68" t="s">
        <v>51</v>
      </c>
      <c r="E38" s="35">
        <v>0</v>
      </c>
      <c r="F38" s="15">
        <f>E38*D38</f>
        <v>0</v>
      </c>
      <c r="G38" s="53"/>
    </row>
    <row r="39" spans="1:6" s="4" customFormat="1" ht="14.25">
      <c r="A39" s="120"/>
      <c r="B39" s="57" t="s">
        <v>13</v>
      </c>
      <c r="C39" s="42"/>
      <c r="D39" s="51"/>
      <c r="E39" s="45"/>
      <c r="F39" s="58"/>
    </row>
    <row r="40" spans="1:7" s="4" customFormat="1" ht="57">
      <c r="A40" s="121" t="s">
        <v>10</v>
      </c>
      <c r="B40" s="54" t="s">
        <v>42</v>
      </c>
      <c r="C40" s="5" t="s">
        <v>36</v>
      </c>
      <c r="D40" s="55">
        <v>29</v>
      </c>
      <c r="E40" s="37">
        <v>0</v>
      </c>
      <c r="F40" s="15">
        <f>D40*E40</f>
        <v>0</v>
      </c>
      <c r="G40" s="47"/>
    </row>
    <row r="41" spans="1:7" s="4" customFormat="1" ht="31.5" customHeight="1">
      <c r="A41" s="121" t="s">
        <v>11</v>
      </c>
      <c r="B41" s="54" t="s">
        <v>0</v>
      </c>
      <c r="C41" s="5" t="s">
        <v>36</v>
      </c>
      <c r="D41" s="55">
        <v>29</v>
      </c>
      <c r="E41" s="37">
        <v>0</v>
      </c>
      <c r="F41" s="15">
        <f>D41*E41</f>
        <v>0</v>
      </c>
      <c r="G41" s="47"/>
    </row>
    <row r="42" spans="1:6" s="4" customFormat="1" ht="42.75">
      <c r="A42" s="72" t="s">
        <v>5</v>
      </c>
      <c r="B42" s="54" t="s">
        <v>2</v>
      </c>
      <c r="C42" s="5" t="s">
        <v>1</v>
      </c>
      <c r="D42" s="55">
        <v>0.00116</v>
      </c>
      <c r="E42" s="37">
        <v>0</v>
      </c>
      <c r="F42" s="15">
        <f>D42*E42</f>
        <v>0</v>
      </c>
    </row>
    <row r="43" spans="1:6" s="4" customFormat="1" ht="28.5">
      <c r="A43" s="72" t="s">
        <v>79</v>
      </c>
      <c r="B43" s="54" t="s">
        <v>80</v>
      </c>
      <c r="C43" s="5" t="s">
        <v>36</v>
      </c>
      <c r="D43" s="55">
        <v>29</v>
      </c>
      <c r="E43" s="37">
        <v>0</v>
      </c>
      <c r="F43" s="15">
        <f>D43*E43</f>
        <v>0</v>
      </c>
    </row>
    <row r="44" spans="1:6" s="4" customFormat="1" ht="14.25">
      <c r="A44" s="72" t="s">
        <v>44</v>
      </c>
      <c r="B44" s="54" t="s">
        <v>45</v>
      </c>
      <c r="C44" s="5" t="s">
        <v>36</v>
      </c>
      <c r="D44" s="55">
        <v>29</v>
      </c>
      <c r="E44" s="37">
        <v>0</v>
      </c>
      <c r="F44" s="15">
        <f>D44*E44</f>
        <v>0</v>
      </c>
    </row>
    <row r="45" spans="1:6" s="4" customFormat="1" ht="14.25">
      <c r="A45" s="72" t="s">
        <v>44</v>
      </c>
      <c r="B45" s="54" t="s">
        <v>47</v>
      </c>
      <c r="C45" s="5" t="s">
        <v>36</v>
      </c>
      <c r="D45" s="55">
        <v>29</v>
      </c>
      <c r="E45" s="37">
        <v>0</v>
      </c>
      <c r="F45" s="15"/>
    </row>
    <row r="46" spans="1:6" s="31" customFormat="1" ht="14.25">
      <c r="A46" s="121" t="s">
        <v>44</v>
      </c>
      <c r="B46" s="48" t="s">
        <v>6</v>
      </c>
      <c r="C46" s="30" t="s">
        <v>36</v>
      </c>
      <c r="D46" s="49">
        <v>29</v>
      </c>
      <c r="E46" s="35">
        <v>0</v>
      </c>
      <c r="F46" s="56">
        <f>D46*E46</f>
        <v>0</v>
      </c>
    </row>
    <row r="47" spans="1:7" s="31" customFormat="1" ht="28.5">
      <c r="A47" s="72" t="s">
        <v>7</v>
      </c>
      <c r="B47" s="48" t="s">
        <v>15</v>
      </c>
      <c r="C47" s="5" t="s">
        <v>36</v>
      </c>
      <c r="D47" s="55">
        <v>1.45</v>
      </c>
      <c r="E47" s="37">
        <v>0</v>
      </c>
      <c r="F47" s="15">
        <f>D47*E47</f>
        <v>0</v>
      </c>
      <c r="G47" s="4"/>
    </row>
    <row r="48" spans="1:6" s="4" customFormat="1" ht="15.95" customHeight="1">
      <c r="A48" s="72" t="s">
        <v>81</v>
      </c>
      <c r="B48" s="54" t="s">
        <v>82</v>
      </c>
      <c r="C48" s="5" t="s">
        <v>24</v>
      </c>
      <c r="D48" s="49">
        <v>29</v>
      </c>
      <c r="E48" s="37">
        <v>0</v>
      </c>
      <c r="F48" s="15">
        <f>D48*E48</f>
        <v>0</v>
      </c>
    </row>
    <row r="49" spans="1:6" s="4" customFormat="1" ht="15.95" customHeight="1">
      <c r="A49" s="72" t="s">
        <v>4</v>
      </c>
      <c r="B49" s="54" t="s">
        <v>14</v>
      </c>
      <c r="C49" s="5" t="s">
        <v>25</v>
      </c>
      <c r="D49" s="55">
        <v>5.8</v>
      </c>
      <c r="E49" s="37">
        <v>0</v>
      </c>
      <c r="F49" s="15">
        <f>D49*E49</f>
        <v>0</v>
      </c>
    </row>
    <row r="50" spans="1:6" s="4" customFormat="1" ht="15.95" customHeight="1">
      <c r="A50" s="72" t="s">
        <v>83</v>
      </c>
      <c r="B50" s="54" t="s">
        <v>84</v>
      </c>
      <c r="C50" s="5" t="s">
        <v>25</v>
      </c>
      <c r="D50" s="5">
        <v>5.8</v>
      </c>
      <c r="E50" s="37">
        <v>0</v>
      </c>
      <c r="F50" s="15">
        <f>D50*E50</f>
        <v>0</v>
      </c>
    </row>
    <row r="51" spans="1:7" s="4" customFormat="1" ht="15.95" customHeight="1">
      <c r="A51" s="120"/>
      <c r="B51" s="50"/>
      <c r="C51" s="42"/>
      <c r="D51" s="59"/>
      <c r="E51" s="45"/>
      <c r="F51" s="46"/>
      <c r="G51" s="31"/>
    </row>
    <row r="52" spans="1:7" s="4" customFormat="1" ht="14.25">
      <c r="A52" s="121" t="s">
        <v>44</v>
      </c>
      <c r="B52" s="48" t="s">
        <v>8</v>
      </c>
      <c r="C52" s="30" t="s">
        <v>60</v>
      </c>
      <c r="D52" s="49">
        <v>1</v>
      </c>
      <c r="E52" s="35">
        <v>0</v>
      </c>
      <c r="F52" s="60">
        <f>D52*E52</f>
        <v>0</v>
      </c>
      <c r="G52" s="31"/>
    </row>
    <row r="53" spans="1:7" s="4" customFormat="1" ht="15" thickBot="1">
      <c r="A53" s="122" t="s">
        <v>44</v>
      </c>
      <c r="B53" s="61" t="s">
        <v>9</v>
      </c>
      <c r="C53" s="62" t="s">
        <v>60</v>
      </c>
      <c r="D53" s="63">
        <v>1</v>
      </c>
      <c r="E53" s="64">
        <v>0</v>
      </c>
      <c r="F53" s="65">
        <f>D53*E53</f>
        <v>0</v>
      </c>
      <c r="G53" s="31"/>
    </row>
    <row r="54" spans="1:6" s="102" customFormat="1" ht="14.25" thickBot="1">
      <c r="A54" s="111"/>
      <c r="B54" s="112" t="s">
        <v>147</v>
      </c>
      <c r="C54" s="113"/>
      <c r="D54" s="114"/>
      <c r="E54" s="115"/>
      <c r="F54" s="116">
        <f>SUM(F29:F53)</f>
        <v>0</v>
      </c>
    </row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pans="1:7" ht="14.25">
      <c r="A112" s="4"/>
      <c r="B112" s="4"/>
      <c r="C112" s="4"/>
      <c r="D112" s="4"/>
      <c r="E112" s="4"/>
      <c r="F112" s="4"/>
      <c r="G112" s="4"/>
    </row>
    <row r="113" spans="1:7" ht="14.25">
      <c r="A113" s="4"/>
      <c r="B113" s="4"/>
      <c r="C113" s="4"/>
      <c r="D113" s="4"/>
      <c r="E113" s="4"/>
      <c r="F113" s="4"/>
      <c r="G113" s="4"/>
    </row>
    <row r="114" spans="1:7" ht="14.25">
      <c r="A114" s="4"/>
      <c r="B114" s="4"/>
      <c r="C114" s="4"/>
      <c r="D114" s="4"/>
      <c r="E114" s="4"/>
      <c r="F114" s="4"/>
      <c r="G114" s="4"/>
    </row>
    <row r="115" spans="1:7" ht="14.25">
      <c r="A115" s="4"/>
      <c r="B115" s="4"/>
      <c r="C115" s="4"/>
      <c r="D115" s="4"/>
      <c r="E115" s="4"/>
      <c r="F115" s="4"/>
      <c r="G115" s="4"/>
    </row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D117" s="4"/>
      <c r="E117" s="4"/>
      <c r="F117" s="4"/>
      <c r="G117" s="4"/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14.25">
      <c r="A119" s="4"/>
      <c r="B119" s="4"/>
      <c r="C119" s="4"/>
      <c r="D119" s="4"/>
      <c r="E119" s="4"/>
      <c r="F119" s="4"/>
      <c r="G119" s="4"/>
    </row>
  </sheetData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&amp;C&amp;A&amp;RStránka &amp;P</oddHeader>
    <oddFooter>&amp;CStránka &amp;P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miroslav.rehak</dc:creator>
  <cp:keywords/>
  <dc:description/>
  <cp:lastModifiedBy>miroslav.rehak</cp:lastModifiedBy>
  <cp:lastPrinted>2015-05-15T11:04:43Z</cp:lastPrinted>
  <dcterms:created xsi:type="dcterms:W3CDTF">2007-04-02T13:08:26Z</dcterms:created>
  <dcterms:modified xsi:type="dcterms:W3CDTF">2017-01-06T08:14:27Z</dcterms:modified>
  <cp:category/>
  <cp:version/>
  <cp:contentType/>
  <cp:contentStatus/>
</cp:coreProperties>
</file>