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Krycí list 1.etapa" sheetId="1" r:id="rId1"/>
    <sheet name="I.etapa" sheetId="2" r:id="rId2"/>
  </sheets>
  <definedNames>
    <definedName name="_xlnm.Print_Area" localSheetId="0">'Krycí list 1.etapa'!$A$1:$E$9</definedName>
  </definedNames>
  <calcPr fullCalcOnLoad="1"/>
</workbook>
</file>

<file path=xl/sharedStrings.xml><?xml version="1.0" encoding="utf-8"?>
<sst xmlns="http://schemas.openxmlformats.org/spreadsheetml/2006/main" count="177" uniqueCount="123">
  <si>
    <t>18410-2111</t>
  </si>
  <si>
    <t>t</t>
  </si>
  <si>
    <t>Rozpočet</t>
  </si>
  <si>
    <t>18580-4312</t>
  </si>
  <si>
    <t>Specifikace</t>
  </si>
  <si>
    <t>Rozměření výsadeb</t>
  </si>
  <si>
    <t>18340-3114</t>
  </si>
  <si>
    <t>18340-3153</t>
  </si>
  <si>
    <t>18340-3161</t>
  </si>
  <si>
    <t>hod</t>
  </si>
  <si>
    <t>18580-2113</t>
  </si>
  <si>
    <t>Doprava rostlin a materiálů</t>
  </si>
  <si>
    <t>Doprava osob</t>
  </si>
  <si>
    <t>18310-1112</t>
  </si>
  <si>
    <t>ZALOŽENÍ TRÁVNÍKU</t>
  </si>
  <si>
    <t>Množství</t>
  </si>
  <si>
    <t>Mj</t>
  </si>
  <si>
    <t>Cena/Mj</t>
  </si>
  <si>
    <t>Cena/ks</t>
  </si>
  <si>
    <t xml:space="preserve"> Popis</t>
  </si>
  <si>
    <t>Popis</t>
  </si>
  <si>
    <t>Akce:</t>
  </si>
  <si>
    <t>Datum:</t>
  </si>
  <si>
    <t>Cena celkem</t>
  </si>
  <si>
    <t>m2</t>
  </si>
  <si>
    <t>m3</t>
  </si>
  <si>
    <t>kg</t>
  </si>
  <si>
    <t>Poř.</t>
  </si>
  <si>
    <t>Druh</t>
  </si>
  <si>
    <t>Počet ks celkem</t>
  </si>
  <si>
    <t>číslo</t>
  </si>
  <si>
    <t>Velikost</t>
  </si>
  <si>
    <t>Mezisoučet</t>
  </si>
  <si>
    <t>Ztratné</t>
  </si>
  <si>
    <t xml:space="preserve">                                                                     </t>
  </si>
  <si>
    <t>ks</t>
  </si>
  <si>
    <t>l</t>
  </si>
  <si>
    <t>mezisoučet</t>
  </si>
  <si>
    <t>č. položky</t>
  </si>
  <si>
    <t xml:space="preserve">Montáž          </t>
  </si>
  <si>
    <t>18480-2111</t>
  </si>
  <si>
    <t>18480-7111</t>
  </si>
  <si>
    <t>18480-7112</t>
  </si>
  <si>
    <t>Likvidace dřevní hmoty</t>
  </si>
  <si>
    <t>11220-1111</t>
  </si>
  <si>
    <t>11220-1113</t>
  </si>
  <si>
    <t>R</t>
  </si>
  <si>
    <t>PŘÍPRAVA STANOVIŠTĚ</t>
  </si>
  <si>
    <t>VÝSADBA KEŘOVÝCH SKUPIN</t>
  </si>
  <si>
    <t>SPECIFIKACE - OSTATNÍ MATERIÁL</t>
  </si>
  <si>
    <t>SPECIFIKACE  ROSTLINNÝ MATERIÁL</t>
  </si>
  <si>
    <t>CELKEM SPECIFIKACE  ROSTLINNÝ MATERIÁL</t>
  </si>
  <si>
    <t>SPECIFIKACE OSTATNÍ MATERIÁL</t>
  </si>
  <si>
    <t>CELKEM SPECIFIKACE</t>
  </si>
  <si>
    <t>suma</t>
  </si>
  <si>
    <t>11121-2211</t>
  </si>
  <si>
    <t>11215-1111</t>
  </si>
  <si>
    <t>11215-1112</t>
  </si>
  <si>
    <t>11220-1120</t>
  </si>
  <si>
    <t>18141-1131</t>
  </si>
  <si>
    <t>18491-1421</t>
  </si>
  <si>
    <t>18585-1121</t>
  </si>
  <si>
    <t>20-30cm, k1l</t>
  </si>
  <si>
    <t>6</t>
  </si>
  <si>
    <t>3</t>
  </si>
  <si>
    <t>1</t>
  </si>
  <si>
    <t>VÝSADBY KEŘOVÝCH SKUPIN- odkaz do technické zprávy, kapitola 9. Technologické postupy a výkaz výměr, str. 13</t>
  </si>
  <si>
    <r>
      <t xml:space="preserve">Hnojivo ke keřovým výsadbám - NPK, 50g NPK/m2 </t>
    </r>
    <r>
      <rPr>
        <i/>
        <sz val="9"/>
        <rFont val="Comic Sans MS"/>
        <family val="4"/>
      </rPr>
      <t>(162m2*50g/1000)</t>
    </r>
  </si>
  <si>
    <r>
      <t xml:space="preserve">Borka do keřových záhonů (vrstva 8 cm - jemná) </t>
    </r>
    <r>
      <rPr>
        <i/>
        <sz val="9"/>
        <rFont val="Comic Sans MS"/>
        <family val="4"/>
      </rPr>
      <t>(162m2*0,08)</t>
    </r>
  </si>
  <si>
    <r>
      <t xml:space="preserve">Zálivka keřových porostů, 40l/m2 (opakování v průměru 2x) </t>
    </r>
    <r>
      <rPr>
        <i/>
        <sz val="9"/>
        <rFont val="Comic Sans MS"/>
        <family val="4"/>
      </rPr>
      <t>(162m2*40l*2)</t>
    </r>
  </si>
  <si>
    <r>
      <t xml:space="preserve">Ochranná geotextílie proti prorůstání plevelů, rezerva 15% </t>
    </r>
    <r>
      <rPr>
        <i/>
        <sz val="9"/>
        <rFont val="Comic Sans MS"/>
        <family val="4"/>
      </rPr>
      <t>(162m2*1,15)</t>
    </r>
  </si>
  <si>
    <t>I.ETAPA</t>
  </si>
  <si>
    <t xml:space="preserve">Rekonstrukce chodníků a infrastruktury silnice III./29827 Malšova Lhota - Hradec Králové </t>
  </si>
  <si>
    <t>Cena bez DPH</t>
  </si>
  <si>
    <t>DPH 21%</t>
  </si>
  <si>
    <t>CELKEM</t>
  </si>
  <si>
    <t>Listnaté keře -  odkaz do technické zprávy, kapitola 8. Seznam použitých dřevin</t>
  </si>
  <si>
    <t>ASANACE -  odkaz do technické zprávy, kapitola 9. Technologické postupy a výkaz výměr</t>
  </si>
  <si>
    <t>PĚSTEBNÍ OPATŘENÍ -  odkaz do technické zprávy, kapitola 9. Technologické postupy a výkaz výměr</t>
  </si>
  <si>
    <t>PŔÍPRAVA STANOVIŠTĚ - odkaz do technické zprávy, kapitola 9. Technologické postupy a výkaz výměr</t>
  </si>
  <si>
    <t>ZALOŽENÍ TRÁVNÍKU - odkaz do technické zprávy, kapitola 9. Technologické postupy a výkaz výměr</t>
  </si>
  <si>
    <r>
      <t xml:space="preserve">Odstranění nevhodných dřevin o průměru kmene do 100 mm s odklizením vytěžené dřevní hmoty na vzdálenost do 50 m, se složením na hromady,nebo s naložením na dopravní prostředek, výšky do 1 m s odstraněním pařezu, do 100m2, v rovině nebo na svahu do 1:5 </t>
    </r>
    <r>
      <rPr>
        <i/>
        <sz val="9"/>
        <rFont val="Comic Sans MS"/>
        <family val="4"/>
      </rPr>
      <t>(č.6)</t>
    </r>
  </si>
  <si>
    <r>
      <t xml:space="preserve">Pokácení stromu směrové s odřezáním kmene a s odvětvením, s odklizením částí kmene a větví na vzdálenost do 20m se složením na hromady nebo naložením na dopravní prosředek, průměru kmene na řezné ploše pařezu do 200 mm </t>
    </r>
    <r>
      <rPr>
        <i/>
        <sz val="9"/>
        <rFont val="Comic Sans MS"/>
        <family val="4"/>
      </rPr>
      <t>(č.2,3,4)</t>
    </r>
  </si>
  <si>
    <r>
      <t xml:space="preserve">Pokácení stromu směrové s odřezáním kmene a s odvětvením, s odklizením částí kmene a větví na vzdálenost do 20m se složením na hromady nebo naložením na dopravní prosředek, průměru kmene na řezné ploše pařezu přes 200 do 300 mm </t>
    </r>
    <r>
      <rPr>
        <i/>
        <sz val="9"/>
        <rFont val="Comic Sans MS"/>
        <family val="4"/>
      </rPr>
      <t>(č.5)</t>
    </r>
  </si>
  <si>
    <t>11215-1114</t>
  </si>
  <si>
    <r>
      <t>Pokácení stromu směrové s odřezáním kmene a s odvětvením, s odklizením částí kmene a větví na vzdálenost do 20m se složením na hromady nebo naložením na dopravní prosředek, průměru kmene na řezné ploše pařezu přes 400 do 500 mm</t>
    </r>
    <r>
      <rPr>
        <i/>
        <sz val="9"/>
        <rFont val="Comic Sans MS"/>
        <family val="4"/>
      </rPr>
      <t xml:space="preserve"> (č.1)</t>
    </r>
  </si>
  <si>
    <r>
      <t xml:space="preserve">Odstranění pařezu s odstraněním náběhových kořenů, odklizením získaného dřeva na vzdálenost do 20 m, se složením na hromady nebo s naložením na dopravní prostředek, se zasypáním jámy, doplněním zeminy, zhutněním a úpravou terénu, v rovině nebo na svahu do 1:5, o průměru pařezu na řezné ploše do 200 mm </t>
    </r>
    <r>
      <rPr>
        <i/>
        <sz val="9"/>
        <rFont val="Comic Sans MS"/>
        <family val="4"/>
      </rPr>
      <t>(č.2,3,4)</t>
    </r>
  </si>
  <si>
    <r>
      <t xml:space="preserve">Odstranění pařezu s odstraněním náběhových kořenů, odklizením získaného dřeva na vzdálenost do 20 m, se složením na hromady nebo s naložením na dopravní prostředek, se zasypáním jámy, doplněním zeminy, zhutněním a úpravou terénu, v rovině nebo na svahu do 1:5, o průměru pařezu na řezné ploše přes 300 do 400mm </t>
    </r>
    <r>
      <rPr>
        <i/>
        <sz val="9"/>
        <rFont val="Comic Sans MS"/>
        <family val="4"/>
      </rPr>
      <t>(č.5)</t>
    </r>
  </si>
  <si>
    <r>
      <t xml:space="preserve">Odstranění pařezu s odstraněním náběhových kořenů, odklizením získaného dřeva na vzdálenost do 20 m, se složením na hromady nebo s naložením na dopravní prostředek, se zasypáním jámy, doplněním zeminy, zhutněním a úpravou terénu, v rovině nebo na svahu do 1:5, o průměru pařezu na řezné ploše přes 1000 do 1100mm </t>
    </r>
    <r>
      <rPr>
        <i/>
        <sz val="9"/>
        <rFont val="Comic Sans MS"/>
        <family val="4"/>
      </rPr>
      <t>(č.7)</t>
    </r>
  </si>
  <si>
    <r>
      <t xml:space="preserve">Odstranění pařezu s odstraněním náběhových kořenů, odklizením získaného dřeva na vzdálenost do 20 m, se složením na hromady nebo s naložením na dopravní prostředek, se zasypáním jámy, doplněním zeminy, zhutněním a úpravou terénu, v rovině nebo na svahu do 1:5, o průměru pařezu na řezné ploše přes 600 do 700mm </t>
    </r>
    <r>
      <rPr>
        <i/>
        <sz val="9"/>
        <rFont val="Comic Sans MS"/>
        <family val="4"/>
      </rPr>
      <t>(č.1)</t>
    </r>
  </si>
  <si>
    <t>11220-1116</t>
  </si>
  <si>
    <r>
      <t xml:space="preserve">Odstranění bednění okolo stromů po dokončení stavby, </t>
    </r>
    <r>
      <rPr>
        <i/>
        <sz val="9"/>
        <rFont val="Comic Sans MS"/>
        <family val="4"/>
      </rPr>
      <t>viz výše</t>
    </r>
  </si>
  <si>
    <r>
      <t xml:space="preserve">Hloubení jamek pro vysazování rostlin v hornině 1 až 4 bez výměny půdy, s případným naložením přebytečných výkopků na dopravní prostředek, odvozem na vzdálenost do 20 km a se složením, v rovině nebo na svahu do 1:5, objemu přes 0,01 do 0,02 m3 </t>
    </r>
    <r>
      <rPr>
        <i/>
        <sz val="9"/>
        <rFont val="Comic Sans MS"/>
        <family val="4"/>
      </rPr>
      <t>(18+18+508ks)</t>
    </r>
  </si>
  <si>
    <r>
      <t xml:space="preserve">Výsadba dřevin s balem do předem vyhloubené jamky se zalitím, v rovině nebo na svahu do 1:5 při průměru balu přes 100 do 200 mm </t>
    </r>
    <r>
      <rPr>
        <i/>
        <sz val="9"/>
        <rFont val="Comic Sans MS"/>
        <family val="4"/>
      </rPr>
      <t>(18+18+508ks)</t>
    </r>
  </si>
  <si>
    <r>
      <t xml:space="preserve">Povýsadbový řez  keřů </t>
    </r>
    <r>
      <rPr>
        <i/>
        <sz val="9"/>
        <rFont val="Comic Sans MS"/>
        <family val="4"/>
      </rPr>
      <t>(18+18+508ks)</t>
    </r>
  </si>
  <si>
    <r>
      <t xml:space="preserve">Mulčování vysazených rostlin při tl. mulče do 100 mm v rovině nebo na svahu do 1:5 </t>
    </r>
    <r>
      <rPr>
        <i/>
        <sz val="9"/>
        <rFont val="Comic Sans MS"/>
        <family val="4"/>
      </rPr>
      <t>(162m2)</t>
    </r>
  </si>
  <si>
    <r>
      <t xml:space="preserve">Hnojení půdy nebo trávníku s rozprostřením nebo s rozdělením hnojiva v rovině nebo na svahu do 1:5 umělým hnojivem na široko </t>
    </r>
    <r>
      <rPr>
        <i/>
        <sz val="9"/>
        <rFont val="Comic Sans MS"/>
        <family val="4"/>
      </rPr>
      <t>(162m2*0,05kg/1000)</t>
    </r>
  </si>
  <si>
    <r>
      <t xml:space="preserve">Položení ochranné geotextílie proti prorůstání plevelů </t>
    </r>
    <r>
      <rPr>
        <i/>
        <sz val="9"/>
        <rFont val="Comic Sans MS"/>
        <family val="4"/>
      </rPr>
      <t>(162m2*1,15)</t>
    </r>
  </si>
  <si>
    <r>
      <t xml:space="preserve">Ochrana kmenů a kořenových náběhů bedněním před započetím stavby, 1 strom 8m2, </t>
    </r>
    <r>
      <rPr>
        <i/>
        <sz val="9"/>
        <rFont val="Comic Sans MS"/>
        <family val="4"/>
      </rPr>
      <t>stromy v parku u hřbitova (12 ks) + stromy u zastávky č.3 (2 ks)</t>
    </r>
  </si>
  <si>
    <t>112</t>
  </si>
  <si>
    <r>
      <t xml:space="preserve">Potentilla fruticosa Abbotswood </t>
    </r>
    <r>
      <rPr>
        <i/>
        <sz val="9"/>
        <rFont val="Comic Sans MS"/>
        <family val="4"/>
      </rPr>
      <t>(18)</t>
    </r>
  </si>
  <si>
    <r>
      <t xml:space="preserve">Rosa My Fairy </t>
    </r>
    <r>
      <rPr>
        <i/>
        <sz val="9"/>
        <rFont val="Comic Sans MS"/>
        <family val="4"/>
      </rPr>
      <t>(18)</t>
    </r>
  </si>
  <si>
    <r>
      <t xml:space="preserve">Spiraea bumalda Darts Red </t>
    </r>
    <r>
      <rPr>
        <i/>
        <sz val="9"/>
        <rFont val="Comic Sans MS"/>
        <family val="4"/>
      </rPr>
      <t>(=45+28+28+26+29+78+83+68+97+9+17)</t>
    </r>
  </si>
  <si>
    <r>
      <t xml:space="preserve">Herbicid před výsadbou - Roundup, 0,0005l/m2 </t>
    </r>
    <r>
      <rPr>
        <i/>
        <sz val="9"/>
        <rFont val="Comic Sans MS"/>
        <family val="4"/>
      </rPr>
      <t>(978m2*1,2*0,0005)</t>
    </r>
  </si>
  <si>
    <r>
      <t xml:space="preserve">Minerální hnojivo pro trávník, 10g/m2 </t>
    </r>
    <r>
      <rPr>
        <i/>
        <sz val="9"/>
        <rFont val="Comic Sans MS"/>
        <family val="4"/>
      </rPr>
      <t>(816m2*10g/1000)</t>
    </r>
  </si>
  <si>
    <r>
      <t xml:space="preserve">Travní semeno, parková směs, 20g/m2 </t>
    </r>
    <r>
      <rPr>
        <i/>
        <sz val="9"/>
        <rFont val="Comic Sans MS"/>
        <family val="4"/>
      </rPr>
      <t>(816m2*20g/1000)</t>
    </r>
  </si>
  <si>
    <r>
      <t xml:space="preserve">Zálivka trávníku, 40l/m2 (opakování 2x) </t>
    </r>
    <r>
      <rPr>
        <i/>
        <sz val="9"/>
        <rFont val="Comic Sans MS"/>
        <family val="4"/>
      </rPr>
      <t>(816m2*40*2)</t>
    </r>
  </si>
  <si>
    <r>
      <t xml:space="preserve">Chemické odplevelení půdy před založením kultury, trávníku, zpevněných ploch v rovině nebo na svahu do 1:5 postřikem na široko, opakování 1,2x, </t>
    </r>
    <r>
      <rPr>
        <i/>
        <sz val="9"/>
        <rFont val="Comic Sans MS"/>
        <family val="4"/>
      </rPr>
      <t>(978m2*1,2)</t>
    </r>
  </si>
  <si>
    <r>
      <t xml:space="preserve">Obdělání půdy rotavátorováním v rovině nebo na svahu do 1:5 </t>
    </r>
    <r>
      <rPr>
        <i/>
        <sz val="9"/>
        <rFont val="Comic Sans MS"/>
        <family val="4"/>
      </rPr>
      <t>(978m2)</t>
    </r>
  </si>
  <si>
    <r>
      <t xml:space="preserve">Obdělání půdy hrabáním v rovině nebo na svahu do 1:5, opakování 2x </t>
    </r>
    <r>
      <rPr>
        <i/>
        <sz val="9"/>
        <rFont val="Comic Sans MS"/>
        <family val="4"/>
      </rPr>
      <t>(978m2*2)</t>
    </r>
  </si>
  <si>
    <r>
      <t xml:space="preserve">Obdělání půdy válením v rovině nebo na svahu do 1:5, opakování 2x </t>
    </r>
    <r>
      <rPr>
        <i/>
        <sz val="9"/>
        <rFont val="Comic Sans MS"/>
        <family val="4"/>
      </rPr>
      <t>(978m2*2)</t>
    </r>
  </si>
  <si>
    <r>
      <t xml:space="preserve">Hnojení trávníku s rozprostřením nebo s rozdělením hnojiva v rovině nebo na svahu do 1:5 umělým hnojivem na široko </t>
    </r>
    <r>
      <rPr>
        <i/>
        <sz val="9"/>
        <rFont val="Comic Sans MS"/>
        <family val="4"/>
      </rPr>
      <t>(816m2*0,01kg/1000)</t>
    </r>
  </si>
  <si>
    <r>
      <t xml:space="preserve">Založení trávníku na půdě předem připravené plochy do 1000m2, s pokosením, naložením, odvozem odpadu do 20 km a se složením, parkového výsevem v rovině nebo na svahu do 1:5 </t>
    </r>
    <r>
      <rPr>
        <i/>
        <sz val="9"/>
        <rFont val="Comic Sans MS"/>
        <family val="4"/>
      </rPr>
      <t>(=2,9+30,6+16,4+32,5+24,7+134,7+82,5+2,5+7,6+17,7+7,7+15,5+19+17,6+25+10,5+86,7+10,9+11,7+29,8+12,4+36,8+13,3+9,1+5,9+45,3+22,7+1,3+11,7+11,7+59,3)</t>
    </r>
  </si>
  <si>
    <r>
      <t xml:space="preserve">Zalití rostlin vodou přes 20m2 </t>
    </r>
    <r>
      <rPr>
        <i/>
        <sz val="9"/>
        <rFont val="Comic Sans MS"/>
        <family val="4"/>
      </rPr>
      <t>(162m2+816m2)*40l*2/1000</t>
    </r>
  </si>
  <si>
    <r>
      <t xml:space="preserve">Dovoz vody pro zálivku rostlin na vzdálenost do 1000 m </t>
    </r>
    <r>
      <rPr>
        <i/>
        <sz val="9"/>
        <rFont val="Comic Sans MS"/>
        <family val="4"/>
      </rPr>
      <t>(162m2+816m2)*40l*2/1000</t>
    </r>
  </si>
  <si>
    <t>Krycí list - 1. etapa</t>
  </si>
  <si>
    <t>Část</t>
  </si>
  <si>
    <t>Rostlinný materiál</t>
  </si>
  <si>
    <t>Ostatní materiál</t>
  </si>
  <si>
    <t>Práce</t>
  </si>
  <si>
    <t>červen 2014</t>
  </si>
  <si>
    <t>CELKEM PRÁCE</t>
  </si>
  <si>
    <t>CELKEM BEZ DPH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</si>
</sst>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"/>
    <numFmt numFmtId="173" formatCode="#,##0.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#,##0.00\ &quot;Kč&quot;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14"/>
      <name val="Comic Sans MS"/>
      <family val="4"/>
    </font>
    <font>
      <i/>
      <sz val="9"/>
      <name val="Comic Sans MS"/>
      <family val="4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 horizontal="right"/>
    </xf>
    <xf numFmtId="0" fontId="10" fillId="0" borderId="13" xfId="0" applyFont="1" applyBorder="1" applyAlignment="1">
      <alignment vertical="top" wrapText="1"/>
    </xf>
    <xf numFmtId="9" fontId="10" fillId="0" borderId="13" xfId="0" applyNumberFormat="1" applyFont="1" applyBorder="1" applyAlignment="1">
      <alignment horizontal="center" vertical="top" wrapText="1"/>
    </xf>
    <xf numFmtId="4" fontId="10" fillId="0" borderId="15" xfId="49" applyNumberFormat="1" applyFont="1" applyBorder="1" applyAlignment="1">
      <alignment horizontal="righ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49" fontId="9" fillId="0" borderId="13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14" xfId="0" applyFont="1" applyFill="1" applyBorder="1" applyAlignment="1">
      <alignment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Border="1" applyAlignment="1">
      <alignment horizontal="right" vertical="top" wrapText="1"/>
    </xf>
    <xf numFmtId="4" fontId="9" fillId="0" borderId="20" xfId="0" applyNumberFormat="1" applyFont="1" applyBorder="1" applyAlignment="1">
      <alignment horizontal="right"/>
    </xf>
    <xf numFmtId="0" fontId="9" fillId="0" borderId="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9" fillId="32" borderId="14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horizontal="center" vertical="top" wrapText="1"/>
    </xf>
    <xf numFmtId="49" fontId="10" fillId="32" borderId="13" xfId="0" applyNumberFormat="1" applyFont="1" applyFill="1" applyBorder="1" applyAlignment="1">
      <alignment horizontal="center" vertical="top" wrapText="1"/>
    </xf>
    <xf numFmtId="0" fontId="10" fillId="32" borderId="15" xfId="0" applyFont="1" applyFill="1" applyBorder="1" applyAlignment="1">
      <alignment horizontal="center"/>
    </xf>
    <xf numFmtId="4" fontId="10" fillId="32" borderId="13" xfId="0" applyNumberFormat="1" applyFont="1" applyFill="1" applyBorder="1" applyAlignment="1">
      <alignment horizontal="right" vertical="top" wrapText="1"/>
    </xf>
    <xf numFmtId="4" fontId="10" fillId="32" borderId="15" xfId="0" applyNumberFormat="1" applyFont="1" applyFill="1" applyBorder="1" applyAlignment="1">
      <alignment horizontal="right"/>
    </xf>
    <xf numFmtId="0" fontId="10" fillId="0" borderId="0" xfId="0" applyFont="1" applyAlignment="1">
      <alignment vertical="top"/>
    </xf>
    <xf numFmtId="0" fontId="10" fillId="0" borderId="14" xfId="0" applyFont="1" applyFill="1" applyBorder="1" applyAlignment="1">
      <alignment horizontal="justify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32" borderId="14" xfId="0" applyFont="1" applyFill="1" applyBorder="1" applyAlignment="1">
      <alignment horizontal="justify" vertical="top" wrapText="1"/>
    </xf>
    <xf numFmtId="0" fontId="10" fillId="32" borderId="13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/>
    </xf>
    <xf numFmtId="0" fontId="10" fillId="0" borderId="14" xfId="0" applyFont="1" applyBorder="1" applyAlignment="1">
      <alignment horizontal="justify" vertical="top" wrapText="1"/>
    </xf>
    <xf numFmtId="0" fontId="10" fillId="0" borderId="13" xfId="0" applyNumberFormat="1" applyFont="1" applyBorder="1" applyAlignment="1">
      <alignment horizontal="center" vertical="top" wrapText="1"/>
    </xf>
    <xf numFmtId="0" fontId="9" fillId="32" borderId="14" xfId="0" applyFont="1" applyFill="1" applyBorder="1" applyAlignment="1">
      <alignment horizontal="justify" vertical="top" wrapText="1"/>
    </xf>
    <xf numFmtId="4" fontId="10" fillId="32" borderId="15" xfId="0" applyNumberFormat="1" applyFont="1" applyFill="1" applyBorder="1" applyAlignment="1">
      <alignment horizontal="right" vertical="top" wrapText="1"/>
    </xf>
    <xf numFmtId="0" fontId="10" fillId="32" borderId="13" xfId="0" applyFont="1" applyFill="1" applyBorder="1" applyAlignment="1">
      <alignment/>
    </xf>
    <xf numFmtId="4" fontId="10" fillId="0" borderId="15" xfId="0" applyNumberFormat="1" applyFont="1" applyFill="1" applyBorder="1" applyAlignment="1">
      <alignment horizontal="right" vertical="top"/>
    </xf>
    <xf numFmtId="0" fontId="10" fillId="0" borderId="22" xfId="0" applyFont="1" applyFill="1" applyBorder="1" applyAlignment="1">
      <alignment horizontal="justify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23" xfId="0" applyNumberFormat="1" applyFont="1" applyFill="1" applyBorder="1" applyAlignment="1">
      <alignment horizontal="center" vertical="top" wrapText="1"/>
    </xf>
    <xf numFmtId="4" fontId="10" fillId="0" borderId="20" xfId="0" applyNumberFormat="1" applyFont="1" applyFill="1" applyBorder="1" applyAlignment="1">
      <alignment horizontal="right" vertical="top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2" fontId="10" fillId="0" borderId="26" xfId="0" applyNumberFormat="1" applyFont="1" applyBorder="1" applyAlignment="1">
      <alignment horizontal="center" vertical="top" wrapText="1"/>
    </xf>
    <xf numFmtId="49" fontId="10" fillId="0" borderId="26" xfId="0" applyNumberFormat="1" applyFont="1" applyBorder="1" applyAlignment="1">
      <alignment horizontal="center" vertical="top" wrapText="1"/>
    </xf>
    <xf numFmtId="4" fontId="10" fillId="0" borderId="26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9" fillId="33" borderId="18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49" fontId="9" fillId="33" borderId="13" xfId="0" applyNumberFormat="1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 vertical="top" wrapText="1"/>
    </xf>
    <xf numFmtId="2" fontId="9" fillId="33" borderId="19" xfId="0" applyNumberFormat="1" applyFont="1" applyFill="1" applyBorder="1" applyAlignment="1">
      <alignment horizontal="right" vertical="top" wrapText="1"/>
    </xf>
    <xf numFmtId="4" fontId="9" fillId="33" borderId="15" xfId="0" applyNumberFormat="1" applyFont="1" applyFill="1" applyBorder="1" applyAlignment="1">
      <alignment horizontal="right"/>
    </xf>
    <xf numFmtId="4" fontId="9" fillId="33" borderId="19" xfId="0" applyNumberFormat="1" applyFont="1" applyFill="1" applyBorder="1" applyAlignment="1">
      <alignment horizontal="right" vertical="top" wrapText="1"/>
    </xf>
    <xf numFmtId="4" fontId="9" fillId="0" borderId="13" xfId="0" applyNumberFormat="1" applyFont="1" applyBorder="1" applyAlignment="1">
      <alignment horizontal="right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vertical="top" wrapText="1"/>
    </xf>
    <xf numFmtId="0" fontId="9" fillId="0" borderId="26" xfId="0" applyFont="1" applyBorder="1" applyAlignment="1">
      <alignment horizontal="center" vertical="top" wrapText="1"/>
    </xf>
    <xf numFmtId="49" fontId="9" fillId="0" borderId="26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0" fontId="9" fillId="7" borderId="22" xfId="0" applyFont="1" applyFill="1" applyBorder="1" applyAlignment="1">
      <alignment horizontal="center" vertical="top" wrapText="1"/>
    </xf>
    <xf numFmtId="0" fontId="9" fillId="7" borderId="23" xfId="0" applyFont="1" applyFill="1" applyBorder="1" applyAlignment="1">
      <alignment vertical="top" wrapText="1"/>
    </xf>
    <xf numFmtId="0" fontId="9" fillId="7" borderId="23" xfId="0" applyFont="1" applyFill="1" applyBorder="1" applyAlignment="1">
      <alignment horizontal="center" vertical="top" wrapText="1"/>
    </xf>
    <xf numFmtId="49" fontId="9" fillId="7" borderId="23" xfId="0" applyNumberFormat="1" applyFont="1" applyFill="1" applyBorder="1" applyAlignment="1">
      <alignment horizontal="center"/>
    </xf>
    <xf numFmtId="4" fontId="9" fillId="7" borderId="23" xfId="0" applyNumberFormat="1" applyFont="1" applyFill="1" applyBorder="1" applyAlignment="1">
      <alignment horizontal="right"/>
    </xf>
    <xf numFmtId="4" fontId="9" fillId="7" borderId="20" xfId="0" applyNumberFormat="1" applyFont="1" applyFill="1" applyBorder="1" applyAlignment="1">
      <alignment horizontal="right"/>
    </xf>
    <xf numFmtId="0" fontId="9" fillId="7" borderId="27" xfId="0" applyFont="1" applyFill="1" applyBorder="1" applyAlignment="1">
      <alignment vertical="top" wrapText="1"/>
    </xf>
    <xf numFmtId="49" fontId="9" fillId="7" borderId="23" xfId="0" applyNumberFormat="1" applyFont="1" applyFill="1" applyBorder="1" applyAlignment="1">
      <alignment horizontal="center" vertical="top" wrapText="1"/>
    </xf>
    <xf numFmtId="4" fontId="9" fillId="7" borderId="23" xfId="0" applyNumberFormat="1" applyFont="1" applyFill="1" applyBorder="1" applyAlignment="1">
      <alignment horizontal="right" vertical="top" wrapText="1"/>
    </xf>
    <xf numFmtId="0" fontId="9" fillId="7" borderId="18" xfId="0" applyFont="1" applyFill="1" applyBorder="1" applyAlignment="1">
      <alignment vertical="top" wrapText="1"/>
    </xf>
    <xf numFmtId="0" fontId="9" fillId="7" borderId="14" xfId="0" applyFont="1" applyFill="1" applyBorder="1" applyAlignment="1">
      <alignment vertical="top" wrapText="1"/>
    </xf>
    <xf numFmtId="49" fontId="9" fillId="7" borderId="13" xfId="0" applyNumberFormat="1" applyFont="1" applyFill="1" applyBorder="1" applyAlignment="1">
      <alignment horizontal="center" vertical="top" wrapText="1"/>
    </xf>
    <xf numFmtId="0" fontId="9" fillId="7" borderId="13" xfId="0" applyFont="1" applyFill="1" applyBorder="1" applyAlignment="1">
      <alignment horizontal="center" vertical="top" wrapText="1"/>
    </xf>
    <xf numFmtId="4" fontId="9" fillId="7" borderId="13" xfId="0" applyNumberFormat="1" applyFont="1" applyFill="1" applyBorder="1" applyAlignment="1">
      <alignment horizontal="right" vertical="top" wrapText="1"/>
    </xf>
    <xf numFmtId="4" fontId="9" fillId="7" borderId="28" xfId="0" applyNumberFormat="1" applyFont="1" applyFill="1" applyBorder="1" applyAlignment="1">
      <alignment horizontal="right"/>
    </xf>
    <xf numFmtId="0" fontId="9" fillId="7" borderId="27" xfId="0" applyFont="1" applyFill="1" applyBorder="1" applyAlignment="1">
      <alignment horizontal="center" vertical="top" wrapText="1"/>
    </xf>
    <xf numFmtId="0" fontId="9" fillId="7" borderId="22" xfId="0" applyFont="1" applyFill="1" applyBorder="1" applyAlignment="1">
      <alignment vertical="top" wrapText="1"/>
    </xf>
    <xf numFmtId="4" fontId="10" fillId="33" borderId="28" xfId="0" applyNumberFormat="1" applyFont="1" applyFill="1" applyBorder="1" applyAlignment="1">
      <alignment horizontal="right"/>
    </xf>
    <xf numFmtId="0" fontId="10" fillId="0" borderId="13" xfId="0" applyFont="1" applyBorder="1" applyAlignment="1">
      <alignment horizontal="justify" vertical="center"/>
    </xf>
    <xf numFmtId="4" fontId="10" fillId="33" borderId="29" xfId="0" applyNumberFormat="1" applyFont="1" applyFill="1" applyBorder="1" applyAlignment="1">
      <alignment horizontal="right"/>
    </xf>
    <xf numFmtId="4" fontId="10" fillId="0" borderId="30" xfId="0" applyNumberFormat="1" applyFont="1" applyBorder="1" applyAlignment="1">
      <alignment horizontal="right"/>
    </xf>
    <xf numFmtId="0" fontId="9" fillId="0" borderId="31" xfId="0" applyFont="1" applyBorder="1" applyAlignment="1">
      <alignment horizontal="center" vertical="top" wrapText="1"/>
    </xf>
    <xf numFmtId="49" fontId="9" fillId="0" borderId="32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justify" vertical="top" wrapText="1"/>
    </xf>
    <xf numFmtId="0" fontId="10" fillId="0" borderId="34" xfId="0" applyFont="1" applyBorder="1" applyAlignment="1">
      <alignment horizontal="center" vertical="top" wrapText="1"/>
    </xf>
    <xf numFmtId="49" fontId="10" fillId="0" borderId="3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8" fillId="0" borderId="0" xfId="0" applyNumberFormat="1" applyFont="1" applyFill="1" applyAlignment="1" applyProtection="1">
      <alignment horizontal="left" vertical="center"/>
      <protection/>
    </xf>
    <xf numFmtId="4" fontId="10" fillId="0" borderId="23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justify" vertical="top" wrapText="1"/>
    </xf>
    <xf numFmtId="0" fontId="10" fillId="33" borderId="11" xfId="0" applyFont="1" applyFill="1" applyBorder="1" applyAlignment="1">
      <alignment horizontal="center" vertical="top" wrapText="1"/>
    </xf>
    <xf numFmtId="49" fontId="10" fillId="33" borderId="12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justify" vertical="center"/>
    </xf>
    <xf numFmtId="0" fontId="10" fillId="0" borderId="23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/>
    </xf>
    <xf numFmtId="49" fontId="8" fillId="34" borderId="0" xfId="0" applyNumberFormat="1" applyFont="1" applyFill="1" applyAlignment="1" applyProtection="1">
      <alignment horizontal="left" vertical="center"/>
      <protection/>
    </xf>
    <xf numFmtId="179" fontId="8" fillId="0" borderId="13" xfId="0" applyNumberFormat="1" applyFont="1" applyBorder="1" applyAlignment="1">
      <alignment/>
    </xf>
    <xf numFmtId="0" fontId="9" fillId="0" borderId="35" xfId="0" applyFont="1" applyBorder="1" applyAlignment="1">
      <alignment horizontal="center" vertical="top" wrapText="1"/>
    </xf>
    <xf numFmtId="0" fontId="9" fillId="32" borderId="35" xfId="0" applyFont="1" applyFill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10" fillId="32" borderId="35" xfId="0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center" vertical="top" wrapText="1"/>
    </xf>
    <xf numFmtId="0" fontId="10" fillId="0" borderId="36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179" fontId="8" fillId="0" borderId="15" xfId="0" applyNumberFormat="1" applyFont="1" applyBorder="1" applyAlignment="1">
      <alignment/>
    </xf>
    <xf numFmtId="179" fontId="13" fillId="33" borderId="23" xfId="0" applyNumberFormat="1" applyFont="1" applyFill="1" applyBorder="1" applyAlignment="1">
      <alignment/>
    </xf>
    <xf numFmtId="179" fontId="13" fillId="33" borderId="2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13" fillId="33" borderId="22" xfId="0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9" fillId="0" borderId="1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7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1.00390625" style="0" customWidth="1"/>
    <col min="2" max="2" width="15.421875" style="0" customWidth="1"/>
    <col min="3" max="3" width="16.28125" style="0" customWidth="1"/>
    <col min="4" max="4" width="17.8515625" style="0" customWidth="1"/>
  </cols>
  <sheetData>
    <row r="1" ht="22.5">
      <c r="A1" s="144" t="s">
        <v>115</v>
      </c>
    </row>
    <row r="2" spans="1:6" s="1" customFormat="1" ht="14.25" customHeight="1">
      <c r="A2" s="120" t="s">
        <v>72</v>
      </c>
      <c r="B2" s="120"/>
      <c r="C2" s="2"/>
      <c r="D2" s="2"/>
      <c r="E2" s="2"/>
      <c r="F2" s="2"/>
    </row>
    <row r="3" spans="1:6" s="1" customFormat="1" ht="15" customHeight="1">
      <c r="A3" s="120" t="s">
        <v>120</v>
      </c>
      <c r="B3" s="120"/>
      <c r="C3" s="2"/>
      <c r="D3" s="2"/>
      <c r="E3" s="2"/>
      <c r="F3" s="2"/>
    </row>
    <row r="4" ht="13.5" thickBot="1"/>
    <row r="5" spans="1:4" s="1" customFormat="1" ht="16.5">
      <c r="A5" s="138" t="s">
        <v>116</v>
      </c>
      <c r="B5" s="139" t="s">
        <v>73</v>
      </c>
      <c r="C5" s="139" t="s">
        <v>74</v>
      </c>
      <c r="D5" s="140" t="s">
        <v>23</v>
      </c>
    </row>
    <row r="6" spans="1:4" s="1" customFormat="1" ht="15">
      <c r="A6" s="146" t="s">
        <v>117</v>
      </c>
      <c r="B6" s="131">
        <f>'I.etapa'!$F$15</f>
        <v>0</v>
      </c>
      <c r="C6" s="131">
        <f>0.21*B6</f>
        <v>0</v>
      </c>
      <c r="D6" s="141">
        <f>B6+C6</f>
        <v>0</v>
      </c>
    </row>
    <row r="7" spans="1:4" s="1" customFormat="1" ht="15">
      <c r="A7" s="146" t="s">
        <v>118</v>
      </c>
      <c r="B7" s="131">
        <f>'I.etapa'!$F$30</f>
        <v>0</v>
      </c>
      <c r="C7" s="131">
        <f>0.21*B7</f>
        <v>0</v>
      </c>
      <c r="D7" s="141">
        <f>B7+C7</f>
        <v>0</v>
      </c>
    </row>
    <row r="8" spans="1:4" s="1" customFormat="1" ht="15">
      <c r="A8" s="146" t="s">
        <v>119</v>
      </c>
      <c r="B8" s="131">
        <f>'I.etapa'!$F$71</f>
        <v>0</v>
      </c>
      <c r="C8" s="131">
        <f>0.21*B8</f>
        <v>0</v>
      </c>
      <c r="D8" s="141">
        <f>B8+C8</f>
        <v>0</v>
      </c>
    </row>
    <row r="9" spans="1:4" s="1" customFormat="1" ht="17.25" thickBot="1">
      <c r="A9" s="145" t="s">
        <v>75</v>
      </c>
      <c r="B9" s="142">
        <f>SUM(B6:B8)</f>
        <v>0</v>
      </c>
      <c r="C9" s="142">
        <f>0.21*B9</f>
        <v>0</v>
      </c>
      <c r="D9" s="143">
        <f>B9+C9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57">
      <selection activeCell="F48" sqref="F48"/>
    </sheetView>
  </sheetViews>
  <sheetFormatPr defaultColWidth="9.140625" defaultRowHeight="12.75"/>
  <cols>
    <col min="1" max="1" width="16.140625" style="0" customWidth="1"/>
    <col min="2" max="2" width="56.421875" style="0" customWidth="1"/>
    <col min="3" max="3" width="10.57421875" style="0" customWidth="1"/>
    <col min="4" max="4" width="12.7109375" style="0" customWidth="1"/>
    <col min="5" max="5" width="12.421875" style="0" customWidth="1"/>
    <col min="6" max="6" width="17.00390625" style="0" customWidth="1"/>
    <col min="8" max="8" width="11.421875" style="0" bestFit="1" customWidth="1"/>
  </cols>
  <sheetData>
    <row r="1" spans="1:6" s="71" customFormat="1" ht="24.75" customHeight="1">
      <c r="A1" s="149" t="s">
        <v>2</v>
      </c>
      <c r="B1" s="149"/>
      <c r="C1" s="149"/>
      <c r="D1" s="149"/>
      <c r="E1" s="149"/>
      <c r="F1" s="149"/>
    </row>
    <row r="2" spans="1:6" s="1" customFormat="1" ht="14.25" customHeight="1">
      <c r="A2" s="2" t="s">
        <v>21</v>
      </c>
      <c r="B2" s="120" t="s">
        <v>72</v>
      </c>
      <c r="C2" s="2"/>
      <c r="D2" s="2"/>
      <c r="E2" s="2"/>
      <c r="F2" s="2"/>
    </row>
    <row r="3" spans="1:6" s="1" customFormat="1" ht="14.25" customHeight="1">
      <c r="A3" s="2"/>
      <c r="B3" s="130" t="s">
        <v>71</v>
      </c>
      <c r="C3" s="2"/>
      <c r="D3" s="2"/>
      <c r="E3" s="2"/>
      <c r="F3" s="2"/>
    </row>
    <row r="4" spans="1:6" s="1" customFormat="1" ht="15" customHeight="1">
      <c r="A4" s="2" t="s">
        <v>22</v>
      </c>
      <c r="B4" s="120" t="s">
        <v>120</v>
      </c>
      <c r="C4" s="2"/>
      <c r="D4" s="2"/>
      <c r="E4" s="2"/>
      <c r="F4" s="2"/>
    </row>
    <row r="5" s="4" customFormat="1" ht="15" thickBot="1">
      <c r="A5" s="3"/>
    </row>
    <row r="6" spans="1:6" s="4" customFormat="1" ht="15.75" customHeight="1">
      <c r="A6" s="5" t="s">
        <v>27</v>
      </c>
      <c r="B6" s="147" t="s">
        <v>28</v>
      </c>
      <c r="C6" s="147" t="s">
        <v>29</v>
      </c>
      <c r="D6" s="7"/>
      <c r="E6" s="8"/>
      <c r="F6" s="9"/>
    </row>
    <row r="7" spans="1:6" s="4" customFormat="1" ht="15.75" customHeight="1" thickBot="1">
      <c r="A7" s="110" t="s">
        <v>30</v>
      </c>
      <c r="B7" s="148"/>
      <c r="C7" s="148"/>
      <c r="D7" s="111" t="s">
        <v>31</v>
      </c>
      <c r="E7" s="112" t="s">
        <v>18</v>
      </c>
      <c r="F7" s="113" t="s">
        <v>23</v>
      </c>
    </row>
    <row r="8" spans="1:6" s="4" customFormat="1" ht="15" thickBot="1">
      <c r="A8" s="114"/>
      <c r="B8" s="115" t="s">
        <v>50</v>
      </c>
      <c r="C8" s="116"/>
      <c r="D8" s="117"/>
      <c r="E8" s="118"/>
      <c r="F8" s="119"/>
    </row>
    <row r="9" spans="1:6" s="4" customFormat="1" ht="27">
      <c r="A9" s="122"/>
      <c r="B9" s="123" t="s">
        <v>76</v>
      </c>
      <c r="C9" s="124"/>
      <c r="D9" s="125"/>
      <c r="E9" s="108"/>
      <c r="F9" s="106"/>
    </row>
    <row r="10" spans="1:6" s="4" customFormat="1" ht="14.25">
      <c r="A10" s="11">
        <v>1</v>
      </c>
      <c r="B10" s="107" t="s">
        <v>100</v>
      </c>
      <c r="C10" s="10">
        <v>18</v>
      </c>
      <c r="D10" s="13" t="s">
        <v>62</v>
      </c>
      <c r="E10" s="109">
        <v>0</v>
      </c>
      <c r="F10" s="15">
        <f>C10*E10</f>
        <v>0</v>
      </c>
    </row>
    <row r="11" spans="1:6" s="4" customFormat="1" ht="14.25">
      <c r="A11" s="11">
        <v>2</v>
      </c>
      <c r="B11" s="107" t="s">
        <v>101</v>
      </c>
      <c r="C11" s="10">
        <v>18</v>
      </c>
      <c r="D11" s="13" t="s">
        <v>62</v>
      </c>
      <c r="E11" s="109">
        <v>0</v>
      </c>
      <c r="F11" s="15">
        <f>C11*E11</f>
        <v>0</v>
      </c>
    </row>
    <row r="12" spans="1:6" s="4" customFormat="1" ht="15" thickBot="1">
      <c r="A12" s="126">
        <v>3</v>
      </c>
      <c r="B12" s="127" t="s">
        <v>102</v>
      </c>
      <c r="C12" s="128">
        <v>508</v>
      </c>
      <c r="D12" s="129" t="s">
        <v>62</v>
      </c>
      <c r="E12" s="109">
        <v>0</v>
      </c>
      <c r="F12" s="15">
        <f>C12*E12</f>
        <v>0</v>
      </c>
    </row>
    <row r="13" spans="1:6" s="4" customFormat="1" ht="15.75" customHeight="1">
      <c r="A13" s="83"/>
      <c r="B13" s="84" t="s">
        <v>32</v>
      </c>
      <c r="C13" s="85"/>
      <c r="D13" s="86"/>
      <c r="E13" s="87"/>
      <c r="F13" s="88">
        <f>SUM(F9:F12)</f>
        <v>0</v>
      </c>
    </row>
    <row r="14" spans="1:6" s="4" customFormat="1" ht="15.75" customHeight="1">
      <c r="A14" s="11"/>
      <c r="B14" s="17" t="s">
        <v>33</v>
      </c>
      <c r="C14" s="18">
        <v>0.05</v>
      </c>
      <c r="D14" s="12"/>
      <c r="E14" s="14"/>
      <c r="F14" s="19">
        <f>0.05*F13</f>
        <v>0</v>
      </c>
    </row>
    <row r="15" spans="1:6" s="4" customFormat="1" ht="15.75" customHeight="1" thickBot="1">
      <c r="A15" s="89"/>
      <c r="B15" s="90" t="s">
        <v>51</v>
      </c>
      <c r="C15" s="91"/>
      <c r="D15" s="92"/>
      <c r="E15" s="93"/>
      <c r="F15" s="94">
        <f>SUM(F13:F14)</f>
        <v>0</v>
      </c>
    </row>
    <row r="16" spans="4:6" s="4" customFormat="1" ht="15.75" customHeight="1" thickBot="1">
      <c r="D16" s="20"/>
      <c r="E16" s="21"/>
      <c r="F16" s="21"/>
    </row>
    <row r="17" spans="1:6" s="4" customFormat="1" ht="15.75" customHeight="1">
      <c r="A17" s="22" t="s">
        <v>38</v>
      </c>
      <c r="B17" s="5" t="s">
        <v>19</v>
      </c>
      <c r="C17" s="23" t="s">
        <v>16</v>
      </c>
      <c r="D17" s="6" t="s">
        <v>15</v>
      </c>
      <c r="E17" s="6" t="s">
        <v>17</v>
      </c>
      <c r="F17" s="9" t="s">
        <v>23</v>
      </c>
    </row>
    <row r="18" spans="1:6" s="4" customFormat="1" ht="15.75" customHeight="1">
      <c r="A18" s="24" t="s">
        <v>34</v>
      </c>
      <c r="B18" s="25" t="s">
        <v>49</v>
      </c>
      <c r="C18" s="26"/>
      <c r="D18" s="27"/>
      <c r="E18" s="27"/>
      <c r="F18" s="13"/>
    </row>
    <row r="19" spans="1:6" s="4" customFormat="1" ht="15.75" customHeight="1">
      <c r="A19" s="72"/>
      <c r="B19" s="73" t="s">
        <v>47</v>
      </c>
      <c r="C19" s="74"/>
      <c r="D19" s="75"/>
      <c r="E19" s="76"/>
      <c r="F19" s="77"/>
    </row>
    <row r="20" spans="1:6" s="4" customFormat="1" ht="15.75" customHeight="1">
      <c r="A20" s="32">
        <v>1</v>
      </c>
      <c r="B20" s="33" t="s">
        <v>103</v>
      </c>
      <c r="C20" s="34" t="s">
        <v>36</v>
      </c>
      <c r="D20" s="10">
        <v>0.59</v>
      </c>
      <c r="E20" s="35">
        <v>0</v>
      </c>
      <c r="F20" s="15">
        <f aca="true" t="shared" si="0" ref="F20:F28">D20*E20</f>
        <v>0</v>
      </c>
    </row>
    <row r="21" spans="1:6" s="4" customFormat="1" ht="15.75" customHeight="1">
      <c r="A21" s="78"/>
      <c r="B21" s="73" t="s">
        <v>14</v>
      </c>
      <c r="C21" s="74"/>
      <c r="D21" s="75"/>
      <c r="E21" s="79"/>
      <c r="F21" s="80"/>
    </row>
    <row r="22" spans="1:6" s="4" customFormat="1" ht="14.25">
      <c r="A22" s="32">
        <v>2</v>
      </c>
      <c r="B22" s="33" t="s">
        <v>104</v>
      </c>
      <c r="C22" s="34" t="s">
        <v>26</v>
      </c>
      <c r="D22" s="10">
        <v>8.16</v>
      </c>
      <c r="E22" s="36">
        <v>0</v>
      </c>
      <c r="F22" s="15">
        <f t="shared" si="0"/>
        <v>0</v>
      </c>
    </row>
    <row r="23" spans="1:6" s="4" customFormat="1" ht="15.75" customHeight="1">
      <c r="A23" s="32">
        <v>3</v>
      </c>
      <c r="B23" s="33" t="s">
        <v>105</v>
      </c>
      <c r="C23" s="34" t="s">
        <v>26</v>
      </c>
      <c r="D23" s="10">
        <v>16.32</v>
      </c>
      <c r="E23" s="35">
        <v>0</v>
      </c>
      <c r="F23" s="15">
        <f t="shared" si="0"/>
        <v>0</v>
      </c>
    </row>
    <row r="24" spans="1:6" s="4" customFormat="1" ht="15.75" customHeight="1">
      <c r="A24" s="32">
        <v>4</v>
      </c>
      <c r="B24" s="33" t="s">
        <v>106</v>
      </c>
      <c r="C24" s="34" t="s">
        <v>36</v>
      </c>
      <c r="D24" s="10">
        <v>65280</v>
      </c>
      <c r="E24" s="36">
        <v>0</v>
      </c>
      <c r="F24" s="15">
        <f t="shared" si="0"/>
        <v>0</v>
      </c>
    </row>
    <row r="25" spans="1:6" s="4" customFormat="1" ht="15.75" customHeight="1">
      <c r="A25" s="72"/>
      <c r="B25" s="73" t="s">
        <v>48</v>
      </c>
      <c r="C25" s="74"/>
      <c r="D25" s="75"/>
      <c r="E25" s="81"/>
      <c r="F25" s="80"/>
    </row>
    <row r="26" spans="1:6" s="4" customFormat="1" ht="15.75" customHeight="1">
      <c r="A26" s="32">
        <v>5</v>
      </c>
      <c r="B26" s="28" t="s">
        <v>67</v>
      </c>
      <c r="C26" s="34" t="s">
        <v>26</v>
      </c>
      <c r="D26" s="10">
        <v>8.1</v>
      </c>
      <c r="E26" s="37">
        <v>0</v>
      </c>
      <c r="F26" s="15">
        <f t="shared" si="0"/>
        <v>0</v>
      </c>
    </row>
    <row r="27" spans="1:6" s="4" customFormat="1" ht="28.5">
      <c r="A27" s="32">
        <v>6</v>
      </c>
      <c r="B27" s="28" t="s">
        <v>70</v>
      </c>
      <c r="C27" s="34" t="s">
        <v>24</v>
      </c>
      <c r="D27" s="10">
        <v>186.3</v>
      </c>
      <c r="E27" s="37">
        <v>0</v>
      </c>
      <c r="F27" s="15">
        <f t="shared" si="0"/>
        <v>0</v>
      </c>
    </row>
    <row r="28" spans="1:6" s="4" customFormat="1" ht="15.75" customHeight="1">
      <c r="A28" s="32">
        <v>7</v>
      </c>
      <c r="B28" s="28" t="s">
        <v>68</v>
      </c>
      <c r="C28" s="34" t="s">
        <v>25</v>
      </c>
      <c r="D28" s="10">
        <v>12.96</v>
      </c>
      <c r="E28" s="37">
        <v>0</v>
      </c>
      <c r="F28" s="15">
        <f t="shared" si="0"/>
        <v>0</v>
      </c>
    </row>
    <row r="29" spans="1:6" s="4" customFormat="1" ht="28.5">
      <c r="A29" s="32">
        <v>8</v>
      </c>
      <c r="B29" s="33" t="s">
        <v>69</v>
      </c>
      <c r="C29" s="34" t="s">
        <v>36</v>
      </c>
      <c r="D29" s="10">
        <v>12960</v>
      </c>
      <c r="E29" s="36">
        <v>0</v>
      </c>
      <c r="F29" s="15">
        <f>D29*E29</f>
        <v>0</v>
      </c>
    </row>
    <row r="30" spans="1:6" s="4" customFormat="1" ht="15.75" customHeight="1">
      <c r="A30" s="24"/>
      <c r="B30" s="25" t="s">
        <v>37</v>
      </c>
      <c r="C30" s="26"/>
      <c r="D30" s="27"/>
      <c r="E30" s="82"/>
      <c r="F30" s="70">
        <f>SUM(F20:F29)</f>
        <v>0</v>
      </c>
    </row>
    <row r="31" spans="1:6" s="4" customFormat="1" ht="15.75" customHeight="1">
      <c r="A31" s="98"/>
      <c r="B31" s="99" t="s">
        <v>52</v>
      </c>
      <c r="C31" s="100"/>
      <c r="D31" s="101"/>
      <c r="E31" s="102"/>
      <c r="F31" s="103">
        <f>SUM(F30:F30)</f>
        <v>0</v>
      </c>
    </row>
    <row r="32" spans="1:6" s="4" customFormat="1" ht="15.75" customHeight="1" thickBot="1">
      <c r="A32" s="95" t="s">
        <v>34</v>
      </c>
      <c r="B32" s="105" t="s">
        <v>53</v>
      </c>
      <c r="C32" s="96"/>
      <c r="D32" s="91"/>
      <c r="E32" s="97"/>
      <c r="F32" s="94">
        <f>F15+F31</f>
        <v>0</v>
      </c>
    </row>
    <row r="33" spans="1:6" s="4" customFormat="1" ht="15.75" customHeight="1" thickBot="1">
      <c r="A33" s="39"/>
      <c r="B33" s="40"/>
      <c r="C33" s="41"/>
      <c r="D33" s="42"/>
      <c r="E33" s="41"/>
      <c r="F33" s="21"/>
    </row>
    <row r="34" spans="1:6" s="4" customFormat="1" ht="15.75" customHeight="1">
      <c r="A34" s="22" t="s">
        <v>38</v>
      </c>
      <c r="B34" s="5" t="s">
        <v>20</v>
      </c>
      <c r="C34" s="23" t="s">
        <v>16</v>
      </c>
      <c r="D34" s="6" t="s">
        <v>15</v>
      </c>
      <c r="E34" s="6" t="s">
        <v>17</v>
      </c>
      <c r="F34" s="9" t="s">
        <v>23</v>
      </c>
    </row>
    <row r="35" spans="1:6" s="4" customFormat="1" ht="15.75" customHeight="1">
      <c r="A35" s="132"/>
      <c r="B35" s="25" t="s">
        <v>39</v>
      </c>
      <c r="C35" s="27"/>
      <c r="D35" s="26"/>
      <c r="E35" s="27"/>
      <c r="F35" s="13"/>
    </row>
    <row r="36" spans="1:6" s="31" customFormat="1" ht="27">
      <c r="A36" s="133"/>
      <c r="B36" s="43" t="s">
        <v>77</v>
      </c>
      <c r="C36" s="44"/>
      <c r="D36" s="45"/>
      <c r="E36" s="44"/>
      <c r="F36" s="46"/>
    </row>
    <row r="37" spans="1:6" s="4" customFormat="1" ht="57">
      <c r="A37" s="134" t="s">
        <v>55</v>
      </c>
      <c r="B37" s="33" t="s">
        <v>81</v>
      </c>
      <c r="C37" s="10" t="s">
        <v>24</v>
      </c>
      <c r="D37" s="34" t="s">
        <v>63</v>
      </c>
      <c r="E37" s="37">
        <v>0</v>
      </c>
      <c r="F37" s="15">
        <f>D37*E37</f>
        <v>0</v>
      </c>
    </row>
    <row r="38" spans="1:6" s="4" customFormat="1" ht="57">
      <c r="A38" s="134" t="s">
        <v>56</v>
      </c>
      <c r="B38" s="33" t="s">
        <v>82</v>
      </c>
      <c r="C38" s="10" t="s">
        <v>35</v>
      </c>
      <c r="D38" s="34" t="s">
        <v>64</v>
      </c>
      <c r="E38" s="37">
        <v>0</v>
      </c>
      <c r="F38" s="15">
        <f>D38*E38</f>
        <v>0</v>
      </c>
    </row>
    <row r="39" spans="1:6" s="4" customFormat="1" ht="57">
      <c r="A39" s="134" t="s">
        <v>57</v>
      </c>
      <c r="B39" s="33" t="s">
        <v>83</v>
      </c>
      <c r="C39" s="10" t="s">
        <v>35</v>
      </c>
      <c r="D39" s="34" t="s">
        <v>65</v>
      </c>
      <c r="E39" s="37">
        <v>0</v>
      </c>
      <c r="F39" s="15">
        <f>D39*E39</f>
        <v>0</v>
      </c>
    </row>
    <row r="40" spans="1:6" s="4" customFormat="1" ht="57">
      <c r="A40" s="134" t="s">
        <v>84</v>
      </c>
      <c r="B40" s="33" t="s">
        <v>85</v>
      </c>
      <c r="C40" s="10" t="s">
        <v>35</v>
      </c>
      <c r="D40" s="34" t="s">
        <v>65</v>
      </c>
      <c r="E40" s="36">
        <v>0</v>
      </c>
      <c r="F40" s="15">
        <f>D40*E40</f>
        <v>0</v>
      </c>
    </row>
    <row r="41" spans="1:7" s="4" customFormat="1" ht="71.25">
      <c r="A41" s="134" t="s">
        <v>44</v>
      </c>
      <c r="B41" s="33" t="s">
        <v>86</v>
      </c>
      <c r="C41" s="10" t="s">
        <v>35</v>
      </c>
      <c r="D41" s="34" t="s">
        <v>64</v>
      </c>
      <c r="E41" s="37">
        <v>0</v>
      </c>
      <c r="F41" s="15">
        <f aca="true" t="shared" si="1" ref="F41:F52">D41*E41</f>
        <v>0</v>
      </c>
      <c r="G41" s="49"/>
    </row>
    <row r="42" spans="1:7" s="4" customFormat="1" ht="71.25">
      <c r="A42" s="134" t="s">
        <v>45</v>
      </c>
      <c r="B42" s="33" t="s">
        <v>87</v>
      </c>
      <c r="C42" s="10" t="s">
        <v>35</v>
      </c>
      <c r="D42" s="34" t="s">
        <v>65</v>
      </c>
      <c r="E42" s="37">
        <v>0</v>
      </c>
      <c r="F42" s="15">
        <f t="shared" si="1"/>
        <v>0</v>
      </c>
      <c r="G42" s="49"/>
    </row>
    <row r="43" spans="1:7" s="4" customFormat="1" ht="71.25">
      <c r="A43" s="134" t="s">
        <v>90</v>
      </c>
      <c r="B43" s="33" t="s">
        <v>89</v>
      </c>
      <c r="C43" s="10" t="s">
        <v>35</v>
      </c>
      <c r="D43" s="34" t="s">
        <v>65</v>
      </c>
      <c r="E43" s="37">
        <v>0</v>
      </c>
      <c r="F43" s="15">
        <f>D43*E43</f>
        <v>0</v>
      </c>
      <c r="G43" s="49"/>
    </row>
    <row r="44" spans="1:7" s="4" customFormat="1" ht="71.25">
      <c r="A44" s="134" t="s">
        <v>58</v>
      </c>
      <c r="B44" s="33" t="s">
        <v>88</v>
      </c>
      <c r="C44" s="10" t="s">
        <v>35</v>
      </c>
      <c r="D44" s="34" t="s">
        <v>65</v>
      </c>
      <c r="E44" s="37">
        <v>0</v>
      </c>
      <c r="F44" s="15">
        <f t="shared" si="1"/>
        <v>0</v>
      </c>
      <c r="G44" s="49"/>
    </row>
    <row r="45" spans="1:7" s="4" customFormat="1" ht="27">
      <c r="A45" s="135"/>
      <c r="B45" s="43" t="s">
        <v>78</v>
      </c>
      <c r="C45" s="44"/>
      <c r="D45" s="45"/>
      <c r="E45" s="47"/>
      <c r="F45" s="48"/>
      <c r="G45" s="49"/>
    </row>
    <row r="46" spans="1:7" s="31" customFormat="1" ht="14.25">
      <c r="A46" s="136" t="s">
        <v>46</v>
      </c>
      <c r="B46" s="28" t="s">
        <v>43</v>
      </c>
      <c r="C46" s="30" t="s">
        <v>54</v>
      </c>
      <c r="D46" s="29" t="s">
        <v>65</v>
      </c>
      <c r="E46" s="36">
        <v>0</v>
      </c>
      <c r="F46" s="15">
        <f>D46*E46</f>
        <v>0</v>
      </c>
      <c r="G46" s="54"/>
    </row>
    <row r="47" spans="1:7" s="31" customFormat="1" ht="42.75">
      <c r="A47" s="136" t="s">
        <v>41</v>
      </c>
      <c r="B47" s="28" t="s">
        <v>98</v>
      </c>
      <c r="C47" s="30" t="s">
        <v>24</v>
      </c>
      <c r="D47" s="29" t="s">
        <v>99</v>
      </c>
      <c r="E47" s="36">
        <v>0</v>
      </c>
      <c r="F47" s="15">
        <f>D47*E47</f>
        <v>0</v>
      </c>
      <c r="G47" s="54"/>
    </row>
    <row r="48" spans="1:7" s="31" customFormat="1" ht="14.25">
      <c r="A48" s="136" t="s">
        <v>42</v>
      </c>
      <c r="B48" s="28" t="s">
        <v>91</v>
      </c>
      <c r="C48" s="30" t="s">
        <v>24</v>
      </c>
      <c r="D48" s="29" t="s">
        <v>99</v>
      </c>
      <c r="E48" s="36">
        <v>0</v>
      </c>
      <c r="F48" s="15">
        <f>D48*E48</f>
        <v>0</v>
      </c>
      <c r="G48" s="54"/>
    </row>
    <row r="49" spans="1:7" s="4" customFormat="1" ht="27">
      <c r="A49" s="135"/>
      <c r="B49" s="43" t="s">
        <v>79</v>
      </c>
      <c r="C49" s="44"/>
      <c r="D49" s="45"/>
      <c r="E49" s="47"/>
      <c r="F49" s="48"/>
      <c r="G49" s="49"/>
    </row>
    <row r="50" spans="1:7" s="4" customFormat="1" ht="42.75">
      <c r="A50" s="134" t="s">
        <v>40</v>
      </c>
      <c r="B50" s="55" t="s">
        <v>107</v>
      </c>
      <c r="C50" s="10" t="s">
        <v>24</v>
      </c>
      <c r="D50" s="56">
        <v>1173.6</v>
      </c>
      <c r="E50" s="37">
        <v>0</v>
      </c>
      <c r="F50" s="15">
        <f t="shared" si="1"/>
        <v>0</v>
      </c>
      <c r="G50" s="49"/>
    </row>
    <row r="51" spans="1:7" s="4" customFormat="1" ht="28.5">
      <c r="A51" s="134" t="s">
        <v>6</v>
      </c>
      <c r="B51" s="55" t="s">
        <v>108</v>
      </c>
      <c r="C51" s="10" t="s">
        <v>24</v>
      </c>
      <c r="D51" s="56">
        <v>978</v>
      </c>
      <c r="E51" s="37">
        <v>0</v>
      </c>
      <c r="F51" s="15">
        <f t="shared" si="1"/>
        <v>0</v>
      </c>
      <c r="G51" s="49"/>
    </row>
    <row r="52" spans="1:7" s="4" customFormat="1" ht="28.5">
      <c r="A52" s="134" t="s">
        <v>7</v>
      </c>
      <c r="B52" s="55" t="s">
        <v>109</v>
      </c>
      <c r="C52" s="10" t="s">
        <v>24</v>
      </c>
      <c r="D52" s="56">
        <v>1956</v>
      </c>
      <c r="E52" s="37">
        <v>0</v>
      </c>
      <c r="F52" s="15">
        <f t="shared" si="1"/>
        <v>0</v>
      </c>
      <c r="G52" s="49"/>
    </row>
    <row r="53" spans="1:7" s="4" customFormat="1" ht="28.5">
      <c r="A53" s="134" t="s">
        <v>8</v>
      </c>
      <c r="B53" s="55" t="s">
        <v>110</v>
      </c>
      <c r="C53" s="10" t="s">
        <v>24</v>
      </c>
      <c r="D53" s="56">
        <v>1956</v>
      </c>
      <c r="E53" s="37">
        <v>0</v>
      </c>
      <c r="F53" s="15">
        <f>D53*E53</f>
        <v>0</v>
      </c>
      <c r="G53" s="49"/>
    </row>
    <row r="54" spans="1:6" s="31" customFormat="1" ht="14.25">
      <c r="A54" s="136" t="s">
        <v>46</v>
      </c>
      <c r="B54" s="50" t="s">
        <v>5</v>
      </c>
      <c r="C54" s="30" t="s">
        <v>9</v>
      </c>
      <c r="D54" s="51">
        <v>3</v>
      </c>
      <c r="E54" s="36">
        <v>0</v>
      </c>
      <c r="F54" s="15">
        <f>D54*E54</f>
        <v>0</v>
      </c>
    </row>
    <row r="55" spans="1:6" s="4" customFormat="1" ht="27">
      <c r="A55" s="135"/>
      <c r="B55" s="57" t="s">
        <v>80</v>
      </c>
      <c r="C55" s="44"/>
      <c r="D55" s="53"/>
      <c r="E55" s="47"/>
      <c r="F55" s="48"/>
    </row>
    <row r="56" spans="1:6" s="4" customFormat="1" ht="28.5">
      <c r="A56" s="134" t="s">
        <v>10</v>
      </c>
      <c r="B56" s="55" t="s">
        <v>111</v>
      </c>
      <c r="C56" s="10" t="s">
        <v>1</v>
      </c>
      <c r="D56" s="56">
        <v>0.00816</v>
      </c>
      <c r="E56" s="37">
        <v>0</v>
      </c>
      <c r="F56" s="15">
        <f>D56*E56</f>
        <v>0</v>
      </c>
    </row>
    <row r="57" spans="1:6" s="4" customFormat="1" ht="85.5">
      <c r="A57" s="134" t="s">
        <v>59</v>
      </c>
      <c r="B57" s="55" t="s">
        <v>112</v>
      </c>
      <c r="C57" s="10" t="s">
        <v>24</v>
      </c>
      <c r="D57" s="51">
        <v>816</v>
      </c>
      <c r="E57" s="37">
        <v>0</v>
      </c>
      <c r="F57" s="15">
        <f>D57*E57</f>
        <v>0</v>
      </c>
    </row>
    <row r="58" spans="1:7" s="4" customFormat="1" ht="27">
      <c r="A58" s="135"/>
      <c r="B58" s="57" t="s">
        <v>66</v>
      </c>
      <c r="C58" s="44"/>
      <c r="D58" s="53"/>
      <c r="E58" s="47"/>
      <c r="F58" s="58"/>
      <c r="G58" s="49"/>
    </row>
    <row r="59" spans="1:7" s="4" customFormat="1" ht="57">
      <c r="A59" s="136" t="s">
        <v>13</v>
      </c>
      <c r="B59" s="55" t="s">
        <v>92</v>
      </c>
      <c r="C59" s="10" t="s">
        <v>35</v>
      </c>
      <c r="D59" s="56">
        <v>544</v>
      </c>
      <c r="E59" s="37">
        <v>0</v>
      </c>
      <c r="F59" s="15">
        <f aca="true" t="shared" si="2" ref="F59:F64">D59*E59</f>
        <v>0</v>
      </c>
      <c r="G59" s="49"/>
    </row>
    <row r="60" spans="1:7" s="4" customFormat="1" ht="14.25">
      <c r="A60" s="136" t="s">
        <v>46</v>
      </c>
      <c r="B60" s="55" t="s">
        <v>97</v>
      </c>
      <c r="C60" s="10" t="s">
        <v>24</v>
      </c>
      <c r="D60" s="56">
        <v>186.3</v>
      </c>
      <c r="E60" s="37">
        <v>0</v>
      </c>
      <c r="F60" s="15">
        <f t="shared" si="2"/>
        <v>0</v>
      </c>
      <c r="G60" s="49"/>
    </row>
    <row r="61" spans="1:7" s="4" customFormat="1" ht="42.75">
      <c r="A61" s="136" t="s">
        <v>0</v>
      </c>
      <c r="B61" s="55" t="s">
        <v>93</v>
      </c>
      <c r="C61" s="10" t="s">
        <v>35</v>
      </c>
      <c r="D61" s="56">
        <v>544</v>
      </c>
      <c r="E61" s="37">
        <v>0</v>
      </c>
      <c r="F61" s="15">
        <f t="shared" si="2"/>
        <v>0</v>
      </c>
      <c r="G61" s="49"/>
    </row>
    <row r="62" spans="1:6" s="4" customFormat="1" ht="42.75">
      <c r="A62" s="134" t="s">
        <v>10</v>
      </c>
      <c r="B62" s="55" t="s">
        <v>96</v>
      </c>
      <c r="C62" s="10" t="s">
        <v>1</v>
      </c>
      <c r="D62" s="56">
        <v>0.0081</v>
      </c>
      <c r="E62" s="37">
        <v>0</v>
      </c>
      <c r="F62" s="15">
        <f t="shared" si="2"/>
        <v>0</v>
      </c>
    </row>
    <row r="63" spans="1:6" s="4" customFormat="1" ht="14.25">
      <c r="A63" s="134" t="s">
        <v>46</v>
      </c>
      <c r="B63" s="55" t="s">
        <v>94</v>
      </c>
      <c r="C63" s="10" t="s">
        <v>35</v>
      </c>
      <c r="D63" s="56">
        <v>544</v>
      </c>
      <c r="E63" s="37">
        <v>0</v>
      </c>
      <c r="F63" s="15">
        <f t="shared" si="2"/>
        <v>0</v>
      </c>
    </row>
    <row r="64" spans="1:6" s="4" customFormat="1" ht="28.5">
      <c r="A64" s="134" t="s">
        <v>60</v>
      </c>
      <c r="B64" s="55" t="s">
        <v>95</v>
      </c>
      <c r="C64" s="10" t="s">
        <v>24</v>
      </c>
      <c r="D64" s="51">
        <v>162</v>
      </c>
      <c r="E64" s="37">
        <v>0</v>
      </c>
      <c r="F64" s="15">
        <f t="shared" si="2"/>
        <v>0</v>
      </c>
    </row>
    <row r="65" spans="1:6" s="31" customFormat="1" ht="14.25">
      <c r="A65" s="135"/>
      <c r="B65" s="52"/>
      <c r="C65" s="44"/>
      <c r="D65" s="53"/>
      <c r="E65" s="47"/>
      <c r="F65" s="58"/>
    </row>
    <row r="66" spans="1:6" s="31" customFormat="1" ht="14.25">
      <c r="A66" s="134" t="s">
        <v>3</v>
      </c>
      <c r="B66" s="55" t="s">
        <v>113</v>
      </c>
      <c r="C66" s="10" t="s">
        <v>25</v>
      </c>
      <c r="D66" s="56">
        <v>78.24</v>
      </c>
      <c r="E66" s="37">
        <v>0</v>
      </c>
      <c r="F66" s="15">
        <f>D66*E66</f>
        <v>0</v>
      </c>
    </row>
    <row r="67" spans="1:6" s="31" customFormat="1" ht="28.5">
      <c r="A67" s="134" t="s">
        <v>61</v>
      </c>
      <c r="B67" s="55" t="s">
        <v>114</v>
      </c>
      <c r="C67" s="10" t="s">
        <v>25</v>
      </c>
      <c r="D67" s="10">
        <v>78.24</v>
      </c>
      <c r="E67" s="37">
        <v>0</v>
      </c>
      <c r="F67" s="15">
        <f>D67*E67</f>
        <v>0</v>
      </c>
    </row>
    <row r="68" spans="1:6" s="4" customFormat="1" ht="14.25">
      <c r="A68" s="135"/>
      <c r="B68" s="52"/>
      <c r="C68" s="44"/>
      <c r="D68" s="59"/>
      <c r="E68" s="47"/>
      <c r="F68" s="48"/>
    </row>
    <row r="69" spans="1:6" s="4" customFormat="1" ht="14.25">
      <c r="A69" s="136" t="s">
        <v>46</v>
      </c>
      <c r="B69" s="50" t="s">
        <v>11</v>
      </c>
      <c r="C69" s="30" t="s">
        <v>54</v>
      </c>
      <c r="D69" s="51">
        <v>1</v>
      </c>
      <c r="E69" s="36">
        <v>0</v>
      </c>
      <c r="F69" s="60">
        <f>D69*E69</f>
        <v>0</v>
      </c>
    </row>
    <row r="70" spans="1:6" s="4" customFormat="1" ht="15" thickBot="1">
      <c r="A70" s="137" t="s">
        <v>46</v>
      </c>
      <c r="B70" s="61" t="s">
        <v>12</v>
      </c>
      <c r="C70" s="62" t="s">
        <v>54</v>
      </c>
      <c r="D70" s="63">
        <v>1</v>
      </c>
      <c r="E70" s="121">
        <v>0</v>
      </c>
      <c r="F70" s="64">
        <f>D70*E70</f>
        <v>0</v>
      </c>
    </row>
    <row r="71" spans="1:6" s="4" customFormat="1" ht="14.25">
      <c r="A71" s="65"/>
      <c r="B71" s="66" t="s">
        <v>37</v>
      </c>
      <c r="C71" s="67"/>
      <c r="D71" s="68"/>
      <c r="E71" s="69"/>
      <c r="F71" s="16">
        <f>SUM(F37:F70)</f>
        <v>0</v>
      </c>
    </row>
    <row r="72" spans="1:6" s="4" customFormat="1" ht="15" thickBot="1">
      <c r="A72" s="32"/>
      <c r="B72" s="33" t="s">
        <v>4</v>
      </c>
      <c r="C72" s="10"/>
      <c r="D72" s="34"/>
      <c r="E72" s="37"/>
      <c r="F72" s="38">
        <f>F32</f>
        <v>0</v>
      </c>
    </row>
    <row r="73" spans="1:6" s="4" customFormat="1" ht="15" thickBot="1">
      <c r="A73" s="104"/>
      <c r="B73" s="105" t="s">
        <v>121</v>
      </c>
      <c r="C73" s="91"/>
      <c r="D73" s="96"/>
      <c r="E73" s="97"/>
      <c r="F73" s="94">
        <f>F71</f>
        <v>0</v>
      </c>
    </row>
    <row r="74" spans="1:6" s="4" customFormat="1" ht="15" thickBot="1">
      <c r="A74" s="104"/>
      <c r="B74" s="105" t="s">
        <v>122</v>
      </c>
      <c r="C74" s="91"/>
      <c r="D74" s="96"/>
      <c r="E74" s="97"/>
      <c r="F74" s="94">
        <f>SUM(F72:F73)</f>
        <v>0</v>
      </c>
    </row>
    <row r="75" s="4" customFormat="1" ht="14.25"/>
    <row r="76" s="4" customFormat="1" ht="14.25"/>
    <row r="77" s="4" customFormat="1" ht="14.25"/>
    <row r="78" s="4" customFormat="1" ht="14.25"/>
    <row r="79" s="4" customFormat="1" ht="14.25"/>
    <row r="80" s="4" customFormat="1" ht="14.25"/>
    <row r="81" s="4" customFormat="1" ht="14.25"/>
    <row r="82" s="4" customFormat="1" ht="14.25"/>
    <row r="83" s="4" customFormat="1" ht="14.25"/>
    <row r="84" s="4" customFormat="1" ht="14.25"/>
    <row r="85" s="4" customFormat="1" ht="14.25"/>
    <row r="86" s="4" customFormat="1" ht="14.25"/>
    <row r="87" s="4" customFormat="1" ht="14.25"/>
    <row r="88" s="4" customFormat="1" ht="14.25"/>
    <row r="89" s="4" customFormat="1" ht="14.25"/>
    <row r="90" s="4" customFormat="1" ht="14.25"/>
    <row r="91" s="4" customFormat="1" ht="14.25"/>
    <row r="92" s="4" customFormat="1" ht="14.25"/>
    <row r="93" s="4" customFormat="1" ht="14.25"/>
    <row r="94" s="4" customFormat="1" ht="14.25"/>
    <row r="95" s="4" customFormat="1" ht="14.25"/>
    <row r="96" s="4" customFormat="1" ht="14.25"/>
    <row r="97" s="4" customFormat="1" ht="14.25"/>
    <row r="98" s="4" customFormat="1" ht="14.25"/>
    <row r="99" s="4" customFormat="1" ht="14.25"/>
    <row r="100" s="4" customFormat="1" ht="14.25"/>
    <row r="101" s="4" customFormat="1" ht="14.25"/>
    <row r="102" s="4" customFormat="1" ht="14.25"/>
    <row r="103" s="4" customFormat="1" ht="14.25"/>
    <row r="104" s="4" customFormat="1" ht="14.25"/>
    <row r="105" s="4" customFormat="1" ht="14.25"/>
    <row r="106" s="4" customFormat="1" ht="14.25"/>
    <row r="107" s="4" customFormat="1" ht="14.25"/>
    <row r="108" s="4" customFormat="1" ht="14.25"/>
    <row r="109" s="4" customFormat="1" ht="14.25"/>
    <row r="110" s="4" customFormat="1" ht="14.25"/>
    <row r="111" s="4" customFormat="1" ht="14.25"/>
    <row r="112" s="4" customFormat="1" ht="14.25"/>
    <row r="113" s="4" customFormat="1" ht="14.25"/>
    <row r="114" s="4" customFormat="1" ht="14.25"/>
    <row r="115" s="4" customFormat="1" ht="14.25"/>
    <row r="116" s="4" customFormat="1" ht="14.25"/>
    <row r="117" s="4" customFormat="1" ht="14.25"/>
    <row r="118" s="4" customFormat="1" ht="14.25"/>
    <row r="119" s="4" customFormat="1" ht="14.25"/>
    <row r="120" s="4" customFormat="1" ht="14.25"/>
    <row r="121" s="4" customFormat="1" ht="14.25"/>
    <row r="122" s="4" customFormat="1" ht="14.25"/>
    <row r="123" s="4" customFormat="1" ht="14.25"/>
    <row r="124" s="4" customFormat="1" ht="14.25"/>
    <row r="125" s="4" customFormat="1" ht="14.25"/>
    <row r="126" s="4" customFormat="1" ht="14.25"/>
    <row r="127" s="4" customFormat="1" ht="14.25"/>
    <row r="128" spans="1:6" ht="14.25">
      <c r="A128" s="4"/>
      <c r="B128" s="4"/>
      <c r="C128" s="4"/>
      <c r="D128" s="4"/>
      <c r="E128" s="4"/>
      <c r="F128" s="4"/>
    </row>
    <row r="129" spans="1:6" ht="14.25">
      <c r="A129" s="4"/>
      <c r="B129" s="4"/>
      <c r="C129" s="4"/>
      <c r="D129" s="4"/>
      <c r="E129" s="4"/>
      <c r="F129" s="4"/>
    </row>
    <row r="130" spans="1:6" ht="14.25">
      <c r="A130" s="4"/>
      <c r="B130" s="4"/>
      <c r="C130" s="4"/>
      <c r="D130" s="4"/>
      <c r="E130" s="4"/>
      <c r="F130" s="4"/>
    </row>
    <row r="131" spans="1:6" ht="14.25">
      <c r="A131" s="4"/>
      <c r="B131" s="4"/>
      <c r="C131" s="4"/>
      <c r="D131" s="4"/>
      <c r="E131" s="4"/>
      <c r="F131" s="4"/>
    </row>
    <row r="132" spans="1:6" ht="14.25">
      <c r="A132" s="4"/>
      <c r="B132" s="4"/>
      <c r="C132" s="4"/>
      <c r="D132" s="4"/>
      <c r="E132" s="4"/>
      <c r="F132" s="4"/>
    </row>
    <row r="133" spans="1:6" ht="14.25">
      <c r="A133" s="4"/>
      <c r="B133" s="4"/>
      <c r="C133" s="4"/>
      <c r="D133" s="4"/>
      <c r="E133" s="4"/>
      <c r="F133" s="4"/>
    </row>
    <row r="134" spans="1:6" ht="14.25">
      <c r="A134" s="4"/>
      <c r="B134" s="4"/>
      <c r="C134" s="4"/>
      <c r="D134" s="4"/>
      <c r="E134" s="4"/>
      <c r="F134" s="4"/>
    </row>
    <row r="135" spans="1:6" ht="14.25">
      <c r="A135" s="4"/>
      <c r="B135" s="4"/>
      <c r="C135" s="4"/>
      <c r="D135" s="4"/>
      <c r="E135" s="4"/>
      <c r="F135" s="4"/>
    </row>
    <row r="136" spans="1:6" ht="14.25">
      <c r="A136" s="4"/>
      <c r="B136" s="4"/>
      <c r="C136" s="4"/>
      <c r="D136" s="4"/>
      <c r="E136" s="4"/>
      <c r="F136" s="4"/>
    </row>
    <row r="137" spans="1:6" ht="14.25">
      <c r="A137" s="4"/>
      <c r="B137" s="4"/>
      <c r="C137" s="4"/>
      <c r="D137" s="4"/>
      <c r="E137" s="4"/>
      <c r="F137" s="4"/>
    </row>
    <row r="138" spans="1:6" ht="14.25">
      <c r="A138" s="4"/>
      <c r="B138" s="4"/>
      <c r="C138" s="4"/>
      <c r="D138" s="4"/>
      <c r="E138" s="4"/>
      <c r="F138" s="4"/>
    </row>
    <row r="139" spans="1:6" ht="14.25">
      <c r="A139" s="4"/>
      <c r="B139" s="4"/>
      <c r="C139" s="4"/>
      <c r="D139" s="4"/>
      <c r="E139" s="4"/>
      <c r="F139" s="4"/>
    </row>
  </sheetData>
  <sheetProtection/>
  <mergeCells count="3">
    <mergeCell ref="B6:B7"/>
    <mergeCell ref="C6:C7"/>
    <mergeCell ref="A1:F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Blezzardová Jana JUDr.</cp:lastModifiedBy>
  <cp:lastPrinted>2014-05-29T08:12:09Z</cp:lastPrinted>
  <dcterms:created xsi:type="dcterms:W3CDTF">2007-04-02T13:08:26Z</dcterms:created>
  <dcterms:modified xsi:type="dcterms:W3CDTF">2016-11-15T08:08:58Z</dcterms:modified>
  <cp:category/>
  <cp:version/>
  <cp:contentType/>
  <cp:contentStatus/>
</cp:coreProperties>
</file>