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75" yWindow="660" windowWidth="14895" windowHeight="13455" activeTab="0"/>
  </bookViews>
  <sheets>
    <sheet name="Sumarizace" sheetId="8" r:id="rId1"/>
    <sheet name="Pěstební opatření" sheetId="9" r:id="rId2"/>
    <sheet name="Nové výsadby" sheetId="5" r:id="rId3"/>
    <sheet name="Přesadby" sheetId="12" r:id="rId4"/>
  </sheets>
  <definedNames>
    <definedName name="_xlnm.Print_Area" localSheetId="2">'Nové výsadby'!$A$1:$F$49</definedName>
    <definedName name="_xlnm.Print_Area" localSheetId="1">'Pěstební opatření'!$A$1:$H$102</definedName>
    <definedName name="_xlnm.Print_Area" localSheetId="3">'Přesadby'!$A$1:$F$38</definedName>
    <definedName name="_xlnm.Print_Area" localSheetId="0">'Sumarizace'!$A$1:$B$9</definedName>
    <definedName name="_xlnm.Print_Titles" localSheetId="1">'Pěstební opatření'!$8:$8</definedName>
  </definedNames>
  <calcPr fullCalcOnLoad="1"/>
</workbook>
</file>

<file path=xl/sharedStrings.xml><?xml version="1.0" encoding="utf-8"?>
<sst xmlns="http://schemas.openxmlformats.org/spreadsheetml/2006/main" count="449" uniqueCount="172">
  <si>
    <t xml:space="preserve">Rozpočet </t>
  </si>
  <si>
    <t xml:space="preserve">Část </t>
  </si>
  <si>
    <t>R</t>
  </si>
  <si>
    <t>VÝSADBA VZROSTLÉHO STROMU</t>
  </si>
  <si>
    <t>Dovoz vody pro zálivku rostlin na vzdálenost do 1000 m</t>
  </si>
  <si>
    <t>PĚSTEBNÍ OPATŘENÍ</t>
  </si>
  <si>
    <t>Množství</t>
  </si>
  <si>
    <t>Mj</t>
  </si>
  <si>
    <t>Cena/Mj</t>
  </si>
  <si>
    <t>Cena/ks</t>
  </si>
  <si>
    <t xml:space="preserve"> Popis</t>
  </si>
  <si>
    <t>Popis</t>
  </si>
  <si>
    <t>Cena celkem</t>
  </si>
  <si>
    <t>m2</t>
  </si>
  <si>
    <t>m3</t>
  </si>
  <si>
    <t>kg</t>
  </si>
  <si>
    <t>Poř.</t>
  </si>
  <si>
    <t>Druh</t>
  </si>
  <si>
    <t>Počet ks celkem</t>
  </si>
  <si>
    <t>číslo</t>
  </si>
  <si>
    <t>Velikost</t>
  </si>
  <si>
    <t>SPECIFIKACE 1/1</t>
  </si>
  <si>
    <t>Poř. číslo</t>
  </si>
  <si>
    <t>Listnaté stromy</t>
  </si>
  <si>
    <t>Mezisoučet</t>
  </si>
  <si>
    <t>Ztratné</t>
  </si>
  <si>
    <t>CELKEM SPECIFIKACE  1/1</t>
  </si>
  <si>
    <t xml:space="preserve">                                                                     </t>
  </si>
  <si>
    <t>Specifikace 1/2</t>
  </si>
  <si>
    <t>ks</t>
  </si>
  <si>
    <t>bm</t>
  </si>
  <si>
    <t>l</t>
  </si>
  <si>
    <t>mezisoučet</t>
  </si>
  <si>
    <t>SPECIFIKACE HSV 1/2</t>
  </si>
  <si>
    <t>Celkem specifikace 1/1 a 1/2  Kč</t>
  </si>
  <si>
    <t>č. položky</t>
  </si>
  <si>
    <t xml:space="preserve">Montáž          </t>
  </si>
  <si>
    <t>18450-1111</t>
  </si>
  <si>
    <t>184 80-5312</t>
  </si>
  <si>
    <t>t</t>
  </si>
  <si>
    <t>Hnojení půdy nebo trávníku s rozprostřením nebo s rozdělením hnojiva v rovině nebo na svahu do 1:5 umělým hnojivem s rozdělením k jednotlivým rostlinám</t>
  </si>
  <si>
    <t>18580-4312</t>
  </si>
  <si>
    <t>Specifikace</t>
  </si>
  <si>
    <t>Celkem bez DPH</t>
  </si>
  <si>
    <t>CELKEM ZA SADOVÉ ÚPRAVY Kč</t>
  </si>
  <si>
    <t>18580-2114</t>
  </si>
  <si>
    <t>Rozpočet sumarizace</t>
  </si>
  <si>
    <t>DPH 21 %</t>
  </si>
  <si>
    <t>Pěstební opatření</t>
  </si>
  <si>
    <t>Všechny ceny obsahují veškeré nezbytné náklady k provedení díla, materiál i práci, dopravu i ostatní náklady</t>
  </si>
  <si>
    <t>ASN</t>
  </si>
  <si>
    <t>Výchovný řez alejových stromů - listnaté stromy</t>
  </si>
  <si>
    <t>Acer platanoides</t>
  </si>
  <si>
    <t>Tilia cordata</t>
  </si>
  <si>
    <t xml:space="preserve">m2 </t>
  </si>
  <si>
    <t>Kontrola ukotvení dřeviny a obalu kmene</t>
  </si>
  <si>
    <t>18491-1111</t>
  </si>
  <si>
    <t>Znovuuvázání dřeviny jedním úvazkem ke stávajícímu kůlu (5% jedinců)</t>
  </si>
  <si>
    <t>Nové výsadby</t>
  </si>
  <si>
    <t>Přesadby</t>
  </si>
  <si>
    <t>Staničení (km)</t>
  </si>
  <si>
    <t>č.dřeviny</t>
  </si>
  <si>
    <t>Latinský název</t>
  </si>
  <si>
    <t>průměr kmene /cm/</t>
  </si>
  <si>
    <t>POZNÁMKY</t>
  </si>
  <si>
    <t>Tilia platyphyllos</t>
  </si>
  <si>
    <t>hniloba</t>
  </si>
  <si>
    <t>rána na kmeni, tlakové větvení</t>
  </si>
  <si>
    <t>tlakové větvení s prasklinou</t>
  </si>
  <si>
    <t>rány na kmeni</t>
  </si>
  <si>
    <t>velké proschnutí</t>
  </si>
  <si>
    <t>dutina</t>
  </si>
  <si>
    <t>poškozená boční větev, proschnutí</t>
  </si>
  <si>
    <t>proschnutí, dutiny, rány</t>
  </si>
  <si>
    <t>podélná rána na kmeni</t>
  </si>
  <si>
    <t>polámané větve</t>
  </si>
  <si>
    <t>Betula pendula</t>
  </si>
  <si>
    <t>proschnutí</t>
  </si>
  <si>
    <t>nahnutý, dutina</t>
  </si>
  <si>
    <t>Acer pseudoplatanus</t>
  </si>
  <si>
    <t>proschnutí, rána</t>
  </si>
  <si>
    <t>proschnutí, rána na kmeni, hniloba</t>
  </si>
  <si>
    <t>poranění kmene, proschnutí</t>
  </si>
  <si>
    <t>hniloby, dutiny, proschnutí</t>
  </si>
  <si>
    <t>proschnutí, dutiny</t>
  </si>
  <si>
    <t>praskliny, suché větve</t>
  </si>
  <si>
    <t>houby, suché větve</t>
  </si>
  <si>
    <t>hodně proschnutí</t>
  </si>
  <si>
    <t>proschnutí, prasklina</t>
  </si>
  <si>
    <t>proschnutí, poranění</t>
  </si>
  <si>
    <t>dutiny, hniloby, proschnutí</t>
  </si>
  <si>
    <t>velké proschnutí, poranění</t>
  </si>
  <si>
    <t>tlakové větvení s dutinou, proschnutí</t>
  </si>
  <si>
    <t>velké proschnutí, rány</t>
  </si>
  <si>
    <t>prakticky mrtvý, rány</t>
  </si>
  <si>
    <t>velká rána</t>
  </si>
  <si>
    <t>Prunus padus</t>
  </si>
  <si>
    <t>prasklina, tlakové větvení</t>
  </si>
  <si>
    <t>F</t>
  </si>
  <si>
    <t>nálet</t>
  </si>
  <si>
    <t>L</t>
  </si>
  <si>
    <t>M</t>
  </si>
  <si>
    <t>visící větev v koruně, prasklina v úžlabí</t>
  </si>
  <si>
    <t>prasklina v nasazení kosterní větve</t>
  </si>
  <si>
    <t xml:space="preserve"> 20-35</t>
  </si>
  <si>
    <t>mnohokmen</t>
  </si>
  <si>
    <t>Populus nigra</t>
  </si>
  <si>
    <t xml:space="preserve"> 30+22</t>
  </si>
  <si>
    <t>ulomený vrchol, dvojkmen</t>
  </si>
  <si>
    <t>Picea abies</t>
  </si>
  <si>
    <t>mírné proschnutí</t>
  </si>
  <si>
    <t>nahnutý kmen</t>
  </si>
  <si>
    <t>hodně nahnutý</t>
  </si>
  <si>
    <t xml:space="preserve"> 30+30</t>
  </si>
  <si>
    <t>mladý strom</t>
  </si>
  <si>
    <t>jednostranná koruna</t>
  </si>
  <si>
    <t>Fraxinus excelsior</t>
  </si>
  <si>
    <t xml:space="preserve"> 18+10</t>
  </si>
  <si>
    <t>dvojkmen</t>
  </si>
  <si>
    <t>Salix caprea</t>
  </si>
  <si>
    <t xml:space="preserve"> 10-30</t>
  </si>
  <si>
    <t>skoro mrtvé, dutiny, houby</t>
  </si>
  <si>
    <t>Asanace</t>
  </si>
  <si>
    <t>Cena obsahuje kácení, rozmanipulování dřevní hmoty</t>
  </si>
  <si>
    <t>CENA ZA KÁCENÍ /bez odstranění pařezu/</t>
  </si>
  <si>
    <t>CENA CELKEM BEZ DPH</t>
  </si>
  <si>
    <t>CENA CELKEM KÁCENÍ BEZ DPH</t>
  </si>
  <si>
    <t>ok 12-14cm, bal, nasazení 2,2m</t>
  </si>
  <si>
    <t>Sorbus aucuparia</t>
  </si>
  <si>
    <t>Tabletové hnojivo ke vzrostlým stromům - Silvamix, 40g/ks (58ks*0,04kg)</t>
  </si>
  <si>
    <t>Dřevěné příčky půlené - délka 50 cm, 3ks /listnáč (58x3)</t>
  </si>
  <si>
    <t>Úvazek 1,8 m á 1 strom (1,8*58)</t>
  </si>
  <si>
    <t>Borka do stromových mís (vrstva 8 cm - jemná), 1 ks /0,08m3 (0,08m3*58)</t>
  </si>
  <si>
    <t>Zálivka vzrostlých stromů 100 l/ks (opakování v průměru 5x) (100l*58*5)</t>
  </si>
  <si>
    <t>Kůly tl. 8cm, 3 ks/listnáč, soustružené kůly tl. 8cm, délka 2-3m (3*58)</t>
  </si>
  <si>
    <r>
      <t xml:space="preserve">Jutový pás šíře 30 cm - bandáž kmene –3,5 m á 1 strom </t>
    </r>
    <r>
      <rPr>
        <i/>
        <sz val="9"/>
        <rFont val="Comic Sans MS"/>
        <family val="4"/>
      </rPr>
      <t>(3,5*0,3*58)</t>
    </r>
  </si>
  <si>
    <t>18310-1121</t>
  </si>
  <si>
    <t>Hloubení jamek pro vysazování rostlin v hornině 1 až 4 bez výměny půdy, s případným naložením přebytečných výkopků na dopravní prostředek, odvozem na vzdálenost do 20 km a se složením, v rovině nebo na svahu do 1:5, objemu přes 0,4 do 1 m3</t>
  </si>
  <si>
    <t>18410-2125</t>
  </si>
  <si>
    <t>Výsadba dřevin s balem do předem vyhloubené jamky se zalitím, na svahu přes 1:5 do 1:2 při průměru balu přes 500 do 600 mm</t>
  </si>
  <si>
    <t>18421-5133</t>
  </si>
  <si>
    <t>Ukotvení dřevin třemi kůly při průměru kůlů do 100 mm o délce kůlů přes2 do 3m</t>
  </si>
  <si>
    <t>Zhotovení obalu kmene a spodních částí větví stromu z juty v jedné vrstvě v rovině nebo na svahu do 1:5</t>
  </si>
  <si>
    <t>18491-1421</t>
  </si>
  <si>
    <t>Mulčování vysazených rostlin při tl. mulče do 100 mm v rovině nebo na svahu do 1:5, výsadbové mísy</t>
  </si>
  <si>
    <t>Zalití rostlin vodou přes 20m2</t>
  </si>
  <si>
    <t>Ceny jsou stanoveny dle URS 100%</t>
  </si>
  <si>
    <t>Sadové  úpravy - nové výsadby</t>
  </si>
  <si>
    <t>Sadové  úpravy - přesadby mladých stromů</t>
  </si>
  <si>
    <t>PŘESAZENÍ DŘEVIN</t>
  </si>
  <si>
    <r>
      <t xml:space="preserve">Jutový pás šíře 30 cm - bandáž kmene –3,5 m á 1 strom </t>
    </r>
    <r>
      <rPr>
        <i/>
        <sz val="9"/>
        <rFont val="Comic Sans MS"/>
        <family val="4"/>
      </rPr>
      <t>(3,5*0,3*13)</t>
    </r>
  </si>
  <si>
    <t>Borka do stromových mís (vrstva 8 cm - jemná), 1 ks /0,08m3 (0,08m3*13)</t>
  </si>
  <si>
    <t>Úvazek 1,8 m á 1 strom (1,8*13)</t>
  </si>
  <si>
    <t>Dřevěné příčky půlené - délka 50 cm, 3ks /listnáč (13x3)</t>
  </si>
  <si>
    <t>Kůly tl. 8cm, 3 ks/listnáč, soustružené kůly tl. 8cm, délka 2-3m (3*13)</t>
  </si>
  <si>
    <t>Tabletové hnojivo ke vzrostlým stromům - Silvamix, 40g/ks (13ks*0,04kg)</t>
  </si>
  <si>
    <t>Zálivka vzrostlých stromů 100 l/ks (opakování v průměru 11x) (100l*13*11)</t>
  </si>
  <si>
    <t>Příprava dřeviny k přesazení v rovině nebo na svahu do 1:5 s balem, při průměru balu přes 60 do 80cm</t>
  </si>
  <si>
    <t>18440-1111</t>
  </si>
  <si>
    <t>18410-2126</t>
  </si>
  <si>
    <t>Výsadba dřevin s balem do předem vyhloubené jamky se zalitím, na svahu přes 1:5 do 1:2 při průměru balu přes 600 do 800 mm</t>
  </si>
  <si>
    <t>Vyzvednutí dřeviny k přesazení s balem v rovině nebo na svahu do 1:5, při průměru balu přes 600 do 800mm</t>
  </si>
  <si>
    <t>18450-2114</t>
  </si>
  <si>
    <t>Celkem specifikace</t>
  </si>
  <si>
    <t>Doprava materiálů, hmot i osob</t>
  </si>
  <si>
    <t>suma</t>
  </si>
  <si>
    <t>Doprava hmot, materiálu a osob</t>
  </si>
  <si>
    <t>Součástí rozpočtu není frézování pařezů!!!, je součásti SO 101 Komunikace</t>
  </si>
  <si>
    <t>Č.položky</t>
  </si>
  <si>
    <t>m3 štěpky</t>
  </si>
  <si>
    <t>Odstranění dřevní hmoty štěpkováním v místě, včetně likvidace štěpky a odvozu</t>
  </si>
  <si>
    <t>105 m3</t>
  </si>
</sst>
</file>

<file path=xl/styles.xml><?xml version="1.0" encoding="utf-8"?>
<styleSheet xmlns="http://schemas.openxmlformats.org/spreadsheetml/2006/main">
  <numFmts count="3">
    <numFmt numFmtId="166" formatCode="* _-#,##0.00\ &quot;Kč&quot;;* \-#,##0.00\ &quot;Kč&quot;;* _-&quot;-&quot;??\ &quot;Kč&quot;;@"/>
    <numFmt numFmtId="178" formatCode="0.0"/>
    <numFmt numFmtId="180" formatCode="0.000"/>
  </numFmts>
  <fonts count="1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Comic Sans MS"/>
      <family val="4"/>
    </font>
    <font>
      <sz val="10"/>
      <name val="Comic Sans MS"/>
      <family val="4"/>
    </font>
    <font>
      <sz val="9"/>
      <name val="Comic Sans MS"/>
      <family val="4"/>
    </font>
    <font>
      <sz val="14"/>
      <name val="Comic Sans MS"/>
      <family val="4"/>
    </font>
    <font>
      <i/>
      <sz val="10"/>
      <name val="Comic Sans MS"/>
      <family val="4"/>
    </font>
    <font>
      <b/>
      <sz val="10"/>
      <name val="Comic Sans MS"/>
      <family val="4"/>
    </font>
    <font>
      <i/>
      <sz val="9"/>
      <name val="Comic Sans MS"/>
      <family val="4"/>
    </font>
    <font>
      <b/>
      <sz val="9"/>
      <name val="Comic Sans MS"/>
      <family val="4"/>
    </font>
    <font>
      <sz val="9"/>
      <color theme="1"/>
      <name val="Comic Sans MS"/>
      <family val="4"/>
    </font>
    <font>
      <b/>
      <sz val="9"/>
      <color theme="1"/>
      <name val="Comic Sans MS"/>
      <family val="4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thin"/>
    </border>
    <border>
      <left style="thin"/>
      <right style="medium"/>
      <top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2">
    <xf numFmtId="0" fontId="0" fillId="0" borderId="0" xfId="0"/>
    <xf numFmtId="0" fontId="4" fillId="0" borderId="0" xfId="0" applyFont="1"/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/>
    <xf numFmtId="0" fontId="6" fillId="0" borderId="0" xfId="0" applyFont="1"/>
    <xf numFmtId="0" fontId="4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Font="1"/>
    <xf numFmtId="0" fontId="4" fillId="0" borderId="0" xfId="0" applyFont="1" applyAlignment="1">
      <alignment wrapText="1"/>
    </xf>
    <xf numFmtId="178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6" fontId="4" fillId="0" borderId="0" xfId="20" applyFont="1"/>
    <xf numFmtId="0" fontId="7" fillId="0" borderId="0" xfId="0" applyFont="1" applyAlignment="1">
      <alignment/>
    </xf>
    <xf numFmtId="178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6" fontId="7" fillId="0" borderId="0" xfId="20" applyFont="1"/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/>
    </xf>
    <xf numFmtId="0" fontId="4" fillId="0" borderId="0" xfId="0" applyFont="1" applyFill="1"/>
    <xf numFmtId="0" fontId="4" fillId="0" borderId="3" xfId="0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horizontal="right"/>
    </xf>
    <xf numFmtId="0" fontId="8" fillId="2" borderId="5" xfId="0" applyFont="1" applyFill="1" applyBorder="1" applyAlignment="1">
      <alignment vertical="top" wrapText="1"/>
    </xf>
    <xf numFmtId="4" fontId="8" fillId="2" borderId="6" xfId="0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 vertical="top" wrapText="1"/>
    </xf>
    <xf numFmtId="4" fontId="8" fillId="2" borderId="4" xfId="0" applyNumberFormat="1" applyFont="1" applyFill="1" applyBorder="1" applyAlignment="1">
      <alignment horizontal="right"/>
    </xf>
    <xf numFmtId="0" fontId="8" fillId="2" borderId="7" xfId="0" applyFont="1" applyFill="1" applyBorder="1" applyAlignment="1">
      <alignment vertical="top" wrapText="1"/>
    </xf>
    <xf numFmtId="4" fontId="8" fillId="2" borderId="8" xfId="0" applyNumberFormat="1" applyFont="1" applyFill="1" applyBorder="1" applyAlignment="1">
      <alignment horizontal="right"/>
    </xf>
    <xf numFmtId="0" fontId="11" fillId="0" borderId="9" xfId="0" applyFont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166" fontId="6" fillId="0" borderId="0" xfId="20" applyFont="1"/>
    <xf numFmtId="166" fontId="11" fillId="0" borderId="4" xfId="2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166" fontId="4" fillId="0" borderId="11" xfId="20" applyFont="1" applyBorder="1"/>
    <xf numFmtId="166" fontId="4" fillId="0" borderId="2" xfId="20" applyFont="1" applyBorder="1"/>
    <xf numFmtId="0" fontId="5" fillId="0" borderId="3" xfId="0" applyFont="1" applyBorder="1" applyAlignment="1">
      <alignment vertical="top" wrapText="1"/>
    </xf>
    <xf numFmtId="49" fontId="5" fillId="0" borderId="9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4" fontId="5" fillId="0" borderId="9" xfId="0" applyNumberFormat="1" applyFont="1" applyBorder="1" applyAlignment="1">
      <alignment horizontal="right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justify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9" xfId="0" applyNumberFormat="1" applyFont="1" applyFill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right"/>
    </xf>
    <xf numFmtId="0" fontId="5" fillId="0" borderId="4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justify" vertical="top" wrapText="1"/>
    </xf>
    <xf numFmtId="0" fontId="5" fillId="0" borderId="9" xfId="0" applyFont="1" applyFill="1" applyBorder="1" applyAlignment="1">
      <alignment horizontal="center" vertical="top" wrapText="1"/>
    </xf>
    <xf numFmtId="4" fontId="5" fillId="0" borderId="9" xfId="0" applyNumberFormat="1" applyFont="1" applyFill="1" applyBorder="1" applyAlignment="1">
      <alignment horizontal="right" vertical="top" wrapText="1"/>
    </xf>
    <xf numFmtId="4" fontId="5" fillId="0" borderId="4" xfId="0" applyNumberFormat="1" applyFont="1" applyFill="1" applyBorder="1" applyAlignment="1">
      <alignment horizontal="right"/>
    </xf>
    <xf numFmtId="0" fontId="5" fillId="0" borderId="0" xfId="0" applyFont="1" applyAlignment="1">
      <alignment vertical="top"/>
    </xf>
    <xf numFmtId="0" fontId="5" fillId="0" borderId="10" xfId="0" applyFont="1" applyBorder="1" applyAlignment="1">
      <alignment horizontal="center" vertical="top" wrapText="1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Font="1" applyAlignment="1">
      <alignment wrapText="1"/>
    </xf>
    <xf numFmtId="0" fontId="10" fillId="0" borderId="5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49" fontId="10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3" xfId="0" applyFont="1" applyBorder="1" applyAlignment="1">
      <alignment horizontal="center" vertical="top" wrapText="1"/>
    </xf>
    <xf numFmtId="49" fontId="10" fillId="0" borderId="9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8" xfId="0" applyFont="1" applyBorder="1" applyAlignment="1">
      <alignment horizontal="center" vertical="top" wrapText="1"/>
    </xf>
    <xf numFmtId="0" fontId="10" fillId="0" borderId="19" xfId="0" applyFont="1" applyBorder="1" applyAlignment="1">
      <alignment vertical="top" wrapText="1"/>
    </xf>
    <xf numFmtId="49" fontId="5" fillId="0" borderId="9" xfId="0" applyNumberFormat="1" applyFont="1" applyBorder="1" applyAlignment="1">
      <alignment horizontal="center"/>
    </xf>
    <xf numFmtId="4" fontId="5" fillId="0" borderId="9" xfId="0" applyNumberFormat="1" applyFont="1" applyBorder="1" applyAlignment="1">
      <alignment horizontal="right"/>
    </xf>
    <xf numFmtId="0" fontId="5" fillId="0" borderId="19" xfId="0" applyFont="1" applyBorder="1" applyAlignment="1">
      <alignment horizontal="justify" vertical="top" wrapText="1"/>
    </xf>
    <xf numFmtId="49" fontId="5" fillId="0" borderId="9" xfId="0" applyNumberFormat="1" applyFont="1" applyBorder="1" applyAlignment="1">
      <alignment horizontal="center" wrapText="1"/>
    </xf>
    <xf numFmtId="4" fontId="5" fillId="0" borderId="9" xfId="0" applyNumberFormat="1" applyFont="1" applyFill="1" applyBorder="1" applyAlignment="1">
      <alignment horizontal="right"/>
    </xf>
    <xf numFmtId="0" fontId="10" fillId="2" borderId="5" xfId="0" applyFont="1" applyFill="1" applyBorder="1" applyAlignment="1">
      <alignment horizontal="center" vertical="top" wrapText="1"/>
    </xf>
    <xf numFmtId="0" fontId="10" fillId="2" borderId="13" xfId="0" applyFont="1" applyFill="1" applyBorder="1" applyAlignment="1">
      <alignment vertical="top" wrapText="1"/>
    </xf>
    <xf numFmtId="0" fontId="10" fillId="2" borderId="13" xfId="0" applyFont="1" applyFill="1" applyBorder="1" applyAlignment="1">
      <alignment horizontal="center" vertical="top" wrapText="1"/>
    </xf>
    <xf numFmtId="49" fontId="10" fillId="2" borderId="13" xfId="0" applyNumberFormat="1" applyFont="1" applyFill="1" applyBorder="1" applyAlignment="1">
      <alignment horizontal="center"/>
    </xf>
    <xf numFmtId="4" fontId="10" fillId="2" borderId="13" xfId="0" applyNumberFormat="1" applyFont="1" applyFill="1" applyBorder="1" applyAlignment="1">
      <alignment horizontal="right"/>
    </xf>
    <xf numFmtId="4" fontId="10" fillId="2" borderId="6" xfId="0" applyNumberFormat="1" applyFont="1" applyFill="1" applyBorder="1" applyAlignment="1">
      <alignment horizontal="right"/>
    </xf>
    <xf numFmtId="0" fontId="10" fillId="2" borderId="7" xfId="0" applyFont="1" applyFill="1" applyBorder="1" applyAlignment="1">
      <alignment horizontal="center" vertical="top" wrapText="1"/>
    </xf>
    <xf numFmtId="0" fontId="10" fillId="2" borderId="20" xfId="0" applyFont="1" applyFill="1" applyBorder="1" applyAlignment="1">
      <alignment vertical="top" wrapText="1"/>
    </xf>
    <xf numFmtId="9" fontId="10" fillId="2" borderId="20" xfId="0" applyNumberFormat="1" applyFont="1" applyFill="1" applyBorder="1" applyAlignment="1">
      <alignment horizontal="center" vertical="top" wrapText="1"/>
    </xf>
    <xf numFmtId="49" fontId="10" fillId="2" borderId="20" xfId="0" applyNumberFormat="1" applyFont="1" applyFill="1" applyBorder="1" applyAlignment="1">
      <alignment horizontal="center"/>
    </xf>
    <xf numFmtId="4" fontId="10" fillId="2" borderId="20" xfId="0" applyNumberFormat="1" applyFont="1" applyFill="1" applyBorder="1" applyAlignment="1">
      <alignment horizontal="right"/>
    </xf>
    <xf numFmtId="4" fontId="10" fillId="2" borderId="8" xfId="21" applyNumberFormat="1" applyFont="1" applyFill="1" applyBorder="1" applyAlignment="1">
      <alignment horizontal="right"/>
    </xf>
    <xf numFmtId="0" fontId="10" fillId="2" borderId="21" xfId="0" applyFont="1" applyFill="1" applyBorder="1" applyAlignment="1">
      <alignment horizontal="center" vertical="top" wrapText="1"/>
    </xf>
    <xf numFmtId="0" fontId="10" fillId="2" borderId="22" xfId="0" applyFont="1" applyFill="1" applyBorder="1" applyAlignment="1">
      <alignment vertical="top" wrapText="1"/>
    </xf>
    <xf numFmtId="0" fontId="10" fillId="2" borderId="22" xfId="0" applyFont="1" applyFill="1" applyBorder="1" applyAlignment="1">
      <alignment horizontal="center" vertical="top" wrapText="1"/>
    </xf>
    <xf numFmtId="49" fontId="10" fillId="2" borderId="22" xfId="0" applyNumberFormat="1" applyFont="1" applyFill="1" applyBorder="1" applyAlignment="1">
      <alignment horizontal="center"/>
    </xf>
    <xf numFmtId="4" fontId="10" fillId="2" borderId="22" xfId="0" applyNumberFormat="1" applyFont="1" applyFill="1" applyBorder="1" applyAlignment="1">
      <alignment horizontal="right"/>
    </xf>
    <xf numFmtId="4" fontId="10" fillId="2" borderId="23" xfId="0" applyNumberFormat="1" applyFont="1" applyFill="1" applyBorder="1" applyAlignment="1">
      <alignment horizontal="right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24" xfId="0" applyFont="1" applyBorder="1" applyAlignment="1">
      <alignment horizontal="center" vertical="top" wrapText="1"/>
    </xf>
    <xf numFmtId="49" fontId="10" fillId="0" borderId="13" xfId="0" applyNumberFormat="1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49" fontId="10" fillId="0" borderId="9" xfId="0" applyNumberFormat="1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/>
    </xf>
    <xf numFmtId="0" fontId="5" fillId="3" borderId="12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justify"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3" borderId="9" xfId="0" applyNumberFormat="1" applyFont="1" applyFill="1" applyBorder="1" applyAlignment="1">
      <alignment horizontal="center" vertical="top" wrapText="1"/>
    </xf>
    <xf numFmtId="4" fontId="5" fillId="3" borderId="9" xfId="0" applyNumberFormat="1" applyFont="1" applyFill="1" applyBorder="1" applyAlignment="1">
      <alignment horizontal="right" vertical="top" wrapText="1"/>
    </xf>
    <xf numFmtId="4" fontId="5" fillId="3" borderId="4" xfId="0" applyNumberFormat="1" applyFont="1" applyFill="1" applyBorder="1" applyAlignment="1">
      <alignment horizontal="right" vertical="top" wrapText="1"/>
    </xf>
    <xf numFmtId="0" fontId="5" fillId="0" borderId="25" xfId="0" applyFont="1" applyBorder="1" applyAlignment="1">
      <alignment horizontal="center" vertical="top" wrapText="1"/>
    </xf>
    <xf numFmtId="0" fontId="10" fillId="2" borderId="25" xfId="0" applyFont="1" applyFill="1" applyBorder="1" applyAlignment="1">
      <alignment vertical="top" wrapText="1"/>
    </xf>
    <xf numFmtId="0" fontId="10" fillId="2" borderId="3" xfId="0" applyFont="1" applyFill="1" applyBorder="1" applyAlignment="1">
      <alignment vertical="top" wrapText="1"/>
    </xf>
    <xf numFmtId="49" fontId="10" fillId="2" borderId="9" xfId="0" applyNumberFormat="1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vertical="top" wrapText="1"/>
    </xf>
    <xf numFmtId="4" fontId="10" fillId="2" borderId="9" xfId="0" applyNumberFormat="1" applyFont="1" applyFill="1" applyBorder="1" applyAlignment="1">
      <alignment horizontal="right" vertical="top" wrapText="1"/>
    </xf>
    <xf numFmtId="4" fontId="10" fillId="2" borderId="4" xfId="0" applyNumberFormat="1" applyFont="1" applyFill="1" applyBorder="1" applyAlignment="1">
      <alignment horizontal="right"/>
    </xf>
    <xf numFmtId="4" fontId="10" fillId="2" borderId="15" xfId="0" applyNumberFormat="1" applyFont="1" applyFill="1" applyBorder="1" applyAlignment="1">
      <alignment horizontal="right"/>
    </xf>
    <xf numFmtId="0" fontId="10" fillId="2" borderId="26" xfId="0" applyFont="1" applyFill="1" applyBorder="1" applyAlignment="1">
      <alignment vertical="top" wrapText="1"/>
    </xf>
    <xf numFmtId="0" fontId="10" fillId="2" borderId="7" xfId="0" applyFont="1" applyFill="1" applyBorder="1" applyAlignment="1">
      <alignment vertical="top" wrapText="1"/>
    </xf>
    <xf numFmtId="49" fontId="10" fillId="2" borderId="20" xfId="0" applyNumberFormat="1" applyFont="1" applyFill="1" applyBorder="1" applyAlignment="1">
      <alignment horizontal="center" vertical="top" wrapText="1"/>
    </xf>
    <xf numFmtId="0" fontId="10" fillId="2" borderId="20" xfId="0" applyFont="1" applyFill="1" applyBorder="1" applyAlignment="1">
      <alignment horizontal="center" vertical="top" wrapText="1"/>
    </xf>
    <xf numFmtId="4" fontId="10" fillId="2" borderId="20" xfId="0" applyNumberFormat="1" applyFont="1" applyFill="1" applyBorder="1" applyAlignment="1">
      <alignment horizontal="right" vertical="top" wrapText="1"/>
    </xf>
    <xf numFmtId="4" fontId="10" fillId="2" borderId="8" xfId="0" applyNumberFormat="1" applyFont="1" applyFill="1" applyBorder="1" applyAlignment="1">
      <alignment horizontal="right"/>
    </xf>
    <xf numFmtId="0" fontId="10" fillId="0" borderId="0" xfId="0" applyFont="1" applyBorder="1" applyAlignment="1">
      <alignment vertical="top" wrapText="1"/>
    </xf>
    <xf numFmtId="0" fontId="10" fillId="0" borderId="27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5" fillId="2" borderId="2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vertical="top" wrapText="1"/>
    </xf>
    <xf numFmtId="2" fontId="5" fillId="2" borderId="13" xfId="0" applyNumberFormat="1" applyFont="1" applyFill="1" applyBorder="1" applyAlignment="1">
      <alignment horizontal="center" vertical="top" wrapText="1"/>
    </xf>
    <xf numFmtId="49" fontId="5" fillId="2" borderId="13" xfId="0" applyNumberFormat="1" applyFont="1" applyFill="1" applyBorder="1" applyAlignment="1">
      <alignment horizontal="center" vertical="top" wrapText="1"/>
    </xf>
    <xf numFmtId="4" fontId="5" fillId="2" borderId="13" xfId="0" applyNumberFormat="1" applyFont="1" applyFill="1" applyBorder="1" applyAlignment="1">
      <alignment horizontal="right" vertical="top" wrapText="1"/>
    </xf>
    <xf numFmtId="4" fontId="5" fillId="2" borderId="6" xfId="0" applyNumberFormat="1" applyFont="1" applyFill="1" applyBorder="1" applyAlignment="1">
      <alignment horizontal="right"/>
    </xf>
    <xf numFmtId="4" fontId="5" fillId="0" borderId="0" xfId="0" applyNumberFormat="1" applyFont="1"/>
    <xf numFmtId="0" fontId="5" fillId="2" borderId="25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vertical="top" wrapText="1"/>
    </xf>
    <xf numFmtId="0" fontId="5" fillId="2" borderId="9" xfId="0" applyFont="1" applyFill="1" applyBorder="1" applyAlignment="1">
      <alignment horizontal="center" vertical="top" wrapText="1"/>
    </xf>
    <xf numFmtId="49" fontId="5" fillId="2" borderId="9" xfId="0" applyNumberFormat="1" applyFont="1" applyFill="1" applyBorder="1" applyAlignment="1">
      <alignment horizontal="center" vertical="top" wrapText="1"/>
    </xf>
    <xf numFmtId="4" fontId="5" fillId="2" borderId="9" xfId="0" applyNumberFormat="1" applyFont="1" applyFill="1" applyBorder="1" applyAlignment="1">
      <alignment horizontal="right" vertical="top" wrapText="1"/>
    </xf>
    <xf numFmtId="0" fontId="5" fillId="2" borderId="26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center" vertical="top" wrapText="1"/>
    </xf>
    <xf numFmtId="49" fontId="5" fillId="2" borderId="20" xfId="0" applyNumberFormat="1" applyFont="1" applyFill="1" applyBorder="1" applyAlignment="1">
      <alignment horizontal="center" vertical="top" wrapText="1"/>
    </xf>
    <xf numFmtId="4" fontId="5" fillId="2" borderId="20" xfId="0" applyNumberFormat="1" applyFont="1" applyFill="1" applyBorder="1" applyAlignment="1">
      <alignment horizontal="right" vertical="top" wrapText="1"/>
    </xf>
    <xf numFmtId="0" fontId="0" fillId="0" borderId="0" xfId="0" applyFont="1"/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justify" vertical="top" wrapText="1"/>
    </xf>
    <xf numFmtId="0" fontId="5" fillId="0" borderId="30" xfId="0" applyFont="1" applyBorder="1" applyAlignment="1">
      <alignment horizontal="center" vertical="top" wrapText="1"/>
    </xf>
    <xf numFmtId="4" fontId="5" fillId="0" borderId="30" xfId="0" applyNumberFormat="1" applyFont="1" applyBorder="1" applyAlignment="1">
      <alignment horizontal="right" vertical="top" wrapText="1"/>
    </xf>
    <xf numFmtId="4" fontId="5" fillId="0" borderId="31" xfId="0" applyNumberFormat="1" applyFont="1" applyBorder="1" applyAlignment="1">
      <alignment horizontal="right"/>
    </xf>
    <xf numFmtId="0" fontId="8" fillId="4" borderId="0" xfId="0" applyNumberFormat="1" applyFont="1" applyFill="1" applyAlignment="1" applyProtection="1">
      <alignment horizontal="left" vertical="center"/>
      <protection/>
    </xf>
    <xf numFmtId="180" fontId="11" fillId="0" borderId="9" xfId="0" applyNumberFormat="1" applyFont="1" applyBorder="1" applyAlignment="1">
      <alignment horizontal="justify" vertical="center"/>
    </xf>
    <xf numFmtId="0" fontId="12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left" wrapText="1"/>
    </xf>
    <xf numFmtId="0" fontId="11" fillId="0" borderId="9" xfId="0" applyFont="1" applyBorder="1" applyAlignment="1">
      <alignment horizontal="left" vertical="center" wrapText="1"/>
    </xf>
    <xf numFmtId="0" fontId="12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/>
    </xf>
    <xf numFmtId="0" fontId="8" fillId="5" borderId="32" xfId="0" applyFont="1" applyFill="1" applyBorder="1" applyAlignment="1">
      <alignment wrapText="1"/>
    </xf>
    <xf numFmtId="178" fontId="8" fillId="5" borderId="32" xfId="0" applyNumberFormat="1" applyFont="1" applyFill="1" applyBorder="1" applyAlignment="1">
      <alignment horizontal="center"/>
    </xf>
    <xf numFmtId="0" fontId="8" fillId="5" borderId="32" xfId="0" applyFont="1" applyFill="1" applyBorder="1" applyAlignment="1">
      <alignment horizontal="center"/>
    </xf>
    <xf numFmtId="166" fontId="8" fillId="5" borderId="32" xfId="20" applyFont="1" applyFill="1" applyBorder="1"/>
    <xf numFmtId="166" fontId="8" fillId="5" borderId="17" xfId="20" applyFont="1" applyFill="1" applyBorder="1"/>
    <xf numFmtId="0" fontId="8" fillId="5" borderId="32" xfId="0" applyFont="1" applyFill="1" applyBorder="1"/>
    <xf numFmtId="0" fontId="5" fillId="0" borderId="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180" fontId="11" fillId="0" borderId="10" xfId="0" applyNumberFormat="1" applyFont="1" applyBorder="1" applyAlignment="1">
      <alignment horizontal="justify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wrapText="1"/>
    </xf>
    <xf numFmtId="0" fontId="5" fillId="5" borderId="3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80" fontId="12" fillId="5" borderId="5" xfId="0" applyNumberFormat="1" applyFont="1" applyFill="1" applyBorder="1" applyAlignment="1">
      <alignment horizontal="center" vertical="center" wrapText="1"/>
    </xf>
    <xf numFmtId="180" fontId="12" fillId="5" borderId="13" xfId="0" applyNumberFormat="1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166" fontId="12" fillId="5" borderId="6" xfId="20" applyFont="1" applyFill="1" applyBorder="1" applyAlignment="1">
      <alignment horizontal="center" vertical="center" wrapText="1"/>
    </xf>
    <xf numFmtId="178" fontId="4" fillId="0" borderId="32" xfId="0" applyNumberFormat="1" applyFont="1" applyBorder="1" applyAlignment="1">
      <alignment horizontal="center"/>
    </xf>
    <xf numFmtId="166" fontId="4" fillId="0" borderId="0" xfId="20" applyFont="1" applyBorder="1"/>
    <xf numFmtId="0" fontId="6" fillId="0" borderId="0" xfId="0" applyFont="1" applyAlignment="1">
      <alignment horizontal="center"/>
    </xf>
    <xf numFmtId="166" fontId="7" fillId="0" borderId="0" xfId="20" applyFont="1" applyAlignment="1">
      <alignment horizontal="center"/>
    </xf>
    <xf numFmtId="166" fontId="4" fillId="0" borderId="0" xfId="20" applyFont="1" applyAlignment="1">
      <alignment horizontal="center"/>
    </xf>
    <xf numFmtId="0" fontId="11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166" fontId="8" fillId="5" borderId="32" xfId="20" applyFont="1" applyFill="1" applyBorder="1" applyAlignment="1">
      <alignment horizontal="center"/>
    </xf>
    <xf numFmtId="166" fontId="4" fillId="0" borderId="34" xfId="20" applyFont="1" applyBorder="1" applyAlignment="1">
      <alignment horizontal="center"/>
    </xf>
    <xf numFmtId="0" fontId="7" fillId="0" borderId="35" xfId="0" applyFont="1" applyBorder="1" applyAlignment="1">
      <alignment/>
    </xf>
    <xf numFmtId="178" fontId="4" fillId="0" borderId="35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166" fontId="4" fillId="0" borderId="35" xfId="20" applyFont="1" applyBorder="1" applyAlignment="1">
      <alignment horizontal="center"/>
    </xf>
    <xf numFmtId="166" fontId="4" fillId="0" borderId="35" xfId="20" applyFont="1" applyBorder="1"/>
    <xf numFmtId="0" fontId="3" fillId="0" borderId="0" xfId="0" applyNumberFormat="1" applyFont="1" applyFill="1" applyAlignment="1" applyProtection="1">
      <alignment horizontal="center" vertical="center"/>
      <protection/>
    </xf>
    <xf numFmtId="0" fontId="11" fillId="0" borderId="32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4" fontId="10" fillId="2" borderId="36" xfId="0" applyNumberFormat="1" applyFont="1" applyFill="1" applyBorder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  <cellStyle name="procent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59.8515625" style="0" customWidth="1"/>
    <col min="2" max="2" width="22.57421875" style="0" customWidth="1"/>
    <col min="4" max="4" width="11.421875" style="0" bestFit="1" customWidth="1"/>
  </cols>
  <sheetData>
    <row r="1" spans="1:2" s="4" customFormat="1" ht="24.75" customHeight="1">
      <c r="A1" s="196" t="s">
        <v>46</v>
      </c>
      <c r="B1" s="196"/>
    </row>
    <row r="2" spans="1:2" s="1" customFormat="1" ht="14.25" customHeight="1" thickBot="1">
      <c r="A2" s="5"/>
      <c r="B2" s="2"/>
    </row>
    <row r="3" spans="1:2" s="1" customFormat="1" ht="15.95" customHeight="1" thickBot="1">
      <c r="A3" s="15" t="s">
        <v>11</v>
      </c>
      <c r="B3" s="16" t="s">
        <v>12</v>
      </c>
    </row>
    <row r="4" spans="1:2" s="17" customFormat="1" ht="15">
      <c r="A4" s="18" t="s">
        <v>48</v>
      </c>
      <c r="B4" s="19">
        <f>'Pěstební opatření'!$H$102</f>
        <v>0</v>
      </c>
    </row>
    <row r="5" spans="1:2" s="17" customFormat="1" ht="15">
      <c r="A5" s="18" t="s">
        <v>58</v>
      </c>
      <c r="B5" s="19">
        <f>'Nové výsadby'!$F$49</f>
        <v>0</v>
      </c>
    </row>
    <row r="6" spans="1:2" s="17" customFormat="1" ht="15.75" thickBot="1">
      <c r="A6" s="18" t="s">
        <v>59</v>
      </c>
      <c r="B6" s="19">
        <f>Přesadby!$F$38</f>
        <v>0</v>
      </c>
    </row>
    <row r="7" spans="1:2" s="1" customFormat="1" ht="30" customHeight="1">
      <c r="A7" s="20" t="s">
        <v>43</v>
      </c>
      <c r="B7" s="21">
        <f>SUM(B4:B6)</f>
        <v>0</v>
      </c>
    </row>
    <row r="8" spans="1:2" s="1" customFormat="1" ht="37.5" customHeight="1">
      <c r="A8" s="22" t="s">
        <v>47</v>
      </c>
      <c r="B8" s="23">
        <f>0.21*B7</f>
        <v>0</v>
      </c>
    </row>
    <row r="9" spans="1:2" s="1" customFormat="1" ht="44.25" customHeight="1" thickBot="1">
      <c r="A9" s="24" t="s">
        <v>44</v>
      </c>
      <c r="B9" s="25">
        <f>B7+B8</f>
        <v>0</v>
      </c>
    </row>
    <row r="10" s="3" customFormat="1" ht="14.25"/>
    <row r="11" s="3" customFormat="1" ht="14.25"/>
    <row r="12" s="3" customFormat="1" ht="14.25"/>
    <row r="13" s="3" customFormat="1" ht="14.25"/>
    <row r="14" s="3" customFormat="1" ht="14.25"/>
    <row r="15" s="3" customFormat="1" ht="14.25"/>
    <row r="16" s="3" customFormat="1" ht="14.25"/>
    <row r="17" s="3" customFormat="1" ht="14.25"/>
    <row r="18" s="3" customFormat="1" ht="14.25"/>
    <row r="19" s="3" customFormat="1" ht="14.25"/>
    <row r="20" s="3" customFormat="1" ht="14.25"/>
    <row r="21" s="3" customFormat="1" ht="14.25"/>
    <row r="22" s="3" customFormat="1" ht="14.25"/>
    <row r="23" s="3" customFormat="1" ht="14.25"/>
    <row r="24" s="3" customFormat="1" ht="14.25"/>
    <row r="25" s="3" customFormat="1" ht="14.25"/>
    <row r="26" s="3" customFormat="1" ht="14.25"/>
    <row r="27" s="3" customFormat="1" ht="14.25"/>
    <row r="28" s="3" customFormat="1" ht="14.25"/>
    <row r="29" s="3" customFormat="1" ht="14.25"/>
    <row r="30" s="3" customFormat="1" ht="14.25"/>
    <row r="31" s="3" customFormat="1" ht="14.25"/>
    <row r="32" s="3" customFormat="1" ht="14.25"/>
    <row r="33" s="3" customFormat="1" ht="14.25"/>
    <row r="34" s="3" customFormat="1" ht="14.25"/>
    <row r="35" s="3" customFormat="1" ht="14.25"/>
    <row r="36" s="3" customFormat="1" ht="14.25"/>
    <row r="37" s="3" customFormat="1" ht="14.25"/>
    <row r="38" s="3" customFormat="1" ht="14.25"/>
    <row r="39" s="3" customFormat="1" ht="14.25"/>
    <row r="40" s="3" customFormat="1" ht="14.25"/>
    <row r="41" s="3" customFormat="1" ht="14.25"/>
    <row r="42" s="3" customFormat="1" ht="14.25"/>
    <row r="43" s="3" customFormat="1" ht="14.25"/>
    <row r="44" s="3" customFormat="1" ht="14.25"/>
    <row r="45" s="3" customFormat="1" ht="14.25"/>
    <row r="46" s="3" customFormat="1" ht="14.25"/>
    <row r="47" s="3" customFormat="1" ht="14.25"/>
    <row r="48" s="3" customFormat="1" ht="14.25"/>
    <row r="49" s="3" customFormat="1" ht="14.25"/>
    <row r="50" s="3" customFormat="1" ht="14.25"/>
    <row r="51" s="3" customFormat="1" ht="14.25"/>
    <row r="52" s="3" customFormat="1" ht="14.25"/>
    <row r="53" s="3" customFormat="1" ht="14.25"/>
    <row r="54" s="3" customFormat="1" ht="14.25"/>
    <row r="55" s="3" customFormat="1" ht="14.25"/>
    <row r="56" s="3" customFormat="1" ht="14.25"/>
    <row r="57" s="3" customFormat="1" ht="14.25"/>
    <row r="58" s="3" customFormat="1" ht="14.25"/>
    <row r="59" s="3" customFormat="1" ht="14.25"/>
    <row r="60" s="3" customFormat="1" ht="14.25"/>
    <row r="61" s="3" customFormat="1" ht="14.25"/>
    <row r="62" s="3" customFormat="1" ht="14.25"/>
    <row r="63" s="3" customFormat="1" ht="14.25"/>
    <row r="64" s="3" customFormat="1" ht="14.25"/>
    <row r="65" s="3" customFormat="1" ht="14.25"/>
    <row r="66" s="3" customFormat="1" ht="14.25"/>
    <row r="67" s="3" customFormat="1" ht="14.25"/>
    <row r="68" s="3" customFormat="1" ht="14.25"/>
    <row r="69" s="3" customFormat="1" ht="14.25"/>
    <row r="70" s="3" customFormat="1" ht="14.25"/>
    <row r="71" s="3" customFormat="1" ht="14.25"/>
    <row r="72" s="3" customFormat="1" ht="14.25"/>
    <row r="73" s="3" customFormat="1" ht="14.25"/>
    <row r="74" s="3" customFormat="1" ht="14.25"/>
  </sheetData>
  <mergeCells count="1">
    <mergeCell ref="A1:B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1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09"/>
  <sheetViews>
    <sheetView workbookViewId="0" topLeftCell="A1">
      <selection activeCell="K100" sqref="K100"/>
    </sheetView>
  </sheetViews>
  <sheetFormatPr defaultColWidth="9.140625" defaultRowHeight="12.75"/>
  <cols>
    <col min="1" max="1" width="9.140625" style="99" customWidth="1"/>
    <col min="2" max="2" width="9.8515625" style="1" customWidth="1"/>
    <col min="3" max="3" width="9.140625" style="7" customWidth="1"/>
    <col min="4" max="4" width="20.7109375" style="8" customWidth="1"/>
    <col min="5" max="5" width="9.140625" style="9" bestFit="1" customWidth="1"/>
    <col min="6" max="6" width="17.421875" style="186" customWidth="1"/>
    <col min="7" max="7" width="17.421875" style="10" customWidth="1"/>
    <col min="8" max="8" width="18.57421875" style="10" customWidth="1"/>
    <col min="9" max="9" width="12.57421875" style="1" bestFit="1" customWidth="1"/>
    <col min="10" max="16384" width="9.140625" style="1" customWidth="1"/>
  </cols>
  <sheetData>
    <row r="1" spans="1:8" s="4" customFormat="1" ht="24.75" customHeight="1">
      <c r="A1" s="99"/>
      <c r="B1" s="196" t="s">
        <v>0</v>
      </c>
      <c r="C1" s="196"/>
      <c r="D1" s="196"/>
      <c r="E1" s="196"/>
      <c r="F1" s="184"/>
      <c r="H1" s="29"/>
    </row>
    <row r="2" spans="1:7" ht="14.25" customHeight="1">
      <c r="A2" s="2" t="s">
        <v>1</v>
      </c>
      <c r="B2" s="154" t="s">
        <v>122</v>
      </c>
      <c r="C2" s="154"/>
      <c r="D2" s="2"/>
      <c r="E2" s="2"/>
      <c r="F2" s="9"/>
      <c r="G2" s="1"/>
    </row>
    <row r="3" spans="2:8" s="6" customFormat="1" ht="12.75">
      <c r="B3" s="11" t="s">
        <v>123</v>
      </c>
      <c r="C3" s="11"/>
      <c r="D3" s="12"/>
      <c r="E3" s="13"/>
      <c r="F3" s="185"/>
      <c r="G3" s="14"/>
      <c r="H3" s="14"/>
    </row>
    <row r="4" spans="2:8" s="6" customFormat="1" ht="12.75">
      <c r="B4" s="11" t="s">
        <v>167</v>
      </c>
      <c r="C4" s="11"/>
      <c r="D4" s="12"/>
      <c r="E4" s="13"/>
      <c r="F4" s="185"/>
      <c r="G4" s="14"/>
      <c r="H4" s="14"/>
    </row>
    <row r="5" spans="2:8" s="6" customFormat="1" ht="12.75">
      <c r="B5" s="11" t="s">
        <v>146</v>
      </c>
      <c r="C5" s="11"/>
      <c r="D5" s="12"/>
      <c r="E5" s="13"/>
      <c r="F5" s="185"/>
      <c r="G5" s="14"/>
      <c r="H5" s="14"/>
    </row>
    <row r="6" spans="1:8" ht="12.75">
      <c r="A6" s="1"/>
      <c r="B6" s="191"/>
      <c r="C6" s="191"/>
      <c r="D6" s="192"/>
      <c r="E6" s="193"/>
      <c r="F6" s="194"/>
      <c r="G6" s="195"/>
      <c r="H6" s="195"/>
    </row>
    <row r="7" ht="15.75" thickBot="1"/>
    <row r="8" spans="1:8" ht="40.5">
      <c r="A8" s="178" t="s">
        <v>168</v>
      </c>
      <c r="B8" s="179" t="s">
        <v>60</v>
      </c>
      <c r="C8" s="180" t="s">
        <v>61</v>
      </c>
      <c r="D8" s="180" t="s">
        <v>62</v>
      </c>
      <c r="E8" s="180" t="s">
        <v>63</v>
      </c>
      <c r="F8" s="180" t="s">
        <v>5</v>
      </c>
      <c r="G8" s="180" t="s">
        <v>64</v>
      </c>
      <c r="H8" s="181" t="s">
        <v>124</v>
      </c>
    </row>
    <row r="9" spans="1:8" ht="12.75">
      <c r="A9" s="176">
        <v>1</v>
      </c>
      <c r="B9" s="155">
        <v>0.035</v>
      </c>
      <c r="C9" s="156">
        <v>1</v>
      </c>
      <c r="D9" s="157" t="s">
        <v>65</v>
      </c>
      <c r="E9" s="26">
        <v>53</v>
      </c>
      <c r="F9" s="26" t="s">
        <v>50</v>
      </c>
      <c r="G9" s="158"/>
      <c r="H9" s="30">
        <v>0</v>
      </c>
    </row>
    <row r="10" spans="1:8" ht="12.75">
      <c r="A10" s="176">
        <v>2</v>
      </c>
      <c r="B10" s="155">
        <v>0.046</v>
      </c>
      <c r="C10" s="156">
        <v>2</v>
      </c>
      <c r="D10" s="157" t="s">
        <v>65</v>
      </c>
      <c r="E10" s="26">
        <v>130</v>
      </c>
      <c r="F10" s="26" t="s">
        <v>50</v>
      </c>
      <c r="G10" s="158" t="s">
        <v>66</v>
      </c>
      <c r="H10" s="30">
        <v>0</v>
      </c>
    </row>
    <row r="11" spans="1:8" ht="12.75">
      <c r="A11" s="176">
        <v>3</v>
      </c>
      <c r="B11" s="155">
        <v>0.056</v>
      </c>
      <c r="C11" s="156">
        <v>3</v>
      </c>
      <c r="D11" s="157" t="s">
        <v>65</v>
      </c>
      <c r="E11" s="26">
        <v>73</v>
      </c>
      <c r="F11" s="26" t="s">
        <v>50</v>
      </c>
      <c r="G11" s="158"/>
      <c r="H11" s="30">
        <v>0</v>
      </c>
    </row>
    <row r="12" spans="1:8" ht="12.75">
      <c r="A12" s="176">
        <v>4</v>
      </c>
      <c r="B12" s="155">
        <v>0.077</v>
      </c>
      <c r="C12" s="156">
        <v>4</v>
      </c>
      <c r="D12" s="157" t="s">
        <v>65</v>
      </c>
      <c r="E12" s="26">
        <v>88</v>
      </c>
      <c r="F12" s="26" t="s">
        <v>50</v>
      </c>
      <c r="G12" s="158"/>
      <c r="H12" s="30">
        <v>0</v>
      </c>
    </row>
    <row r="13" spans="1:8" ht="28.5">
      <c r="A13" s="176">
        <v>5</v>
      </c>
      <c r="B13" s="155">
        <v>0.086</v>
      </c>
      <c r="C13" s="156">
        <v>5</v>
      </c>
      <c r="D13" s="157" t="s">
        <v>65</v>
      </c>
      <c r="E13" s="26">
        <v>53</v>
      </c>
      <c r="F13" s="26" t="s">
        <v>50</v>
      </c>
      <c r="G13" s="158" t="s">
        <v>67</v>
      </c>
      <c r="H13" s="30">
        <v>0</v>
      </c>
    </row>
    <row r="14" spans="1:8" ht="28.5">
      <c r="A14" s="176">
        <v>6</v>
      </c>
      <c r="B14" s="155">
        <v>0.097</v>
      </c>
      <c r="C14" s="156">
        <v>6</v>
      </c>
      <c r="D14" s="157" t="s">
        <v>65</v>
      </c>
      <c r="E14" s="26">
        <v>81</v>
      </c>
      <c r="F14" s="26" t="s">
        <v>50</v>
      </c>
      <c r="G14" s="158" t="s">
        <v>68</v>
      </c>
      <c r="H14" s="30">
        <v>0</v>
      </c>
    </row>
    <row r="15" spans="1:8" ht="12.75">
      <c r="A15" s="176">
        <v>7</v>
      </c>
      <c r="B15" s="155">
        <v>0.117</v>
      </c>
      <c r="C15" s="156">
        <v>7</v>
      </c>
      <c r="D15" s="157" t="s">
        <v>65</v>
      </c>
      <c r="E15" s="26">
        <v>56</v>
      </c>
      <c r="F15" s="26" t="s">
        <v>50</v>
      </c>
      <c r="G15" s="158"/>
      <c r="H15" s="30">
        <v>0</v>
      </c>
    </row>
    <row r="16" spans="1:8" ht="12.75">
      <c r="A16" s="176">
        <v>8</v>
      </c>
      <c r="B16" s="155">
        <v>0.128</v>
      </c>
      <c r="C16" s="156">
        <v>8</v>
      </c>
      <c r="D16" s="157" t="s">
        <v>65</v>
      </c>
      <c r="E16" s="26">
        <v>65</v>
      </c>
      <c r="F16" s="26" t="s">
        <v>50</v>
      </c>
      <c r="G16" s="159"/>
      <c r="H16" s="30">
        <v>0</v>
      </c>
    </row>
    <row r="17" spans="1:8" ht="12.75">
      <c r="A17" s="176">
        <v>9</v>
      </c>
      <c r="B17" s="155">
        <v>0.137</v>
      </c>
      <c r="C17" s="156">
        <v>9</v>
      </c>
      <c r="D17" s="157" t="s">
        <v>65</v>
      </c>
      <c r="E17" s="26">
        <v>66</v>
      </c>
      <c r="F17" s="26" t="s">
        <v>50</v>
      </c>
      <c r="G17" s="158"/>
      <c r="H17" s="30">
        <v>0</v>
      </c>
    </row>
    <row r="18" spans="1:8" ht="12.75">
      <c r="A18" s="176">
        <v>10</v>
      </c>
      <c r="B18" s="155">
        <v>0.18</v>
      </c>
      <c r="C18" s="156">
        <v>10</v>
      </c>
      <c r="D18" s="157" t="s">
        <v>65</v>
      </c>
      <c r="E18" s="26">
        <v>67</v>
      </c>
      <c r="F18" s="26" t="s">
        <v>50</v>
      </c>
      <c r="G18" s="158"/>
      <c r="H18" s="30">
        <v>0</v>
      </c>
    </row>
    <row r="19" spans="1:8" ht="12.75">
      <c r="A19" s="176">
        <v>11</v>
      </c>
      <c r="B19" s="155">
        <v>0.2</v>
      </c>
      <c r="C19" s="156">
        <v>11</v>
      </c>
      <c r="D19" s="157" t="s">
        <v>65</v>
      </c>
      <c r="E19" s="26">
        <v>43</v>
      </c>
      <c r="F19" s="26" t="s">
        <v>50</v>
      </c>
      <c r="G19" s="159" t="s">
        <v>69</v>
      </c>
      <c r="H19" s="30">
        <v>0</v>
      </c>
    </row>
    <row r="20" spans="1:8" ht="12.75">
      <c r="A20" s="176">
        <v>12</v>
      </c>
      <c r="B20" s="155">
        <v>0.214</v>
      </c>
      <c r="C20" s="156">
        <v>12</v>
      </c>
      <c r="D20" s="157" t="s">
        <v>65</v>
      </c>
      <c r="E20" s="26">
        <v>57</v>
      </c>
      <c r="F20" s="26" t="s">
        <v>50</v>
      </c>
      <c r="G20" s="158" t="s">
        <v>70</v>
      </c>
      <c r="H20" s="30">
        <v>0</v>
      </c>
    </row>
    <row r="21" spans="1:8" ht="12.75">
      <c r="A21" s="176">
        <v>13</v>
      </c>
      <c r="B21" s="155">
        <v>0.222</v>
      </c>
      <c r="C21" s="156">
        <v>13</v>
      </c>
      <c r="D21" s="157" t="s">
        <v>65</v>
      </c>
      <c r="E21" s="26">
        <v>42</v>
      </c>
      <c r="F21" s="26" t="s">
        <v>50</v>
      </c>
      <c r="G21" s="158"/>
      <c r="H21" s="30">
        <v>0</v>
      </c>
    </row>
    <row r="22" spans="1:8" ht="12.75">
      <c r="A22" s="176">
        <v>14</v>
      </c>
      <c r="B22" s="155">
        <v>0.233</v>
      </c>
      <c r="C22" s="156">
        <v>14</v>
      </c>
      <c r="D22" s="157" t="s">
        <v>65</v>
      </c>
      <c r="E22" s="26">
        <v>82</v>
      </c>
      <c r="F22" s="26" t="s">
        <v>50</v>
      </c>
      <c r="G22" s="158" t="s">
        <v>71</v>
      </c>
      <c r="H22" s="30">
        <v>0</v>
      </c>
    </row>
    <row r="23" spans="1:8" ht="12.75">
      <c r="A23" s="176">
        <v>15</v>
      </c>
      <c r="B23" s="155">
        <v>0.273</v>
      </c>
      <c r="C23" s="156">
        <v>15</v>
      </c>
      <c r="D23" s="157" t="s">
        <v>65</v>
      </c>
      <c r="E23" s="26">
        <v>62</v>
      </c>
      <c r="F23" s="26" t="s">
        <v>50</v>
      </c>
      <c r="G23" s="159"/>
      <c r="H23" s="30">
        <v>0</v>
      </c>
    </row>
    <row r="24" spans="1:8" ht="28.5">
      <c r="A24" s="176">
        <v>16</v>
      </c>
      <c r="B24" s="155">
        <v>0.283</v>
      </c>
      <c r="C24" s="156">
        <v>16</v>
      </c>
      <c r="D24" s="157" t="s">
        <v>65</v>
      </c>
      <c r="E24" s="26">
        <v>70</v>
      </c>
      <c r="F24" s="26" t="s">
        <v>50</v>
      </c>
      <c r="G24" s="158" t="s">
        <v>72</v>
      </c>
      <c r="H24" s="30">
        <v>0</v>
      </c>
    </row>
    <row r="25" spans="1:8" ht="28.5">
      <c r="A25" s="176">
        <v>17</v>
      </c>
      <c r="B25" s="155">
        <v>0.293</v>
      </c>
      <c r="C25" s="156">
        <v>17</v>
      </c>
      <c r="D25" s="157" t="s">
        <v>65</v>
      </c>
      <c r="E25" s="26">
        <v>57</v>
      </c>
      <c r="F25" s="26" t="s">
        <v>50</v>
      </c>
      <c r="G25" s="158" t="s">
        <v>73</v>
      </c>
      <c r="H25" s="30">
        <v>0</v>
      </c>
    </row>
    <row r="26" spans="1:8" ht="12.75">
      <c r="A26" s="176">
        <v>18</v>
      </c>
      <c r="B26" s="155">
        <v>0.303</v>
      </c>
      <c r="C26" s="156">
        <v>18</v>
      </c>
      <c r="D26" s="157" t="s">
        <v>65</v>
      </c>
      <c r="E26" s="26">
        <v>54</v>
      </c>
      <c r="F26" s="26" t="s">
        <v>50</v>
      </c>
      <c r="G26" s="159"/>
      <c r="H26" s="30">
        <v>0</v>
      </c>
    </row>
    <row r="27" spans="1:8" ht="28.5">
      <c r="A27" s="176">
        <v>19</v>
      </c>
      <c r="B27" s="155">
        <v>0.313</v>
      </c>
      <c r="C27" s="156">
        <v>19</v>
      </c>
      <c r="D27" s="157" t="s">
        <v>65</v>
      </c>
      <c r="E27" s="26">
        <v>42</v>
      </c>
      <c r="F27" s="26" t="s">
        <v>50</v>
      </c>
      <c r="G27" s="158" t="s">
        <v>74</v>
      </c>
      <c r="H27" s="30">
        <v>0</v>
      </c>
    </row>
    <row r="28" spans="1:8" ht="12.75">
      <c r="A28" s="176">
        <v>20</v>
      </c>
      <c r="B28" s="155">
        <v>0.344</v>
      </c>
      <c r="C28" s="156">
        <v>20</v>
      </c>
      <c r="D28" s="157" t="s">
        <v>65</v>
      </c>
      <c r="E28" s="26">
        <v>48</v>
      </c>
      <c r="F28" s="26" t="s">
        <v>50</v>
      </c>
      <c r="G28" s="158"/>
      <c r="H28" s="30">
        <v>0</v>
      </c>
    </row>
    <row r="29" spans="1:8" ht="12.75">
      <c r="A29" s="176">
        <v>21</v>
      </c>
      <c r="B29" s="155">
        <v>0.404</v>
      </c>
      <c r="C29" s="156">
        <v>21</v>
      </c>
      <c r="D29" s="157" t="s">
        <v>65</v>
      </c>
      <c r="E29" s="26">
        <v>77</v>
      </c>
      <c r="F29" s="26" t="s">
        <v>50</v>
      </c>
      <c r="G29" s="159" t="s">
        <v>75</v>
      </c>
      <c r="H29" s="30">
        <v>0</v>
      </c>
    </row>
    <row r="30" spans="1:8" ht="12.75">
      <c r="A30" s="176">
        <v>22</v>
      </c>
      <c r="B30" s="155">
        <v>0.415</v>
      </c>
      <c r="C30" s="156">
        <v>22</v>
      </c>
      <c r="D30" s="157" t="s">
        <v>65</v>
      </c>
      <c r="E30" s="26">
        <v>75</v>
      </c>
      <c r="F30" s="26" t="s">
        <v>50</v>
      </c>
      <c r="G30" s="158"/>
      <c r="H30" s="30">
        <v>0</v>
      </c>
    </row>
    <row r="31" spans="1:8" ht="12.75">
      <c r="A31" s="176">
        <v>23</v>
      </c>
      <c r="B31" s="155">
        <v>0.424</v>
      </c>
      <c r="C31" s="156">
        <v>23</v>
      </c>
      <c r="D31" s="157" t="s">
        <v>76</v>
      </c>
      <c r="E31" s="26">
        <v>75</v>
      </c>
      <c r="F31" s="26" t="s">
        <v>50</v>
      </c>
      <c r="G31" s="158"/>
      <c r="H31" s="30">
        <v>0</v>
      </c>
    </row>
    <row r="32" spans="1:8" ht="12.75">
      <c r="A32" s="176">
        <v>24</v>
      </c>
      <c r="B32" s="155">
        <v>0.434</v>
      </c>
      <c r="C32" s="156">
        <v>24</v>
      </c>
      <c r="D32" s="157" t="s">
        <v>65</v>
      </c>
      <c r="E32" s="26">
        <v>55</v>
      </c>
      <c r="F32" s="26" t="s">
        <v>50</v>
      </c>
      <c r="G32" s="158" t="s">
        <v>71</v>
      </c>
      <c r="H32" s="30">
        <v>0</v>
      </c>
    </row>
    <row r="33" spans="1:8" ht="12.75">
      <c r="A33" s="176">
        <v>25</v>
      </c>
      <c r="B33" s="155">
        <v>0.474</v>
      </c>
      <c r="C33" s="156">
        <v>25</v>
      </c>
      <c r="D33" s="157" t="s">
        <v>53</v>
      </c>
      <c r="E33" s="26">
        <v>82</v>
      </c>
      <c r="F33" s="26" t="s">
        <v>50</v>
      </c>
      <c r="G33" s="158" t="s">
        <v>77</v>
      </c>
      <c r="H33" s="30">
        <v>0</v>
      </c>
    </row>
    <row r="34" spans="1:8" ht="12.75">
      <c r="A34" s="176">
        <v>26</v>
      </c>
      <c r="B34" s="155">
        <v>0.493</v>
      </c>
      <c r="C34" s="156">
        <v>26</v>
      </c>
      <c r="D34" s="157" t="s">
        <v>53</v>
      </c>
      <c r="E34" s="26">
        <v>109</v>
      </c>
      <c r="F34" s="26" t="s">
        <v>50</v>
      </c>
      <c r="G34" s="158" t="s">
        <v>78</v>
      </c>
      <c r="H34" s="30">
        <v>0</v>
      </c>
    </row>
    <row r="35" spans="1:8" ht="12.75">
      <c r="A35" s="176">
        <v>27</v>
      </c>
      <c r="B35" s="155">
        <v>0.503</v>
      </c>
      <c r="C35" s="156">
        <v>27</v>
      </c>
      <c r="D35" s="157" t="s">
        <v>79</v>
      </c>
      <c r="E35" s="26">
        <v>78</v>
      </c>
      <c r="F35" s="26" t="s">
        <v>50</v>
      </c>
      <c r="G35" s="158" t="s">
        <v>80</v>
      </c>
      <c r="H35" s="30">
        <v>0</v>
      </c>
    </row>
    <row r="36" spans="1:8" ht="28.5">
      <c r="A36" s="176">
        <v>28</v>
      </c>
      <c r="B36" s="155">
        <v>0.514</v>
      </c>
      <c r="C36" s="156">
        <v>28</v>
      </c>
      <c r="D36" s="157" t="s">
        <v>79</v>
      </c>
      <c r="E36" s="26">
        <v>70</v>
      </c>
      <c r="F36" s="26" t="s">
        <v>50</v>
      </c>
      <c r="G36" s="158" t="s">
        <v>81</v>
      </c>
      <c r="H36" s="30">
        <v>0</v>
      </c>
    </row>
    <row r="37" spans="1:8" ht="28.5">
      <c r="A37" s="176">
        <v>29</v>
      </c>
      <c r="B37" s="155">
        <v>0.524</v>
      </c>
      <c r="C37" s="156">
        <v>29</v>
      </c>
      <c r="D37" s="157" t="s">
        <v>79</v>
      </c>
      <c r="E37" s="26">
        <v>72</v>
      </c>
      <c r="F37" s="26" t="s">
        <v>50</v>
      </c>
      <c r="G37" s="158" t="s">
        <v>82</v>
      </c>
      <c r="H37" s="30">
        <v>0</v>
      </c>
    </row>
    <row r="38" spans="1:8" ht="28.5">
      <c r="A38" s="176">
        <v>30</v>
      </c>
      <c r="B38" s="155">
        <v>0.619</v>
      </c>
      <c r="C38" s="156">
        <v>30</v>
      </c>
      <c r="D38" s="157" t="s">
        <v>79</v>
      </c>
      <c r="E38" s="26">
        <v>54</v>
      </c>
      <c r="F38" s="26" t="s">
        <v>50</v>
      </c>
      <c r="G38" s="158" t="s">
        <v>83</v>
      </c>
      <c r="H38" s="30">
        <v>0</v>
      </c>
    </row>
    <row r="39" spans="1:8" ht="12.75">
      <c r="A39" s="176">
        <v>31</v>
      </c>
      <c r="B39" s="155">
        <v>0.63</v>
      </c>
      <c r="C39" s="160">
        <v>31</v>
      </c>
      <c r="D39" s="161" t="s">
        <v>79</v>
      </c>
      <c r="E39" s="27">
        <v>72</v>
      </c>
      <c r="F39" s="26" t="s">
        <v>50</v>
      </c>
      <c r="G39" s="158" t="s">
        <v>77</v>
      </c>
      <c r="H39" s="30">
        <v>0</v>
      </c>
    </row>
    <row r="40" spans="1:8" ht="12.75">
      <c r="A40" s="176">
        <v>32</v>
      </c>
      <c r="B40" s="155">
        <v>0.662</v>
      </c>
      <c r="C40" s="160">
        <v>32</v>
      </c>
      <c r="D40" s="161" t="s">
        <v>79</v>
      </c>
      <c r="E40" s="27">
        <v>67</v>
      </c>
      <c r="F40" s="26" t="s">
        <v>50</v>
      </c>
      <c r="G40" s="158" t="s">
        <v>84</v>
      </c>
      <c r="H40" s="30">
        <v>0</v>
      </c>
    </row>
    <row r="41" spans="1:8" ht="12.75">
      <c r="A41" s="176">
        <v>33</v>
      </c>
      <c r="B41" s="155">
        <v>0.672</v>
      </c>
      <c r="C41" s="160">
        <v>33</v>
      </c>
      <c r="D41" s="161" t="s">
        <v>79</v>
      </c>
      <c r="E41" s="27">
        <v>67</v>
      </c>
      <c r="F41" s="26" t="s">
        <v>50</v>
      </c>
      <c r="G41" s="158" t="s">
        <v>84</v>
      </c>
      <c r="H41" s="30">
        <v>0</v>
      </c>
    </row>
    <row r="42" spans="1:8" ht="28.5">
      <c r="A42" s="176">
        <v>34</v>
      </c>
      <c r="B42" s="155">
        <v>0.694</v>
      </c>
      <c r="C42" s="160">
        <v>34</v>
      </c>
      <c r="D42" s="161" t="s">
        <v>52</v>
      </c>
      <c r="E42" s="27">
        <v>43</v>
      </c>
      <c r="F42" s="26" t="s">
        <v>50</v>
      </c>
      <c r="G42" s="158" t="s">
        <v>85</v>
      </c>
      <c r="H42" s="30">
        <v>0</v>
      </c>
    </row>
    <row r="43" spans="1:8" ht="12.75">
      <c r="A43" s="176">
        <v>35</v>
      </c>
      <c r="B43" s="155">
        <v>0.704</v>
      </c>
      <c r="C43" s="160">
        <v>35</v>
      </c>
      <c r="D43" s="161" t="s">
        <v>79</v>
      </c>
      <c r="E43" s="27">
        <v>93</v>
      </c>
      <c r="F43" s="26" t="s">
        <v>50</v>
      </c>
      <c r="G43" s="158" t="s">
        <v>86</v>
      </c>
      <c r="H43" s="30">
        <v>0</v>
      </c>
    </row>
    <row r="44" spans="1:8" ht="12.75">
      <c r="A44" s="176">
        <v>36</v>
      </c>
      <c r="B44" s="155">
        <v>0.715</v>
      </c>
      <c r="C44" s="160">
        <v>36</v>
      </c>
      <c r="D44" s="161" t="s">
        <v>52</v>
      </c>
      <c r="E44" s="27">
        <v>66</v>
      </c>
      <c r="F44" s="26" t="s">
        <v>50</v>
      </c>
      <c r="G44" s="158" t="s">
        <v>87</v>
      </c>
      <c r="H44" s="30">
        <v>0</v>
      </c>
    </row>
    <row r="45" spans="1:8" ht="12.75">
      <c r="A45" s="176">
        <v>37</v>
      </c>
      <c r="B45" s="155">
        <v>0.727</v>
      </c>
      <c r="C45" s="160">
        <v>37</v>
      </c>
      <c r="D45" s="161" t="s">
        <v>79</v>
      </c>
      <c r="E45" s="27">
        <v>82</v>
      </c>
      <c r="F45" s="26" t="s">
        <v>50</v>
      </c>
      <c r="G45" s="158" t="s">
        <v>77</v>
      </c>
      <c r="H45" s="30">
        <v>0</v>
      </c>
    </row>
    <row r="46" spans="1:8" ht="28.5">
      <c r="A46" s="176">
        <v>38</v>
      </c>
      <c r="B46" s="155">
        <v>0.737</v>
      </c>
      <c r="C46" s="160">
        <v>38</v>
      </c>
      <c r="D46" s="161" t="s">
        <v>79</v>
      </c>
      <c r="E46" s="27">
        <v>74</v>
      </c>
      <c r="F46" s="26" t="s">
        <v>50</v>
      </c>
      <c r="G46" s="158" t="s">
        <v>88</v>
      </c>
      <c r="H46" s="30">
        <v>0</v>
      </c>
    </row>
    <row r="47" spans="1:8" ht="12.75">
      <c r="A47" s="176">
        <v>39</v>
      </c>
      <c r="B47" s="155">
        <v>0.81</v>
      </c>
      <c r="C47" s="160">
        <v>39</v>
      </c>
      <c r="D47" s="161" t="s">
        <v>79</v>
      </c>
      <c r="E47" s="27">
        <v>60</v>
      </c>
      <c r="F47" s="26" t="s">
        <v>50</v>
      </c>
      <c r="G47" s="158" t="s">
        <v>89</v>
      </c>
      <c r="H47" s="30">
        <v>0</v>
      </c>
    </row>
    <row r="48" spans="1:8" ht="28.5">
      <c r="A48" s="176">
        <v>40</v>
      </c>
      <c r="B48" s="155">
        <v>0.821</v>
      </c>
      <c r="C48" s="160">
        <v>40</v>
      </c>
      <c r="D48" s="161" t="s">
        <v>52</v>
      </c>
      <c r="E48" s="27">
        <v>75</v>
      </c>
      <c r="F48" s="26" t="s">
        <v>50</v>
      </c>
      <c r="G48" s="158" t="s">
        <v>90</v>
      </c>
      <c r="H48" s="30">
        <v>0</v>
      </c>
    </row>
    <row r="49" spans="1:8" ht="28.5">
      <c r="A49" s="176">
        <v>41</v>
      </c>
      <c r="B49" s="155">
        <v>0.843</v>
      </c>
      <c r="C49" s="160">
        <v>41</v>
      </c>
      <c r="D49" s="161" t="s">
        <v>79</v>
      </c>
      <c r="E49" s="27">
        <v>75</v>
      </c>
      <c r="F49" s="26" t="s">
        <v>50</v>
      </c>
      <c r="G49" s="158" t="s">
        <v>91</v>
      </c>
      <c r="H49" s="30">
        <v>0</v>
      </c>
    </row>
    <row r="50" spans="1:8" ht="12.75">
      <c r="A50" s="176">
        <v>42</v>
      </c>
      <c r="B50" s="155">
        <v>0.863</v>
      </c>
      <c r="C50" s="160">
        <v>42</v>
      </c>
      <c r="D50" s="161" t="s">
        <v>65</v>
      </c>
      <c r="E50" s="27">
        <v>71</v>
      </c>
      <c r="F50" s="26" t="s">
        <v>50</v>
      </c>
      <c r="G50" s="158"/>
      <c r="H50" s="30">
        <v>0</v>
      </c>
    </row>
    <row r="51" spans="1:8" ht="12.75">
      <c r="A51" s="176">
        <v>43</v>
      </c>
      <c r="B51" s="155">
        <v>0.887</v>
      </c>
      <c r="C51" s="160">
        <v>43</v>
      </c>
      <c r="D51" s="161" t="s">
        <v>79</v>
      </c>
      <c r="E51" s="27">
        <v>60</v>
      </c>
      <c r="F51" s="26" t="s">
        <v>50</v>
      </c>
      <c r="G51" s="158"/>
      <c r="H51" s="30">
        <v>0</v>
      </c>
    </row>
    <row r="52" spans="1:8" ht="28.5">
      <c r="A52" s="176">
        <v>44</v>
      </c>
      <c r="B52" s="155">
        <v>0.909</v>
      </c>
      <c r="C52" s="160">
        <v>44</v>
      </c>
      <c r="D52" s="161" t="s">
        <v>65</v>
      </c>
      <c r="E52" s="27">
        <v>76</v>
      </c>
      <c r="F52" s="26" t="s">
        <v>50</v>
      </c>
      <c r="G52" s="158" t="s">
        <v>92</v>
      </c>
      <c r="H52" s="30">
        <v>0</v>
      </c>
    </row>
    <row r="53" spans="1:8" ht="28.5">
      <c r="A53" s="176">
        <v>45</v>
      </c>
      <c r="B53" s="155">
        <v>0.93</v>
      </c>
      <c r="C53" s="160">
        <v>45</v>
      </c>
      <c r="D53" s="161" t="s">
        <v>52</v>
      </c>
      <c r="E53" s="27">
        <v>60</v>
      </c>
      <c r="F53" s="26" t="s">
        <v>50</v>
      </c>
      <c r="G53" s="158" t="s">
        <v>93</v>
      </c>
      <c r="H53" s="30">
        <v>0</v>
      </c>
    </row>
    <row r="54" spans="1:8" ht="28.5">
      <c r="A54" s="176">
        <v>46</v>
      </c>
      <c r="B54" s="155">
        <v>0.942</v>
      </c>
      <c r="C54" s="160">
        <v>46</v>
      </c>
      <c r="D54" s="161" t="s">
        <v>79</v>
      </c>
      <c r="E54" s="27">
        <v>52</v>
      </c>
      <c r="F54" s="26" t="s">
        <v>50</v>
      </c>
      <c r="G54" s="158" t="s">
        <v>94</v>
      </c>
      <c r="H54" s="30">
        <v>0</v>
      </c>
    </row>
    <row r="55" spans="1:8" ht="12.75">
      <c r="A55" s="176">
        <v>47</v>
      </c>
      <c r="B55" s="155">
        <v>0.962</v>
      </c>
      <c r="C55" s="160">
        <v>47</v>
      </c>
      <c r="D55" s="161" t="s">
        <v>79</v>
      </c>
      <c r="E55" s="27">
        <v>67</v>
      </c>
      <c r="F55" s="26" t="s">
        <v>50</v>
      </c>
      <c r="G55" s="158" t="s">
        <v>95</v>
      </c>
      <c r="H55" s="30">
        <v>0</v>
      </c>
    </row>
    <row r="56" spans="1:8" ht="12.75">
      <c r="A56" s="176">
        <v>48</v>
      </c>
      <c r="B56" s="155">
        <v>0.973</v>
      </c>
      <c r="C56" s="160">
        <v>48</v>
      </c>
      <c r="D56" s="161" t="s">
        <v>79</v>
      </c>
      <c r="E56" s="27">
        <v>71</v>
      </c>
      <c r="F56" s="26" t="s">
        <v>50</v>
      </c>
      <c r="G56" s="158" t="s">
        <v>77</v>
      </c>
      <c r="H56" s="30">
        <v>0</v>
      </c>
    </row>
    <row r="57" spans="1:8" ht="12.75">
      <c r="A57" s="176">
        <v>49</v>
      </c>
      <c r="B57" s="155">
        <v>0.985</v>
      </c>
      <c r="C57" s="160">
        <v>49</v>
      </c>
      <c r="D57" s="161" t="s">
        <v>79</v>
      </c>
      <c r="E57" s="27">
        <v>77</v>
      </c>
      <c r="F57" s="26" t="s">
        <v>50</v>
      </c>
      <c r="G57" s="158"/>
      <c r="H57" s="30">
        <v>0</v>
      </c>
    </row>
    <row r="58" spans="1:8" ht="12.75">
      <c r="A58" s="176">
        <v>50</v>
      </c>
      <c r="B58" s="155">
        <v>1.005</v>
      </c>
      <c r="C58" s="160">
        <v>50</v>
      </c>
      <c r="D58" s="161" t="s">
        <v>79</v>
      </c>
      <c r="E58" s="27">
        <v>69</v>
      </c>
      <c r="F58" s="26" t="s">
        <v>50</v>
      </c>
      <c r="G58" s="158"/>
      <c r="H58" s="30">
        <v>0</v>
      </c>
    </row>
    <row r="59" spans="1:8" ht="12.75">
      <c r="A59" s="176">
        <v>51</v>
      </c>
      <c r="B59" s="155">
        <v>1.017</v>
      </c>
      <c r="C59" s="162">
        <v>51</v>
      </c>
      <c r="D59" s="161" t="s">
        <v>96</v>
      </c>
      <c r="E59" s="27">
        <v>30</v>
      </c>
      <c r="F59" s="26" t="s">
        <v>50</v>
      </c>
      <c r="G59" s="158"/>
      <c r="H59" s="30">
        <v>0</v>
      </c>
    </row>
    <row r="60" spans="1:8" ht="12.75">
      <c r="A60" s="176">
        <v>52</v>
      </c>
      <c r="B60" s="155">
        <v>1.036</v>
      </c>
      <c r="C60" s="160">
        <v>52</v>
      </c>
      <c r="D60" s="161" t="s">
        <v>52</v>
      </c>
      <c r="E60" s="27">
        <v>40</v>
      </c>
      <c r="F60" s="26" t="s">
        <v>50</v>
      </c>
      <c r="G60" s="158"/>
      <c r="H60" s="30">
        <v>0</v>
      </c>
    </row>
    <row r="61" spans="1:8" ht="28.5">
      <c r="A61" s="176">
        <v>53</v>
      </c>
      <c r="B61" s="155">
        <v>1.045</v>
      </c>
      <c r="C61" s="156">
        <v>53</v>
      </c>
      <c r="D61" s="157" t="s">
        <v>79</v>
      </c>
      <c r="E61" s="26">
        <v>67</v>
      </c>
      <c r="F61" s="26" t="s">
        <v>50</v>
      </c>
      <c r="G61" s="158" t="s">
        <v>97</v>
      </c>
      <c r="H61" s="30">
        <v>0</v>
      </c>
    </row>
    <row r="62" spans="1:8" ht="12.75">
      <c r="A62" s="176">
        <v>54</v>
      </c>
      <c r="B62" s="155">
        <v>0.478</v>
      </c>
      <c r="C62" s="160" t="s">
        <v>98</v>
      </c>
      <c r="D62" s="161" t="s">
        <v>79</v>
      </c>
      <c r="E62" s="27">
        <v>12</v>
      </c>
      <c r="F62" s="187" t="s">
        <v>50</v>
      </c>
      <c r="G62" s="158" t="s">
        <v>99</v>
      </c>
      <c r="H62" s="30">
        <v>0</v>
      </c>
    </row>
    <row r="63" spans="1:8" ht="12.75">
      <c r="A63" s="176">
        <v>55</v>
      </c>
      <c r="B63" s="155">
        <v>0.64</v>
      </c>
      <c r="C63" s="160" t="s">
        <v>100</v>
      </c>
      <c r="D63" s="161" t="s">
        <v>79</v>
      </c>
      <c r="E63" s="27">
        <v>17</v>
      </c>
      <c r="F63" s="187" t="s">
        <v>50</v>
      </c>
      <c r="G63" s="158" t="s">
        <v>99</v>
      </c>
      <c r="H63" s="30">
        <v>0</v>
      </c>
    </row>
    <row r="64" spans="1:8" ht="12.75">
      <c r="A64" s="176">
        <v>56</v>
      </c>
      <c r="B64" s="155">
        <v>0.652</v>
      </c>
      <c r="C64" s="160" t="s">
        <v>101</v>
      </c>
      <c r="D64" s="161" t="s">
        <v>79</v>
      </c>
      <c r="E64" s="27">
        <v>9</v>
      </c>
      <c r="F64" s="187" t="s">
        <v>50</v>
      </c>
      <c r="G64" s="158" t="s">
        <v>99</v>
      </c>
      <c r="H64" s="30">
        <v>0</v>
      </c>
    </row>
    <row r="65" spans="1:8" ht="12.75">
      <c r="A65" s="176">
        <v>57</v>
      </c>
      <c r="B65" s="155">
        <v>1.055</v>
      </c>
      <c r="C65" s="160">
        <v>54</v>
      </c>
      <c r="D65" s="161" t="s">
        <v>79</v>
      </c>
      <c r="E65" s="27">
        <v>78</v>
      </c>
      <c r="F65" s="187" t="s">
        <v>50</v>
      </c>
      <c r="G65" s="158"/>
      <c r="H65" s="30">
        <v>0</v>
      </c>
    </row>
    <row r="66" spans="1:8" ht="42.75">
      <c r="A66" s="176">
        <v>58</v>
      </c>
      <c r="B66" s="155">
        <v>1.063</v>
      </c>
      <c r="C66" s="160">
        <v>55</v>
      </c>
      <c r="D66" s="161" t="s">
        <v>79</v>
      </c>
      <c r="E66" s="27">
        <v>92</v>
      </c>
      <c r="F66" s="187" t="s">
        <v>50</v>
      </c>
      <c r="G66" s="158" t="s">
        <v>102</v>
      </c>
      <c r="H66" s="30">
        <v>0</v>
      </c>
    </row>
    <row r="67" spans="1:8" ht="12.75">
      <c r="A67" s="176">
        <v>59</v>
      </c>
      <c r="B67" s="155">
        <v>1.085</v>
      </c>
      <c r="C67" s="160">
        <v>56</v>
      </c>
      <c r="D67" s="161" t="s">
        <v>79</v>
      </c>
      <c r="E67" s="27">
        <v>74</v>
      </c>
      <c r="F67" s="187" t="s">
        <v>50</v>
      </c>
      <c r="G67" s="158"/>
      <c r="H67" s="30">
        <v>0</v>
      </c>
    </row>
    <row r="68" spans="1:8" ht="28.5">
      <c r="A68" s="176">
        <v>60</v>
      </c>
      <c r="B68" s="155">
        <v>1.096</v>
      </c>
      <c r="C68" s="160">
        <v>57</v>
      </c>
      <c r="D68" s="161" t="s">
        <v>79</v>
      </c>
      <c r="E68" s="27">
        <v>58</v>
      </c>
      <c r="F68" s="187" t="s">
        <v>50</v>
      </c>
      <c r="G68" s="158" t="s">
        <v>103</v>
      </c>
      <c r="H68" s="30">
        <v>0</v>
      </c>
    </row>
    <row r="69" spans="1:8" ht="12.75">
      <c r="A69" s="176">
        <v>61</v>
      </c>
      <c r="B69" s="155">
        <v>1.095</v>
      </c>
      <c r="C69" s="160">
        <v>58</v>
      </c>
      <c r="D69" s="161" t="s">
        <v>76</v>
      </c>
      <c r="E69" s="27">
        <v>48</v>
      </c>
      <c r="F69" s="187" t="s">
        <v>50</v>
      </c>
      <c r="G69" s="158"/>
      <c r="H69" s="30">
        <v>0</v>
      </c>
    </row>
    <row r="70" spans="1:8" ht="12.75">
      <c r="A70" s="176">
        <v>62</v>
      </c>
      <c r="B70" s="155">
        <v>1.087</v>
      </c>
      <c r="C70" s="160">
        <v>59</v>
      </c>
      <c r="D70" s="161" t="s">
        <v>79</v>
      </c>
      <c r="E70" s="27" t="s">
        <v>104</v>
      </c>
      <c r="F70" s="187" t="s">
        <v>50</v>
      </c>
      <c r="G70" s="158" t="s">
        <v>105</v>
      </c>
      <c r="H70" s="30">
        <v>0</v>
      </c>
    </row>
    <row r="71" spans="1:8" ht="12.75">
      <c r="A71" s="176">
        <v>63</v>
      </c>
      <c r="B71" s="155">
        <v>1.077</v>
      </c>
      <c r="C71" s="160">
        <v>60</v>
      </c>
      <c r="D71" s="161" t="s">
        <v>106</v>
      </c>
      <c r="E71" s="27">
        <v>70</v>
      </c>
      <c r="F71" s="187" t="s">
        <v>50</v>
      </c>
      <c r="G71" s="158"/>
      <c r="H71" s="30">
        <v>0</v>
      </c>
    </row>
    <row r="72" spans="1:8" ht="28.5">
      <c r="A72" s="176">
        <v>64</v>
      </c>
      <c r="B72" s="155">
        <v>1.072</v>
      </c>
      <c r="C72" s="160">
        <v>61</v>
      </c>
      <c r="D72" s="161" t="s">
        <v>76</v>
      </c>
      <c r="E72" s="27" t="s">
        <v>107</v>
      </c>
      <c r="F72" s="187" t="s">
        <v>50</v>
      </c>
      <c r="G72" s="158" t="s">
        <v>108</v>
      </c>
      <c r="H72" s="30">
        <v>0</v>
      </c>
    </row>
    <row r="73" spans="1:8" ht="12.75">
      <c r="A73" s="176">
        <v>65</v>
      </c>
      <c r="B73" s="155">
        <v>1.071</v>
      </c>
      <c r="C73" s="160">
        <v>62</v>
      </c>
      <c r="D73" s="161" t="s">
        <v>76</v>
      </c>
      <c r="E73" s="27">
        <v>33</v>
      </c>
      <c r="F73" s="187" t="s">
        <v>50</v>
      </c>
      <c r="G73" s="158"/>
      <c r="H73" s="30">
        <v>0</v>
      </c>
    </row>
    <row r="74" spans="1:8" ht="12.75">
      <c r="A74" s="176">
        <v>66</v>
      </c>
      <c r="B74" s="155">
        <v>1.066</v>
      </c>
      <c r="C74" s="160">
        <v>63</v>
      </c>
      <c r="D74" s="161" t="s">
        <v>76</v>
      </c>
      <c r="E74" s="27">
        <v>42</v>
      </c>
      <c r="F74" s="187" t="s">
        <v>50</v>
      </c>
      <c r="G74" s="158"/>
      <c r="H74" s="30">
        <v>0</v>
      </c>
    </row>
    <row r="75" spans="1:8" ht="12.75">
      <c r="A75" s="176">
        <v>67</v>
      </c>
      <c r="B75" s="155">
        <v>1.064</v>
      </c>
      <c r="C75" s="160">
        <v>64</v>
      </c>
      <c r="D75" s="161" t="s">
        <v>109</v>
      </c>
      <c r="E75" s="27">
        <v>29</v>
      </c>
      <c r="F75" s="187" t="s">
        <v>50</v>
      </c>
      <c r="G75" s="158" t="s">
        <v>110</v>
      </c>
      <c r="H75" s="30">
        <v>0</v>
      </c>
    </row>
    <row r="76" spans="1:8" ht="12.75">
      <c r="A76" s="176">
        <v>68</v>
      </c>
      <c r="B76" s="155">
        <v>1.062</v>
      </c>
      <c r="C76" s="160">
        <v>65</v>
      </c>
      <c r="D76" s="161" t="s">
        <v>109</v>
      </c>
      <c r="E76" s="27">
        <v>23</v>
      </c>
      <c r="F76" s="187" t="s">
        <v>50</v>
      </c>
      <c r="G76" s="158" t="s">
        <v>110</v>
      </c>
      <c r="H76" s="30">
        <v>0</v>
      </c>
    </row>
    <row r="77" spans="1:8" ht="12.75">
      <c r="A77" s="176">
        <v>69</v>
      </c>
      <c r="B77" s="155">
        <v>1.06</v>
      </c>
      <c r="C77" s="160">
        <v>66</v>
      </c>
      <c r="D77" s="161" t="s">
        <v>76</v>
      </c>
      <c r="E77" s="27">
        <v>54</v>
      </c>
      <c r="F77" s="187" t="s">
        <v>50</v>
      </c>
      <c r="G77" s="158" t="s">
        <v>111</v>
      </c>
      <c r="H77" s="30">
        <v>0</v>
      </c>
    </row>
    <row r="78" spans="1:8" ht="12.75">
      <c r="A78" s="176">
        <v>70</v>
      </c>
      <c r="B78" s="155">
        <v>1.056</v>
      </c>
      <c r="C78" s="160">
        <v>67</v>
      </c>
      <c r="D78" s="161" t="s">
        <v>109</v>
      </c>
      <c r="E78" s="27">
        <v>22</v>
      </c>
      <c r="F78" s="187" t="s">
        <v>50</v>
      </c>
      <c r="G78" s="158"/>
      <c r="H78" s="30">
        <v>0</v>
      </c>
    </row>
    <row r="79" spans="1:8" ht="12.75">
      <c r="A79" s="176">
        <v>71</v>
      </c>
      <c r="B79" s="155">
        <v>1.051</v>
      </c>
      <c r="C79" s="160">
        <v>68</v>
      </c>
      <c r="D79" s="161" t="s">
        <v>109</v>
      </c>
      <c r="E79" s="27">
        <v>72</v>
      </c>
      <c r="F79" s="187" t="s">
        <v>50</v>
      </c>
      <c r="G79" s="158"/>
      <c r="H79" s="30">
        <v>0</v>
      </c>
    </row>
    <row r="80" spans="1:8" ht="12.75">
      <c r="A80" s="176">
        <v>72</v>
      </c>
      <c r="B80" s="155">
        <v>1.048</v>
      </c>
      <c r="C80" s="160">
        <v>69</v>
      </c>
      <c r="D80" s="161" t="s">
        <v>79</v>
      </c>
      <c r="E80" s="27">
        <v>35</v>
      </c>
      <c r="F80" s="187" t="s">
        <v>50</v>
      </c>
      <c r="G80" s="158"/>
      <c r="H80" s="30">
        <v>0</v>
      </c>
    </row>
    <row r="81" spans="1:8" ht="12.75">
      <c r="A81" s="176">
        <v>73</v>
      </c>
      <c r="B81" s="155">
        <v>1.046</v>
      </c>
      <c r="C81" s="160">
        <v>70</v>
      </c>
      <c r="D81" s="161" t="s">
        <v>76</v>
      </c>
      <c r="E81" s="27">
        <v>125</v>
      </c>
      <c r="F81" s="187" t="s">
        <v>50</v>
      </c>
      <c r="G81" s="158" t="s">
        <v>112</v>
      </c>
      <c r="H81" s="30">
        <v>0</v>
      </c>
    </row>
    <row r="82" spans="1:8" ht="12.75">
      <c r="A82" s="176">
        <v>74</v>
      </c>
      <c r="B82" s="155">
        <v>1.042</v>
      </c>
      <c r="C82" s="160">
        <v>71</v>
      </c>
      <c r="D82" s="161" t="s">
        <v>79</v>
      </c>
      <c r="E82" s="27" t="s">
        <v>113</v>
      </c>
      <c r="F82" s="187" t="s">
        <v>50</v>
      </c>
      <c r="G82" s="158" t="s">
        <v>105</v>
      </c>
      <c r="H82" s="30">
        <v>0</v>
      </c>
    </row>
    <row r="83" spans="1:8" ht="12.75">
      <c r="A83" s="176">
        <v>75</v>
      </c>
      <c r="B83" s="155">
        <v>1.031</v>
      </c>
      <c r="C83" s="160">
        <v>72</v>
      </c>
      <c r="D83" s="161" t="s">
        <v>76</v>
      </c>
      <c r="E83" s="27">
        <v>38</v>
      </c>
      <c r="F83" s="187" t="s">
        <v>50</v>
      </c>
      <c r="G83" s="158"/>
      <c r="H83" s="30">
        <v>0</v>
      </c>
    </row>
    <row r="84" spans="1:8" ht="12.75">
      <c r="A84" s="176">
        <v>76</v>
      </c>
      <c r="B84" s="155">
        <v>1.03</v>
      </c>
      <c r="C84" s="160">
        <v>73</v>
      </c>
      <c r="D84" s="161" t="s">
        <v>79</v>
      </c>
      <c r="E84" s="27">
        <v>40</v>
      </c>
      <c r="F84" s="187" t="s">
        <v>50</v>
      </c>
      <c r="G84" s="158"/>
      <c r="H84" s="30">
        <v>0</v>
      </c>
    </row>
    <row r="85" spans="1:8" ht="12.75">
      <c r="A85" s="176">
        <v>77</v>
      </c>
      <c r="B85" s="155">
        <v>1.025</v>
      </c>
      <c r="C85" s="160">
        <v>74</v>
      </c>
      <c r="D85" s="161" t="s">
        <v>76</v>
      </c>
      <c r="E85" s="27">
        <v>45</v>
      </c>
      <c r="F85" s="187" t="s">
        <v>50</v>
      </c>
      <c r="G85" s="158"/>
      <c r="H85" s="30">
        <v>0</v>
      </c>
    </row>
    <row r="86" spans="1:8" ht="12.75">
      <c r="A86" s="176">
        <v>78</v>
      </c>
      <c r="B86" s="155">
        <v>1.015</v>
      </c>
      <c r="C86" s="160">
        <v>75</v>
      </c>
      <c r="D86" s="161" t="s">
        <v>79</v>
      </c>
      <c r="E86" s="27">
        <v>45</v>
      </c>
      <c r="F86" s="187" t="s">
        <v>50</v>
      </c>
      <c r="G86" s="158"/>
      <c r="H86" s="30">
        <v>0</v>
      </c>
    </row>
    <row r="87" spans="1:8" ht="12.75">
      <c r="A87" s="176">
        <v>79</v>
      </c>
      <c r="B87" s="155">
        <v>0.975</v>
      </c>
      <c r="C87" s="160">
        <v>76</v>
      </c>
      <c r="D87" s="161" t="s">
        <v>79</v>
      </c>
      <c r="E87" s="27">
        <v>27</v>
      </c>
      <c r="F87" s="187" t="s">
        <v>50</v>
      </c>
      <c r="G87" s="158" t="s">
        <v>114</v>
      </c>
      <c r="H87" s="30">
        <v>0</v>
      </c>
    </row>
    <row r="88" spans="1:8" ht="12.75">
      <c r="A88" s="176">
        <v>80</v>
      </c>
      <c r="B88" s="155">
        <v>0.971</v>
      </c>
      <c r="C88" s="160">
        <v>77</v>
      </c>
      <c r="D88" s="161" t="s">
        <v>79</v>
      </c>
      <c r="E88" s="27">
        <v>27</v>
      </c>
      <c r="F88" s="187" t="s">
        <v>50</v>
      </c>
      <c r="G88" s="158" t="s">
        <v>114</v>
      </c>
      <c r="H88" s="30">
        <v>0</v>
      </c>
    </row>
    <row r="89" spans="1:8" ht="12.75">
      <c r="A89" s="176">
        <v>81</v>
      </c>
      <c r="B89" s="155">
        <v>0.968</v>
      </c>
      <c r="C89" s="160">
        <v>78</v>
      </c>
      <c r="D89" s="161" t="s">
        <v>79</v>
      </c>
      <c r="E89" s="27">
        <v>24</v>
      </c>
      <c r="F89" s="187" t="s">
        <v>50</v>
      </c>
      <c r="G89" s="158" t="s">
        <v>114</v>
      </c>
      <c r="H89" s="30">
        <v>0</v>
      </c>
    </row>
    <row r="90" spans="1:8" ht="12.75">
      <c r="A90" s="176">
        <v>82</v>
      </c>
      <c r="B90" s="155">
        <v>0.953</v>
      </c>
      <c r="C90" s="160">
        <v>79</v>
      </c>
      <c r="D90" s="161" t="s">
        <v>79</v>
      </c>
      <c r="E90" s="27">
        <v>38</v>
      </c>
      <c r="F90" s="187" t="s">
        <v>50</v>
      </c>
      <c r="G90" s="158" t="s">
        <v>115</v>
      </c>
      <c r="H90" s="30">
        <v>0</v>
      </c>
    </row>
    <row r="91" spans="1:8" ht="12.75">
      <c r="A91" s="176">
        <v>83</v>
      </c>
      <c r="B91" s="155">
        <v>0.945</v>
      </c>
      <c r="C91" s="160">
        <v>80</v>
      </c>
      <c r="D91" s="161" t="s">
        <v>53</v>
      </c>
      <c r="E91" s="27">
        <v>24</v>
      </c>
      <c r="F91" s="187" t="s">
        <v>50</v>
      </c>
      <c r="G91" s="158"/>
      <c r="H91" s="30">
        <v>0</v>
      </c>
    </row>
    <row r="92" spans="1:8" ht="12.75">
      <c r="A92" s="176">
        <v>84</v>
      </c>
      <c r="B92" s="155">
        <v>0.938</v>
      </c>
      <c r="C92" s="160">
        <v>81</v>
      </c>
      <c r="D92" s="161" t="s">
        <v>79</v>
      </c>
      <c r="E92" s="27">
        <v>23</v>
      </c>
      <c r="F92" s="187" t="s">
        <v>50</v>
      </c>
      <c r="G92" s="158"/>
      <c r="H92" s="30">
        <v>0</v>
      </c>
    </row>
    <row r="93" spans="1:8" ht="12.75">
      <c r="A93" s="176">
        <v>85</v>
      </c>
      <c r="B93" s="155">
        <v>0.935</v>
      </c>
      <c r="C93" s="160">
        <v>82</v>
      </c>
      <c r="D93" s="161" t="s">
        <v>116</v>
      </c>
      <c r="E93" s="27" t="s">
        <v>117</v>
      </c>
      <c r="F93" s="187" t="s">
        <v>50</v>
      </c>
      <c r="G93" s="158" t="s">
        <v>118</v>
      </c>
      <c r="H93" s="30">
        <v>0</v>
      </c>
    </row>
    <row r="94" spans="1:8" ht="12.75">
      <c r="A94" s="176">
        <v>86</v>
      </c>
      <c r="B94" s="155">
        <v>0.929</v>
      </c>
      <c r="C94" s="160">
        <v>83</v>
      </c>
      <c r="D94" s="161" t="s">
        <v>53</v>
      </c>
      <c r="E94" s="27">
        <v>23</v>
      </c>
      <c r="F94" s="187" t="s">
        <v>50</v>
      </c>
      <c r="G94" s="158"/>
      <c r="H94" s="30">
        <v>0</v>
      </c>
    </row>
    <row r="95" spans="1:8" ht="12.75">
      <c r="A95" s="176">
        <v>87</v>
      </c>
      <c r="B95" s="155">
        <v>0.921</v>
      </c>
      <c r="C95" s="160">
        <v>84</v>
      </c>
      <c r="D95" s="161" t="s">
        <v>79</v>
      </c>
      <c r="E95" s="27">
        <v>30</v>
      </c>
      <c r="F95" s="187" t="s">
        <v>50</v>
      </c>
      <c r="G95" s="158"/>
      <c r="H95" s="30">
        <v>0</v>
      </c>
    </row>
    <row r="96" spans="1:8" ht="28.5">
      <c r="A96" s="176">
        <v>88</v>
      </c>
      <c r="B96" s="155">
        <v>0.029</v>
      </c>
      <c r="C96" s="160">
        <v>85</v>
      </c>
      <c r="D96" s="161" t="s">
        <v>119</v>
      </c>
      <c r="E96" s="27" t="s">
        <v>120</v>
      </c>
      <c r="F96" s="187" t="s">
        <v>50</v>
      </c>
      <c r="G96" s="158" t="s">
        <v>121</v>
      </c>
      <c r="H96" s="30">
        <v>0</v>
      </c>
    </row>
    <row r="97" spans="1:8" ht="15.75" thickBot="1">
      <c r="A97" s="177">
        <v>89</v>
      </c>
      <c r="B97" s="171">
        <v>0.022</v>
      </c>
      <c r="C97" s="172">
        <v>86</v>
      </c>
      <c r="D97" s="173" t="s">
        <v>76</v>
      </c>
      <c r="E97" s="28">
        <v>41</v>
      </c>
      <c r="F97" s="188" t="s">
        <v>50</v>
      </c>
      <c r="G97" s="174"/>
      <c r="H97" s="30">
        <v>0</v>
      </c>
    </row>
    <row r="98" spans="1:8" ht="17.25" thickBot="1">
      <c r="A98" s="175"/>
      <c r="B98" s="168"/>
      <c r="C98" s="163"/>
      <c r="D98" s="164" t="s">
        <v>126</v>
      </c>
      <c r="E98" s="165"/>
      <c r="F98" s="189"/>
      <c r="G98" s="166"/>
      <c r="H98" s="167">
        <f>SUM(H9:H97)</f>
        <v>0</v>
      </c>
    </row>
    <row r="99" spans="4:5" ht="15.75" thickBot="1">
      <c r="D99" s="182"/>
      <c r="E99" s="170"/>
    </row>
    <row r="100" spans="1:8" ht="27.75" customHeight="1" thickBot="1">
      <c r="A100" s="197" t="s">
        <v>170</v>
      </c>
      <c r="B100" s="197"/>
      <c r="C100" s="197"/>
      <c r="D100" s="198"/>
      <c r="E100" s="31" t="s">
        <v>169</v>
      </c>
      <c r="F100" s="190" t="s">
        <v>171</v>
      </c>
      <c r="G100" s="32">
        <v>0</v>
      </c>
      <c r="H100" s="33">
        <v>0</v>
      </c>
    </row>
    <row r="101" ht="15.75" thickBot="1">
      <c r="A101" s="169"/>
    </row>
    <row r="102" spans="1:8" ht="17.25" thickBot="1">
      <c r="A102" s="175"/>
      <c r="B102" s="168"/>
      <c r="C102" s="163"/>
      <c r="D102" s="164" t="s">
        <v>125</v>
      </c>
      <c r="E102" s="165"/>
      <c r="F102" s="189"/>
      <c r="G102" s="166"/>
      <c r="H102" s="167">
        <f>H100+H98</f>
        <v>0</v>
      </c>
    </row>
    <row r="109" ht="12.75">
      <c r="G109" s="183"/>
    </row>
  </sheetData>
  <mergeCells count="2">
    <mergeCell ref="B1:E1"/>
    <mergeCell ref="A100:D10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1" r:id="rId1"/>
  <headerFooter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K36" sqref="K36"/>
    </sheetView>
  </sheetViews>
  <sheetFormatPr defaultColWidth="9.140625" defaultRowHeight="12.75"/>
  <cols>
    <col min="1" max="1" width="16.140625" style="148" customWidth="1"/>
    <col min="2" max="2" width="56.421875" style="148" customWidth="1"/>
    <col min="3" max="3" width="10.57421875" style="148" customWidth="1"/>
    <col min="4" max="4" width="12.7109375" style="148" customWidth="1"/>
    <col min="5" max="5" width="12.421875" style="148" customWidth="1"/>
    <col min="6" max="6" width="17.00390625" style="148" customWidth="1"/>
    <col min="7" max="7" width="9.140625" style="148" customWidth="1"/>
    <col min="8" max="8" width="11.421875" style="148" bestFit="1" customWidth="1"/>
    <col min="9" max="16384" width="9.140625" style="148" customWidth="1"/>
  </cols>
  <sheetData>
    <row r="1" spans="1:6" s="4" customFormat="1" ht="24.75" customHeight="1">
      <c r="A1" s="196" t="s">
        <v>0</v>
      </c>
      <c r="B1" s="196"/>
      <c r="C1" s="196"/>
      <c r="D1" s="196"/>
      <c r="E1" s="196"/>
      <c r="F1" s="196"/>
    </row>
    <row r="2" spans="1:6" s="1" customFormat="1" ht="14.25" customHeight="1">
      <c r="A2" s="2" t="s">
        <v>1</v>
      </c>
      <c r="B2" s="154" t="s">
        <v>147</v>
      </c>
      <c r="C2" s="2"/>
      <c r="D2" s="2"/>
      <c r="E2" s="2"/>
      <c r="F2" s="2"/>
    </row>
    <row r="3" spans="1:7" s="6" customFormat="1" ht="14.25" customHeight="1">
      <c r="A3" s="51"/>
      <c r="B3" s="52" t="s">
        <v>49</v>
      </c>
      <c r="C3" s="51"/>
      <c r="D3" s="51"/>
      <c r="E3" s="51"/>
      <c r="F3" s="51"/>
      <c r="G3" s="51"/>
    </row>
    <row r="4" spans="2:10" s="6" customFormat="1" ht="15">
      <c r="B4" s="11" t="s">
        <v>146</v>
      </c>
      <c r="C4" s="12"/>
      <c r="D4" s="12"/>
      <c r="E4" s="13"/>
      <c r="F4" s="13"/>
      <c r="G4" s="53"/>
      <c r="H4" s="53"/>
      <c r="I4" s="14"/>
      <c r="J4" s="14"/>
    </row>
    <row r="5" spans="2:10" s="6" customFormat="1" ht="15.75" thickBot="1">
      <c r="B5" s="11"/>
      <c r="C5" s="12"/>
      <c r="D5" s="12"/>
      <c r="E5" s="13"/>
      <c r="F5" s="13"/>
      <c r="G5" s="53"/>
      <c r="H5" s="53"/>
      <c r="I5" s="14"/>
      <c r="J5" s="14"/>
    </row>
    <row r="6" spans="1:6" s="3" customFormat="1" ht="15.95" customHeight="1">
      <c r="A6" s="54" t="s">
        <v>16</v>
      </c>
      <c r="B6" s="199" t="s">
        <v>17</v>
      </c>
      <c r="C6" s="199" t="s">
        <v>18</v>
      </c>
      <c r="D6" s="56"/>
      <c r="E6" s="57"/>
      <c r="F6" s="58"/>
    </row>
    <row r="7" spans="1:6" s="3" customFormat="1" ht="15.95" customHeight="1">
      <c r="A7" s="59" t="s">
        <v>19</v>
      </c>
      <c r="B7" s="200"/>
      <c r="C7" s="200"/>
      <c r="D7" s="60" t="s">
        <v>20</v>
      </c>
      <c r="E7" s="61" t="s">
        <v>9</v>
      </c>
      <c r="F7" s="62" t="s">
        <v>12</v>
      </c>
    </row>
    <row r="8" spans="1:6" s="3" customFormat="1" ht="15" thickBot="1">
      <c r="A8" s="63"/>
      <c r="B8" s="64" t="s">
        <v>21</v>
      </c>
      <c r="C8" s="50"/>
      <c r="D8" s="65"/>
      <c r="E8" s="66"/>
      <c r="F8" s="67"/>
    </row>
    <row r="9" spans="1:6" s="3" customFormat="1" ht="29.25" thickBot="1">
      <c r="A9" s="68" t="s">
        <v>22</v>
      </c>
      <c r="B9" s="69" t="s">
        <v>17</v>
      </c>
      <c r="C9" s="68" t="s">
        <v>18</v>
      </c>
      <c r="D9" s="70"/>
      <c r="E9" s="71"/>
      <c r="F9" s="72"/>
    </row>
    <row r="10" spans="1:6" s="3" customFormat="1" ht="15" thickBot="1">
      <c r="A10" s="73"/>
      <c r="B10" s="74" t="s">
        <v>23</v>
      </c>
      <c r="C10" s="73"/>
      <c r="D10" s="75"/>
      <c r="E10" s="76"/>
      <c r="F10" s="48"/>
    </row>
    <row r="11" spans="1:6" s="3" customFormat="1" ht="43.5" thickBot="1">
      <c r="A11" s="73">
        <v>1</v>
      </c>
      <c r="B11" s="77" t="s">
        <v>79</v>
      </c>
      <c r="C11" s="68">
        <v>36</v>
      </c>
      <c r="D11" s="78" t="s">
        <v>127</v>
      </c>
      <c r="E11" s="79">
        <v>0</v>
      </c>
      <c r="F11" s="48">
        <f>C11*E11</f>
        <v>0</v>
      </c>
    </row>
    <row r="12" spans="1:6" s="3" customFormat="1" ht="43.5" thickBot="1">
      <c r="A12" s="73">
        <v>2</v>
      </c>
      <c r="B12" s="77" t="s">
        <v>128</v>
      </c>
      <c r="C12" s="73">
        <v>22</v>
      </c>
      <c r="D12" s="78" t="s">
        <v>127</v>
      </c>
      <c r="E12" s="79">
        <v>0</v>
      </c>
      <c r="F12" s="48">
        <f>C12*E12</f>
        <v>0</v>
      </c>
    </row>
    <row r="13" spans="1:6" s="3" customFormat="1" ht="15.95" customHeight="1">
      <c r="A13" s="80"/>
      <c r="B13" s="81" t="s">
        <v>24</v>
      </c>
      <c r="C13" s="82"/>
      <c r="D13" s="83"/>
      <c r="E13" s="84"/>
      <c r="F13" s="85">
        <f>SUM(F11:F12)</f>
        <v>0</v>
      </c>
    </row>
    <row r="14" spans="1:6" s="3" customFormat="1" ht="15.95" customHeight="1" thickBot="1">
      <c r="A14" s="86"/>
      <c r="B14" s="87" t="s">
        <v>25</v>
      </c>
      <c r="C14" s="88">
        <v>0.05</v>
      </c>
      <c r="D14" s="89"/>
      <c r="E14" s="90"/>
      <c r="F14" s="91">
        <f>0.05*F13</f>
        <v>0</v>
      </c>
    </row>
    <row r="15" spans="1:6" s="3" customFormat="1" ht="15.95" customHeight="1" thickBot="1">
      <c r="A15" s="92"/>
      <c r="B15" s="93" t="s">
        <v>26</v>
      </c>
      <c r="C15" s="94"/>
      <c r="D15" s="95"/>
      <c r="E15" s="96"/>
      <c r="F15" s="97">
        <f>SUM(F13:F14)</f>
        <v>0</v>
      </c>
    </row>
    <row r="16" spans="4:6" s="3" customFormat="1" ht="15.95" customHeight="1" thickBot="1">
      <c r="D16" s="98"/>
      <c r="E16" s="99"/>
      <c r="F16" s="99"/>
    </row>
    <row r="17" spans="1:6" s="3" customFormat="1" ht="15.95" customHeight="1">
      <c r="A17" s="100" t="s">
        <v>35</v>
      </c>
      <c r="B17" s="54" t="s">
        <v>10</v>
      </c>
      <c r="C17" s="101" t="s">
        <v>7</v>
      </c>
      <c r="D17" s="55" t="s">
        <v>6</v>
      </c>
      <c r="E17" s="55" t="s">
        <v>8</v>
      </c>
      <c r="F17" s="58" t="s">
        <v>12</v>
      </c>
    </row>
    <row r="18" spans="1:6" s="3" customFormat="1" ht="15.95" customHeight="1">
      <c r="A18" s="102" t="s">
        <v>27</v>
      </c>
      <c r="B18" s="103" t="s">
        <v>28</v>
      </c>
      <c r="C18" s="104"/>
      <c r="D18" s="105"/>
      <c r="E18" s="105"/>
      <c r="F18" s="106"/>
    </row>
    <row r="19" spans="1:6" s="3" customFormat="1" ht="15.95" customHeight="1">
      <c r="A19" s="107"/>
      <c r="B19" s="108" t="s">
        <v>3</v>
      </c>
      <c r="C19" s="109"/>
      <c r="D19" s="110"/>
      <c r="E19" s="111"/>
      <c r="F19" s="112"/>
    </row>
    <row r="20" spans="1:6" s="3" customFormat="1" ht="28.5">
      <c r="A20" s="113">
        <v>1</v>
      </c>
      <c r="B20" s="34" t="s">
        <v>129</v>
      </c>
      <c r="C20" s="35" t="s">
        <v>15</v>
      </c>
      <c r="D20" s="36">
        <v>2.32</v>
      </c>
      <c r="E20" s="47">
        <v>0</v>
      </c>
      <c r="F20" s="43">
        <f aca="true" t="shared" si="0" ref="F20:F26">D20*E20</f>
        <v>0</v>
      </c>
    </row>
    <row r="21" spans="1:6" s="3" customFormat="1" ht="28.5">
      <c r="A21" s="113">
        <v>2</v>
      </c>
      <c r="B21" s="34" t="s">
        <v>134</v>
      </c>
      <c r="C21" s="35" t="s">
        <v>29</v>
      </c>
      <c r="D21" s="36">
        <v>174</v>
      </c>
      <c r="E21" s="37">
        <v>0</v>
      </c>
      <c r="F21" s="43">
        <f t="shared" si="0"/>
        <v>0</v>
      </c>
    </row>
    <row r="22" spans="1:6" s="3" customFormat="1" ht="15.95" customHeight="1">
      <c r="A22" s="113">
        <v>3</v>
      </c>
      <c r="B22" s="34" t="s">
        <v>130</v>
      </c>
      <c r="C22" s="35" t="s">
        <v>29</v>
      </c>
      <c r="D22" s="36">
        <v>174</v>
      </c>
      <c r="E22" s="37">
        <v>0</v>
      </c>
      <c r="F22" s="43">
        <f t="shared" si="0"/>
        <v>0</v>
      </c>
    </row>
    <row r="23" spans="1:6" s="3" customFormat="1" ht="15.95" customHeight="1">
      <c r="A23" s="113">
        <v>4</v>
      </c>
      <c r="B23" s="34" t="s">
        <v>131</v>
      </c>
      <c r="C23" s="35" t="s">
        <v>30</v>
      </c>
      <c r="D23" s="36">
        <v>104.4</v>
      </c>
      <c r="E23" s="37">
        <v>0</v>
      </c>
      <c r="F23" s="43">
        <f t="shared" si="0"/>
        <v>0</v>
      </c>
    </row>
    <row r="24" spans="1:6" s="3" customFormat="1" ht="28.5">
      <c r="A24" s="113">
        <v>5</v>
      </c>
      <c r="B24" s="34" t="s">
        <v>132</v>
      </c>
      <c r="C24" s="35" t="s">
        <v>14</v>
      </c>
      <c r="D24" s="36">
        <v>4.64</v>
      </c>
      <c r="E24" s="37">
        <v>0</v>
      </c>
      <c r="F24" s="43">
        <f t="shared" si="0"/>
        <v>0</v>
      </c>
    </row>
    <row r="25" spans="1:6" s="3" customFormat="1" ht="15.95" customHeight="1">
      <c r="A25" s="113">
        <v>6</v>
      </c>
      <c r="B25" s="34" t="s">
        <v>135</v>
      </c>
      <c r="C25" s="35" t="s">
        <v>54</v>
      </c>
      <c r="D25" s="36">
        <v>60.9</v>
      </c>
      <c r="E25" s="37">
        <v>0</v>
      </c>
      <c r="F25" s="43">
        <f t="shared" si="0"/>
        <v>0</v>
      </c>
    </row>
    <row r="26" spans="1:6" s="3" customFormat="1" ht="28.5">
      <c r="A26" s="113">
        <v>7</v>
      </c>
      <c r="B26" s="34" t="s">
        <v>133</v>
      </c>
      <c r="C26" s="35" t="s">
        <v>31</v>
      </c>
      <c r="D26" s="36">
        <v>29000</v>
      </c>
      <c r="E26" s="47">
        <v>0</v>
      </c>
      <c r="F26" s="43">
        <f t="shared" si="0"/>
        <v>0</v>
      </c>
    </row>
    <row r="27" spans="1:6" s="3" customFormat="1" ht="15.95" customHeight="1">
      <c r="A27" s="114"/>
      <c r="B27" s="115" t="s">
        <v>32</v>
      </c>
      <c r="C27" s="116"/>
      <c r="D27" s="117"/>
      <c r="E27" s="118"/>
      <c r="F27" s="119">
        <f>SUM(F20:F26)</f>
        <v>0</v>
      </c>
    </row>
    <row r="28" spans="1:6" s="3" customFormat="1" ht="15.95" customHeight="1">
      <c r="A28" s="114"/>
      <c r="B28" s="115" t="s">
        <v>33</v>
      </c>
      <c r="C28" s="116"/>
      <c r="D28" s="117"/>
      <c r="E28" s="118"/>
      <c r="F28" s="120">
        <f>F27</f>
        <v>0</v>
      </c>
    </row>
    <row r="29" spans="1:6" s="3" customFormat="1" ht="15.95" customHeight="1" thickBot="1">
      <c r="A29" s="121" t="s">
        <v>27</v>
      </c>
      <c r="B29" s="122" t="s">
        <v>34</v>
      </c>
      <c r="C29" s="123"/>
      <c r="D29" s="124"/>
      <c r="E29" s="125"/>
      <c r="F29" s="126">
        <f>F28+F15</f>
        <v>0</v>
      </c>
    </row>
    <row r="30" spans="1:6" s="3" customFormat="1" ht="15.95" customHeight="1" thickBot="1">
      <c r="A30" s="127"/>
      <c r="B30" s="128"/>
      <c r="C30" s="129"/>
      <c r="D30" s="130"/>
      <c r="E30" s="129"/>
      <c r="F30" s="99"/>
    </row>
    <row r="31" spans="1:6" s="3" customFormat="1" ht="15.95" customHeight="1">
      <c r="A31" s="100" t="s">
        <v>35</v>
      </c>
      <c r="B31" s="54" t="s">
        <v>11</v>
      </c>
      <c r="C31" s="101" t="s">
        <v>7</v>
      </c>
      <c r="D31" s="55" t="s">
        <v>6</v>
      </c>
      <c r="E31" s="55" t="s">
        <v>8</v>
      </c>
      <c r="F31" s="58" t="s">
        <v>12</v>
      </c>
    </row>
    <row r="32" spans="1:6" s="3" customFormat="1" ht="15.95" customHeight="1">
      <c r="A32" s="131"/>
      <c r="B32" s="103" t="s">
        <v>36</v>
      </c>
      <c r="C32" s="105"/>
      <c r="D32" s="104"/>
      <c r="E32" s="105"/>
      <c r="F32" s="106"/>
    </row>
    <row r="33" spans="1:6" s="3" customFormat="1" ht="14.25">
      <c r="A33" s="107"/>
      <c r="B33" s="108" t="s">
        <v>3</v>
      </c>
      <c r="C33" s="109"/>
      <c r="D33" s="110"/>
      <c r="E33" s="111"/>
      <c r="F33" s="112"/>
    </row>
    <row r="34" spans="1:7" s="3" customFormat="1" ht="57">
      <c r="A34" s="38" t="s">
        <v>136</v>
      </c>
      <c r="B34" s="39" t="s">
        <v>137</v>
      </c>
      <c r="C34" s="36" t="s">
        <v>29</v>
      </c>
      <c r="D34" s="40">
        <v>58</v>
      </c>
      <c r="E34" s="37">
        <v>0</v>
      </c>
      <c r="F34" s="43">
        <f>D34*E34</f>
        <v>0</v>
      </c>
      <c r="G34" s="49"/>
    </row>
    <row r="35" spans="1:7" s="3" customFormat="1" ht="28.5">
      <c r="A35" s="38" t="s">
        <v>138</v>
      </c>
      <c r="B35" s="39" t="s">
        <v>139</v>
      </c>
      <c r="C35" s="36" t="s">
        <v>29</v>
      </c>
      <c r="D35" s="40">
        <v>58</v>
      </c>
      <c r="E35" s="37">
        <v>0</v>
      </c>
      <c r="F35" s="43">
        <f aca="true" t="shared" si="1" ref="F35:F45">D35*E35</f>
        <v>0</v>
      </c>
      <c r="G35" s="49"/>
    </row>
    <row r="36" spans="1:6" s="3" customFormat="1" ht="42.75">
      <c r="A36" s="41" t="s">
        <v>45</v>
      </c>
      <c r="B36" s="39" t="s">
        <v>40</v>
      </c>
      <c r="C36" s="36" t="s">
        <v>39</v>
      </c>
      <c r="D36" s="40">
        <v>0.00232</v>
      </c>
      <c r="E36" s="37">
        <v>0</v>
      </c>
      <c r="F36" s="43">
        <f t="shared" si="1"/>
        <v>0</v>
      </c>
    </row>
    <row r="37" spans="1:6" s="3" customFormat="1" ht="28.5">
      <c r="A37" s="41" t="s">
        <v>140</v>
      </c>
      <c r="B37" s="39" t="s">
        <v>141</v>
      </c>
      <c r="C37" s="36" t="s">
        <v>29</v>
      </c>
      <c r="D37" s="40">
        <v>58</v>
      </c>
      <c r="E37" s="37">
        <v>0</v>
      </c>
      <c r="F37" s="43">
        <f t="shared" si="1"/>
        <v>0</v>
      </c>
    </row>
    <row r="38" spans="1:6" s="3" customFormat="1" ht="31.5" customHeight="1">
      <c r="A38" s="41" t="s">
        <v>37</v>
      </c>
      <c r="B38" s="39" t="s">
        <v>142</v>
      </c>
      <c r="C38" s="36" t="s">
        <v>13</v>
      </c>
      <c r="D38" s="40">
        <v>60.9</v>
      </c>
      <c r="E38" s="37">
        <v>0</v>
      </c>
      <c r="F38" s="43">
        <f t="shared" si="1"/>
        <v>0</v>
      </c>
    </row>
    <row r="39" spans="1:6" s="3" customFormat="1" ht="31.5" customHeight="1">
      <c r="A39" s="41" t="s">
        <v>38</v>
      </c>
      <c r="B39" s="39" t="s">
        <v>51</v>
      </c>
      <c r="C39" s="36" t="s">
        <v>29</v>
      </c>
      <c r="D39" s="40">
        <v>58</v>
      </c>
      <c r="E39" s="37">
        <v>0</v>
      </c>
      <c r="F39" s="43">
        <f t="shared" si="1"/>
        <v>0</v>
      </c>
    </row>
    <row r="40" spans="1:6" s="3" customFormat="1" ht="28.5">
      <c r="A40" s="41" t="s">
        <v>143</v>
      </c>
      <c r="B40" s="39" t="s">
        <v>144</v>
      </c>
      <c r="C40" s="36" t="s">
        <v>13</v>
      </c>
      <c r="D40" s="42">
        <v>58</v>
      </c>
      <c r="E40" s="37">
        <v>0</v>
      </c>
      <c r="F40" s="43">
        <f t="shared" si="1"/>
        <v>0</v>
      </c>
    </row>
    <row r="41" spans="1:7" s="3" customFormat="1" ht="14.25">
      <c r="A41" s="44" t="s">
        <v>2</v>
      </c>
      <c r="B41" s="45" t="s">
        <v>55</v>
      </c>
      <c r="C41" s="46" t="s">
        <v>29</v>
      </c>
      <c r="D41" s="42">
        <v>58</v>
      </c>
      <c r="E41" s="47">
        <v>0</v>
      </c>
      <c r="F41" s="48">
        <f t="shared" si="1"/>
        <v>0</v>
      </c>
      <c r="G41" s="49"/>
    </row>
    <row r="42" spans="1:7" s="3" customFormat="1" ht="28.5">
      <c r="A42" s="41" t="s">
        <v>56</v>
      </c>
      <c r="B42" s="45" t="s">
        <v>57</v>
      </c>
      <c r="C42" s="36" t="s">
        <v>29</v>
      </c>
      <c r="D42" s="40">
        <v>2.9</v>
      </c>
      <c r="E42" s="37">
        <v>0</v>
      </c>
      <c r="F42" s="43">
        <f t="shared" si="1"/>
        <v>0</v>
      </c>
      <c r="G42" s="49"/>
    </row>
    <row r="43" spans="1:6" s="3" customFormat="1" ht="14.25">
      <c r="A43" s="41" t="s">
        <v>41</v>
      </c>
      <c r="B43" s="39" t="s">
        <v>145</v>
      </c>
      <c r="C43" s="36" t="s">
        <v>14</v>
      </c>
      <c r="D43" s="40">
        <v>29</v>
      </c>
      <c r="E43" s="37">
        <v>0</v>
      </c>
      <c r="F43" s="43">
        <f t="shared" si="1"/>
        <v>0</v>
      </c>
    </row>
    <row r="44" spans="1:6" s="3" customFormat="1" ht="14.25">
      <c r="A44" s="41" t="s">
        <v>2</v>
      </c>
      <c r="B44" s="39" t="s">
        <v>4</v>
      </c>
      <c r="C44" s="36" t="s">
        <v>14</v>
      </c>
      <c r="D44" s="36">
        <v>29</v>
      </c>
      <c r="E44" s="37">
        <v>0</v>
      </c>
      <c r="F44" s="43">
        <f t="shared" si="1"/>
        <v>0</v>
      </c>
    </row>
    <row r="45" spans="1:6" s="3" customFormat="1" ht="15" thickBot="1">
      <c r="A45" s="149" t="s">
        <v>2</v>
      </c>
      <c r="B45" s="150" t="s">
        <v>166</v>
      </c>
      <c r="C45" s="151" t="s">
        <v>165</v>
      </c>
      <c r="D45" s="151">
        <v>1</v>
      </c>
      <c r="E45" s="152">
        <v>0</v>
      </c>
      <c r="F45" s="153">
        <f t="shared" si="1"/>
        <v>0</v>
      </c>
    </row>
    <row r="46" spans="1:8" s="3" customFormat="1" ht="15.95" customHeight="1">
      <c r="A46" s="132"/>
      <c r="B46" s="133" t="s">
        <v>32</v>
      </c>
      <c r="C46" s="134"/>
      <c r="D46" s="135"/>
      <c r="E46" s="136"/>
      <c r="F46" s="137">
        <f>SUM(F33:F45)</f>
        <v>0</v>
      </c>
      <c r="H46" s="138"/>
    </row>
    <row r="47" spans="1:6" s="3" customFormat="1" ht="15.95" customHeight="1">
      <c r="A47" s="139"/>
      <c r="B47" s="140" t="s">
        <v>42</v>
      </c>
      <c r="C47" s="141"/>
      <c r="D47" s="142"/>
      <c r="E47" s="143"/>
      <c r="F47" s="119">
        <f>F29</f>
        <v>0</v>
      </c>
    </row>
    <row r="48" spans="1:6" s="3" customFormat="1" ht="15.95" customHeight="1">
      <c r="A48" s="139"/>
      <c r="B48" s="140" t="s">
        <v>36</v>
      </c>
      <c r="C48" s="141"/>
      <c r="D48" s="142"/>
      <c r="E48" s="143"/>
      <c r="F48" s="201">
        <f>F46</f>
        <v>0</v>
      </c>
    </row>
    <row r="49" spans="1:6" s="3" customFormat="1" ht="15.95" customHeight="1" thickBot="1">
      <c r="A49" s="144"/>
      <c r="B49" s="122" t="s">
        <v>43</v>
      </c>
      <c r="C49" s="145"/>
      <c r="D49" s="146"/>
      <c r="E49" s="147"/>
      <c r="F49" s="126">
        <f>SUM(F47:F48)</f>
        <v>0</v>
      </c>
    </row>
    <row r="50" s="3" customFormat="1" ht="14.25"/>
    <row r="51" s="3" customFormat="1" ht="14.25"/>
    <row r="52" s="3" customFormat="1" ht="14.25"/>
    <row r="53" s="3" customFormat="1" ht="14.25"/>
    <row r="54" s="3" customFormat="1" ht="14.25"/>
    <row r="55" s="3" customFormat="1" ht="14.25"/>
    <row r="56" s="3" customFormat="1" ht="14.25"/>
    <row r="57" s="3" customFormat="1" ht="14.25"/>
    <row r="58" s="3" customFormat="1" ht="14.25"/>
    <row r="59" s="3" customFormat="1" ht="14.25"/>
    <row r="60" s="3" customFormat="1" ht="14.25"/>
    <row r="61" s="3" customFormat="1" ht="14.25"/>
    <row r="62" s="3" customFormat="1" ht="14.25"/>
    <row r="63" s="3" customFormat="1" ht="14.25"/>
    <row r="64" s="3" customFormat="1" ht="14.25"/>
    <row r="65" s="3" customFormat="1" ht="14.25"/>
    <row r="66" s="3" customFormat="1" ht="14.25"/>
    <row r="67" s="3" customFormat="1" ht="14.25"/>
    <row r="68" s="3" customFormat="1" ht="14.25"/>
    <row r="69" s="3" customFormat="1" ht="14.25"/>
    <row r="70" s="3" customFormat="1" ht="14.25"/>
    <row r="71" s="3" customFormat="1" ht="14.25"/>
    <row r="72" s="3" customFormat="1" ht="14.25"/>
    <row r="73" s="3" customFormat="1" ht="14.25"/>
    <row r="74" s="3" customFormat="1" ht="14.25"/>
    <row r="75" s="3" customFormat="1" ht="14.25"/>
    <row r="76" s="3" customFormat="1" ht="14.25"/>
    <row r="77" s="3" customFormat="1" ht="14.25"/>
    <row r="78" s="3" customFormat="1" ht="14.25"/>
    <row r="79" s="3" customFormat="1" ht="14.25"/>
    <row r="80" s="3" customFormat="1" ht="14.25"/>
    <row r="81" s="3" customFormat="1" ht="14.25"/>
    <row r="82" s="3" customFormat="1" ht="14.25"/>
    <row r="83" s="3" customFormat="1" ht="14.25"/>
    <row r="84" s="3" customFormat="1" ht="14.25"/>
    <row r="85" s="3" customFormat="1" ht="14.25"/>
    <row r="86" s="3" customFormat="1" ht="14.25"/>
    <row r="87" s="3" customFormat="1" ht="14.25"/>
    <row r="88" s="3" customFormat="1" ht="14.25"/>
    <row r="89" s="3" customFormat="1" ht="14.25"/>
    <row r="90" s="3" customFormat="1" ht="14.25"/>
    <row r="91" s="3" customFormat="1" ht="14.25"/>
    <row r="92" s="3" customFormat="1" ht="14.25"/>
    <row r="93" s="3" customFormat="1" ht="14.25"/>
    <row r="94" s="3" customFormat="1" ht="14.25"/>
    <row r="95" s="3" customFormat="1" ht="14.25"/>
    <row r="96" s="3" customFormat="1" ht="14.25"/>
    <row r="97" s="3" customFormat="1" ht="14.25"/>
    <row r="98" s="3" customFormat="1" ht="14.25"/>
    <row r="99" s="3" customFormat="1" ht="14.25"/>
    <row r="100" s="3" customFormat="1" ht="14.25"/>
    <row r="101" s="3" customFormat="1" ht="14.25"/>
    <row r="102" s="3" customFormat="1" ht="14.25"/>
    <row r="103" s="3" customFormat="1" ht="14.25"/>
    <row r="104" s="3" customFormat="1" ht="14.25"/>
    <row r="105" s="3" customFormat="1" ht="14.25"/>
    <row r="106" s="3" customFormat="1" ht="14.25"/>
    <row r="107" s="3" customFormat="1" ht="14.25"/>
    <row r="108" s="3" customFormat="1" ht="14.25"/>
    <row r="109" s="3" customFormat="1" ht="14.25"/>
    <row r="110" s="3" customFormat="1" ht="14.25"/>
    <row r="111" s="3" customFormat="1" ht="14.25"/>
    <row r="112" s="3" customFormat="1" ht="14.25"/>
    <row r="113" s="3" customFormat="1" ht="14.25"/>
    <row r="114" s="3" customFormat="1" ht="14.25"/>
  </sheetData>
  <mergeCells count="3">
    <mergeCell ref="B6:B7"/>
    <mergeCell ref="C6:C7"/>
    <mergeCell ref="A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F22" sqref="F22"/>
    </sheetView>
  </sheetViews>
  <sheetFormatPr defaultColWidth="9.140625" defaultRowHeight="12.75"/>
  <cols>
    <col min="1" max="1" width="16.140625" style="148" customWidth="1"/>
    <col min="2" max="2" width="56.421875" style="148" customWidth="1"/>
    <col min="3" max="3" width="10.57421875" style="148" customWidth="1"/>
    <col min="4" max="4" width="12.7109375" style="148" customWidth="1"/>
    <col min="5" max="5" width="12.421875" style="148" customWidth="1"/>
    <col min="6" max="6" width="17.00390625" style="148" customWidth="1"/>
    <col min="7" max="7" width="9.140625" style="148" customWidth="1"/>
    <col min="8" max="8" width="11.421875" style="148" bestFit="1" customWidth="1"/>
    <col min="9" max="16384" width="9.140625" style="148" customWidth="1"/>
  </cols>
  <sheetData>
    <row r="1" spans="1:6" s="4" customFormat="1" ht="24.75" customHeight="1">
      <c r="A1" s="196" t="s">
        <v>0</v>
      </c>
      <c r="B1" s="196"/>
      <c r="C1" s="196"/>
      <c r="D1" s="196"/>
      <c r="E1" s="196"/>
      <c r="F1" s="196"/>
    </row>
    <row r="2" spans="1:6" s="1" customFormat="1" ht="14.25" customHeight="1">
      <c r="A2" s="2" t="s">
        <v>1</v>
      </c>
      <c r="B2" s="154" t="s">
        <v>148</v>
      </c>
      <c r="C2" s="2"/>
      <c r="D2" s="2"/>
      <c r="E2" s="2"/>
      <c r="F2" s="2"/>
    </row>
    <row r="3" spans="1:7" s="6" customFormat="1" ht="14.25" customHeight="1">
      <c r="A3" s="51"/>
      <c r="B3" s="52" t="s">
        <v>49</v>
      </c>
      <c r="C3" s="51"/>
      <c r="D3" s="51"/>
      <c r="E3" s="51"/>
      <c r="F3" s="51"/>
      <c r="G3" s="51"/>
    </row>
    <row r="4" spans="2:10" s="6" customFormat="1" ht="15">
      <c r="B4" s="11" t="s">
        <v>146</v>
      </c>
      <c r="C4" s="12"/>
      <c r="D4" s="12"/>
      <c r="E4" s="13"/>
      <c r="F4" s="13"/>
      <c r="G4" s="53"/>
      <c r="H4" s="53"/>
      <c r="I4" s="14"/>
      <c r="J4" s="14"/>
    </row>
    <row r="5" spans="4:6" s="3" customFormat="1" ht="15.95" customHeight="1" thickBot="1">
      <c r="D5" s="98"/>
      <c r="E5" s="99"/>
      <c r="F5" s="99"/>
    </row>
    <row r="6" spans="1:6" s="3" customFormat="1" ht="15.95" customHeight="1">
      <c r="A6" s="100" t="s">
        <v>35</v>
      </c>
      <c r="B6" s="54" t="s">
        <v>10</v>
      </c>
      <c r="C6" s="101" t="s">
        <v>7</v>
      </c>
      <c r="D6" s="55" t="s">
        <v>6</v>
      </c>
      <c r="E6" s="55" t="s">
        <v>8</v>
      </c>
      <c r="F6" s="58" t="s">
        <v>12</v>
      </c>
    </row>
    <row r="7" spans="1:6" s="3" customFormat="1" ht="15.95" customHeight="1">
      <c r="A7" s="102" t="s">
        <v>27</v>
      </c>
      <c r="B7" s="103" t="s">
        <v>42</v>
      </c>
      <c r="C7" s="104"/>
      <c r="D7" s="105"/>
      <c r="E7" s="105"/>
      <c r="F7" s="106"/>
    </row>
    <row r="8" spans="1:6" s="3" customFormat="1" ht="15.95" customHeight="1">
      <c r="A8" s="107"/>
      <c r="B8" s="108" t="s">
        <v>149</v>
      </c>
      <c r="C8" s="109"/>
      <c r="D8" s="110"/>
      <c r="E8" s="111"/>
      <c r="F8" s="112"/>
    </row>
    <row r="9" spans="1:6" s="3" customFormat="1" ht="28.5">
      <c r="A9" s="113">
        <v>1</v>
      </c>
      <c r="B9" s="34" t="s">
        <v>155</v>
      </c>
      <c r="C9" s="35" t="s">
        <v>15</v>
      </c>
      <c r="D9" s="36">
        <v>0.52</v>
      </c>
      <c r="E9" s="47">
        <v>0</v>
      </c>
      <c r="F9" s="43">
        <f aca="true" t="shared" si="0" ref="F9:F15">D9*E9</f>
        <v>0</v>
      </c>
    </row>
    <row r="10" spans="1:6" s="3" customFormat="1" ht="28.5">
      <c r="A10" s="113">
        <v>2</v>
      </c>
      <c r="B10" s="34" t="s">
        <v>154</v>
      </c>
      <c r="C10" s="35" t="s">
        <v>29</v>
      </c>
      <c r="D10" s="36">
        <v>39</v>
      </c>
      <c r="E10" s="37">
        <v>0</v>
      </c>
      <c r="F10" s="43">
        <f t="shared" si="0"/>
        <v>0</v>
      </c>
    </row>
    <row r="11" spans="1:6" s="3" customFormat="1" ht="15.95" customHeight="1">
      <c r="A11" s="113">
        <v>3</v>
      </c>
      <c r="B11" s="34" t="s">
        <v>153</v>
      </c>
      <c r="C11" s="35" t="s">
        <v>29</v>
      </c>
      <c r="D11" s="36">
        <v>39</v>
      </c>
      <c r="E11" s="37">
        <v>0</v>
      </c>
      <c r="F11" s="43">
        <f t="shared" si="0"/>
        <v>0</v>
      </c>
    </row>
    <row r="12" spans="1:6" s="3" customFormat="1" ht="15.95" customHeight="1">
      <c r="A12" s="113">
        <v>4</v>
      </c>
      <c r="B12" s="34" t="s">
        <v>152</v>
      </c>
      <c r="C12" s="35" t="s">
        <v>30</v>
      </c>
      <c r="D12" s="36">
        <v>23.4</v>
      </c>
      <c r="E12" s="37">
        <v>0</v>
      </c>
      <c r="F12" s="43">
        <f t="shared" si="0"/>
        <v>0</v>
      </c>
    </row>
    <row r="13" spans="1:6" s="3" customFormat="1" ht="28.5">
      <c r="A13" s="113">
        <v>5</v>
      </c>
      <c r="B13" s="34" t="s">
        <v>151</v>
      </c>
      <c r="C13" s="35" t="s">
        <v>14</v>
      </c>
      <c r="D13" s="36">
        <v>1.04</v>
      </c>
      <c r="E13" s="37">
        <v>0</v>
      </c>
      <c r="F13" s="43">
        <f t="shared" si="0"/>
        <v>0</v>
      </c>
    </row>
    <row r="14" spans="1:6" s="3" customFormat="1" ht="15.95" customHeight="1">
      <c r="A14" s="113">
        <v>6</v>
      </c>
      <c r="B14" s="34" t="s">
        <v>150</v>
      </c>
      <c r="C14" s="35" t="s">
        <v>54</v>
      </c>
      <c r="D14" s="36">
        <v>13.65</v>
      </c>
      <c r="E14" s="37">
        <v>0</v>
      </c>
      <c r="F14" s="43">
        <f t="shared" si="0"/>
        <v>0</v>
      </c>
    </row>
    <row r="15" spans="1:6" s="3" customFormat="1" ht="28.5">
      <c r="A15" s="113">
        <v>7</v>
      </c>
      <c r="B15" s="34" t="s">
        <v>156</v>
      </c>
      <c r="C15" s="35" t="s">
        <v>31</v>
      </c>
      <c r="D15" s="36">
        <v>14300</v>
      </c>
      <c r="E15" s="47">
        <v>0</v>
      </c>
      <c r="F15" s="43">
        <f t="shared" si="0"/>
        <v>0</v>
      </c>
    </row>
    <row r="16" spans="1:6" s="3" customFormat="1" ht="15.95" customHeight="1" thickBot="1">
      <c r="A16" s="121" t="s">
        <v>27</v>
      </c>
      <c r="B16" s="122" t="s">
        <v>163</v>
      </c>
      <c r="C16" s="123"/>
      <c r="D16" s="124"/>
      <c r="E16" s="125"/>
      <c r="F16" s="126">
        <f>SUM(F9:F15)</f>
        <v>0</v>
      </c>
    </row>
    <row r="17" spans="1:6" s="3" customFormat="1" ht="15.95" customHeight="1" thickBot="1">
      <c r="A17" s="127"/>
      <c r="B17" s="128"/>
      <c r="C17" s="129"/>
      <c r="D17" s="130"/>
      <c r="E17" s="129"/>
      <c r="F17" s="99"/>
    </row>
    <row r="18" spans="1:6" s="3" customFormat="1" ht="15.95" customHeight="1">
      <c r="A18" s="100" t="s">
        <v>35</v>
      </c>
      <c r="B18" s="54" t="s">
        <v>11</v>
      </c>
      <c r="C18" s="101" t="s">
        <v>7</v>
      </c>
      <c r="D18" s="55" t="s">
        <v>6</v>
      </c>
      <c r="E18" s="55" t="s">
        <v>8</v>
      </c>
      <c r="F18" s="58" t="s">
        <v>12</v>
      </c>
    </row>
    <row r="19" spans="1:6" s="3" customFormat="1" ht="15.95" customHeight="1">
      <c r="A19" s="131"/>
      <c r="B19" s="103" t="s">
        <v>36</v>
      </c>
      <c r="C19" s="105"/>
      <c r="D19" s="104"/>
      <c r="E19" s="105"/>
      <c r="F19" s="106"/>
    </row>
    <row r="20" spans="1:6" s="3" customFormat="1" ht="14.25">
      <c r="A20" s="107"/>
      <c r="B20" s="108" t="s">
        <v>149</v>
      </c>
      <c r="C20" s="109"/>
      <c r="D20" s="110"/>
      <c r="E20" s="111"/>
      <c r="F20" s="112"/>
    </row>
    <row r="21" spans="1:7" s="3" customFormat="1" ht="28.5">
      <c r="A21" s="38" t="s">
        <v>158</v>
      </c>
      <c r="B21" s="39" t="s">
        <v>157</v>
      </c>
      <c r="C21" s="36" t="s">
        <v>29</v>
      </c>
      <c r="D21" s="40">
        <v>13</v>
      </c>
      <c r="E21" s="37">
        <v>0</v>
      </c>
      <c r="F21" s="43">
        <f>D21*E21</f>
        <v>0</v>
      </c>
      <c r="G21" s="49"/>
    </row>
    <row r="22" spans="1:7" s="3" customFormat="1" ht="28.5">
      <c r="A22" s="38" t="s">
        <v>162</v>
      </c>
      <c r="B22" s="39" t="s">
        <v>161</v>
      </c>
      <c r="C22" s="36" t="s">
        <v>29</v>
      </c>
      <c r="D22" s="40">
        <v>13</v>
      </c>
      <c r="E22" s="37">
        <v>0</v>
      </c>
      <c r="F22" s="43">
        <f>D22*E22</f>
        <v>0</v>
      </c>
      <c r="G22" s="49"/>
    </row>
    <row r="23" spans="1:7" s="3" customFormat="1" ht="57">
      <c r="A23" s="38" t="s">
        <v>136</v>
      </c>
      <c r="B23" s="39" t="s">
        <v>137</v>
      </c>
      <c r="C23" s="36" t="s">
        <v>29</v>
      </c>
      <c r="D23" s="40">
        <v>13</v>
      </c>
      <c r="E23" s="37">
        <v>0</v>
      </c>
      <c r="F23" s="43">
        <f>D23*E23</f>
        <v>0</v>
      </c>
      <c r="G23" s="49"/>
    </row>
    <row r="24" spans="1:7" s="3" customFormat="1" ht="28.5">
      <c r="A24" s="38" t="s">
        <v>159</v>
      </c>
      <c r="B24" s="39" t="s">
        <v>160</v>
      </c>
      <c r="C24" s="36" t="s">
        <v>29</v>
      </c>
      <c r="D24" s="40">
        <v>13</v>
      </c>
      <c r="E24" s="37">
        <v>0</v>
      </c>
      <c r="F24" s="43">
        <f aca="true" t="shared" si="1" ref="F24:F34">D24*E24</f>
        <v>0</v>
      </c>
      <c r="G24" s="49"/>
    </row>
    <row r="25" spans="1:6" s="3" customFormat="1" ht="42.75">
      <c r="A25" s="41" t="s">
        <v>45</v>
      </c>
      <c r="B25" s="39" t="s">
        <v>40</v>
      </c>
      <c r="C25" s="36" t="s">
        <v>39</v>
      </c>
      <c r="D25" s="40">
        <v>0.00052</v>
      </c>
      <c r="E25" s="37">
        <v>0</v>
      </c>
      <c r="F25" s="43">
        <f t="shared" si="1"/>
        <v>0</v>
      </c>
    </row>
    <row r="26" spans="1:6" s="3" customFormat="1" ht="28.5">
      <c r="A26" s="41" t="s">
        <v>140</v>
      </c>
      <c r="B26" s="39" t="s">
        <v>141</v>
      </c>
      <c r="C26" s="36" t="s">
        <v>29</v>
      </c>
      <c r="D26" s="40">
        <v>13</v>
      </c>
      <c r="E26" s="37">
        <v>0</v>
      </c>
      <c r="F26" s="43">
        <f t="shared" si="1"/>
        <v>0</v>
      </c>
    </row>
    <row r="27" spans="1:6" s="3" customFormat="1" ht="31.5" customHeight="1">
      <c r="A27" s="41" t="s">
        <v>37</v>
      </c>
      <c r="B27" s="39" t="s">
        <v>142</v>
      </c>
      <c r="C27" s="36" t="s">
        <v>13</v>
      </c>
      <c r="D27" s="40">
        <v>13.65</v>
      </c>
      <c r="E27" s="37">
        <v>0</v>
      </c>
      <c r="F27" s="43">
        <f t="shared" si="1"/>
        <v>0</v>
      </c>
    </row>
    <row r="28" spans="1:6" s="3" customFormat="1" ht="31.5" customHeight="1">
      <c r="A28" s="41" t="s">
        <v>38</v>
      </c>
      <c r="B28" s="39" t="s">
        <v>51</v>
      </c>
      <c r="C28" s="36" t="s">
        <v>29</v>
      </c>
      <c r="D28" s="40">
        <v>13</v>
      </c>
      <c r="E28" s="37">
        <v>0</v>
      </c>
      <c r="F28" s="43">
        <f t="shared" si="1"/>
        <v>0</v>
      </c>
    </row>
    <row r="29" spans="1:6" s="3" customFormat="1" ht="28.5">
      <c r="A29" s="41" t="s">
        <v>143</v>
      </c>
      <c r="B29" s="39" t="s">
        <v>144</v>
      </c>
      <c r="C29" s="36" t="s">
        <v>13</v>
      </c>
      <c r="D29" s="42">
        <v>13</v>
      </c>
      <c r="E29" s="37">
        <v>0</v>
      </c>
      <c r="F29" s="43">
        <f t="shared" si="1"/>
        <v>0</v>
      </c>
    </row>
    <row r="30" spans="1:7" s="3" customFormat="1" ht="14.25">
      <c r="A30" s="38" t="s">
        <v>2</v>
      </c>
      <c r="B30" s="45" t="s">
        <v>55</v>
      </c>
      <c r="C30" s="46" t="s">
        <v>29</v>
      </c>
      <c r="D30" s="42">
        <v>13</v>
      </c>
      <c r="E30" s="47">
        <v>0</v>
      </c>
      <c r="F30" s="48">
        <f t="shared" si="1"/>
        <v>0</v>
      </c>
      <c r="G30" s="49"/>
    </row>
    <row r="31" spans="1:7" s="3" customFormat="1" ht="28.5">
      <c r="A31" s="41" t="s">
        <v>56</v>
      </c>
      <c r="B31" s="45" t="s">
        <v>57</v>
      </c>
      <c r="C31" s="36" t="s">
        <v>29</v>
      </c>
      <c r="D31" s="40">
        <v>0.65</v>
      </c>
      <c r="E31" s="37">
        <v>0</v>
      </c>
      <c r="F31" s="43">
        <f t="shared" si="1"/>
        <v>0</v>
      </c>
      <c r="G31" s="49"/>
    </row>
    <row r="32" spans="1:6" s="3" customFormat="1" ht="14.25">
      <c r="A32" s="41" t="s">
        <v>41</v>
      </c>
      <c r="B32" s="39" t="s">
        <v>145</v>
      </c>
      <c r="C32" s="36" t="s">
        <v>14</v>
      </c>
      <c r="D32" s="40">
        <v>14.3</v>
      </c>
      <c r="E32" s="37">
        <v>0</v>
      </c>
      <c r="F32" s="43">
        <f t="shared" si="1"/>
        <v>0</v>
      </c>
    </row>
    <row r="33" spans="1:6" s="3" customFormat="1" ht="14.25">
      <c r="A33" s="41" t="s">
        <v>2</v>
      </c>
      <c r="B33" s="39" t="s">
        <v>4</v>
      </c>
      <c r="C33" s="36" t="s">
        <v>14</v>
      </c>
      <c r="D33" s="36">
        <v>14.3</v>
      </c>
      <c r="E33" s="37">
        <v>0</v>
      </c>
      <c r="F33" s="43">
        <f t="shared" si="1"/>
        <v>0</v>
      </c>
    </row>
    <row r="34" spans="1:6" s="3" customFormat="1" ht="15" thickBot="1">
      <c r="A34" s="149" t="s">
        <v>2</v>
      </c>
      <c r="B34" s="150" t="s">
        <v>164</v>
      </c>
      <c r="C34" s="151" t="s">
        <v>165</v>
      </c>
      <c r="D34" s="36">
        <v>1</v>
      </c>
      <c r="E34" s="37">
        <v>0</v>
      </c>
      <c r="F34" s="43">
        <f t="shared" si="1"/>
        <v>0</v>
      </c>
    </row>
    <row r="35" spans="1:8" s="3" customFormat="1" ht="15.95" customHeight="1">
      <c r="A35" s="132"/>
      <c r="B35" s="133" t="s">
        <v>32</v>
      </c>
      <c r="C35" s="134"/>
      <c r="D35" s="135"/>
      <c r="E35" s="136"/>
      <c r="F35" s="137">
        <f>SUM(F20:F34)</f>
        <v>0</v>
      </c>
      <c r="H35" s="138"/>
    </row>
    <row r="36" spans="1:6" s="3" customFormat="1" ht="15.95" customHeight="1">
      <c r="A36" s="139"/>
      <c r="B36" s="140" t="s">
        <v>42</v>
      </c>
      <c r="C36" s="141"/>
      <c r="D36" s="142"/>
      <c r="E36" s="143"/>
      <c r="F36" s="119">
        <f>F16</f>
        <v>0</v>
      </c>
    </row>
    <row r="37" spans="1:6" s="3" customFormat="1" ht="15.95" customHeight="1">
      <c r="A37" s="139"/>
      <c r="B37" s="140" t="s">
        <v>36</v>
      </c>
      <c r="C37" s="141"/>
      <c r="D37" s="142"/>
      <c r="E37" s="143"/>
      <c r="F37" s="201">
        <f>F35</f>
        <v>0</v>
      </c>
    </row>
    <row r="38" spans="1:6" s="3" customFormat="1" ht="15.95" customHeight="1" thickBot="1">
      <c r="A38" s="144"/>
      <c r="B38" s="122" t="s">
        <v>43</v>
      </c>
      <c r="C38" s="145"/>
      <c r="D38" s="146"/>
      <c r="E38" s="147"/>
      <c r="F38" s="126">
        <f>SUM(F36:F37)</f>
        <v>0</v>
      </c>
    </row>
    <row r="39" s="3" customFormat="1" ht="14.25"/>
    <row r="40" s="3" customFormat="1" ht="14.25"/>
    <row r="41" s="3" customFormat="1" ht="14.25"/>
    <row r="42" s="3" customFormat="1" ht="14.25"/>
    <row r="43" s="3" customFormat="1" ht="14.25"/>
    <row r="44" s="3" customFormat="1" ht="14.25"/>
    <row r="45" s="3" customFormat="1" ht="14.25"/>
    <row r="46" s="3" customFormat="1" ht="14.25"/>
    <row r="47" s="3" customFormat="1" ht="14.25"/>
    <row r="48" s="3" customFormat="1" ht="14.25"/>
    <row r="49" s="3" customFormat="1" ht="14.25"/>
    <row r="50" s="3" customFormat="1" ht="14.25"/>
    <row r="51" s="3" customFormat="1" ht="14.25"/>
    <row r="52" s="3" customFormat="1" ht="14.25"/>
    <row r="53" s="3" customFormat="1" ht="14.25"/>
    <row r="54" s="3" customFormat="1" ht="14.25"/>
    <row r="55" s="3" customFormat="1" ht="14.25"/>
    <row r="56" s="3" customFormat="1" ht="14.25"/>
    <row r="57" s="3" customFormat="1" ht="14.25"/>
    <row r="58" s="3" customFormat="1" ht="14.25"/>
    <row r="59" s="3" customFormat="1" ht="14.25"/>
    <row r="60" s="3" customFormat="1" ht="14.25"/>
    <row r="61" s="3" customFormat="1" ht="14.25"/>
    <row r="62" s="3" customFormat="1" ht="14.25"/>
    <row r="63" s="3" customFormat="1" ht="14.25"/>
    <row r="64" s="3" customFormat="1" ht="14.25"/>
    <row r="65" s="3" customFormat="1" ht="14.25"/>
    <row r="66" s="3" customFormat="1" ht="14.25"/>
    <row r="67" s="3" customFormat="1" ht="14.25"/>
    <row r="68" s="3" customFormat="1" ht="14.25"/>
    <row r="69" s="3" customFormat="1" ht="14.25"/>
    <row r="70" s="3" customFormat="1" ht="14.25"/>
    <row r="71" s="3" customFormat="1" ht="14.25"/>
    <row r="72" s="3" customFormat="1" ht="14.25"/>
    <row r="73" s="3" customFormat="1" ht="14.25"/>
    <row r="74" s="3" customFormat="1" ht="14.25"/>
    <row r="75" s="3" customFormat="1" ht="14.25"/>
    <row r="76" s="3" customFormat="1" ht="14.25"/>
    <row r="77" s="3" customFormat="1" ht="14.25"/>
    <row r="78" s="3" customFormat="1" ht="14.25"/>
    <row r="79" s="3" customFormat="1" ht="14.25"/>
    <row r="80" s="3" customFormat="1" ht="14.25"/>
    <row r="81" s="3" customFormat="1" ht="14.25"/>
    <row r="82" s="3" customFormat="1" ht="14.25"/>
    <row r="83" s="3" customFormat="1" ht="14.25"/>
    <row r="84" s="3" customFormat="1" ht="14.25"/>
    <row r="85" s="3" customFormat="1" ht="14.25"/>
    <row r="86" s="3" customFormat="1" ht="14.25"/>
    <row r="87" s="3" customFormat="1" ht="14.25"/>
    <row r="88" s="3" customFormat="1" ht="14.25"/>
    <row r="89" s="3" customFormat="1" ht="14.25"/>
    <row r="90" s="3" customFormat="1" ht="14.25"/>
    <row r="91" s="3" customFormat="1" ht="14.25"/>
    <row r="92" s="3" customFormat="1" ht="14.25"/>
    <row r="93" s="3" customFormat="1" ht="14.25"/>
    <row r="94" s="3" customFormat="1" ht="14.25"/>
    <row r="95" s="3" customFormat="1" ht="14.25"/>
    <row r="96" s="3" customFormat="1" ht="14.25"/>
    <row r="97" s="3" customFormat="1" ht="14.25"/>
    <row r="98" s="3" customFormat="1" ht="14.25"/>
    <row r="99" s="3" customFormat="1" ht="14.25"/>
    <row r="100" s="3" customFormat="1" ht="14.25"/>
    <row r="101" s="3" customFormat="1" ht="14.25"/>
    <row r="102" s="3" customFormat="1" ht="14.25"/>
    <row r="103" s="3" customFormat="1" ht="14.25"/>
  </sheetData>
  <mergeCells count="1">
    <mergeCell ref="A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miroslav.rehak</dc:creator>
  <cp:keywords/>
  <dc:description/>
  <cp:lastModifiedBy>miroslav.rehak</cp:lastModifiedBy>
  <cp:lastPrinted>2015-05-28T12:26:19Z</cp:lastPrinted>
  <dcterms:created xsi:type="dcterms:W3CDTF">2007-04-02T13:08:26Z</dcterms:created>
  <dcterms:modified xsi:type="dcterms:W3CDTF">2016-11-04T11:34:42Z</dcterms:modified>
  <cp:category/>
  <cp:version/>
  <cp:contentType/>
  <cp:contentStatus/>
</cp:coreProperties>
</file>