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Obchodní 2026\SOUTĚŽE 2026\060 - VZ - Most Litohrady\A Zadávací dokumentace\"/>
    </mc:Choice>
  </mc:AlternateContent>
  <xr:revisionPtr revIDLastSave="0" documentId="13_ncr:1_{608A09B6-FB29-4B5F-8619-44D81794B06D}" xr6:coauthVersionLast="47" xr6:coauthVersionMax="47" xr10:uidLastSave="{00000000-0000-0000-0000-000000000000}"/>
  <bookViews>
    <workbookView xWindow="-108" yWindow="-108" windowWidth="23256" windowHeight="12456" tabRatio="908" xr2:uid="{00000000-000D-0000-FFFF-FFFF00000000}"/>
  </bookViews>
  <sheets>
    <sheet name="3215-1" sheetId="57" r:id="rId1"/>
  </sheets>
  <externalReferences>
    <externalReference r:id="rId2"/>
  </externalReferences>
  <definedNames>
    <definedName name="cinnosti">[1]data!$B$2:$F$52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57" l="1"/>
  <c r="G60" i="57"/>
  <c r="G59" i="57" l="1"/>
  <c r="G54" i="57"/>
  <c r="G55" i="57"/>
  <c r="G53" i="57"/>
  <c r="G51" i="57"/>
  <c r="G52" i="57"/>
  <c r="F21" i="57"/>
  <c r="F19" i="57"/>
  <c r="F20" i="57" s="1"/>
  <c r="F18" i="57"/>
  <c r="G14" i="57"/>
  <c r="G13" i="57"/>
  <c r="G44" i="57" l="1"/>
  <c r="G43" i="57"/>
  <c r="G42" i="57"/>
  <c r="G58" i="57" l="1"/>
  <c r="G71" i="57"/>
  <c r="G68" i="57"/>
  <c r="G67" i="57"/>
  <c r="G66" i="57"/>
  <c r="G64" i="57"/>
  <c r="G57" i="57"/>
  <c r="G56" i="57"/>
  <c r="G29" i="57"/>
  <c r="G26" i="57"/>
  <c r="G41" i="57"/>
  <c r="G40" i="57"/>
  <c r="G39" i="57"/>
  <c r="G38" i="57"/>
  <c r="G37" i="57"/>
  <c r="G36" i="57"/>
  <c r="G20" i="57"/>
  <c r="G19" i="57"/>
  <c r="G18" i="57"/>
  <c r="G70" i="57"/>
  <c r="G69" i="57"/>
  <c r="G65" i="57"/>
  <c r="G63" i="57"/>
  <c r="G62" i="57"/>
  <c r="G50" i="57"/>
  <c r="G49" i="57"/>
  <c r="G48" i="57"/>
  <c r="G47" i="57"/>
  <c r="G46" i="57"/>
  <c r="G45" i="57"/>
  <c r="G35" i="57"/>
  <c r="G34" i="57"/>
  <c r="G33" i="57"/>
  <c r="G32" i="57"/>
  <c r="G31" i="57"/>
  <c r="G30" i="57"/>
  <c r="G28" i="57"/>
  <c r="G27" i="57"/>
  <c r="G25" i="57"/>
  <c r="G24" i="57"/>
  <c r="G23" i="57"/>
  <c r="G22" i="57"/>
  <c r="G21" i="57"/>
  <c r="G17" i="57"/>
  <c r="G16" i="57"/>
  <c r="G15" i="57"/>
  <c r="G12" i="57"/>
  <c r="G9" i="57" l="1"/>
</calcChain>
</file>

<file path=xl/sharedStrings.xml><?xml version="1.0" encoding="utf-8"?>
<sst xmlns="http://schemas.openxmlformats.org/spreadsheetml/2006/main" count="192" uniqueCount="137">
  <si>
    <t>MJ</t>
  </si>
  <si>
    <t>m3</t>
  </si>
  <si>
    <t>m2</t>
  </si>
  <si>
    <t>m</t>
  </si>
  <si>
    <t>t</t>
  </si>
  <si>
    <t>kus</t>
  </si>
  <si>
    <t>NS:</t>
  </si>
  <si>
    <t>JÚ:</t>
  </si>
  <si>
    <t>Popis</t>
  </si>
  <si>
    <t>Cena celkem [CZK] bez DPH</t>
  </si>
  <si>
    <t>Náklady soupisu celkem v CZK bez DPH</t>
  </si>
  <si>
    <t>Lokalita</t>
  </si>
  <si>
    <t>Stavba (most ev.č.)</t>
  </si>
  <si>
    <t>Okres:</t>
  </si>
  <si>
    <t>997211519</t>
  </si>
  <si>
    <t>kg</t>
  </si>
  <si>
    <t>711341564</t>
  </si>
  <si>
    <t>Sejmutí drnu tl do 100 mm s přemístěním do 50 m nebo naložením na dopravní prostředek</t>
  </si>
  <si>
    <t>111301111</t>
  </si>
  <si>
    <t>457311118</t>
  </si>
  <si>
    <t>997321511</t>
  </si>
  <si>
    <t>23531470</t>
  </si>
  <si>
    <t>Mosty - oprava</t>
  </si>
  <si>
    <t>963041211</t>
  </si>
  <si>
    <t>985131111</t>
  </si>
  <si>
    <t>421361412</t>
  </si>
  <si>
    <t>Bednění čela pracovní spáry konstrukcí mostů - odstranění</t>
  </si>
  <si>
    <t>421351241</t>
  </si>
  <si>
    <t>421351141</t>
  </si>
  <si>
    <t>122151101</t>
  </si>
  <si>
    <t>Opláštění drenážních trub filtrační textilií DN 160</t>
  </si>
  <si>
    <t>212972113</t>
  </si>
  <si>
    <t>451477121</t>
  </si>
  <si>
    <t>Podkladní vrstva plastbetonová drenážní každá další vrstva tl 20 mm</t>
  </si>
  <si>
    <t>451477122</t>
  </si>
  <si>
    <t>451315125</t>
  </si>
  <si>
    <t>212792212</t>
  </si>
  <si>
    <t>997211611</t>
  </si>
  <si>
    <t>Vodorovná doprava suti a vybouraných hmot po suchu do 1 km</t>
  </si>
  <si>
    <t xml:space="preserve">985112121 </t>
  </si>
  <si>
    <t>985311211</t>
  </si>
  <si>
    <t>Úprava spár po spárování zdiva uhlazením spára dl do 6 m/m2</t>
  </si>
  <si>
    <t>JTA.0013480.URS</t>
  </si>
  <si>
    <t>965046119</t>
  </si>
  <si>
    <t>965046111</t>
  </si>
  <si>
    <t>Cena z MJ</t>
  </si>
  <si>
    <t>počet MJ</t>
  </si>
  <si>
    <t>číslo</t>
  </si>
  <si>
    <t>Číslo položky</t>
  </si>
  <si>
    <t>pás asfaltový natavitelný modifikovaný SBS tl 5,0mm s vložkou z polyesterové rohože a spalitelnou PE fólií nebo jemnozrnným minerálním posypem na horním povrchu - např. Testudo SP 25/5, Paraplast AC 50</t>
  </si>
  <si>
    <t xml:space="preserve">567132115 </t>
  </si>
  <si>
    <t>997221875</t>
  </si>
  <si>
    <t>997221861</t>
  </si>
  <si>
    <t>997221873</t>
  </si>
  <si>
    <t>Silniční provoz - projednání DIO a zajištění DIR</t>
  </si>
  <si>
    <t>072103000</t>
  </si>
  <si>
    <t>Rychnov nad Kněžnou</t>
  </si>
  <si>
    <t>212341111</t>
  </si>
  <si>
    <t>Poplatek za uložení na recyklační skládce (skládkovné) stavebního odpadu asfaltového bez obsahu dehtu zatříděného do Katalogu odpadů pod kódem 17 03 02</t>
  </si>
  <si>
    <t>711192101</t>
  </si>
  <si>
    <t>213141133</t>
  </si>
  <si>
    <t xml:space="preserve">geotextilie netkaná geoNetex M/B, 600g/m2, šíře 200cm, tl. 6mm - </t>
  </si>
  <si>
    <t>Zřízení vrstvy z geotextilie ve sklonu přes 1:2 do 1:1 š přes 6 do 8,5 m (ochrana izolace na rubu čelních zídek)</t>
  </si>
  <si>
    <t>Litohrady</t>
  </si>
  <si>
    <t>3215-1</t>
  </si>
  <si>
    <t>Reprofilace líce kleneb a podhledů cementovou sanační maltou tl do 10 mm</t>
  </si>
  <si>
    <t>kpl</t>
  </si>
  <si>
    <t>Bourání mostní nosné konstrukce z betonu prostého - vyrovnávací beton (43*0,08)</t>
  </si>
  <si>
    <t>Poplatek za uložení na recyklační skládce (skládkovné) stavebního odpadu z prostého betonu pod kódem 17 01 01 (vyr. beton - 3,44*2,4)</t>
  </si>
  <si>
    <t>Podkladní nebo výplňová vrstva z betonu C 16/20 tl do 150 mm - podkladní beton pod drenáž za čely NK, vč. vytvoření úžlabí (12,5*0,5 + 16*0,5 m)</t>
  </si>
  <si>
    <t>Bezprašné tryskání ocelovými broky vodorovných ploch od 10 m2 do 150 m2 - povrch desky</t>
  </si>
  <si>
    <t>Bednění čela pracovní spáry konstrukcí mostů - zřízení (12,0*0,08 + 15,5*0,08 m)</t>
  </si>
  <si>
    <t>Odvodnění mostní opěry - drenážní flexibilní plastové potrubí DN 160 (drenáž za opěrou pro odvodnění povrchu izolace)</t>
  </si>
  <si>
    <t>Filtrační vrstvy za opěrou z betonu drenážního hutněného po vrstvách (12*0,5*0,3 + 15,5*0,5*0,3)</t>
  </si>
  <si>
    <t>Broušení stávajících betonových podlah úběr do 3 mm (vybroušení ozubu pod římsami pro ukončení NAIP dle VL 4 208.08 - 2*3,8*0,2)</t>
  </si>
  <si>
    <t>Příplatek k broušení stávajících betonových podlah za každý další 1 mm úběru (22x - pro celkový úběr 22 mm - 22*1,52)</t>
  </si>
  <si>
    <t>Připevnění doplňků izolace proti vodě nerezovou lištou (vč. navrtání, osazení hmoždinek a zatmelení) - 2*3,8</t>
  </si>
  <si>
    <t>Provedení izolace proti zemní vlhkosti hydroizolační stěrkou svislé na betonu, 1 vrstva (podmazání lišty hydroizolační stěrkou - 0,04*7,6 + těsnění v ozubu - 0,02*7,6)</t>
  </si>
  <si>
    <t>Podklad ze směsi stmelené cementem SC C 8/10 (KSC I) tl 200 mm (nad filtrační vrstvou za opěrami - 12*0,5 + 15,5*0,5 m)</t>
  </si>
  <si>
    <t>Podkladní vrstva plastbetonová drenážní první vrstva tl 20 mm (kanálek z drenážního polymerbetonu v tl. ochranné vrstvy izolace z ACO před římsami na celou délku NK) - 2*3,8*0,15 m</t>
  </si>
  <si>
    <t>012384000</t>
  </si>
  <si>
    <t>Kladení dlažby z kostek drobných z kamene na MC tl 50 mm (vydláždění původně nezpevněné krajnice podél říms</t>
  </si>
  <si>
    <t>591241111</t>
  </si>
  <si>
    <t>kostka štípaná dlažební mozaika žula 4/6 šedá</t>
  </si>
  <si>
    <t>58381005</t>
  </si>
  <si>
    <t>Odstranění podkladu živičného tl přes 50 do 100 mm ručně (podél říms - 8 m2</t>
  </si>
  <si>
    <t>Očištění ploch stěn, rubu kleneb a podlah tlakovou vodou (horní plocha prefabrikátů)</t>
  </si>
  <si>
    <t>Výztuž mostních desek ze svařovaných sítí nad 4 kg/m2 - 43 m2/6 m2*32,39 kg/1000</t>
  </si>
  <si>
    <t>nátěrová hmota epoxidová izolační bezrozpouštědlová - pečetící vrstva - (cca 1,0 kg/m2) - 1. nátěr (cca 0,4 kg/m2), rovnoměrný posyp křemenným pískem, 2. uzavírací nátěr (cca 0,6 kg/m2) - celkem 1,0 kg/m2*43 m2 (např. MasterTop P 603, Sanax ResiFix WT)</t>
  </si>
  <si>
    <t>písek křemičitý frakce 0,6/1,2mm (cca 0,8 kg/m2) - 0,8 kg*43 m2</t>
  </si>
  <si>
    <t>Provedení hydroizolace mostovek pásy přitavením NAIP - včetně přetažení izolace za čela NK (43 m2 + 15,5*1,0 + 12*1)</t>
  </si>
  <si>
    <t>Vyrovnávací nebo spádový beton C 30/37 - XF2, XC4, XD1 včetně úpravy povrchu, vytvoření vhodných sklonových poměrů, vytvoření protispádu pod římsami (43*0,08 m)</t>
  </si>
  <si>
    <t>Odsekání degradovaného betonu líce kleneb a podhledů tl do 10 mm - lokálně kolem spár žlb. prefabrikátů (0,1*84)</t>
  </si>
  <si>
    <t>Vysekání cementové nebo betonové zálivky mezi panely průřezu do 30x30 mm (spáry mezi prefabrikáty)</t>
  </si>
  <si>
    <t>974041111</t>
  </si>
  <si>
    <t>Zatmelení spar mezi mostními prefabrikáty š do 30 mm PUR tmelem včetně výplně PUR pěnou (13x spára 2,6 m)</t>
  </si>
  <si>
    <t>629992113</t>
  </si>
  <si>
    <t>Očištění ploch stěn, rubu kleneb a podlah tlakovou vodou (očištění říms, křídel a nábřežních zídek přiléhajících k mostu)</t>
  </si>
  <si>
    <t>Spárování kamenného zdiva mostů aktivovanou maltou spára hl do 40 mm dl do 6 m/m2 (lokální přespárování zdiva opěr, křídel, nábřežních zdí)</t>
  </si>
  <si>
    <t>628633111</t>
  </si>
  <si>
    <t>985233111</t>
  </si>
  <si>
    <t>Vyplnění spár dlažby z lomového kamene MC se zatřením</t>
  </si>
  <si>
    <t>599632111</t>
  </si>
  <si>
    <t>Montáž a demontáž dočasné dopravní značky kompletní základní</t>
  </si>
  <si>
    <t>913121111</t>
  </si>
  <si>
    <t>913121211</t>
  </si>
  <si>
    <t>Příplatek k dočasné dopravní značce kompletní základní za první a ZKD den použití - 15*30</t>
  </si>
  <si>
    <t>Ověřovací geodetická měření a měření fyzikálních veličin - zaměření povrchu před betonáží desky pro zajištění vhodných sklonových poměrů pro odvodnění povrchu izolace a zaměření před pokládkou krytu pro navržení optimální nivelety povrchu vozovky</t>
  </si>
  <si>
    <t>Odkopávky a prokopávky nezapažené v hornině třídy těžitelnosti I skupiny 1 a 2 objem do 20 m3 strojně (odtěžení násypu za čely nosné konstrukce - 12,5*0,5*0,5 + 16,0*0,5*0,5 m + odvedení drenáží za křídly mostu 10*0,8*0,5)</t>
  </si>
  <si>
    <t>Poplatek za uložení na recyklační skládce (skládkovné) stavebního odpadu zeminy a kamení zatříděného do Katalogu odpadů pod kódem 17 05 04 (11,125*2,0 + 7*0,1*2,0)</t>
  </si>
  <si>
    <t>PPL.SN81506KOM</t>
  </si>
  <si>
    <t xml:space="preserve">
KG trubka Pipelife SN8 DN160x6m KOMPAKT plnostěnná odpadní potrubí z PVC</t>
  </si>
  <si>
    <t>ks</t>
  </si>
  <si>
    <t>28612203</t>
  </si>
  <si>
    <t>koleno kanalizační plastové PVC KG DN 160/90° SN12/16</t>
  </si>
  <si>
    <t>28610538</t>
  </si>
  <si>
    <t>přechod drenážního systému inženýrských liniových staveb tunelového potrubí DN 150 na potrubí KG DN 150 (rovný konec)</t>
  </si>
  <si>
    <t>Výkaz výměr</t>
  </si>
  <si>
    <t>113154523</t>
  </si>
  <si>
    <t>Frézování živičného krytu tl 50 mm pruh š přes 0,5 m pl do 500 m2 - most + předmostí (90 m2)</t>
  </si>
  <si>
    <t>Odstranění podkladu živičného tl přes 100 do 150 mm ručně - most (37 m2) + za čely nosníků 14*1,0 + 12,5*1,0 m)</t>
  </si>
  <si>
    <t>Příplatek ZKD 1 km u vodorovné dopravy suti (51,8666*20)</t>
  </si>
  <si>
    <t>577144221</t>
  </si>
  <si>
    <t xml:space="preserve">
565135001</t>
  </si>
  <si>
    <t>577134121</t>
  </si>
  <si>
    <t>573231108</t>
  </si>
  <si>
    <t>Postřik živičný spojovací ze silniční emulze v množství 0,50 kg/m2  (před ložnou vrstvou - most (43 m2) + nad SC před podkladní vrstvou a před ložnou vrstvou 2*14*1 + 2*10,5*1)</t>
  </si>
  <si>
    <t>577135122</t>
  </si>
  <si>
    <t xml:space="preserve">Asfaltový beton vrstva ložní ACL 16 + tl 40 mm š přes 3 m z nemodifikovaného asfaltu - most + za čely nosníků (43 m2 + 14*1,0 + 10,5*1,0) </t>
  </si>
  <si>
    <t xml:space="preserve">
Asfaltový beton vrstva obrusná ACO 11+ tř. I tl 40 mm š přes 3 m z nemodifikovaného asfaltu - ochranná vrstva izola na NK (43 m2)</t>
  </si>
  <si>
    <t xml:space="preserve">
Asfaltový beton vrstva podkladní ACP 16 + tl 50 mm š do 1,5 m z nemodifikovaného asfaltu - podkladní za čely NK  (14*1,0 + 10,5*1,0 m) </t>
  </si>
  <si>
    <t>Asfaltový beton vrstva obrusná ACO 11 tř. II tl 50 mm š přes 3 m z nemodifikovaného asfaltu - obrusná vrstva, most + předmostí</t>
  </si>
  <si>
    <t>919112223</t>
  </si>
  <si>
    <t>919122122</t>
  </si>
  <si>
    <t>Těsnění spár zálivkou za tepla pro komůrky š 15 mm hl 30 mm s těsnicím profilem</t>
  </si>
  <si>
    <t>Řezání spár pro vytvoření komůrky š 15 mm hl 30 mm pro těsnící zálivku v živičném krytu (podél říms, ochrana izolace + obrusná vrstva podél říms, šikmé spáry nad konci NK, napojení)</t>
  </si>
  <si>
    <t>Nakládání suti na dopravní prostředky pro vodorovnou dopravu (3,44*2,4 + 11,125*2,0 + 7*0,1*2,0) +  (90*0,05*2,4 + 63,5*0,1*2,4 + 8*0,1*2,4)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</si>
</sst>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9" x14ac:knownFonts="1"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8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b/>
      <sz val="16"/>
      <name val="Trebuchet MS"/>
      <family val="2"/>
      <charset val="238"/>
    </font>
    <font>
      <sz val="11"/>
      <color theme="0" tint="-0.34998626667073579"/>
      <name val="Calibri"/>
      <family val="2"/>
      <charset val="238"/>
      <scheme val="minor"/>
    </font>
    <font>
      <sz val="9"/>
      <color rgb="FF969696"/>
      <name val="Trebuchet MS"/>
      <family val="2"/>
      <charset val="238"/>
    </font>
    <font>
      <sz val="9"/>
      <name val="Trebuchet MS"/>
      <family val="2"/>
      <charset val="238"/>
    </font>
    <font>
      <sz val="9"/>
      <color theme="0" tint="-0.34998626667073579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b/>
      <sz val="14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8"/>
      <name val="Arial CE"/>
      <family val="2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indexed="22"/>
      </patternFill>
    </fill>
    <fill>
      <patternFill patternType="solid">
        <fgColor indexed="11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4" fillId="0" borderId="0"/>
    <xf numFmtId="0" fontId="6" fillId="0" borderId="0"/>
    <xf numFmtId="0" fontId="7" fillId="0" borderId="0" applyAlignment="0">
      <alignment vertical="top" wrapText="1"/>
      <protection locked="0"/>
    </xf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 applyAlignment="0">
      <alignment vertical="top" wrapText="1"/>
      <protection locked="0"/>
    </xf>
    <xf numFmtId="0" fontId="9" fillId="0" borderId="0"/>
    <xf numFmtId="0" fontId="9" fillId="0" borderId="0"/>
    <xf numFmtId="0" fontId="2" fillId="0" borderId="0"/>
    <xf numFmtId="0" fontId="2" fillId="2" borderId="2" applyNumberFormat="0" applyFont="0" applyAlignment="0" applyProtection="0"/>
    <xf numFmtId="0" fontId="18" fillId="0" borderId="0"/>
    <xf numFmtId="0" fontId="19" fillId="0" borderId="0">
      <alignment horizontal="center"/>
    </xf>
    <xf numFmtId="0" fontId="20" fillId="0" borderId="0"/>
    <xf numFmtId="0" fontId="19" fillId="0" borderId="0"/>
    <xf numFmtId="0" fontId="6" fillId="0" borderId="0">
      <alignment horizontal="center"/>
    </xf>
    <xf numFmtId="0" fontId="21" fillId="4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5" fillId="0" borderId="0"/>
    <xf numFmtId="0" fontId="6" fillId="0" borderId="0">
      <alignment horizontal="center"/>
    </xf>
    <xf numFmtId="0" fontId="21" fillId="5" borderId="0"/>
    <xf numFmtId="0" fontId="25" fillId="0" borderId="0"/>
    <xf numFmtId="0" fontId="26" fillId="0" borderId="0" applyNumberFormat="0" applyFill="0" applyBorder="0" applyAlignment="0" applyProtection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1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2" borderId="0" xfId="2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21" applyFont="1" applyBorder="1" applyAlignment="1">
      <alignment horizontal="center" vertical="center"/>
    </xf>
    <xf numFmtId="0" fontId="18" fillId="0" borderId="0" xfId="22"/>
    <xf numFmtId="0" fontId="6" fillId="0" borderId="3" xfId="28" applyBorder="1" applyAlignment="1">
      <alignment horizontal="center" vertical="center"/>
    </xf>
    <xf numFmtId="0" fontId="6" fillId="0" borderId="1" xfId="22" applyFont="1" applyBorder="1" applyAlignment="1">
      <alignment horizontal="left" vertical="center" wrapText="1"/>
    </xf>
    <xf numFmtId="164" fontId="6" fillId="0" borderId="1" xfId="29" applyNumberFormat="1" applyFont="1" applyBorder="1" applyAlignment="1">
      <alignment vertical="center"/>
    </xf>
    <xf numFmtId="4" fontId="6" fillId="0" borderId="4" xfId="30" applyNumberFormat="1" applyBorder="1" applyAlignment="1">
      <alignment vertical="center"/>
    </xf>
    <xf numFmtId="0" fontId="6" fillId="0" borderId="1" xfId="22" applyFont="1" applyBorder="1" applyAlignment="1">
      <alignment horizontal="center" vertical="center" wrapText="1"/>
    </xf>
    <xf numFmtId="0" fontId="18" fillId="0" borderId="0" xfId="22" applyAlignment="1">
      <alignment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7" fillId="2" borderId="0" xfId="21" applyFont="1" applyBorder="1" applyAlignment="1">
      <alignment horizontal="center" vertical="center"/>
    </xf>
    <xf numFmtId="0" fontId="22" fillId="2" borderId="0" xfId="21" applyFont="1" applyBorder="1" applyAlignment="1">
      <alignment horizontal="center" vertical="center"/>
    </xf>
    <xf numFmtId="0" fontId="6" fillId="0" borderId="0" xfId="22" applyFont="1" applyAlignment="1">
      <alignment horizontal="left" vertical="center" wrapText="1"/>
    </xf>
    <xf numFmtId="0" fontId="15" fillId="2" borderId="8" xfId="21" applyFont="1" applyBorder="1" applyAlignment="1">
      <alignment horizontal="left" vertical="center"/>
    </xf>
    <xf numFmtId="0" fontId="0" fillId="2" borderId="9" xfId="21" applyFont="1" applyBorder="1" applyAlignment="1">
      <alignment vertical="center"/>
    </xf>
    <xf numFmtId="0" fontId="0" fillId="2" borderId="9" xfId="21" applyFont="1" applyBorder="1" applyAlignment="1">
      <alignment horizontal="center" vertical="center"/>
    </xf>
    <xf numFmtId="49" fontId="6" fillId="0" borderId="1" xfId="22" applyNumberFormat="1" applyFont="1" applyBorder="1" applyAlignment="1">
      <alignment horizontal="left" vertical="center" wrapText="1"/>
    </xf>
    <xf numFmtId="0" fontId="6" fillId="0" borderId="0" xfId="22" applyFont="1"/>
    <xf numFmtId="4" fontId="16" fillId="2" borderId="10" xfId="21" applyNumberFormat="1" applyFont="1" applyBorder="1" applyAlignment="1">
      <alignment horizontal="center" vertical="center"/>
    </xf>
    <xf numFmtId="0" fontId="6" fillId="0" borderId="7" xfId="28" applyBorder="1" applyAlignment="1">
      <alignment horizontal="center" vertical="center"/>
    </xf>
    <xf numFmtId="4" fontId="6" fillId="0" borderId="6" xfId="30" applyNumberFormat="1" applyBorder="1" applyAlignment="1">
      <alignment vertical="center"/>
    </xf>
    <xf numFmtId="164" fontId="6" fillId="0" borderId="0" xfId="29" applyNumberFormat="1" applyFont="1" applyAlignment="1">
      <alignment vertical="center"/>
    </xf>
    <xf numFmtId="0" fontId="6" fillId="0" borderId="1" xfId="41" applyFont="1" applyBorder="1" applyAlignment="1" applyProtection="1">
      <alignment horizontal="center" vertical="center" wrapText="1"/>
      <protection locked="0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>
      <alignment horizontal="center" vertical="center" wrapText="1"/>
    </xf>
    <xf numFmtId="0" fontId="6" fillId="0" borderId="11" xfId="28" applyBorder="1" applyAlignment="1">
      <alignment horizontal="center" vertical="center"/>
    </xf>
    <xf numFmtId="49" fontId="6" fillId="0" borderId="1" xfId="31" applyNumberFormat="1" applyBorder="1" applyAlignment="1">
      <alignment horizontal="center" vertical="center" wrapText="1"/>
    </xf>
    <xf numFmtId="49" fontId="6" fillId="0" borderId="5" xfId="31" applyNumberFormat="1" applyBorder="1" applyAlignment="1">
      <alignment horizontal="center" vertical="center" wrapText="1"/>
    </xf>
    <xf numFmtId="2" fontId="21" fillId="0" borderId="1" xfId="41" applyNumberFormat="1" applyFont="1" applyBorder="1" applyAlignment="1" applyProtection="1">
      <alignment horizontal="right" vertical="center"/>
      <protection locked="0"/>
    </xf>
    <xf numFmtId="4" fontId="21" fillId="0" borderId="1" xfId="29" applyNumberFormat="1" applyBorder="1" applyAlignment="1">
      <alignment vertical="center"/>
    </xf>
    <xf numFmtId="0" fontId="27" fillId="0" borderId="1" xfId="31" applyFont="1" applyBorder="1" applyAlignment="1">
      <alignment horizontal="center" vertical="center" wrapText="1"/>
    </xf>
    <xf numFmtId="4" fontId="28" fillId="0" borderId="1" xfId="29" applyNumberFormat="1" applyFont="1" applyBorder="1" applyAlignment="1">
      <alignment vertical="center"/>
    </xf>
    <xf numFmtId="0" fontId="27" fillId="0" borderId="1" xfId="31" applyFont="1" applyBorder="1" applyAlignment="1">
      <alignment horizontal="left" vertical="center" wrapText="1"/>
    </xf>
    <xf numFmtId="0" fontId="6" fillId="0" borderId="1" xfId="41" applyFont="1" applyBorder="1" applyAlignment="1" applyProtection="1">
      <alignment horizontal="left" vertical="center" wrapText="1"/>
      <protection locked="0"/>
    </xf>
    <xf numFmtId="49" fontId="27" fillId="0" borderId="1" xfId="31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28" quotePrefix="1" applyBorder="1" applyAlignment="1">
      <alignment horizontal="left" vertical="center"/>
    </xf>
    <xf numFmtId="0" fontId="6" fillId="0" borderId="1" xfId="27" applyFont="1" applyFill="1" applyBorder="1" applyAlignment="1">
      <alignment horizontal="center" vertical="center"/>
    </xf>
    <xf numFmtId="0" fontId="27" fillId="0" borderId="1" xfId="30" applyFont="1" applyBorder="1" applyAlignment="1">
      <alignment horizontal="center" vertical="center"/>
    </xf>
    <xf numFmtId="164" fontId="6" fillId="0" borderId="5" xfId="29" applyNumberFormat="1" applyFont="1" applyBorder="1" applyAlignment="1">
      <alignment vertical="center"/>
    </xf>
    <xf numFmtId="0" fontId="6" fillId="0" borderId="1" xfId="28" applyBorder="1" applyAlignment="1">
      <alignment vertical="center" wrapText="1"/>
    </xf>
    <xf numFmtId="0" fontId="6" fillId="0" borderId="1" xfId="28" applyBorder="1" applyAlignment="1">
      <alignment vertical="top" wrapText="1"/>
    </xf>
    <xf numFmtId="0" fontId="6" fillId="0" borderId="1" xfId="30" applyBorder="1" applyAlignment="1">
      <alignment horizontal="center" vertical="center"/>
    </xf>
    <xf numFmtId="0" fontId="6" fillId="0" borderId="1" xfId="31" applyBorder="1" applyAlignment="1">
      <alignment horizontal="left" vertical="center" wrapText="1"/>
    </xf>
    <xf numFmtId="0" fontId="6" fillId="0" borderId="1" xfId="31" applyBorder="1" applyAlignment="1">
      <alignment horizontal="center" vertical="center" wrapText="1"/>
    </xf>
    <xf numFmtId="0" fontId="6" fillId="0" borderId="5" xfId="31" applyBorder="1" applyAlignment="1">
      <alignment horizontal="left" vertical="center" wrapText="1"/>
    </xf>
    <xf numFmtId="0" fontId="6" fillId="0" borderId="5" xfId="31" applyBorder="1" applyAlignment="1">
      <alignment horizontal="center" vertical="center" wrapText="1"/>
    </xf>
    <xf numFmtId="4" fontId="21" fillId="0" borderId="5" xfId="29" applyNumberFormat="1" applyBorder="1" applyAlignment="1">
      <alignment vertical="center"/>
    </xf>
    <xf numFmtId="0" fontId="6" fillId="0" borderId="15" xfId="28" applyBorder="1" applyAlignment="1">
      <alignment horizontal="center" vertical="center"/>
    </xf>
    <xf numFmtId="49" fontId="6" fillId="0" borderId="16" xfId="22" applyNumberFormat="1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vertical="center" wrapText="1"/>
      <protection locked="0"/>
    </xf>
    <xf numFmtId="0" fontId="6" fillId="0" borderId="16" xfId="22" applyFont="1" applyBorder="1" applyAlignment="1">
      <alignment horizontal="center" vertical="center" wrapText="1"/>
    </xf>
    <xf numFmtId="4" fontId="21" fillId="0" borderId="16" xfId="29" applyNumberFormat="1" applyBorder="1" applyAlignment="1">
      <alignment vertical="center"/>
    </xf>
    <xf numFmtId="164" fontId="6" fillId="0" borderId="16" xfId="29" applyNumberFormat="1" applyFont="1" applyBorder="1" applyAlignment="1">
      <alignment vertical="center"/>
    </xf>
    <xf numFmtId="4" fontId="6" fillId="0" borderId="17" xfId="30" applyNumberFormat="1" applyBorder="1" applyAlignment="1">
      <alignment vertical="center"/>
    </xf>
    <xf numFmtId="0" fontId="10" fillId="0" borderId="0" xfId="0" applyFont="1" applyAlignment="1">
      <alignment horizontal="center" vertical="center"/>
    </xf>
  </cellXfs>
  <cellStyles count="44">
    <cellStyle name="hlavicka" xfId="24" xr:uid="{CB0850B3-E932-447B-8046-7759F8413490}"/>
    <cellStyle name="hlavickatucne" xfId="25" xr:uid="{4F1D2391-4120-4FCD-B98B-C1962D05501A}"/>
    <cellStyle name="hlavickatucnecentrum" xfId="23" xr:uid="{12E4ACC2-D6A9-42AA-97F3-8D0122B4E0E8}"/>
    <cellStyle name="Hypertextový odkaz 2" xfId="38" xr:uid="{19147186-A3EA-4F00-8AD0-8C33883617E8}"/>
    <cellStyle name="Normální" xfId="0" builtinId="0"/>
    <cellStyle name="Normální 2" xfId="2" xr:uid="{3D3FE6C8-D649-4EDD-8BAE-3E5AEB447175}"/>
    <cellStyle name="Normální 2 2" xfId="4" xr:uid="{B2406160-CA3F-4062-ACF5-277D02A2AF0E}"/>
    <cellStyle name="Normální 2 2 2" xfId="9" xr:uid="{3D01752F-2DE5-46CD-B115-63E3C0FD6BF7}"/>
    <cellStyle name="Normální 2 2 2 2" xfId="13" xr:uid="{A27C7B98-F03B-4C55-9927-1223DB920722}"/>
    <cellStyle name="Normální 2 2 3" xfId="16" xr:uid="{34C01447-7E94-4447-AB14-EC6EC071B85B}"/>
    <cellStyle name="Normální 2 2 4" xfId="11" xr:uid="{AE174466-5F54-4BE0-8384-1B3A67E0C16D}"/>
    <cellStyle name="normální 2 2 5" xfId="19" xr:uid="{98BAA326-B96A-453A-BBA5-D78E87695848}"/>
    <cellStyle name="Normální 2 3" xfId="6" xr:uid="{5FE573B3-1AA9-4E9B-B14C-5B7509809BBC}"/>
    <cellStyle name="Normální 2 3 2" xfId="10" xr:uid="{F6BAECCE-32F4-44CC-8849-424E267660EF}"/>
    <cellStyle name="Normální 2 3 2 2" xfId="14" xr:uid="{53C38F7E-0257-4C25-9A84-BF722863FA4E}"/>
    <cellStyle name="Normální 2 3 3" xfId="12" xr:uid="{E4D739ED-A925-4B97-8C2B-4FCE3AF88BCF}"/>
    <cellStyle name="Normální 2 4" xfId="37" xr:uid="{A0E0CA00-C2BE-4F1D-A9D4-6FC387C1376F}"/>
    <cellStyle name="Normální 2 5" xfId="41" xr:uid="{29B9C135-B43B-4198-A927-DC2C01A85B5C}"/>
    <cellStyle name="Normální 2 6" xfId="34" xr:uid="{E5848D11-BC3A-4726-BBBC-F8D396020107}"/>
    <cellStyle name="normální 3" xfId="3" xr:uid="{9957A67C-A84E-4922-9F1B-9A4B6F539C33}"/>
    <cellStyle name="normální 3 2" xfId="17" xr:uid="{64C8DE4D-4579-4344-B54D-D8091030AE6B}"/>
    <cellStyle name="Normální 3 3" xfId="18" xr:uid="{B1AB2AFE-81C1-4168-8A04-BD0D2D9A7E53}"/>
    <cellStyle name="Normální 3 4" xfId="39" xr:uid="{9C565DB3-256B-4DB6-B338-9B84258B1F31}"/>
    <cellStyle name="Normální 3 5" xfId="42" xr:uid="{321FC80E-37A1-4F3D-98FB-9DC633FD7EAF}"/>
    <cellStyle name="Normální 3 6" xfId="43" xr:uid="{0C2556D7-CF9E-4890-B493-8F47121E5A92}"/>
    <cellStyle name="Normální 4" xfId="5" xr:uid="{327FCDBF-D651-49B1-A113-F29D2ED897B8}"/>
    <cellStyle name="Normální 4 2" xfId="40" xr:uid="{5A0124CA-D9CA-4681-A742-02BB1A00F26F}"/>
    <cellStyle name="Normální 5" xfId="7" xr:uid="{9A93DDE7-91DB-4FEB-95B3-805DD255563E}"/>
    <cellStyle name="Normální 6" xfId="8" xr:uid="{E3500B7F-5245-4FCF-AE11-69956AB208E0}"/>
    <cellStyle name="Normální 7" xfId="15" xr:uid="{036DBBEB-4A4C-434F-8DB9-734953400437}"/>
    <cellStyle name="Normální 7 2" xfId="20" xr:uid="{330B5078-D9F0-45ED-863F-6F829AB41124}"/>
    <cellStyle name="Normální 8" xfId="1" xr:uid="{BF04FB2B-1BC2-48E5-BAA3-B77CA4AC7F50}"/>
    <cellStyle name="Normální 9" xfId="22" xr:uid="{A0BF5C05-0DA9-4BF2-A2AC-DAB2D8B0EED8}"/>
    <cellStyle name="Normální 9 2" xfId="31" xr:uid="{ED4D915C-413E-4430-A367-74B66310F238}"/>
    <cellStyle name="podpolozka" xfId="32" xr:uid="{0AB00867-CE2C-4A0C-8621-3FD6694919E8}"/>
    <cellStyle name="Poznámka" xfId="21" builtinId="10"/>
    <cellStyle name="text" xfId="28" xr:uid="{91733D8B-6AAF-4EED-B1AD-A598118EC99E}"/>
    <cellStyle name="text 2" xfId="33" xr:uid="{76E114A9-9F56-42E4-B4D5-243FFCE3891D}"/>
    <cellStyle name="text 2 2" xfId="30" xr:uid="{F88FE5DE-DF64-4BD4-B207-BC0969C34042}"/>
    <cellStyle name="textcentrum" xfId="26" xr:uid="{55E61F63-F862-4201-96E1-3874A4DD1C9A}"/>
    <cellStyle name="textcentrum 2" xfId="35" xr:uid="{A64F95FB-F767-4737-B501-5B645AF7928E}"/>
    <cellStyle name="texttucne" xfId="29" xr:uid="{9E188AE2-7FBE-4993-91C0-B8833198387E}"/>
    <cellStyle name="TucneGrayBack" xfId="27" xr:uid="{C8591FCE-F90B-45C8-BB95-2A73FC298E83}"/>
    <cellStyle name="TucneGreenBack" xfId="36" xr:uid="{CCCD0353-BF17-4FEE-A60A-E6708B0B00B9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lasil\Desktop\Pl&#225;ny\Pl&#225;ny%202023\NS&#218;%20mosty\60110_NA-n&#225;vrh%20pl&#225;nu%20nestavebn&#237;%20&#250;dr&#382;by%20most&#367;%202023_1.kolo.xlsb" TargetMode="External"/><Relationship Id="rId1" Type="http://schemas.openxmlformats.org/officeDocument/2006/relationships/externalLinkPath" Target="file:///\\192.168.1.241\Silni&#269;n&#237;%20technici\Users\oplasil\Desktop\Pl&#225;ny\Pl&#225;ny%202023\NS&#218;%20mosty\60110_NA-n&#225;vrh%20pl&#225;nu%20nestavebn&#237;%20&#250;dr&#382;by%20most&#367;%202023_1.kol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znam mostů"/>
      <sheetName val="vzor SSKHK (automat)"/>
      <sheetName val="data"/>
    </sheetNames>
    <sheetDataSet>
      <sheetData sheetId="0" refreshError="1"/>
      <sheetData sheetId="1" refreshError="1"/>
      <sheetData sheetId="2">
        <row r="2">
          <cell r="B2" t="str">
            <v xml:space="preserve"> </v>
          </cell>
          <cell r="C2" t="str">
            <v xml:space="preserve"> </v>
          </cell>
          <cell r="D2" t="str">
            <v xml:space="preserve"> </v>
          </cell>
          <cell r="F2" t="str">
            <v xml:space="preserve"> </v>
          </cell>
        </row>
        <row r="3">
          <cell r="B3" t="str">
            <v>Čištění mostních objektů - pročištění odvodňovačů ve zdivu</v>
          </cell>
          <cell r="C3">
            <v>952904141</v>
          </cell>
          <cell r="D3" t="str">
            <v>m</v>
          </cell>
          <cell r="E3">
            <v>223</v>
          </cell>
          <cell r="F3">
            <v>228</v>
          </cell>
        </row>
        <row r="4">
          <cell r="B4" t="str">
            <v>Doprava zaměstnanců</v>
          </cell>
          <cell r="C4">
            <v>81002000</v>
          </cell>
          <cell r="D4" t="str">
            <v>%</v>
          </cell>
          <cell r="E4">
            <v>4</v>
          </cell>
        </row>
        <row r="5">
          <cell r="B5" t="str">
            <v>Drcení ořezaných větví D do 100 mm s odvozem do 20 km</v>
          </cell>
          <cell r="C5">
            <v>111251111</v>
          </cell>
          <cell r="D5" t="str">
            <v>m3</v>
          </cell>
          <cell r="E5">
            <v>4040</v>
          </cell>
          <cell r="F5">
            <v>4040</v>
          </cell>
        </row>
        <row r="6">
          <cell r="B6" t="str">
            <v>Frézování spár a prasklin a jejich zalití</v>
          </cell>
          <cell r="C6" t="str">
            <v>NS 22830</v>
          </cell>
          <cell r="D6" t="str">
            <v>bm</v>
          </cell>
          <cell r="E6">
            <v>162</v>
          </cell>
          <cell r="F6">
            <v>162</v>
          </cell>
        </row>
        <row r="7">
          <cell r="B7" t="str">
            <v>Lanová svodidla - opravy sloupků, rovnání</v>
          </cell>
          <cell r="C7" t="str">
            <v>NS 41610</v>
          </cell>
          <cell r="D7" t="str">
            <v>ks</v>
          </cell>
          <cell r="E7">
            <v>310</v>
          </cell>
          <cell r="F7">
            <v>310.5</v>
          </cell>
        </row>
        <row r="8">
          <cell r="B8" t="str">
            <v>Montáž a demontáž dočasné dopravní značky kompletní základní</v>
          </cell>
          <cell r="C8">
            <v>913121111</v>
          </cell>
          <cell r="D8" t="str">
            <v>kus</v>
          </cell>
          <cell r="E8">
            <v>58</v>
          </cell>
          <cell r="F8">
            <v>59.1</v>
          </cell>
        </row>
        <row r="9">
          <cell r="B9" t="str">
            <v>Nátěr betonu mostu akrylátový 2x impregnační OS-A</v>
          </cell>
          <cell r="C9">
            <v>628611111</v>
          </cell>
          <cell r="D9" t="str">
            <v>m2</v>
          </cell>
          <cell r="E9">
            <v>237</v>
          </cell>
          <cell r="F9">
            <v>234</v>
          </cell>
        </row>
        <row r="10">
          <cell r="B10" t="str">
            <v>Nátěr betonu mostu akrylátový 2x ochranný pružný OS-C</v>
          </cell>
          <cell r="C10">
            <v>628611131</v>
          </cell>
          <cell r="D10" t="str">
            <v>m2</v>
          </cell>
          <cell r="E10">
            <v>253</v>
          </cell>
          <cell r="F10">
            <v>234</v>
          </cell>
        </row>
        <row r="11">
          <cell r="B11" t="str">
            <v>Nátěr mostního zábradlí polyuretanový jednonásobný vrchní</v>
          </cell>
          <cell r="C11">
            <v>628612201</v>
          </cell>
          <cell r="D11" t="str">
            <v>m2</v>
          </cell>
          <cell r="E11">
            <v>185</v>
          </cell>
          <cell r="F11">
            <v>180</v>
          </cell>
        </row>
        <row r="12">
          <cell r="B12" t="str">
            <v>Ocelová svodidla - opravy s dodáním svodnice</v>
          </cell>
          <cell r="C12" t="str">
            <v>NS 41420</v>
          </cell>
          <cell r="D12" t="str">
            <v>bm</v>
          </cell>
          <cell r="E12">
            <v>1552.8</v>
          </cell>
          <cell r="F12">
            <v>1552.8</v>
          </cell>
        </row>
        <row r="13">
          <cell r="B13" t="str">
            <v xml:space="preserve">Ocelová svodidla - opravy,rovnání  </v>
          </cell>
          <cell r="C13" t="str">
            <v>NS 41410</v>
          </cell>
          <cell r="D13" t="str">
            <v>bm</v>
          </cell>
          <cell r="E13">
            <v>716</v>
          </cell>
          <cell r="F13">
            <v>716.7</v>
          </cell>
        </row>
        <row r="14">
          <cell r="B14" t="str">
            <v>Očištění ploch stěn, rubu kleneb a podlah tlakovou vodou</v>
          </cell>
          <cell r="C14">
            <v>985131111</v>
          </cell>
          <cell r="D14" t="str">
            <v>m2</v>
          </cell>
          <cell r="E14">
            <v>132</v>
          </cell>
          <cell r="F14">
            <v>131</v>
          </cell>
        </row>
        <row r="15">
          <cell r="B15" t="str">
            <v>Odstranění náletových křovin, dřevin a travnatého porostu ve výškách v okolí říms a křídel</v>
          </cell>
          <cell r="C15">
            <v>938121111</v>
          </cell>
          <cell r="D15" t="str">
            <v>m2</v>
          </cell>
          <cell r="E15">
            <v>147</v>
          </cell>
          <cell r="F15">
            <v>149</v>
          </cell>
        </row>
        <row r="16">
          <cell r="B16" t="str">
            <v>Odstranění nánosu na krajnicích tl do 200 mm</v>
          </cell>
          <cell r="C16">
            <v>938909612</v>
          </cell>
          <cell r="D16" t="str">
            <v>m2</v>
          </cell>
          <cell r="E16">
            <v>50.2</v>
          </cell>
          <cell r="F16">
            <v>50.1</v>
          </cell>
        </row>
        <row r="17">
          <cell r="B17" t="str">
            <v>Odstranění naplaveného bahna tl vrstvy přes 100 mm s vodorovným přemístěním do 10 m</v>
          </cell>
          <cell r="C17">
            <v>181911112</v>
          </cell>
          <cell r="D17" t="str">
            <v>m3</v>
          </cell>
          <cell r="E17">
            <v>337</v>
          </cell>
          <cell r="F17">
            <v>343</v>
          </cell>
        </row>
        <row r="18">
          <cell r="B18" t="str">
            <v>Odstranění nátěru ze zámečnických konstrukcí okartáčováním</v>
          </cell>
          <cell r="C18">
            <v>783306809</v>
          </cell>
          <cell r="D18" t="str">
            <v>m2</v>
          </cell>
          <cell r="E18">
            <v>159</v>
          </cell>
          <cell r="F18">
            <v>160</v>
          </cell>
        </row>
        <row r="19">
          <cell r="B19" t="str">
            <v>Opravy zábradlí</v>
          </cell>
          <cell r="C19" t="str">
            <v>NS 42410</v>
          </cell>
          <cell r="D19" t="str">
            <v>bm</v>
          </cell>
          <cell r="E19">
            <v>921</v>
          </cell>
          <cell r="F19">
            <v>921</v>
          </cell>
        </row>
        <row r="20">
          <cell r="B20" t="str">
            <v>Poplatek za uložení na skládce (skládkovné) zeminy a kamení kód odpadu 17 05 04</v>
          </cell>
          <cell r="C20">
            <v>171201221</v>
          </cell>
          <cell r="D20" t="str">
            <v>t</v>
          </cell>
          <cell r="E20">
            <v>1330</v>
          </cell>
          <cell r="F20">
            <v>1300</v>
          </cell>
        </row>
        <row r="21">
          <cell r="B21" t="str">
            <v>Příplatek k dočasné dopravní značce kompletní základní za první a ZKD den použití</v>
          </cell>
          <cell r="C21">
            <v>913121211</v>
          </cell>
          <cell r="D21" t="str">
            <v>kus</v>
          </cell>
          <cell r="E21">
            <v>12.2</v>
          </cell>
          <cell r="F21">
            <v>11.6</v>
          </cell>
        </row>
        <row r="22">
          <cell r="B22" t="str">
            <v>Rigoly-čišt.nánosu tl.15cm</v>
          </cell>
          <cell r="C22" t="str">
            <v>NS 53140</v>
          </cell>
          <cell r="D22" t="str">
            <v>bm</v>
          </cell>
          <cell r="E22">
            <v>44.1</v>
          </cell>
          <cell r="F22">
            <v>44.1</v>
          </cell>
        </row>
        <row r="23">
          <cell r="B23" t="str">
            <v>Vodorovné přemístění do 10000 m výkopku/sypaniny z horniny třídy těžitelnosti I, skupiny 1 až 3</v>
          </cell>
          <cell r="C23">
            <v>162751117</v>
          </cell>
          <cell r="D23" t="str">
            <v>m3</v>
          </cell>
          <cell r="E23">
            <v>298</v>
          </cell>
          <cell r="F23">
            <v>271</v>
          </cell>
        </row>
        <row r="24">
          <cell r="B24" t="str">
            <v>Silniční obruby - oprava</v>
          </cell>
          <cell r="C24" t="str">
            <v>NS 59410</v>
          </cell>
          <cell r="D24" t="str">
            <v>m</v>
          </cell>
          <cell r="E24">
            <v>644.1</v>
          </cell>
          <cell r="F24">
            <v>644.1</v>
          </cell>
        </row>
        <row r="25">
          <cell r="B25" t="str">
            <v>Výsprava asf.emulzí a kamen.s použ.turba</v>
          </cell>
          <cell r="C25" t="str">
            <v>NS 21510</v>
          </cell>
          <cell r="D25" t="str">
            <v>t</v>
          </cell>
          <cell r="E25">
            <v>5494</v>
          </cell>
          <cell r="F25">
            <v>5494.8</v>
          </cell>
        </row>
        <row r="26">
          <cell r="B26" t="str">
            <v xml:space="preserve">Výsprava výtluků asfalt.směsí za horka       </v>
          </cell>
          <cell r="C26" t="str">
            <v>NS 21720</v>
          </cell>
          <cell r="D26" t="str">
            <v>t</v>
          </cell>
          <cell r="E26">
            <v>5693.6</v>
          </cell>
          <cell r="F26">
            <v>5693.6</v>
          </cell>
        </row>
        <row r="27">
          <cell r="B27" t="str">
            <v xml:space="preserve">Výsprava výtluků asftalt.směsí za studena    </v>
          </cell>
          <cell r="C27" t="str">
            <v>NS 21730</v>
          </cell>
          <cell r="D27" t="str">
            <v>t</v>
          </cell>
          <cell r="E27">
            <v>16126.4</v>
          </cell>
          <cell r="F27">
            <v>16126.4</v>
          </cell>
        </row>
        <row r="28">
          <cell r="B28" t="str">
            <v>Výplň spár monolitické římsy tmelem polyuretanovým šířky spáry do 15 mm</v>
          </cell>
          <cell r="C28">
            <v>317661141</v>
          </cell>
          <cell r="D28" t="str">
            <v>m</v>
          </cell>
          <cell r="E28">
            <v>81.3</v>
          </cell>
          <cell r="F28">
            <v>76</v>
          </cell>
        </row>
        <row r="29">
          <cell r="B29" t="str">
            <v>Výplň spár monolitické římsy tmelem polyuretanovým šířky spáry přes 15 do 40 mm</v>
          </cell>
          <cell r="C29">
            <v>317661142</v>
          </cell>
          <cell r="D29" t="str">
            <v>m</v>
          </cell>
          <cell r="E29">
            <v>212</v>
          </cell>
          <cell r="F29">
            <v>200</v>
          </cell>
        </row>
        <row r="30">
          <cell r="B30" t="str">
            <v>Zpevnění krajnic štěrkodrtí tl 100 mm</v>
          </cell>
          <cell r="C30">
            <v>569831111</v>
          </cell>
          <cell r="D30" t="str">
            <v>m2</v>
          </cell>
          <cell r="E30">
            <v>110</v>
          </cell>
          <cell r="F30">
            <v>105</v>
          </cell>
        </row>
        <row r="31">
          <cell r="B31" t="str">
            <v>Řízení provozu a dozor</v>
          </cell>
          <cell r="C31" t="str">
            <v>NS 81090</v>
          </cell>
          <cell r="D31" t="str">
            <v>hod</v>
          </cell>
          <cell r="E31">
            <v>418.1</v>
          </cell>
        </row>
        <row r="32">
          <cell r="B32" t="str">
            <v>Řez a průklest  ve výškách</v>
          </cell>
          <cell r="C32" t="str">
            <v>NS 82320</v>
          </cell>
          <cell r="D32" t="str">
            <v>ks</v>
          </cell>
          <cell r="E32">
            <v>1971</v>
          </cell>
        </row>
        <row r="33">
          <cell r="B33" t="str">
            <v>Použití vysokozdvižné plošiny</v>
          </cell>
          <cell r="C33" t="str">
            <v>NS 82390</v>
          </cell>
          <cell r="D33" t="str">
            <v>hod</v>
          </cell>
          <cell r="E33">
            <v>949</v>
          </cell>
        </row>
        <row r="34">
          <cell r="B34" t="str">
            <v>Kácení vč.odvětv.-pr.300-500mm</v>
          </cell>
          <cell r="C34" t="str">
            <v>NS 82930</v>
          </cell>
          <cell r="D34" t="str">
            <v>ks</v>
          </cell>
          <cell r="E34">
            <v>1469.3</v>
          </cell>
        </row>
        <row r="35">
          <cell r="B35" t="str">
            <v>VDZ-vodící proužek 25 cm-zřízení vč.předznačení</v>
          </cell>
          <cell r="C35" t="str">
            <v>NS 38710</v>
          </cell>
          <cell r="D35" t="str">
            <v>bm</v>
          </cell>
          <cell r="E35">
            <v>17.899999999999999</v>
          </cell>
        </row>
        <row r="36">
          <cell r="B36" t="str">
            <v>Lanová svodidla - výměna lan</v>
          </cell>
          <cell r="C36" t="str">
            <v>NS 41620</v>
          </cell>
          <cell r="D36" t="str">
            <v>bm</v>
          </cell>
          <cell r="E36">
            <v>558.1</v>
          </cell>
        </row>
        <row r="37">
          <cell r="B37" t="str">
            <v>Patka z betonu se zvýšenými nároky na prostředí C 30/37</v>
          </cell>
          <cell r="C37">
            <v>461310213</v>
          </cell>
          <cell r="D37" t="str">
            <v>m3</v>
          </cell>
          <cell r="E37">
            <v>4830</v>
          </cell>
        </row>
        <row r="38">
          <cell r="B38" t="str">
            <v>Vyrovnávka</v>
          </cell>
          <cell r="C38" t="str">
            <v>NS 21920</v>
          </cell>
          <cell r="D38" t="str">
            <v>t</v>
          </cell>
          <cell r="E38">
            <v>2902.6</v>
          </cell>
        </row>
        <row r="39">
          <cell r="B39" t="str">
            <v>Ocelová svodidla - opravy, rovnání</v>
          </cell>
          <cell r="C39" t="str">
            <v>NS 41410</v>
          </cell>
          <cell r="D39" t="str">
            <v>bm</v>
          </cell>
          <cell r="E39">
            <v>716.7</v>
          </cell>
        </row>
        <row r="40">
          <cell r="B40" t="str">
            <v>Odmaštění zámečnických konstrukcí ředidlovým odmašťovačem - I profily na podhledu NK</v>
          </cell>
          <cell r="C40">
            <v>783301313</v>
          </cell>
          <cell r="D40" t="str">
            <v>m2</v>
          </cell>
          <cell r="E40">
            <v>70.099999999999994</v>
          </cell>
        </row>
        <row r="41">
          <cell r="B41" t="str">
            <v>Protikorozní ochrana OK mostu I. tř.- základní a podkladní epoxidový, vrchní PU nátěr bez metalizace (např. Epolex S2300 + Telpur T 300)</v>
          </cell>
          <cell r="C41">
            <v>628613221</v>
          </cell>
          <cell r="D41" t="str">
            <v>m2</v>
          </cell>
          <cell r="E41">
            <v>1920</v>
          </cell>
        </row>
        <row r="42">
          <cell r="B42" t="str">
            <v>Spárování zdiva aktivovanou maltou spára hl do 40 mm dl do 6 m/m2</v>
          </cell>
          <cell r="C42">
            <v>985231111</v>
          </cell>
          <cell r="D42" t="str">
            <v>m2</v>
          </cell>
          <cell r="E42">
            <v>287</v>
          </cell>
        </row>
        <row r="43">
          <cell r="B43" t="str">
            <v>Montáž odrazek do svodidel</v>
          </cell>
          <cell r="C43" t="str">
            <v>NS 46110</v>
          </cell>
          <cell r="D43" t="str">
            <v>ks</v>
          </cell>
          <cell r="E43">
            <v>163</v>
          </cell>
        </row>
        <row r="45">
          <cell r="B45" t="str">
            <v>ks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BA74-1F24-4B48-9081-E9DC8C68B8D7}">
  <sheetPr>
    <pageSetUpPr fitToPage="1"/>
  </sheetPr>
  <dimension ref="A1:I71"/>
  <sheetViews>
    <sheetView tabSelected="1" zoomScaleNormal="100" workbookViewId="0">
      <selection activeCell="I6" sqref="I6"/>
    </sheetView>
  </sheetViews>
  <sheetFormatPr defaultColWidth="8.88671875" defaultRowHeight="13.2" x14ac:dyDescent="0.25"/>
  <cols>
    <col min="1" max="1" width="8.88671875" style="6" customWidth="1"/>
    <col min="2" max="2" width="12.33203125" style="6" customWidth="1"/>
    <col min="3" max="3" width="61.6640625" style="12" customWidth="1"/>
    <col min="4" max="4" width="9" style="6" customWidth="1"/>
    <col min="5" max="5" width="10.109375" style="6" customWidth="1"/>
    <col min="6" max="6" width="14.44140625" style="6" customWidth="1"/>
    <col min="7" max="7" width="15.33203125" style="6" customWidth="1"/>
    <col min="8" max="16384" width="8.88671875" style="6"/>
  </cols>
  <sheetData>
    <row r="1" spans="1:9" customFormat="1" ht="27.75" customHeight="1" x14ac:dyDescent="0.3">
      <c r="A1" s="64" t="s">
        <v>117</v>
      </c>
      <c r="B1" s="64"/>
      <c r="C1" s="64"/>
      <c r="D1" s="64"/>
      <c r="E1" s="64"/>
      <c r="F1" s="2"/>
      <c r="G1" s="2"/>
    </row>
    <row r="2" spans="1:9" customFormat="1" ht="22.2" x14ac:dyDescent="0.3">
      <c r="A2" s="1"/>
      <c r="B2" s="2"/>
      <c r="C2" s="17" t="s">
        <v>22</v>
      </c>
      <c r="D2" s="3"/>
      <c r="E2" s="4"/>
      <c r="F2" s="2"/>
      <c r="G2" s="2"/>
    </row>
    <row r="3" spans="1:9" customFormat="1" ht="15.6" x14ac:dyDescent="0.3">
      <c r="A3" s="14" t="s">
        <v>6</v>
      </c>
      <c r="B3" s="14"/>
      <c r="C3" s="5">
        <v>60710</v>
      </c>
      <c r="D3" s="3"/>
      <c r="E3" s="4"/>
      <c r="F3" s="2"/>
      <c r="G3" s="2"/>
    </row>
    <row r="4" spans="1:9" customFormat="1" ht="14.4" x14ac:dyDescent="0.3">
      <c r="A4" s="13" t="s">
        <v>11</v>
      </c>
      <c r="B4" s="13"/>
      <c r="C4" s="3" t="s">
        <v>63</v>
      </c>
      <c r="D4" s="3"/>
      <c r="E4" s="4"/>
      <c r="F4" s="2"/>
      <c r="G4" s="2"/>
    </row>
    <row r="5" spans="1:9" customFormat="1" ht="14.4" x14ac:dyDescent="0.3">
      <c r="A5" s="13" t="s">
        <v>13</v>
      </c>
      <c r="B5" s="13"/>
      <c r="C5" s="3" t="s">
        <v>56</v>
      </c>
      <c r="D5" s="3"/>
      <c r="E5" s="4"/>
      <c r="F5" s="2"/>
      <c r="G5" s="2"/>
    </row>
    <row r="6" spans="1:9" customFormat="1" ht="15.6" x14ac:dyDescent="0.3">
      <c r="A6" s="13" t="s">
        <v>12</v>
      </c>
      <c r="B6" s="13"/>
      <c r="C6" s="16" t="s">
        <v>64</v>
      </c>
      <c r="D6" s="3"/>
      <c r="E6" s="4"/>
      <c r="F6" s="2"/>
      <c r="G6" s="2"/>
    </row>
    <row r="7" spans="1:9" customFormat="1" ht="15.6" x14ac:dyDescent="0.3">
      <c r="A7" s="13" t="s">
        <v>7</v>
      </c>
      <c r="B7" s="13"/>
      <c r="C7" s="5">
        <v>55198</v>
      </c>
      <c r="D7" s="3"/>
      <c r="E7" s="4"/>
      <c r="F7" s="2"/>
      <c r="G7" s="2"/>
    </row>
    <row r="8" spans="1:9" customFormat="1" ht="15.6" customHeight="1" thickBot="1" x14ac:dyDescent="0.35">
      <c r="A8" s="15"/>
      <c r="B8" s="15"/>
      <c r="C8" s="18"/>
      <c r="D8" s="18"/>
      <c r="E8" s="18"/>
      <c r="F8" s="18"/>
      <c r="G8" s="18"/>
      <c r="H8" s="2"/>
    </row>
    <row r="9" spans="1:9" ht="18.600000000000001" thickBot="1" x14ac:dyDescent="0.3">
      <c r="A9" s="19" t="s">
        <v>10</v>
      </c>
      <c r="B9" s="20"/>
      <c r="C9" s="20"/>
      <c r="D9" s="20"/>
      <c r="E9" s="21"/>
      <c r="F9" s="20"/>
      <c r="G9" s="24">
        <f>SUM(G12:G71)</f>
        <v>0</v>
      </c>
    </row>
    <row r="10" spans="1:9" ht="13.8" thickBot="1" x14ac:dyDescent="0.3"/>
    <row r="11" spans="1:9" customFormat="1" ht="27" thickBot="1" x14ac:dyDescent="0.35">
      <c r="A11" s="29" t="s">
        <v>47</v>
      </c>
      <c r="B11" s="30" t="s">
        <v>48</v>
      </c>
      <c r="C11" s="30" t="s">
        <v>8</v>
      </c>
      <c r="D11" s="30" t="s">
        <v>0</v>
      </c>
      <c r="E11" s="31" t="s">
        <v>45</v>
      </c>
      <c r="F11" s="31" t="s">
        <v>46</v>
      </c>
      <c r="G11" s="32" t="s">
        <v>9</v>
      </c>
    </row>
    <row r="12" spans="1:9" ht="26.4" x14ac:dyDescent="0.25">
      <c r="A12" s="57">
        <v>1</v>
      </c>
      <c r="B12" s="58" t="s">
        <v>18</v>
      </c>
      <c r="C12" s="59" t="s">
        <v>17</v>
      </c>
      <c r="D12" s="60" t="s">
        <v>2</v>
      </c>
      <c r="E12" s="61"/>
      <c r="F12" s="62">
        <v>7</v>
      </c>
      <c r="G12" s="63">
        <f>F12*E12</f>
        <v>0</v>
      </c>
      <c r="I12" s="27"/>
    </row>
    <row r="13" spans="1:9" ht="28.8" x14ac:dyDescent="0.25">
      <c r="A13" s="7">
        <v>2</v>
      </c>
      <c r="B13" s="42" t="s">
        <v>118</v>
      </c>
      <c r="C13" s="40" t="s">
        <v>119</v>
      </c>
      <c r="D13" s="38" t="s">
        <v>2</v>
      </c>
      <c r="E13" s="39"/>
      <c r="F13" s="9">
        <v>90</v>
      </c>
      <c r="G13" s="10">
        <f t="shared" ref="G13:G71" si="0">E13*F13</f>
        <v>0</v>
      </c>
      <c r="I13" s="27"/>
    </row>
    <row r="14" spans="1:9" ht="28.8" x14ac:dyDescent="0.25">
      <c r="A14" s="7">
        <v>3</v>
      </c>
      <c r="B14" s="43">
        <v>113107143</v>
      </c>
      <c r="C14" s="40" t="s">
        <v>120</v>
      </c>
      <c r="D14" s="38" t="s">
        <v>2</v>
      </c>
      <c r="E14" s="39"/>
      <c r="F14" s="9">
        <v>63.5</v>
      </c>
      <c r="G14" s="10">
        <f t="shared" si="0"/>
        <v>0</v>
      </c>
      <c r="I14" s="27"/>
    </row>
    <row r="15" spans="1:9" ht="26.4" x14ac:dyDescent="0.25">
      <c r="A15" s="7">
        <v>4</v>
      </c>
      <c r="B15" s="44">
        <v>113107142</v>
      </c>
      <c r="C15" s="41" t="s">
        <v>85</v>
      </c>
      <c r="D15" s="28" t="s">
        <v>2</v>
      </c>
      <c r="E15" s="36"/>
      <c r="F15" s="9">
        <v>8</v>
      </c>
      <c r="G15" s="10">
        <f t="shared" si="0"/>
        <v>0</v>
      </c>
      <c r="I15" s="27"/>
    </row>
    <row r="16" spans="1:9" ht="26.4" x14ac:dyDescent="0.25">
      <c r="A16" s="33">
        <v>5</v>
      </c>
      <c r="B16" s="22" t="s">
        <v>23</v>
      </c>
      <c r="C16" s="8" t="s">
        <v>67</v>
      </c>
      <c r="D16" s="11" t="s">
        <v>1</v>
      </c>
      <c r="E16" s="37"/>
      <c r="F16" s="9">
        <v>3.44</v>
      </c>
      <c r="G16" s="10">
        <f t="shared" si="0"/>
        <v>0</v>
      </c>
      <c r="I16" s="27"/>
    </row>
    <row r="17" spans="1:9" ht="52.8" x14ac:dyDescent="0.25">
      <c r="A17" s="7">
        <v>6</v>
      </c>
      <c r="B17" s="22" t="s">
        <v>29</v>
      </c>
      <c r="C17" s="8" t="s">
        <v>108</v>
      </c>
      <c r="D17" s="11" t="s">
        <v>1</v>
      </c>
      <c r="E17" s="37"/>
      <c r="F17" s="9">
        <v>11.125</v>
      </c>
      <c r="G17" s="10">
        <f t="shared" ref="G17:G23" si="1">E17*F17</f>
        <v>0</v>
      </c>
      <c r="H17" s="23"/>
      <c r="I17" s="27"/>
    </row>
    <row r="18" spans="1:9" ht="26.4" x14ac:dyDescent="0.25">
      <c r="A18" s="7">
        <v>7</v>
      </c>
      <c r="B18" s="22" t="s">
        <v>37</v>
      </c>
      <c r="C18" s="8" t="s">
        <v>136</v>
      </c>
      <c r="D18" s="11" t="s">
        <v>4</v>
      </c>
      <c r="E18" s="37"/>
      <c r="F18" s="9">
        <f>31.9+27.96</f>
        <v>59.86</v>
      </c>
      <c r="G18" s="10">
        <f t="shared" si="1"/>
        <v>0</v>
      </c>
      <c r="I18" s="27"/>
    </row>
    <row r="19" spans="1:9" x14ac:dyDescent="0.25">
      <c r="A19" s="7">
        <v>8</v>
      </c>
      <c r="B19" s="22" t="s">
        <v>20</v>
      </c>
      <c r="C19" s="8" t="s">
        <v>38</v>
      </c>
      <c r="D19" s="11" t="s">
        <v>4</v>
      </c>
      <c r="E19" s="37"/>
      <c r="F19" s="9">
        <f>23.906+27.96</f>
        <v>51.866</v>
      </c>
      <c r="G19" s="10">
        <f t="shared" si="1"/>
        <v>0</v>
      </c>
      <c r="I19" s="27"/>
    </row>
    <row r="20" spans="1:9" x14ac:dyDescent="0.25">
      <c r="A20" s="33">
        <v>9</v>
      </c>
      <c r="B20" s="22" t="s">
        <v>14</v>
      </c>
      <c r="C20" s="8" t="s">
        <v>121</v>
      </c>
      <c r="D20" s="11" t="s">
        <v>4</v>
      </c>
      <c r="E20" s="37"/>
      <c r="F20" s="9">
        <f>F19*20</f>
        <v>1037.32</v>
      </c>
      <c r="G20" s="10">
        <f t="shared" si="1"/>
        <v>0</v>
      </c>
      <c r="I20" s="27"/>
    </row>
    <row r="21" spans="1:9" ht="26.4" x14ac:dyDescent="0.25">
      <c r="A21" s="7">
        <v>10</v>
      </c>
      <c r="B21" s="22" t="s">
        <v>52</v>
      </c>
      <c r="C21" s="8" t="s">
        <v>68</v>
      </c>
      <c r="D21" s="11" t="s">
        <v>4</v>
      </c>
      <c r="E21" s="37"/>
      <c r="F21" s="9">
        <f>8.256+27.96</f>
        <v>36.216000000000001</v>
      </c>
      <c r="G21" s="10">
        <f t="shared" si="1"/>
        <v>0</v>
      </c>
      <c r="I21" s="27"/>
    </row>
    <row r="22" spans="1:9" ht="39.6" x14ac:dyDescent="0.25">
      <c r="A22" s="7">
        <v>11</v>
      </c>
      <c r="B22" s="22" t="s">
        <v>53</v>
      </c>
      <c r="C22" s="8" t="s">
        <v>109</v>
      </c>
      <c r="D22" s="11" t="s">
        <v>4</v>
      </c>
      <c r="E22" s="37"/>
      <c r="F22" s="9">
        <v>23.65</v>
      </c>
      <c r="G22" s="10">
        <f t="shared" si="1"/>
        <v>0</v>
      </c>
      <c r="I22" s="27"/>
    </row>
    <row r="23" spans="1:9" ht="39.6" x14ac:dyDescent="0.25">
      <c r="A23" s="7">
        <v>12</v>
      </c>
      <c r="B23" s="22" t="s">
        <v>51</v>
      </c>
      <c r="C23" s="8" t="s">
        <v>58</v>
      </c>
      <c r="D23" s="11" t="s">
        <v>4</v>
      </c>
      <c r="E23" s="37"/>
      <c r="F23" s="9">
        <v>27.96</v>
      </c>
      <c r="G23" s="10">
        <f t="shared" si="1"/>
        <v>0</v>
      </c>
      <c r="I23" s="27"/>
    </row>
    <row r="24" spans="1:9" ht="39.6" x14ac:dyDescent="0.25">
      <c r="A24" s="33">
        <v>13</v>
      </c>
      <c r="B24" s="22" t="s">
        <v>35</v>
      </c>
      <c r="C24" s="8" t="s">
        <v>69</v>
      </c>
      <c r="D24" s="11" t="s">
        <v>2</v>
      </c>
      <c r="E24" s="37"/>
      <c r="F24" s="9">
        <v>14.25</v>
      </c>
      <c r="G24" s="10">
        <f t="shared" si="0"/>
        <v>0</v>
      </c>
      <c r="H24" s="23"/>
      <c r="I24" s="27"/>
    </row>
    <row r="25" spans="1:9" ht="26.4" x14ac:dyDescent="0.25">
      <c r="A25" s="7">
        <v>14</v>
      </c>
      <c r="B25" s="22" t="s">
        <v>24</v>
      </c>
      <c r="C25" s="8" t="s">
        <v>86</v>
      </c>
      <c r="D25" s="11" t="s">
        <v>2</v>
      </c>
      <c r="E25" s="37"/>
      <c r="F25" s="9">
        <v>43</v>
      </c>
      <c r="G25" s="10">
        <f t="shared" si="0"/>
        <v>0</v>
      </c>
      <c r="I25" s="27"/>
    </row>
    <row r="26" spans="1:9" ht="26.4" x14ac:dyDescent="0.25">
      <c r="A26" s="7">
        <v>15</v>
      </c>
      <c r="B26" s="22" t="s">
        <v>25</v>
      </c>
      <c r="C26" s="8" t="s">
        <v>87</v>
      </c>
      <c r="D26" s="11" t="s">
        <v>4</v>
      </c>
      <c r="E26" s="37"/>
      <c r="F26" s="9">
        <v>0.30199999999999999</v>
      </c>
      <c r="G26" s="10">
        <f t="shared" si="0"/>
        <v>0</v>
      </c>
      <c r="I26" s="27"/>
    </row>
    <row r="27" spans="1:9" ht="26.4" x14ac:dyDescent="0.25">
      <c r="A27" s="7">
        <v>16</v>
      </c>
      <c r="B27" s="22" t="s">
        <v>28</v>
      </c>
      <c r="C27" s="8" t="s">
        <v>71</v>
      </c>
      <c r="D27" s="11" t="s">
        <v>2</v>
      </c>
      <c r="E27" s="37"/>
      <c r="F27" s="9">
        <v>2.2000000000000002</v>
      </c>
      <c r="G27" s="10">
        <f t="shared" si="0"/>
        <v>0</v>
      </c>
      <c r="I27" s="27"/>
    </row>
    <row r="28" spans="1:9" x14ac:dyDescent="0.25">
      <c r="A28" s="33">
        <v>17</v>
      </c>
      <c r="B28" s="22" t="s">
        <v>27</v>
      </c>
      <c r="C28" s="8" t="s">
        <v>26</v>
      </c>
      <c r="D28" s="11" t="s">
        <v>2</v>
      </c>
      <c r="E28" s="37"/>
      <c r="F28" s="9">
        <v>2.2000000000000002</v>
      </c>
      <c r="G28" s="10">
        <f t="shared" si="0"/>
        <v>0</v>
      </c>
      <c r="I28" s="27"/>
    </row>
    <row r="29" spans="1:9" ht="52.8" x14ac:dyDescent="0.25">
      <c r="A29" s="7">
        <v>18</v>
      </c>
      <c r="B29" s="22" t="s">
        <v>80</v>
      </c>
      <c r="C29" s="8" t="s">
        <v>107</v>
      </c>
      <c r="D29" s="11" t="s">
        <v>66</v>
      </c>
      <c r="E29" s="37"/>
      <c r="F29" s="9">
        <v>1</v>
      </c>
      <c r="G29" s="10">
        <f t="shared" si="0"/>
        <v>0</v>
      </c>
      <c r="I29" s="27"/>
    </row>
    <row r="30" spans="1:9" ht="39.6" x14ac:dyDescent="0.25">
      <c r="A30" s="7">
        <v>19</v>
      </c>
      <c r="B30" s="22" t="s">
        <v>19</v>
      </c>
      <c r="C30" s="8" t="s">
        <v>91</v>
      </c>
      <c r="D30" s="11" t="s">
        <v>1</v>
      </c>
      <c r="E30" s="37"/>
      <c r="F30" s="9">
        <v>3.44</v>
      </c>
      <c r="G30" s="10">
        <f t="shared" si="0"/>
        <v>0</v>
      </c>
      <c r="I30" s="27"/>
    </row>
    <row r="31" spans="1:9" ht="26.4" x14ac:dyDescent="0.25">
      <c r="A31" s="7">
        <v>20</v>
      </c>
      <c r="B31" s="45">
        <v>113156201</v>
      </c>
      <c r="C31" s="49" t="s">
        <v>70</v>
      </c>
      <c r="D31" s="46" t="s">
        <v>2</v>
      </c>
      <c r="E31" s="37"/>
      <c r="F31" s="9">
        <v>43</v>
      </c>
      <c r="G31" s="10">
        <f t="shared" si="0"/>
        <v>0</v>
      </c>
      <c r="H31" s="23"/>
      <c r="I31" s="27"/>
    </row>
    <row r="32" spans="1:9" ht="52.8" x14ac:dyDescent="0.25">
      <c r="A32" s="33">
        <v>21</v>
      </c>
      <c r="B32" s="45">
        <v>23521610</v>
      </c>
      <c r="C32" s="50" t="s">
        <v>88</v>
      </c>
      <c r="D32" s="46" t="s">
        <v>15</v>
      </c>
      <c r="E32" s="37"/>
      <c r="F32" s="9">
        <v>43</v>
      </c>
      <c r="G32" s="10">
        <f t="shared" si="0"/>
        <v>0</v>
      </c>
      <c r="I32" s="27"/>
    </row>
    <row r="33" spans="1:9" x14ac:dyDescent="0.25">
      <c r="A33" s="7">
        <v>22</v>
      </c>
      <c r="B33" s="22" t="s">
        <v>21</v>
      </c>
      <c r="C33" s="8" t="s">
        <v>89</v>
      </c>
      <c r="D33" s="46" t="s">
        <v>15</v>
      </c>
      <c r="E33" s="37"/>
      <c r="F33" s="9">
        <v>34.4</v>
      </c>
      <c r="G33" s="10">
        <f t="shared" si="0"/>
        <v>0</v>
      </c>
      <c r="H33" s="23"/>
      <c r="I33" s="27"/>
    </row>
    <row r="34" spans="1:9" ht="26.4" x14ac:dyDescent="0.25">
      <c r="A34" s="7">
        <v>23</v>
      </c>
      <c r="B34" s="22" t="s">
        <v>16</v>
      </c>
      <c r="C34" s="8" t="s">
        <v>90</v>
      </c>
      <c r="D34" s="51" t="s">
        <v>2</v>
      </c>
      <c r="E34" s="37"/>
      <c r="F34" s="9">
        <v>70.5</v>
      </c>
      <c r="G34" s="10">
        <f t="shared" si="0"/>
        <v>0</v>
      </c>
      <c r="I34" s="27"/>
    </row>
    <row r="35" spans="1:9" ht="39.6" x14ac:dyDescent="0.25">
      <c r="A35" s="7">
        <v>24</v>
      </c>
      <c r="B35" s="45">
        <v>62855002</v>
      </c>
      <c r="C35" s="50" t="s">
        <v>49</v>
      </c>
      <c r="D35" s="46" t="s">
        <v>2</v>
      </c>
      <c r="E35" s="37"/>
      <c r="F35" s="9">
        <v>70.5</v>
      </c>
      <c r="G35" s="10">
        <f t="shared" si="0"/>
        <v>0</v>
      </c>
      <c r="I35" s="27"/>
    </row>
    <row r="36" spans="1:9" ht="26.4" x14ac:dyDescent="0.25">
      <c r="A36" s="33">
        <v>25</v>
      </c>
      <c r="B36" s="22" t="s">
        <v>44</v>
      </c>
      <c r="C36" s="8" t="s">
        <v>74</v>
      </c>
      <c r="D36" s="11" t="s">
        <v>2</v>
      </c>
      <c r="E36" s="37"/>
      <c r="F36" s="9">
        <v>1.52</v>
      </c>
      <c r="G36" s="10">
        <f t="shared" si="0"/>
        <v>0</v>
      </c>
      <c r="I36" s="27"/>
    </row>
    <row r="37" spans="1:9" ht="26.4" x14ac:dyDescent="0.25">
      <c r="A37" s="7">
        <v>26</v>
      </c>
      <c r="B37" s="22" t="s">
        <v>43</v>
      </c>
      <c r="C37" s="8" t="s">
        <v>75</v>
      </c>
      <c r="D37" s="11" t="s">
        <v>2</v>
      </c>
      <c r="E37" s="37"/>
      <c r="F37" s="9">
        <v>33.44</v>
      </c>
      <c r="G37" s="10">
        <f t="shared" si="0"/>
        <v>0</v>
      </c>
      <c r="I37" s="27"/>
    </row>
    <row r="38" spans="1:9" ht="26.4" x14ac:dyDescent="0.25">
      <c r="A38" s="7">
        <v>27</v>
      </c>
      <c r="B38" s="45">
        <v>711491177</v>
      </c>
      <c r="C38" s="50" t="s">
        <v>76</v>
      </c>
      <c r="D38" s="46" t="s">
        <v>3</v>
      </c>
      <c r="E38" s="37"/>
      <c r="F38" s="9">
        <v>7.6</v>
      </c>
      <c r="G38" s="10">
        <f t="shared" si="0"/>
        <v>0</v>
      </c>
      <c r="I38" s="27"/>
    </row>
    <row r="39" spans="1:9" ht="39.6" x14ac:dyDescent="0.25">
      <c r="A39" s="7">
        <v>28</v>
      </c>
      <c r="B39" s="22" t="s">
        <v>59</v>
      </c>
      <c r="C39" s="8" t="s">
        <v>77</v>
      </c>
      <c r="D39" s="51" t="s">
        <v>2</v>
      </c>
      <c r="E39" s="37"/>
      <c r="F39" s="9">
        <v>0.45600000000000002</v>
      </c>
      <c r="G39" s="10">
        <f t="shared" si="0"/>
        <v>0</v>
      </c>
      <c r="I39" s="27"/>
    </row>
    <row r="40" spans="1:9" ht="26.4" x14ac:dyDescent="0.25">
      <c r="A40" s="33">
        <v>29</v>
      </c>
      <c r="B40" s="22" t="s">
        <v>60</v>
      </c>
      <c r="C40" s="8" t="s">
        <v>62</v>
      </c>
      <c r="D40" s="11" t="s">
        <v>2</v>
      </c>
      <c r="E40" s="37"/>
      <c r="F40" s="9">
        <v>1.52</v>
      </c>
      <c r="G40" s="10">
        <f t="shared" si="0"/>
        <v>0</v>
      </c>
      <c r="I40" s="27"/>
    </row>
    <row r="41" spans="1:9" ht="26.4" x14ac:dyDescent="0.25">
      <c r="A41" s="7">
        <v>30</v>
      </c>
      <c r="B41" s="22" t="s">
        <v>42</v>
      </c>
      <c r="C41" s="8" t="s">
        <v>61</v>
      </c>
      <c r="D41" s="51" t="s">
        <v>2</v>
      </c>
      <c r="E41" s="37"/>
      <c r="F41" s="9">
        <v>1.52</v>
      </c>
      <c r="G41" s="10">
        <f t="shared" si="0"/>
        <v>0</v>
      </c>
      <c r="I41" s="27"/>
    </row>
    <row r="42" spans="1:9" ht="39" customHeight="1" x14ac:dyDescent="0.25">
      <c r="A42" s="7">
        <v>31</v>
      </c>
      <c r="B42" s="22" t="s">
        <v>110</v>
      </c>
      <c r="C42" s="8" t="s">
        <v>111</v>
      </c>
      <c r="D42" s="51" t="s">
        <v>112</v>
      </c>
      <c r="E42" s="37"/>
      <c r="F42" s="9">
        <v>2</v>
      </c>
      <c r="G42" s="10">
        <f t="shared" si="0"/>
        <v>0</v>
      </c>
      <c r="I42" s="27"/>
    </row>
    <row r="43" spans="1:9" ht="25.5" customHeight="1" x14ac:dyDescent="0.25">
      <c r="A43" s="7">
        <v>32</v>
      </c>
      <c r="B43" s="22" t="s">
        <v>113</v>
      </c>
      <c r="C43" s="8" t="s">
        <v>114</v>
      </c>
      <c r="D43" s="51" t="s">
        <v>112</v>
      </c>
      <c r="E43" s="37"/>
      <c r="F43" s="9">
        <v>2</v>
      </c>
      <c r="G43" s="10">
        <f t="shared" si="0"/>
        <v>0</v>
      </c>
      <c r="I43" s="27"/>
    </row>
    <row r="44" spans="1:9" ht="45" customHeight="1" x14ac:dyDescent="0.25">
      <c r="A44" s="33">
        <v>33</v>
      </c>
      <c r="B44" s="22" t="s">
        <v>115</v>
      </c>
      <c r="C44" s="8" t="s">
        <v>116</v>
      </c>
      <c r="D44" s="51" t="s">
        <v>112</v>
      </c>
      <c r="E44" s="37"/>
      <c r="F44" s="9">
        <v>2</v>
      </c>
      <c r="G44" s="10">
        <f t="shared" si="0"/>
        <v>0</v>
      </c>
      <c r="I44" s="27"/>
    </row>
    <row r="45" spans="1:9" ht="26.4" x14ac:dyDescent="0.25">
      <c r="A45" s="7">
        <v>34</v>
      </c>
      <c r="B45" s="22" t="s">
        <v>36</v>
      </c>
      <c r="C45" s="8" t="s">
        <v>72</v>
      </c>
      <c r="D45" s="51" t="s">
        <v>3</v>
      </c>
      <c r="E45" s="37"/>
      <c r="F45" s="9">
        <v>28.5</v>
      </c>
      <c r="G45" s="10">
        <f t="shared" si="0"/>
        <v>0</v>
      </c>
      <c r="I45" s="27"/>
    </row>
    <row r="46" spans="1:9" x14ac:dyDescent="0.25">
      <c r="A46" s="7">
        <v>35</v>
      </c>
      <c r="B46" s="22" t="s">
        <v>31</v>
      </c>
      <c r="C46" s="8" t="s">
        <v>30</v>
      </c>
      <c r="D46" s="51" t="s">
        <v>3</v>
      </c>
      <c r="E46" s="37"/>
      <c r="F46" s="9">
        <v>28.5</v>
      </c>
      <c r="G46" s="10">
        <f t="shared" si="0"/>
        <v>0</v>
      </c>
      <c r="I46" s="27"/>
    </row>
    <row r="47" spans="1:9" ht="26.4" x14ac:dyDescent="0.25">
      <c r="A47" s="7">
        <v>36</v>
      </c>
      <c r="B47" s="22" t="s">
        <v>57</v>
      </c>
      <c r="C47" s="8" t="s">
        <v>73</v>
      </c>
      <c r="D47" s="51" t="s">
        <v>1</v>
      </c>
      <c r="E47" s="37"/>
      <c r="F47" s="9">
        <v>4.125</v>
      </c>
      <c r="G47" s="10">
        <f t="shared" si="0"/>
        <v>0</v>
      </c>
      <c r="I47" s="27"/>
    </row>
    <row r="48" spans="1:9" ht="26.4" x14ac:dyDescent="0.25">
      <c r="A48" s="33">
        <v>37</v>
      </c>
      <c r="B48" s="22" t="s">
        <v>50</v>
      </c>
      <c r="C48" s="8" t="s">
        <v>78</v>
      </c>
      <c r="D48" s="51" t="s">
        <v>2</v>
      </c>
      <c r="E48" s="37"/>
      <c r="F48" s="9">
        <v>13.75</v>
      </c>
      <c r="G48" s="10">
        <f t="shared" si="0"/>
        <v>0</v>
      </c>
      <c r="I48" s="27"/>
    </row>
    <row r="49" spans="1:9" ht="39.6" x14ac:dyDescent="0.25">
      <c r="A49" s="7">
        <v>38</v>
      </c>
      <c r="B49" s="22" t="s">
        <v>32</v>
      </c>
      <c r="C49" s="8" t="s">
        <v>79</v>
      </c>
      <c r="D49" s="51" t="s">
        <v>2</v>
      </c>
      <c r="E49" s="37"/>
      <c r="F49" s="9">
        <v>1.1399999999999999</v>
      </c>
      <c r="G49" s="10">
        <f t="shared" si="0"/>
        <v>0</v>
      </c>
      <c r="I49" s="27"/>
    </row>
    <row r="50" spans="1:9" x14ac:dyDescent="0.25">
      <c r="A50" s="7">
        <v>39</v>
      </c>
      <c r="B50" s="22" t="s">
        <v>34</v>
      </c>
      <c r="C50" s="8" t="s">
        <v>33</v>
      </c>
      <c r="D50" s="51" t="s">
        <v>2</v>
      </c>
      <c r="E50" s="37"/>
      <c r="F50" s="9">
        <v>1.1399999999999999</v>
      </c>
      <c r="G50" s="10">
        <f t="shared" si="0"/>
        <v>0</v>
      </c>
      <c r="I50" s="27"/>
    </row>
    <row r="51" spans="1:9" ht="43.2" x14ac:dyDescent="0.25">
      <c r="A51" s="7">
        <v>40</v>
      </c>
      <c r="B51" s="42" t="s">
        <v>124</v>
      </c>
      <c r="C51" s="40" t="s">
        <v>129</v>
      </c>
      <c r="D51" s="47" t="s">
        <v>2</v>
      </c>
      <c r="E51" s="39"/>
      <c r="F51" s="9">
        <v>43</v>
      </c>
      <c r="G51" s="10">
        <f t="shared" si="0"/>
        <v>0</v>
      </c>
      <c r="I51" s="27"/>
    </row>
    <row r="52" spans="1:9" ht="43.2" x14ac:dyDescent="0.25">
      <c r="A52" s="33">
        <v>41</v>
      </c>
      <c r="B52" s="42" t="s">
        <v>123</v>
      </c>
      <c r="C52" s="40" t="s">
        <v>130</v>
      </c>
      <c r="D52" s="47" t="s">
        <v>2</v>
      </c>
      <c r="E52" s="39"/>
      <c r="F52" s="9">
        <v>24.5</v>
      </c>
      <c r="G52" s="10">
        <f t="shared" si="0"/>
        <v>0</v>
      </c>
      <c r="I52" s="27"/>
    </row>
    <row r="53" spans="1:9" ht="43.2" x14ac:dyDescent="0.25">
      <c r="A53" s="7">
        <v>42</v>
      </c>
      <c r="B53" s="42" t="s">
        <v>125</v>
      </c>
      <c r="C53" s="40" t="s">
        <v>126</v>
      </c>
      <c r="D53" s="47" t="s">
        <v>2</v>
      </c>
      <c r="E53" s="39"/>
      <c r="F53" s="9">
        <v>92</v>
      </c>
      <c r="G53" s="10">
        <f t="shared" si="0"/>
        <v>0</v>
      </c>
      <c r="I53" s="27"/>
    </row>
    <row r="54" spans="1:9" ht="43.2" x14ac:dyDescent="0.25">
      <c r="A54" s="7">
        <v>43</v>
      </c>
      <c r="B54" s="42" t="s">
        <v>127</v>
      </c>
      <c r="C54" s="40" t="s">
        <v>128</v>
      </c>
      <c r="D54" s="47" t="s">
        <v>2</v>
      </c>
      <c r="E54" s="39"/>
      <c r="F54" s="9">
        <v>67</v>
      </c>
      <c r="G54" s="10">
        <f t="shared" si="0"/>
        <v>0</v>
      </c>
      <c r="I54" s="27"/>
    </row>
    <row r="55" spans="1:9" ht="43.2" x14ac:dyDescent="0.25">
      <c r="A55" s="7">
        <v>44</v>
      </c>
      <c r="B55" s="42" t="s">
        <v>125</v>
      </c>
      <c r="C55" s="40" t="s">
        <v>126</v>
      </c>
      <c r="D55" s="47" t="s">
        <v>2</v>
      </c>
      <c r="E55" s="39"/>
      <c r="F55" s="9">
        <v>83</v>
      </c>
      <c r="G55" s="10">
        <f t="shared" si="0"/>
        <v>0</v>
      </c>
      <c r="I55" s="27"/>
    </row>
    <row r="56" spans="1:9" ht="26.4" x14ac:dyDescent="0.25">
      <c r="A56" s="33">
        <v>45</v>
      </c>
      <c r="B56" s="22" t="s">
        <v>82</v>
      </c>
      <c r="C56" s="8" t="s">
        <v>81</v>
      </c>
      <c r="D56" s="51" t="s">
        <v>2</v>
      </c>
      <c r="E56" s="37"/>
      <c r="F56" s="9">
        <v>7</v>
      </c>
      <c r="G56" s="10">
        <f t="shared" si="0"/>
        <v>0</v>
      </c>
      <c r="I56" s="27"/>
    </row>
    <row r="57" spans="1:9" x14ac:dyDescent="0.25">
      <c r="A57" s="7">
        <v>46</v>
      </c>
      <c r="B57" s="22" t="s">
        <v>84</v>
      </c>
      <c r="C57" s="8" t="s">
        <v>83</v>
      </c>
      <c r="D57" s="51" t="s">
        <v>2</v>
      </c>
      <c r="E57" s="37"/>
      <c r="F57" s="9">
        <v>7</v>
      </c>
      <c r="G57" s="10">
        <f t="shared" si="0"/>
        <v>0</v>
      </c>
      <c r="I57" s="27"/>
    </row>
    <row r="58" spans="1:9" x14ac:dyDescent="0.25">
      <c r="A58" s="7">
        <v>47</v>
      </c>
      <c r="B58" s="22" t="s">
        <v>102</v>
      </c>
      <c r="C58" s="8" t="s">
        <v>101</v>
      </c>
      <c r="D58" s="51" t="s">
        <v>2</v>
      </c>
      <c r="E58" s="37"/>
      <c r="F58" s="9">
        <v>7</v>
      </c>
      <c r="G58" s="10">
        <f t="shared" si="0"/>
        <v>0</v>
      </c>
      <c r="I58" s="27"/>
    </row>
    <row r="59" spans="1:9" ht="28.8" x14ac:dyDescent="0.25">
      <c r="A59" s="7">
        <v>48</v>
      </c>
      <c r="B59" s="42" t="s">
        <v>122</v>
      </c>
      <c r="C59" s="40" t="s">
        <v>131</v>
      </c>
      <c r="D59" s="47" t="s">
        <v>2</v>
      </c>
      <c r="E59" s="39"/>
      <c r="F59" s="9">
        <v>83</v>
      </c>
      <c r="G59" s="10">
        <f t="shared" si="0"/>
        <v>0</v>
      </c>
      <c r="I59" s="27"/>
    </row>
    <row r="60" spans="1:9" ht="43.2" x14ac:dyDescent="0.25">
      <c r="A60" s="33">
        <v>49</v>
      </c>
      <c r="B60" s="42" t="s">
        <v>132</v>
      </c>
      <c r="C60" s="40" t="s">
        <v>135</v>
      </c>
      <c r="D60" s="47" t="s">
        <v>3</v>
      </c>
      <c r="E60" s="39"/>
      <c r="F60" s="9">
        <v>59</v>
      </c>
      <c r="G60" s="10">
        <f t="shared" si="0"/>
        <v>0</v>
      </c>
      <c r="I60" s="27"/>
    </row>
    <row r="61" spans="1:9" ht="28.8" x14ac:dyDescent="0.25">
      <c r="A61" s="7">
        <v>50</v>
      </c>
      <c r="B61" s="42" t="s">
        <v>133</v>
      </c>
      <c r="C61" s="40" t="s">
        <v>134</v>
      </c>
      <c r="D61" s="47" t="s">
        <v>3</v>
      </c>
      <c r="E61" s="39"/>
      <c r="F61" s="9">
        <v>59</v>
      </c>
      <c r="G61" s="10">
        <f t="shared" si="0"/>
        <v>0</v>
      </c>
      <c r="I61" s="27"/>
    </row>
    <row r="62" spans="1:9" ht="26.4" x14ac:dyDescent="0.25">
      <c r="A62" s="7">
        <v>51</v>
      </c>
      <c r="B62" s="22" t="s">
        <v>39</v>
      </c>
      <c r="C62" s="8" t="s">
        <v>92</v>
      </c>
      <c r="D62" s="51" t="s">
        <v>2</v>
      </c>
      <c r="E62" s="37"/>
      <c r="F62" s="9">
        <v>2</v>
      </c>
      <c r="G62" s="10">
        <f t="shared" si="0"/>
        <v>0</v>
      </c>
      <c r="I62" s="27"/>
    </row>
    <row r="63" spans="1:9" ht="27.75" customHeight="1" x14ac:dyDescent="0.25">
      <c r="A63" s="7">
        <v>52</v>
      </c>
      <c r="B63" s="22" t="s">
        <v>40</v>
      </c>
      <c r="C63" s="8" t="s">
        <v>65</v>
      </c>
      <c r="D63" s="51" t="s">
        <v>2</v>
      </c>
      <c r="E63" s="37"/>
      <c r="F63" s="9">
        <v>4</v>
      </c>
      <c r="G63" s="10">
        <f t="shared" si="0"/>
        <v>0</v>
      </c>
      <c r="H63" s="23"/>
      <c r="I63" s="27"/>
    </row>
    <row r="64" spans="1:9" ht="26.4" x14ac:dyDescent="0.25">
      <c r="A64" s="33">
        <v>53</v>
      </c>
      <c r="B64" s="22" t="s">
        <v>94</v>
      </c>
      <c r="C64" s="8" t="s">
        <v>93</v>
      </c>
      <c r="D64" s="51" t="s">
        <v>3</v>
      </c>
      <c r="E64" s="37"/>
      <c r="F64" s="9">
        <v>33.799999999999997</v>
      </c>
      <c r="G64" s="10">
        <f t="shared" si="0"/>
        <v>0</v>
      </c>
      <c r="H64" s="23"/>
      <c r="I64" s="27"/>
    </row>
    <row r="65" spans="1:9" ht="26.4" x14ac:dyDescent="0.25">
      <c r="A65" s="7">
        <v>54</v>
      </c>
      <c r="B65" s="22" t="s">
        <v>96</v>
      </c>
      <c r="C65" s="8" t="s">
        <v>95</v>
      </c>
      <c r="D65" s="51" t="s">
        <v>3</v>
      </c>
      <c r="E65" s="37"/>
      <c r="F65" s="9">
        <v>33.799999999999997</v>
      </c>
      <c r="G65" s="10">
        <f t="shared" si="0"/>
        <v>0</v>
      </c>
      <c r="H65" s="23"/>
      <c r="I65" s="27"/>
    </row>
    <row r="66" spans="1:9" ht="26.4" x14ac:dyDescent="0.25">
      <c r="A66" s="7">
        <v>55</v>
      </c>
      <c r="B66" s="22" t="s">
        <v>24</v>
      </c>
      <c r="C66" s="8" t="s">
        <v>97</v>
      </c>
      <c r="D66" s="51" t="s">
        <v>2</v>
      </c>
      <c r="E66" s="37"/>
      <c r="F66" s="9">
        <v>25</v>
      </c>
      <c r="G66" s="10">
        <f t="shared" si="0"/>
        <v>0</v>
      </c>
      <c r="H66" s="23"/>
      <c r="I66" s="27"/>
    </row>
    <row r="67" spans="1:9" ht="26.4" x14ac:dyDescent="0.25">
      <c r="A67" s="7">
        <v>56</v>
      </c>
      <c r="B67" s="22" t="s">
        <v>99</v>
      </c>
      <c r="C67" s="8" t="s">
        <v>98</v>
      </c>
      <c r="D67" s="51" t="s">
        <v>2</v>
      </c>
      <c r="E67" s="37"/>
      <c r="F67" s="9">
        <v>3</v>
      </c>
      <c r="G67" s="10">
        <f t="shared" si="0"/>
        <v>0</v>
      </c>
      <c r="H67" s="23"/>
      <c r="I67" s="27"/>
    </row>
    <row r="68" spans="1:9" x14ac:dyDescent="0.25">
      <c r="A68" s="33">
        <v>57</v>
      </c>
      <c r="B68" s="22" t="s">
        <v>100</v>
      </c>
      <c r="C68" s="8" t="s">
        <v>41</v>
      </c>
      <c r="D68" s="51" t="s">
        <v>2</v>
      </c>
      <c r="E68" s="37"/>
      <c r="F68" s="9">
        <v>3</v>
      </c>
      <c r="G68" s="10">
        <f t="shared" si="0"/>
        <v>0</v>
      </c>
      <c r="H68" s="23"/>
      <c r="I68" s="27"/>
    </row>
    <row r="69" spans="1:9" x14ac:dyDescent="0.25">
      <c r="A69" s="7">
        <v>58</v>
      </c>
      <c r="B69" s="22" t="s">
        <v>55</v>
      </c>
      <c r="C69" s="8" t="s">
        <v>54</v>
      </c>
      <c r="D69" s="51" t="s">
        <v>66</v>
      </c>
      <c r="E69" s="37"/>
      <c r="F69" s="9">
        <v>1</v>
      </c>
      <c r="G69" s="10">
        <f t="shared" si="0"/>
        <v>0</v>
      </c>
      <c r="I69" s="27"/>
    </row>
    <row r="70" spans="1:9" x14ac:dyDescent="0.25">
      <c r="A70" s="7">
        <v>59</v>
      </c>
      <c r="B70" s="34" t="s">
        <v>104</v>
      </c>
      <c r="C70" s="52" t="s">
        <v>103</v>
      </c>
      <c r="D70" s="53" t="s">
        <v>5</v>
      </c>
      <c r="E70" s="37"/>
      <c r="F70" s="9">
        <v>15</v>
      </c>
      <c r="G70" s="10">
        <f t="shared" si="0"/>
        <v>0</v>
      </c>
      <c r="I70" s="27"/>
    </row>
    <row r="71" spans="1:9" ht="27" thickBot="1" x14ac:dyDescent="0.3">
      <c r="A71" s="25">
        <v>60</v>
      </c>
      <c r="B71" s="35" t="s">
        <v>105</v>
      </c>
      <c r="C71" s="54" t="s">
        <v>106</v>
      </c>
      <c r="D71" s="55" t="s">
        <v>5</v>
      </c>
      <c r="E71" s="56"/>
      <c r="F71" s="48">
        <v>450</v>
      </c>
      <c r="G71" s="26">
        <f t="shared" si="0"/>
        <v>0</v>
      </c>
      <c r="I71" s="27"/>
    </row>
  </sheetData>
  <mergeCells count="1">
    <mergeCell ref="A1:E1"/>
  </mergeCells>
  <dataValidations count="1">
    <dataValidation allowBlank="1" showDropDown="1" showInputMessage="1" showErrorMessage="1" sqref="C12" xr:uid="{8806F083-4201-4881-BA2D-0C3D76FB9A30}"/>
  </dataValidations>
  <pageMargins left="0.3888888888888889" right="0.3888888888888889" top="0.77777777777777779" bottom="0.3888888888888889" header="0" footer="0"/>
  <pageSetup paperSize="9" scale="72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3215-1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Plášil</dc:creator>
  <cp:lastModifiedBy>Jiří Frýda</cp:lastModifiedBy>
  <cp:lastPrinted>2025-12-19T14:33:49Z</cp:lastPrinted>
  <dcterms:created xsi:type="dcterms:W3CDTF">2019-12-19T08:34:52Z</dcterms:created>
  <dcterms:modified xsi:type="dcterms:W3CDTF">2026-03-18T10:58:24Z</dcterms:modified>
</cp:coreProperties>
</file>